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mc:AlternateContent xmlns:mc="http://schemas.openxmlformats.org/markup-compatibility/2006">
    <mc:Choice Requires="x15">
      <x15ac:absPath xmlns:x15ac="http://schemas.microsoft.com/office/spreadsheetml/2010/11/ac" url="C:\Users\KarinaIlanes\Downloads\"/>
    </mc:Choice>
  </mc:AlternateContent>
  <xr:revisionPtr revIDLastSave="0" documentId="13_ncr:1_{C8DCE48A-3DC8-4233-AAAF-815F77D7438E}" xr6:coauthVersionLast="44" xr6:coauthVersionMax="44" xr10:uidLastSave="{00000000-0000-0000-0000-000000000000}"/>
  <bookViews>
    <workbookView xWindow="-108" yWindow="-108" windowWidth="23256" windowHeight="12576" xr2:uid="{00000000-000D-0000-FFFF-FFFF00000000}"/>
  </bookViews>
  <sheets>
    <sheet name="Review" sheetId="1" r:id="rId1"/>
    <sheet name="Comments" sheetId="2" r:id="rId2"/>
    <sheet name="Result" sheetId="3" r:id="rId3"/>
  </sheets>
  <definedNames>
    <definedName name="_xlnm._FilterDatabase" localSheetId="0" hidden="1">Review!$A$1:$Q$2564</definedName>
  </definedNames>
  <calcPr calcId="191029"/>
  <extLst>
    <ext xmlns:xcalcf="http://schemas.microsoft.com/office/spreadsheetml/2018/calcfeatures" uri="{B58B0392-4F1F-4190-BB64-5DF3571DCE5F}">
      <xcalcf:calcFeatures>
        <xcalcf:feature name="microsoft.com:RD"/>
        <xcalcf:feature name="microsoft.com:FV"/>
      </xcalcf:calcFeatures>
    </ext>
    <ext uri="GoogleSheetsCustomDataVersion1">
      <go:sheetsCustomData xmlns:go="http://customooxmlschemas.google.com/" r:id="rId7" roundtripDataSignature="AMtx7midKaLSNAc22nJHr/RVPvLuqXvjWA=="/>
    </ext>
  </extLst>
</workbook>
</file>

<file path=xl/calcChain.xml><?xml version="1.0" encoding="utf-8"?>
<calcChain xmlns="http://schemas.openxmlformats.org/spreadsheetml/2006/main">
  <c r="S2565" i="1" l="1"/>
  <c r="U2565" i="1"/>
  <c r="V2565" i="1"/>
  <c r="W2565" i="1"/>
  <c r="W2" i="1"/>
  <c r="W3" i="1"/>
  <c r="W4" i="1"/>
  <c r="W5" i="1"/>
  <c r="W6" i="1"/>
  <c r="W7" i="1"/>
  <c r="W8" i="1"/>
  <c r="W9" i="1"/>
  <c r="W10" i="1"/>
  <c r="W11" i="1"/>
  <c r="W12" i="1"/>
  <c r="W13" i="1"/>
  <c r="W14" i="1"/>
  <c r="W15" i="1"/>
  <c r="W16" i="1"/>
  <c r="W17" i="1"/>
  <c r="W18" i="1"/>
  <c r="W19" i="1"/>
  <c r="W20" i="1"/>
  <c r="W21" i="1"/>
  <c r="W22" i="1"/>
  <c r="W23" i="1"/>
  <c r="W24" i="1"/>
  <c r="W25" i="1"/>
  <c r="W26" i="1"/>
  <c r="W27" i="1"/>
  <c r="W28" i="1"/>
  <c r="W29" i="1"/>
  <c r="W30" i="1"/>
  <c r="W31" i="1"/>
  <c r="W32" i="1"/>
  <c r="W33" i="1"/>
  <c r="W34" i="1"/>
  <c r="W35" i="1"/>
  <c r="W36" i="1"/>
  <c r="W37" i="1"/>
  <c r="W38" i="1"/>
  <c r="W39" i="1"/>
  <c r="W40" i="1"/>
  <c r="W41" i="1"/>
  <c r="W42" i="1"/>
  <c r="W43" i="1"/>
  <c r="W44" i="1"/>
  <c r="W45" i="1"/>
  <c r="W46" i="1"/>
  <c r="W47" i="1"/>
  <c r="W48" i="1"/>
  <c r="W49" i="1"/>
  <c r="W50" i="1"/>
  <c r="W51" i="1"/>
  <c r="W52" i="1"/>
  <c r="W53" i="1"/>
  <c r="W54" i="1"/>
  <c r="W55" i="1"/>
  <c r="W56" i="1"/>
  <c r="W57" i="1"/>
  <c r="W58" i="1"/>
  <c r="W59" i="1"/>
  <c r="W60" i="1"/>
  <c r="W61" i="1"/>
  <c r="W62" i="1"/>
  <c r="W63" i="1"/>
  <c r="W64" i="1"/>
  <c r="W65" i="1"/>
  <c r="W66" i="1"/>
  <c r="W67" i="1"/>
  <c r="W68" i="1"/>
  <c r="W69" i="1"/>
  <c r="W70" i="1"/>
  <c r="W71" i="1"/>
  <c r="W72" i="1"/>
  <c r="W73" i="1"/>
  <c r="W74" i="1"/>
  <c r="W75" i="1"/>
  <c r="W76" i="1"/>
  <c r="W77" i="1"/>
  <c r="W78" i="1"/>
  <c r="W79" i="1"/>
  <c r="W80" i="1"/>
  <c r="W81" i="1"/>
  <c r="W82" i="1"/>
  <c r="W83" i="1"/>
  <c r="W84" i="1"/>
  <c r="W85" i="1"/>
  <c r="W86" i="1"/>
  <c r="W87" i="1"/>
  <c r="W88" i="1"/>
  <c r="W89" i="1"/>
  <c r="W90" i="1"/>
  <c r="W91" i="1"/>
  <c r="W92" i="1"/>
  <c r="W93" i="1"/>
  <c r="W94" i="1"/>
  <c r="W95" i="1"/>
  <c r="W96" i="1"/>
  <c r="W97" i="1"/>
  <c r="W98" i="1"/>
  <c r="W99" i="1"/>
  <c r="W100" i="1"/>
  <c r="W101" i="1"/>
  <c r="W102" i="1"/>
  <c r="W103" i="1"/>
  <c r="W104" i="1"/>
  <c r="W105" i="1"/>
  <c r="W106" i="1"/>
  <c r="W107" i="1"/>
  <c r="W108" i="1"/>
  <c r="W109" i="1"/>
  <c r="W110" i="1"/>
  <c r="W111" i="1"/>
  <c r="W112" i="1"/>
  <c r="W113" i="1"/>
  <c r="W114" i="1"/>
  <c r="W115" i="1"/>
  <c r="W116" i="1"/>
  <c r="W117" i="1"/>
  <c r="W118" i="1"/>
  <c r="W119" i="1"/>
  <c r="W120" i="1"/>
  <c r="W121" i="1"/>
  <c r="W122" i="1"/>
  <c r="W123" i="1"/>
  <c r="W124" i="1"/>
  <c r="W125" i="1"/>
  <c r="W126" i="1"/>
  <c r="W127" i="1"/>
  <c r="W128" i="1"/>
  <c r="W129" i="1"/>
  <c r="W130" i="1"/>
  <c r="W131" i="1"/>
  <c r="W132" i="1"/>
  <c r="W133" i="1"/>
  <c r="W134" i="1"/>
  <c r="W135" i="1"/>
  <c r="W136" i="1"/>
  <c r="W137" i="1"/>
  <c r="W138" i="1"/>
  <c r="W139" i="1"/>
  <c r="W140" i="1"/>
  <c r="W141" i="1"/>
  <c r="W142" i="1"/>
  <c r="W143" i="1"/>
  <c r="W144" i="1"/>
  <c r="W145" i="1"/>
  <c r="W146" i="1"/>
  <c r="W147" i="1"/>
  <c r="W148" i="1"/>
  <c r="W149" i="1"/>
  <c r="W150" i="1"/>
  <c r="W151" i="1"/>
  <c r="W152" i="1"/>
  <c r="W153" i="1"/>
  <c r="W154" i="1"/>
  <c r="W155" i="1"/>
  <c r="W156" i="1"/>
  <c r="W157" i="1"/>
  <c r="W158" i="1"/>
  <c r="W159" i="1"/>
  <c r="W160" i="1"/>
  <c r="W161" i="1"/>
  <c r="W162" i="1"/>
  <c r="W163" i="1"/>
  <c r="W164" i="1"/>
  <c r="W165" i="1"/>
  <c r="W166" i="1"/>
  <c r="W167" i="1"/>
  <c r="W168" i="1"/>
  <c r="W169" i="1"/>
  <c r="W170" i="1"/>
  <c r="W171" i="1"/>
  <c r="W172" i="1"/>
  <c r="W173" i="1"/>
  <c r="W174" i="1"/>
  <c r="W175" i="1"/>
  <c r="W176" i="1"/>
  <c r="W177" i="1"/>
  <c r="W178" i="1"/>
  <c r="W179" i="1"/>
  <c r="W180" i="1"/>
  <c r="W181" i="1"/>
  <c r="W182" i="1"/>
  <c r="W183" i="1"/>
  <c r="W184" i="1"/>
  <c r="W185" i="1"/>
  <c r="W186" i="1"/>
  <c r="W187" i="1"/>
  <c r="W188" i="1"/>
  <c r="W189" i="1"/>
  <c r="W190" i="1"/>
  <c r="W191" i="1"/>
  <c r="W192" i="1"/>
  <c r="W193" i="1"/>
  <c r="W194" i="1"/>
  <c r="W195" i="1"/>
  <c r="W196" i="1"/>
  <c r="W197" i="1"/>
  <c r="W198" i="1"/>
  <c r="W199" i="1"/>
  <c r="W200" i="1"/>
  <c r="W201" i="1"/>
  <c r="W202" i="1"/>
  <c r="W203" i="1"/>
  <c r="W204" i="1"/>
  <c r="W205" i="1"/>
  <c r="W206" i="1"/>
  <c r="W207" i="1"/>
  <c r="W208" i="1"/>
  <c r="W209" i="1"/>
  <c r="W210" i="1"/>
  <c r="W211" i="1"/>
  <c r="W212" i="1"/>
  <c r="W213" i="1"/>
  <c r="W214" i="1"/>
  <c r="W215" i="1"/>
  <c r="W216" i="1"/>
  <c r="W217" i="1"/>
  <c r="W218" i="1"/>
  <c r="W219" i="1"/>
  <c r="W220" i="1"/>
  <c r="W221" i="1"/>
  <c r="W222" i="1"/>
  <c r="W223" i="1"/>
  <c r="W224" i="1"/>
  <c r="W225" i="1"/>
  <c r="W226" i="1"/>
  <c r="W227" i="1"/>
  <c r="W228" i="1"/>
  <c r="W229" i="1"/>
  <c r="W230" i="1"/>
  <c r="W231" i="1"/>
  <c r="W232" i="1"/>
  <c r="W233" i="1"/>
  <c r="W234" i="1"/>
  <c r="W235" i="1"/>
  <c r="W236" i="1"/>
  <c r="W237" i="1"/>
  <c r="W238" i="1"/>
  <c r="W239" i="1"/>
  <c r="W240" i="1"/>
  <c r="W241" i="1"/>
  <c r="W242" i="1"/>
  <c r="W243" i="1"/>
  <c r="W244" i="1"/>
  <c r="W245" i="1"/>
  <c r="W246" i="1"/>
  <c r="W247" i="1"/>
  <c r="W248" i="1"/>
  <c r="W249" i="1"/>
  <c r="W250" i="1"/>
  <c r="W251" i="1"/>
  <c r="W252" i="1"/>
  <c r="W253" i="1"/>
  <c r="W254" i="1"/>
  <c r="W255" i="1"/>
  <c r="W256" i="1"/>
  <c r="W257" i="1"/>
  <c r="W258" i="1"/>
  <c r="W259" i="1"/>
  <c r="W260" i="1"/>
  <c r="W261" i="1"/>
  <c r="W262" i="1"/>
  <c r="W263" i="1"/>
  <c r="W264" i="1"/>
  <c r="W265" i="1"/>
  <c r="W266" i="1"/>
  <c r="W267" i="1"/>
  <c r="W268" i="1"/>
  <c r="W269" i="1"/>
  <c r="W270" i="1"/>
  <c r="W271" i="1"/>
  <c r="W272" i="1"/>
  <c r="W273" i="1"/>
  <c r="W274" i="1"/>
  <c r="W275" i="1"/>
  <c r="W276" i="1"/>
  <c r="W277" i="1"/>
  <c r="W278" i="1"/>
  <c r="W279" i="1"/>
  <c r="W280" i="1"/>
  <c r="W281" i="1"/>
  <c r="W282" i="1"/>
  <c r="W283" i="1"/>
  <c r="W284" i="1"/>
  <c r="W285" i="1"/>
  <c r="W286" i="1"/>
  <c r="W287" i="1"/>
  <c r="W288" i="1"/>
  <c r="W289" i="1"/>
  <c r="W290" i="1"/>
  <c r="W291" i="1"/>
  <c r="W292" i="1"/>
  <c r="W293" i="1"/>
  <c r="W294" i="1"/>
  <c r="W295" i="1"/>
  <c r="W296" i="1"/>
  <c r="W297" i="1"/>
  <c r="W298" i="1"/>
  <c r="W299" i="1"/>
  <c r="W300" i="1"/>
  <c r="W301" i="1"/>
  <c r="W302" i="1"/>
  <c r="W303" i="1"/>
  <c r="W304" i="1"/>
  <c r="W305" i="1"/>
  <c r="W306" i="1"/>
  <c r="W307" i="1"/>
  <c r="W308" i="1"/>
  <c r="W309" i="1"/>
  <c r="W310" i="1"/>
  <c r="W311" i="1"/>
  <c r="W312" i="1"/>
  <c r="W313" i="1"/>
  <c r="W314" i="1"/>
  <c r="W315" i="1"/>
  <c r="W316" i="1"/>
  <c r="W317" i="1"/>
  <c r="W318" i="1"/>
  <c r="W319" i="1"/>
  <c r="W320" i="1"/>
  <c r="W321" i="1"/>
  <c r="W322" i="1"/>
  <c r="W323" i="1"/>
  <c r="W324" i="1"/>
  <c r="W325" i="1"/>
  <c r="W326" i="1"/>
  <c r="W327" i="1"/>
  <c r="W328" i="1"/>
  <c r="W329" i="1"/>
  <c r="W330" i="1"/>
  <c r="W331" i="1"/>
  <c r="W332" i="1"/>
  <c r="W333" i="1"/>
  <c r="W334" i="1"/>
  <c r="W335" i="1"/>
  <c r="W336" i="1"/>
  <c r="W337" i="1"/>
  <c r="W338" i="1"/>
  <c r="W339" i="1"/>
  <c r="W340" i="1"/>
  <c r="W341" i="1"/>
  <c r="W342" i="1"/>
  <c r="W343" i="1"/>
  <c r="W344" i="1"/>
  <c r="W345" i="1"/>
  <c r="W346" i="1"/>
  <c r="W347" i="1"/>
  <c r="W348" i="1"/>
  <c r="W349" i="1"/>
  <c r="W350" i="1"/>
  <c r="W351" i="1"/>
  <c r="W352" i="1"/>
  <c r="W353" i="1"/>
  <c r="W354" i="1"/>
  <c r="W355" i="1"/>
  <c r="W356" i="1"/>
  <c r="W357" i="1"/>
  <c r="W358" i="1"/>
  <c r="W359" i="1"/>
  <c r="W360" i="1"/>
  <c r="W361" i="1"/>
  <c r="W362" i="1"/>
  <c r="W363" i="1"/>
  <c r="W364" i="1"/>
  <c r="W365" i="1"/>
  <c r="W366" i="1"/>
  <c r="W367" i="1"/>
  <c r="W368" i="1"/>
  <c r="W369" i="1"/>
  <c r="W370" i="1"/>
  <c r="W371" i="1"/>
  <c r="W372" i="1"/>
  <c r="W373" i="1"/>
  <c r="W374" i="1"/>
  <c r="W375" i="1"/>
  <c r="W376" i="1"/>
  <c r="W377" i="1"/>
  <c r="W378" i="1"/>
  <c r="W379" i="1"/>
  <c r="W380" i="1"/>
  <c r="W381" i="1"/>
  <c r="W382" i="1"/>
  <c r="W383" i="1"/>
  <c r="W384" i="1"/>
  <c r="W385" i="1"/>
  <c r="W386" i="1"/>
  <c r="W387" i="1"/>
  <c r="W388" i="1"/>
  <c r="W389" i="1"/>
  <c r="W390" i="1"/>
  <c r="W391" i="1"/>
  <c r="W392" i="1"/>
  <c r="W393" i="1"/>
  <c r="W394" i="1"/>
  <c r="W395" i="1"/>
  <c r="W396" i="1"/>
  <c r="W397" i="1"/>
  <c r="W398" i="1"/>
  <c r="W399" i="1"/>
  <c r="W400" i="1"/>
  <c r="W401" i="1"/>
  <c r="W402" i="1"/>
  <c r="W403" i="1"/>
  <c r="W404" i="1"/>
  <c r="W405" i="1"/>
  <c r="W406" i="1"/>
  <c r="W407" i="1"/>
  <c r="W408" i="1"/>
  <c r="W409" i="1"/>
  <c r="W410" i="1"/>
  <c r="W411" i="1"/>
  <c r="W412" i="1"/>
  <c r="W413" i="1"/>
  <c r="W414" i="1"/>
  <c r="W415" i="1"/>
  <c r="W416" i="1"/>
  <c r="W417" i="1"/>
  <c r="W418" i="1"/>
  <c r="W419" i="1"/>
  <c r="W420" i="1"/>
  <c r="W421" i="1"/>
  <c r="W422" i="1"/>
  <c r="W423" i="1"/>
  <c r="W424" i="1"/>
  <c r="W425" i="1"/>
  <c r="W426" i="1"/>
  <c r="W427" i="1"/>
  <c r="W428" i="1"/>
  <c r="W429" i="1"/>
  <c r="W430" i="1"/>
  <c r="W431" i="1"/>
  <c r="W432" i="1"/>
  <c r="W433" i="1"/>
  <c r="W434" i="1"/>
  <c r="W435" i="1"/>
  <c r="W436" i="1"/>
  <c r="W437" i="1"/>
  <c r="W438" i="1"/>
  <c r="W439" i="1"/>
  <c r="W440" i="1"/>
  <c r="W441" i="1"/>
  <c r="W442" i="1"/>
  <c r="W443" i="1"/>
  <c r="W444" i="1"/>
  <c r="W445" i="1"/>
  <c r="W446" i="1"/>
  <c r="W447" i="1"/>
  <c r="W448" i="1"/>
  <c r="W449" i="1"/>
  <c r="W450" i="1"/>
  <c r="W451" i="1"/>
  <c r="W452" i="1"/>
  <c r="W453" i="1"/>
  <c r="W454" i="1"/>
  <c r="W455" i="1"/>
  <c r="W456" i="1"/>
  <c r="W457" i="1"/>
  <c r="W458" i="1"/>
  <c r="W459" i="1"/>
  <c r="W460" i="1"/>
  <c r="W461" i="1"/>
  <c r="W462" i="1"/>
  <c r="W463" i="1"/>
  <c r="W464" i="1"/>
  <c r="W465" i="1"/>
  <c r="W466" i="1"/>
  <c r="W467" i="1"/>
  <c r="W468" i="1"/>
  <c r="W469" i="1"/>
  <c r="W470" i="1"/>
  <c r="W471" i="1"/>
  <c r="W472" i="1"/>
  <c r="W473" i="1"/>
  <c r="W474" i="1"/>
  <c r="W475" i="1"/>
  <c r="W476" i="1"/>
  <c r="W477" i="1"/>
  <c r="W478" i="1"/>
  <c r="W479" i="1"/>
  <c r="W480" i="1"/>
  <c r="W481" i="1"/>
  <c r="W482" i="1"/>
  <c r="W483" i="1"/>
  <c r="W484" i="1"/>
  <c r="W485" i="1"/>
  <c r="W486" i="1"/>
  <c r="W487" i="1"/>
  <c r="W488" i="1"/>
  <c r="W489" i="1"/>
  <c r="W490" i="1"/>
  <c r="W491" i="1"/>
  <c r="W492" i="1"/>
  <c r="W493" i="1"/>
  <c r="W494" i="1"/>
  <c r="W495" i="1"/>
  <c r="W496" i="1"/>
  <c r="W497" i="1"/>
  <c r="W498" i="1"/>
  <c r="W499" i="1"/>
  <c r="W500" i="1"/>
  <c r="W501" i="1"/>
  <c r="W502" i="1"/>
  <c r="W503" i="1"/>
  <c r="W504" i="1"/>
  <c r="W505" i="1"/>
  <c r="W506" i="1"/>
  <c r="W507" i="1"/>
  <c r="W508" i="1"/>
  <c r="W509" i="1"/>
  <c r="W510" i="1"/>
  <c r="W511" i="1"/>
  <c r="W512" i="1"/>
  <c r="W513" i="1"/>
  <c r="W514" i="1"/>
  <c r="W515" i="1"/>
  <c r="W516" i="1"/>
  <c r="W517" i="1"/>
  <c r="W518" i="1"/>
  <c r="W519" i="1"/>
  <c r="W520" i="1"/>
  <c r="W521" i="1"/>
  <c r="W522" i="1"/>
  <c r="W523" i="1"/>
  <c r="W524" i="1"/>
  <c r="W525" i="1"/>
  <c r="W526" i="1"/>
  <c r="W527" i="1"/>
  <c r="W528" i="1"/>
  <c r="W529" i="1"/>
  <c r="W530" i="1"/>
  <c r="W531" i="1"/>
  <c r="W532" i="1"/>
  <c r="W533" i="1"/>
  <c r="W534" i="1"/>
  <c r="W535" i="1"/>
  <c r="W536" i="1"/>
  <c r="W537" i="1"/>
  <c r="W538" i="1"/>
  <c r="W539" i="1"/>
  <c r="W540" i="1"/>
  <c r="W541" i="1"/>
  <c r="W542" i="1"/>
  <c r="W543" i="1"/>
  <c r="W544" i="1"/>
  <c r="W545" i="1"/>
  <c r="W546" i="1"/>
  <c r="W547" i="1"/>
  <c r="W548" i="1"/>
  <c r="W549" i="1"/>
  <c r="W550" i="1"/>
  <c r="W551" i="1"/>
  <c r="W552" i="1"/>
  <c r="W553" i="1"/>
  <c r="W554" i="1"/>
  <c r="W555" i="1"/>
  <c r="W556" i="1"/>
  <c r="W557" i="1"/>
  <c r="W558" i="1"/>
  <c r="W559" i="1"/>
  <c r="W560" i="1"/>
  <c r="W561" i="1"/>
  <c r="W562" i="1"/>
  <c r="W563" i="1"/>
  <c r="W564" i="1"/>
  <c r="W565" i="1"/>
  <c r="W566" i="1"/>
  <c r="W567" i="1"/>
  <c r="W568" i="1"/>
  <c r="W569" i="1"/>
  <c r="W570" i="1"/>
  <c r="W571" i="1"/>
  <c r="W572" i="1"/>
  <c r="W573" i="1"/>
  <c r="W574" i="1"/>
  <c r="W575" i="1"/>
  <c r="W576" i="1"/>
  <c r="W577" i="1"/>
  <c r="W578" i="1"/>
  <c r="W579" i="1"/>
  <c r="W580" i="1"/>
  <c r="W581" i="1"/>
  <c r="W582" i="1"/>
  <c r="W583" i="1"/>
  <c r="W584" i="1"/>
  <c r="W585" i="1"/>
  <c r="W586" i="1"/>
  <c r="W587" i="1"/>
  <c r="W588" i="1"/>
  <c r="W589" i="1"/>
  <c r="W590" i="1"/>
  <c r="W591" i="1"/>
  <c r="W592" i="1"/>
  <c r="W593" i="1"/>
  <c r="W594" i="1"/>
  <c r="W595" i="1"/>
  <c r="W596" i="1"/>
  <c r="W597" i="1"/>
  <c r="W598" i="1"/>
  <c r="W599" i="1"/>
  <c r="W600" i="1"/>
  <c r="W601" i="1"/>
  <c r="W602" i="1"/>
  <c r="W603" i="1"/>
  <c r="W604" i="1"/>
  <c r="W605" i="1"/>
  <c r="W606" i="1"/>
  <c r="W607" i="1"/>
  <c r="W608" i="1"/>
  <c r="W609" i="1"/>
  <c r="W610" i="1"/>
  <c r="W611" i="1"/>
  <c r="W612" i="1"/>
  <c r="W613" i="1"/>
  <c r="W614" i="1"/>
  <c r="W615" i="1"/>
  <c r="W616" i="1"/>
  <c r="W617" i="1"/>
  <c r="W618" i="1"/>
  <c r="W619" i="1"/>
  <c r="W620" i="1"/>
  <c r="W621" i="1"/>
  <c r="W622" i="1"/>
  <c r="W623" i="1"/>
  <c r="W624" i="1"/>
  <c r="W625" i="1"/>
  <c r="W626" i="1"/>
  <c r="W627" i="1"/>
  <c r="W628" i="1"/>
  <c r="W629" i="1"/>
  <c r="W630" i="1"/>
  <c r="W631" i="1"/>
  <c r="W632" i="1"/>
  <c r="W633" i="1"/>
  <c r="W634" i="1"/>
  <c r="W635" i="1"/>
  <c r="W636" i="1"/>
  <c r="W637" i="1"/>
  <c r="W638" i="1"/>
  <c r="W639" i="1"/>
  <c r="W640" i="1"/>
  <c r="W641" i="1"/>
  <c r="W642" i="1"/>
  <c r="W643" i="1"/>
  <c r="W644" i="1"/>
  <c r="W645" i="1"/>
  <c r="W646" i="1"/>
  <c r="W647" i="1"/>
  <c r="W648" i="1"/>
  <c r="W649" i="1"/>
  <c r="W650" i="1"/>
  <c r="W651" i="1"/>
  <c r="W652" i="1"/>
  <c r="W653" i="1"/>
  <c r="W654" i="1"/>
  <c r="W655" i="1"/>
  <c r="W656" i="1"/>
  <c r="W657" i="1"/>
  <c r="W658" i="1"/>
  <c r="W659" i="1"/>
  <c r="W660" i="1"/>
  <c r="W661" i="1"/>
  <c r="W662" i="1"/>
  <c r="W663" i="1"/>
  <c r="W664" i="1"/>
  <c r="W665" i="1"/>
  <c r="W666" i="1"/>
  <c r="W667" i="1"/>
  <c r="W668" i="1"/>
  <c r="W669" i="1"/>
  <c r="W670" i="1"/>
  <c r="W671" i="1"/>
  <c r="W672" i="1"/>
  <c r="W673" i="1"/>
  <c r="W674" i="1"/>
  <c r="W675" i="1"/>
  <c r="W676" i="1"/>
  <c r="W677" i="1"/>
  <c r="W678" i="1"/>
  <c r="W679" i="1"/>
  <c r="W680" i="1"/>
  <c r="W681" i="1"/>
  <c r="W682" i="1"/>
  <c r="W683" i="1"/>
  <c r="W684" i="1"/>
  <c r="W685" i="1"/>
  <c r="W686" i="1"/>
  <c r="W687" i="1"/>
  <c r="W688" i="1"/>
  <c r="W689" i="1"/>
  <c r="W690" i="1"/>
  <c r="W691" i="1"/>
  <c r="W692" i="1"/>
  <c r="W693" i="1"/>
  <c r="W694" i="1"/>
  <c r="W695" i="1"/>
  <c r="W696" i="1"/>
  <c r="W697" i="1"/>
  <c r="W698" i="1"/>
  <c r="W699" i="1"/>
  <c r="W700" i="1"/>
  <c r="W701" i="1"/>
  <c r="W702" i="1"/>
  <c r="W703" i="1"/>
  <c r="W704" i="1"/>
  <c r="W705" i="1"/>
  <c r="W706" i="1"/>
  <c r="W707" i="1"/>
  <c r="W708" i="1"/>
  <c r="W709" i="1"/>
  <c r="W710" i="1"/>
  <c r="W711" i="1"/>
  <c r="W712" i="1"/>
  <c r="W713" i="1"/>
  <c r="W714" i="1"/>
  <c r="W715" i="1"/>
  <c r="W716" i="1"/>
  <c r="W717" i="1"/>
  <c r="W718" i="1"/>
  <c r="W719" i="1"/>
  <c r="W720" i="1"/>
  <c r="W721" i="1"/>
  <c r="W722" i="1"/>
  <c r="W723" i="1"/>
  <c r="W724" i="1"/>
  <c r="W725" i="1"/>
  <c r="W726" i="1"/>
  <c r="W727" i="1"/>
  <c r="W728" i="1"/>
  <c r="W729" i="1"/>
  <c r="W730" i="1"/>
  <c r="W731" i="1"/>
  <c r="W732" i="1"/>
  <c r="W733" i="1"/>
  <c r="W734" i="1"/>
  <c r="W735" i="1"/>
  <c r="W736" i="1"/>
  <c r="W737" i="1"/>
  <c r="W738" i="1"/>
  <c r="W739" i="1"/>
  <c r="W740" i="1"/>
  <c r="W741" i="1"/>
  <c r="W742" i="1"/>
  <c r="W743" i="1"/>
  <c r="W744" i="1"/>
  <c r="W745" i="1"/>
  <c r="W746" i="1"/>
  <c r="W747" i="1"/>
  <c r="W748" i="1"/>
  <c r="W749" i="1"/>
  <c r="W750" i="1"/>
  <c r="W751" i="1"/>
  <c r="W752" i="1"/>
  <c r="W753" i="1"/>
  <c r="W754" i="1"/>
  <c r="W755" i="1"/>
  <c r="W756" i="1"/>
  <c r="W757" i="1"/>
  <c r="W758" i="1"/>
  <c r="W759" i="1"/>
  <c r="W760" i="1"/>
  <c r="W761" i="1"/>
  <c r="W762" i="1"/>
  <c r="W763" i="1"/>
  <c r="W764" i="1"/>
  <c r="W765" i="1"/>
  <c r="W766" i="1"/>
  <c r="W767" i="1"/>
  <c r="W768" i="1"/>
  <c r="W769" i="1"/>
  <c r="W770" i="1"/>
  <c r="W771" i="1"/>
  <c r="W772" i="1"/>
  <c r="W773" i="1"/>
  <c r="W774" i="1"/>
  <c r="W775" i="1"/>
  <c r="W776" i="1"/>
  <c r="W777" i="1"/>
  <c r="W778" i="1"/>
  <c r="W779" i="1"/>
  <c r="W780" i="1"/>
  <c r="W781" i="1"/>
  <c r="W782" i="1"/>
  <c r="W783" i="1"/>
  <c r="W784" i="1"/>
  <c r="W785" i="1"/>
  <c r="W786" i="1"/>
  <c r="W787" i="1"/>
  <c r="W788" i="1"/>
  <c r="W789" i="1"/>
  <c r="W790" i="1"/>
  <c r="W791" i="1"/>
  <c r="W792" i="1"/>
  <c r="W793" i="1"/>
  <c r="W794" i="1"/>
  <c r="W795" i="1"/>
  <c r="W796" i="1"/>
  <c r="W797" i="1"/>
  <c r="W798" i="1"/>
  <c r="W799" i="1"/>
  <c r="W800" i="1"/>
  <c r="W801" i="1"/>
  <c r="W802" i="1"/>
  <c r="W803" i="1"/>
  <c r="W804" i="1"/>
  <c r="W805" i="1"/>
  <c r="W806" i="1"/>
  <c r="W807" i="1"/>
  <c r="W808" i="1"/>
  <c r="W809" i="1"/>
  <c r="W810" i="1"/>
  <c r="W811" i="1"/>
  <c r="W812" i="1"/>
  <c r="W813" i="1"/>
  <c r="W814" i="1"/>
  <c r="W815" i="1"/>
  <c r="W816" i="1"/>
  <c r="W817" i="1"/>
  <c r="W818" i="1"/>
  <c r="W819" i="1"/>
  <c r="W820" i="1"/>
  <c r="W821" i="1"/>
  <c r="W822" i="1"/>
  <c r="W823" i="1"/>
  <c r="W824" i="1"/>
  <c r="W825" i="1"/>
  <c r="W826" i="1"/>
  <c r="W827" i="1"/>
  <c r="W828" i="1"/>
  <c r="W829" i="1"/>
  <c r="W830" i="1"/>
  <c r="W831" i="1"/>
  <c r="W832" i="1"/>
  <c r="W833" i="1"/>
  <c r="W834" i="1"/>
  <c r="W835" i="1"/>
  <c r="W836" i="1"/>
  <c r="W837" i="1"/>
  <c r="W838" i="1"/>
  <c r="W839" i="1"/>
  <c r="W840" i="1"/>
  <c r="W841" i="1"/>
  <c r="W842" i="1"/>
  <c r="W843" i="1"/>
  <c r="W844" i="1"/>
  <c r="W845" i="1"/>
  <c r="W846" i="1"/>
  <c r="W847" i="1"/>
  <c r="W848" i="1"/>
  <c r="W849" i="1"/>
  <c r="W850" i="1"/>
  <c r="W851" i="1"/>
  <c r="W852" i="1"/>
  <c r="W853" i="1"/>
  <c r="W854" i="1"/>
  <c r="W855" i="1"/>
  <c r="W856" i="1"/>
  <c r="W857" i="1"/>
  <c r="W858" i="1"/>
  <c r="W859" i="1"/>
  <c r="W860" i="1"/>
  <c r="W861" i="1"/>
  <c r="W862" i="1"/>
  <c r="W863" i="1"/>
  <c r="W864" i="1"/>
  <c r="W865" i="1"/>
  <c r="W866" i="1"/>
  <c r="W867" i="1"/>
  <c r="W868" i="1"/>
  <c r="W869" i="1"/>
  <c r="W870" i="1"/>
  <c r="W871" i="1"/>
  <c r="W872" i="1"/>
  <c r="W873" i="1"/>
  <c r="W874" i="1"/>
  <c r="W875" i="1"/>
  <c r="W876" i="1"/>
  <c r="W877" i="1"/>
  <c r="W878" i="1"/>
  <c r="W879" i="1"/>
  <c r="W880" i="1"/>
  <c r="W881" i="1"/>
  <c r="W882" i="1"/>
  <c r="W883" i="1"/>
  <c r="W884" i="1"/>
  <c r="W885" i="1"/>
  <c r="W886" i="1"/>
  <c r="W887" i="1"/>
  <c r="W888" i="1"/>
  <c r="W889" i="1"/>
  <c r="W890" i="1"/>
  <c r="W891" i="1"/>
  <c r="W892" i="1"/>
  <c r="W893" i="1"/>
  <c r="W894" i="1"/>
  <c r="W895" i="1"/>
  <c r="W896" i="1"/>
  <c r="W897" i="1"/>
  <c r="W898" i="1"/>
  <c r="W899" i="1"/>
  <c r="W900" i="1"/>
  <c r="W901" i="1"/>
  <c r="W902" i="1"/>
  <c r="W903" i="1"/>
  <c r="W904" i="1"/>
  <c r="W905" i="1"/>
  <c r="W906" i="1"/>
  <c r="W907" i="1"/>
  <c r="W908" i="1"/>
  <c r="W909" i="1"/>
  <c r="W910" i="1"/>
  <c r="W911" i="1"/>
  <c r="W912" i="1"/>
  <c r="W913" i="1"/>
  <c r="W914" i="1"/>
  <c r="W915" i="1"/>
  <c r="W916" i="1"/>
  <c r="W917" i="1"/>
  <c r="W918" i="1"/>
  <c r="W919" i="1"/>
  <c r="W920" i="1"/>
  <c r="W921" i="1"/>
  <c r="W922" i="1"/>
  <c r="W923" i="1"/>
  <c r="W924" i="1"/>
  <c r="W925" i="1"/>
  <c r="W926" i="1"/>
  <c r="W927" i="1"/>
  <c r="W928" i="1"/>
  <c r="W929" i="1"/>
  <c r="W930" i="1"/>
  <c r="W931" i="1"/>
  <c r="W932" i="1"/>
  <c r="W933" i="1"/>
  <c r="W934" i="1"/>
  <c r="W935" i="1"/>
  <c r="W936" i="1"/>
  <c r="W937" i="1"/>
  <c r="W938" i="1"/>
  <c r="W939" i="1"/>
  <c r="W940" i="1"/>
  <c r="W941" i="1"/>
  <c r="W942" i="1"/>
  <c r="W943" i="1"/>
  <c r="W944" i="1"/>
  <c r="W945" i="1"/>
  <c r="W946" i="1"/>
  <c r="W947" i="1"/>
  <c r="W948" i="1"/>
  <c r="W949" i="1"/>
  <c r="W950" i="1"/>
  <c r="W951" i="1"/>
  <c r="W952" i="1"/>
  <c r="W953" i="1"/>
  <c r="W954" i="1"/>
  <c r="W955" i="1"/>
  <c r="W956" i="1"/>
  <c r="W957" i="1"/>
  <c r="W958" i="1"/>
  <c r="W959" i="1"/>
  <c r="W960" i="1"/>
  <c r="W961" i="1"/>
  <c r="W962" i="1"/>
  <c r="W963" i="1"/>
  <c r="W964" i="1"/>
  <c r="W965" i="1"/>
  <c r="W966" i="1"/>
  <c r="W967" i="1"/>
  <c r="W968" i="1"/>
  <c r="W969" i="1"/>
  <c r="W970" i="1"/>
  <c r="W971" i="1"/>
  <c r="W972" i="1"/>
  <c r="W973" i="1"/>
  <c r="W974" i="1"/>
  <c r="W975" i="1"/>
  <c r="W976" i="1"/>
  <c r="W977" i="1"/>
  <c r="W978" i="1"/>
  <c r="W979" i="1"/>
  <c r="W980" i="1"/>
  <c r="W981" i="1"/>
  <c r="W982" i="1"/>
  <c r="W983" i="1"/>
  <c r="W984" i="1"/>
  <c r="W985" i="1"/>
  <c r="W986" i="1"/>
  <c r="W987" i="1"/>
  <c r="W988" i="1"/>
  <c r="W989" i="1"/>
  <c r="W990" i="1"/>
  <c r="W991" i="1"/>
  <c r="W992" i="1"/>
  <c r="W993" i="1"/>
  <c r="W994" i="1"/>
  <c r="W995" i="1"/>
  <c r="W996" i="1"/>
  <c r="W997" i="1"/>
  <c r="W998" i="1"/>
  <c r="W999" i="1"/>
  <c r="W1000" i="1"/>
  <c r="W1001" i="1"/>
  <c r="W1002" i="1"/>
  <c r="W1003" i="1"/>
  <c r="W1004" i="1"/>
  <c r="W1005" i="1"/>
  <c r="W1006" i="1"/>
  <c r="W1007" i="1"/>
  <c r="W1008" i="1"/>
  <c r="W1009" i="1"/>
  <c r="W1010" i="1"/>
  <c r="W1011" i="1"/>
  <c r="W1012" i="1"/>
  <c r="W1013" i="1"/>
  <c r="W1014" i="1"/>
  <c r="W1015" i="1"/>
  <c r="W1016" i="1"/>
  <c r="W1017" i="1"/>
  <c r="W1018" i="1"/>
  <c r="W1019" i="1"/>
  <c r="W1020" i="1"/>
  <c r="W1021" i="1"/>
  <c r="W1022" i="1"/>
  <c r="W1023" i="1"/>
  <c r="W1024" i="1"/>
  <c r="W1025" i="1"/>
  <c r="W1026" i="1"/>
  <c r="W1027" i="1"/>
  <c r="W1028" i="1"/>
  <c r="W1029" i="1"/>
  <c r="W1030" i="1"/>
  <c r="W1031" i="1"/>
  <c r="W1032" i="1"/>
  <c r="W1033" i="1"/>
  <c r="W1034" i="1"/>
  <c r="W1035" i="1"/>
  <c r="W1036" i="1"/>
  <c r="W1037" i="1"/>
  <c r="W1038" i="1"/>
  <c r="W1039" i="1"/>
  <c r="W1040" i="1"/>
  <c r="W1041" i="1"/>
  <c r="W1042" i="1"/>
  <c r="W1043" i="1"/>
  <c r="W1044" i="1"/>
  <c r="W1045" i="1"/>
  <c r="W1046" i="1"/>
  <c r="W1047" i="1"/>
  <c r="W1048" i="1"/>
  <c r="W1049" i="1"/>
  <c r="W1050" i="1"/>
  <c r="W1051" i="1"/>
  <c r="W1052" i="1"/>
  <c r="W1053" i="1"/>
  <c r="W1054" i="1"/>
  <c r="W1055" i="1"/>
  <c r="W1056" i="1"/>
  <c r="W1057" i="1"/>
  <c r="W1058" i="1"/>
  <c r="W1059" i="1"/>
  <c r="W1060" i="1"/>
  <c r="W1061" i="1"/>
  <c r="W1062" i="1"/>
  <c r="W1063" i="1"/>
  <c r="W1064" i="1"/>
  <c r="W1065" i="1"/>
  <c r="W1066" i="1"/>
  <c r="W1067" i="1"/>
  <c r="W1068" i="1"/>
  <c r="W1069" i="1"/>
  <c r="W1070" i="1"/>
  <c r="W1071" i="1"/>
  <c r="W1072" i="1"/>
  <c r="W1073" i="1"/>
  <c r="W1074" i="1"/>
  <c r="W1075" i="1"/>
  <c r="W1076" i="1"/>
  <c r="W1077" i="1"/>
  <c r="W1078" i="1"/>
  <c r="W1079" i="1"/>
  <c r="W1080" i="1"/>
  <c r="W1081" i="1"/>
  <c r="W1082" i="1"/>
  <c r="W1083" i="1"/>
  <c r="W1084" i="1"/>
  <c r="W1085" i="1"/>
  <c r="W1086" i="1"/>
  <c r="W1087" i="1"/>
  <c r="W1088" i="1"/>
  <c r="W1089" i="1"/>
  <c r="W1090" i="1"/>
  <c r="W1091" i="1"/>
  <c r="W1092" i="1"/>
  <c r="W1093" i="1"/>
  <c r="W1094" i="1"/>
  <c r="W1095" i="1"/>
  <c r="W1096" i="1"/>
  <c r="W1097" i="1"/>
  <c r="W1098" i="1"/>
  <c r="W1099" i="1"/>
  <c r="W1100" i="1"/>
  <c r="W1101" i="1"/>
  <c r="W1102" i="1"/>
  <c r="W1103" i="1"/>
  <c r="W1104" i="1"/>
  <c r="W1105" i="1"/>
  <c r="W1106" i="1"/>
  <c r="W1107" i="1"/>
  <c r="W1108" i="1"/>
  <c r="W1109" i="1"/>
  <c r="W1110" i="1"/>
  <c r="W1111" i="1"/>
  <c r="W1112" i="1"/>
  <c r="W1113" i="1"/>
  <c r="W1114" i="1"/>
  <c r="W1115" i="1"/>
  <c r="W1116" i="1"/>
  <c r="W1117" i="1"/>
  <c r="W1118" i="1"/>
  <c r="W1119" i="1"/>
  <c r="W1120" i="1"/>
  <c r="W1121" i="1"/>
  <c r="W1122" i="1"/>
  <c r="W1123" i="1"/>
  <c r="W1124" i="1"/>
  <c r="W1125" i="1"/>
  <c r="W1126" i="1"/>
  <c r="W1127" i="1"/>
  <c r="W1128" i="1"/>
  <c r="W1129" i="1"/>
  <c r="W1130" i="1"/>
  <c r="W1131" i="1"/>
  <c r="W1132" i="1"/>
  <c r="W1133" i="1"/>
  <c r="W1134" i="1"/>
  <c r="W1135" i="1"/>
  <c r="W1136" i="1"/>
  <c r="W1137" i="1"/>
  <c r="W1138" i="1"/>
  <c r="W1139" i="1"/>
  <c r="W1140" i="1"/>
  <c r="W1141" i="1"/>
  <c r="W1142" i="1"/>
  <c r="W1143" i="1"/>
  <c r="W1144" i="1"/>
  <c r="W1145" i="1"/>
  <c r="W1146" i="1"/>
  <c r="W1147" i="1"/>
  <c r="W1148" i="1"/>
  <c r="W1149" i="1"/>
  <c r="W1150" i="1"/>
  <c r="W1151" i="1"/>
  <c r="W1152" i="1"/>
  <c r="W1153" i="1"/>
  <c r="W1154" i="1"/>
  <c r="W1155" i="1"/>
  <c r="W1156" i="1"/>
  <c r="W1157" i="1"/>
  <c r="W1158" i="1"/>
  <c r="W1159" i="1"/>
  <c r="W1160" i="1"/>
  <c r="W1161" i="1"/>
  <c r="W1162" i="1"/>
  <c r="W1163" i="1"/>
  <c r="W1164" i="1"/>
  <c r="W1165" i="1"/>
  <c r="W1166" i="1"/>
  <c r="W1167" i="1"/>
  <c r="W1168" i="1"/>
  <c r="W1169" i="1"/>
  <c r="W1170" i="1"/>
  <c r="W1171" i="1"/>
  <c r="W1172" i="1"/>
  <c r="W1173" i="1"/>
  <c r="W1174" i="1"/>
  <c r="W1175" i="1"/>
  <c r="W1176" i="1"/>
  <c r="W1177" i="1"/>
  <c r="W1178" i="1"/>
  <c r="W1179" i="1"/>
  <c r="W1180" i="1"/>
  <c r="W1181" i="1"/>
  <c r="W1182" i="1"/>
  <c r="W1183" i="1"/>
  <c r="W1184" i="1"/>
  <c r="W1185" i="1"/>
  <c r="W1186" i="1"/>
  <c r="W1187" i="1"/>
  <c r="W1188" i="1"/>
  <c r="W1189" i="1"/>
  <c r="W1190" i="1"/>
  <c r="W1191" i="1"/>
  <c r="W1192" i="1"/>
  <c r="W1193" i="1"/>
  <c r="W1194" i="1"/>
  <c r="W1195" i="1"/>
  <c r="W1196" i="1"/>
  <c r="W1197" i="1"/>
  <c r="W1198" i="1"/>
  <c r="W1199" i="1"/>
  <c r="W1200" i="1"/>
  <c r="W1201" i="1"/>
  <c r="W1202" i="1"/>
  <c r="W1203" i="1"/>
  <c r="W1204" i="1"/>
  <c r="W1205" i="1"/>
  <c r="W1206" i="1"/>
  <c r="W1207" i="1"/>
  <c r="W1208" i="1"/>
  <c r="W1209" i="1"/>
  <c r="W1210" i="1"/>
  <c r="W1211" i="1"/>
  <c r="W1212" i="1"/>
  <c r="W1213" i="1"/>
  <c r="W1214" i="1"/>
  <c r="W1215" i="1"/>
  <c r="W1216" i="1"/>
  <c r="W1217" i="1"/>
  <c r="W1218" i="1"/>
  <c r="W1219" i="1"/>
  <c r="W1220" i="1"/>
  <c r="W1221" i="1"/>
  <c r="W1222" i="1"/>
  <c r="W1223" i="1"/>
  <c r="W1224" i="1"/>
  <c r="W1225" i="1"/>
  <c r="W1226" i="1"/>
  <c r="W1227" i="1"/>
  <c r="W1228" i="1"/>
  <c r="W1229" i="1"/>
  <c r="W1230" i="1"/>
  <c r="W1231" i="1"/>
  <c r="W1232" i="1"/>
  <c r="W1233" i="1"/>
  <c r="W1234" i="1"/>
  <c r="W1235" i="1"/>
  <c r="W1236" i="1"/>
  <c r="W1237" i="1"/>
  <c r="W1238" i="1"/>
  <c r="W1239" i="1"/>
  <c r="W1240" i="1"/>
  <c r="W1241" i="1"/>
  <c r="W1242" i="1"/>
  <c r="W1243" i="1"/>
  <c r="W1244" i="1"/>
  <c r="W1245" i="1"/>
  <c r="W1246" i="1"/>
  <c r="W1247" i="1"/>
  <c r="W1248" i="1"/>
  <c r="W1249" i="1"/>
  <c r="W1250" i="1"/>
  <c r="W1251" i="1"/>
  <c r="W1252" i="1"/>
  <c r="W1253" i="1"/>
  <c r="W1254" i="1"/>
  <c r="W1255" i="1"/>
  <c r="W1256" i="1"/>
  <c r="W1257" i="1"/>
  <c r="W1258" i="1"/>
  <c r="W1259" i="1"/>
  <c r="W1260" i="1"/>
  <c r="W1261" i="1"/>
  <c r="W1262" i="1"/>
  <c r="W1263" i="1"/>
  <c r="W1264" i="1"/>
  <c r="W1265" i="1"/>
  <c r="W1266" i="1"/>
  <c r="W1267" i="1"/>
  <c r="W1268" i="1"/>
  <c r="W1269" i="1"/>
  <c r="W1270" i="1"/>
  <c r="W1271" i="1"/>
  <c r="W1272" i="1"/>
  <c r="W1273" i="1"/>
  <c r="W1274" i="1"/>
  <c r="W1275" i="1"/>
  <c r="W1276" i="1"/>
  <c r="W1277" i="1"/>
  <c r="W1278" i="1"/>
  <c r="W1279" i="1"/>
  <c r="W1280" i="1"/>
  <c r="W1281" i="1"/>
  <c r="W1282" i="1"/>
  <c r="W1283" i="1"/>
  <c r="W1284" i="1"/>
  <c r="W1285" i="1"/>
  <c r="W1286" i="1"/>
  <c r="W1287" i="1"/>
  <c r="W1288" i="1"/>
  <c r="W1289" i="1"/>
  <c r="W1290" i="1"/>
  <c r="W1291" i="1"/>
  <c r="W1292" i="1"/>
  <c r="W1293" i="1"/>
  <c r="W1294" i="1"/>
  <c r="W1295" i="1"/>
  <c r="W1296" i="1"/>
  <c r="W1297" i="1"/>
  <c r="W1298" i="1"/>
  <c r="W1299" i="1"/>
  <c r="W1300" i="1"/>
  <c r="W1301" i="1"/>
  <c r="W1302" i="1"/>
  <c r="W1303" i="1"/>
  <c r="W1304" i="1"/>
  <c r="W1305" i="1"/>
  <c r="W1306" i="1"/>
  <c r="W1307" i="1"/>
  <c r="W1308" i="1"/>
  <c r="W1309" i="1"/>
  <c r="W1310" i="1"/>
  <c r="W1311" i="1"/>
  <c r="W1312" i="1"/>
  <c r="W1313" i="1"/>
  <c r="W1314" i="1"/>
  <c r="W1315" i="1"/>
  <c r="W1316" i="1"/>
  <c r="W1317" i="1"/>
  <c r="W1318" i="1"/>
  <c r="W1319" i="1"/>
  <c r="W1320" i="1"/>
  <c r="W1321" i="1"/>
  <c r="W1322" i="1"/>
  <c r="W1323" i="1"/>
  <c r="W1324" i="1"/>
  <c r="W1325" i="1"/>
  <c r="W1326" i="1"/>
  <c r="W1327" i="1"/>
  <c r="W1328" i="1"/>
  <c r="W1329" i="1"/>
  <c r="W1330" i="1"/>
  <c r="W1331" i="1"/>
  <c r="W1332" i="1"/>
  <c r="W1333" i="1"/>
  <c r="W1334" i="1"/>
  <c r="W1335" i="1"/>
  <c r="W1336" i="1"/>
  <c r="W1337" i="1"/>
  <c r="W1338" i="1"/>
  <c r="W1339" i="1"/>
  <c r="W1340" i="1"/>
  <c r="W1341" i="1"/>
  <c r="W1342" i="1"/>
  <c r="W1343" i="1"/>
  <c r="W1344" i="1"/>
  <c r="W1345" i="1"/>
  <c r="W1346" i="1"/>
  <c r="W1347" i="1"/>
  <c r="W1348" i="1"/>
  <c r="W1349" i="1"/>
  <c r="W1350" i="1"/>
  <c r="W1351" i="1"/>
  <c r="W1352" i="1"/>
  <c r="W1353" i="1"/>
  <c r="W1354" i="1"/>
  <c r="W1355" i="1"/>
  <c r="W1356" i="1"/>
  <c r="W1357" i="1"/>
  <c r="W1358" i="1"/>
  <c r="W1359" i="1"/>
  <c r="W1360" i="1"/>
  <c r="W1361" i="1"/>
  <c r="W1362" i="1"/>
  <c r="W1363" i="1"/>
  <c r="W1364" i="1"/>
  <c r="W1365" i="1"/>
  <c r="W1366" i="1"/>
  <c r="W1367" i="1"/>
  <c r="W1368" i="1"/>
  <c r="W1369" i="1"/>
  <c r="W1370" i="1"/>
  <c r="W1371" i="1"/>
  <c r="W1372" i="1"/>
  <c r="W1373" i="1"/>
  <c r="W1374" i="1"/>
  <c r="W1375" i="1"/>
  <c r="W1376" i="1"/>
  <c r="W1377" i="1"/>
  <c r="W1378" i="1"/>
  <c r="W1379" i="1"/>
  <c r="W1380" i="1"/>
  <c r="W1381" i="1"/>
  <c r="W1382" i="1"/>
  <c r="W1383" i="1"/>
  <c r="W1384" i="1"/>
  <c r="W1385" i="1"/>
  <c r="W1386" i="1"/>
  <c r="W1387" i="1"/>
  <c r="W1388" i="1"/>
  <c r="W1389" i="1"/>
  <c r="W1390" i="1"/>
  <c r="W1391" i="1"/>
  <c r="W1392" i="1"/>
  <c r="W1393" i="1"/>
  <c r="W1394" i="1"/>
  <c r="W1395" i="1"/>
  <c r="W1396" i="1"/>
  <c r="W1397" i="1"/>
  <c r="W1398" i="1"/>
  <c r="W1399" i="1"/>
  <c r="W1400" i="1"/>
  <c r="W1401" i="1"/>
  <c r="W1402" i="1"/>
  <c r="W1403" i="1"/>
  <c r="W1404" i="1"/>
  <c r="W1405" i="1"/>
  <c r="W1406" i="1"/>
  <c r="W1407" i="1"/>
  <c r="W1408" i="1"/>
  <c r="W1409" i="1"/>
  <c r="W1410" i="1"/>
  <c r="W1411" i="1"/>
  <c r="W1412" i="1"/>
  <c r="W1413" i="1"/>
  <c r="W1414" i="1"/>
  <c r="W1415" i="1"/>
  <c r="W1416" i="1"/>
  <c r="W1417" i="1"/>
  <c r="W1418" i="1"/>
  <c r="W1419" i="1"/>
  <c r="W1420" i="1"/>
  <c r="W1421" i="1"/>
  <c r="W1422" i="1"/>
  <c r="W1423" i="1"/>
  <c r="W1424" i="1"/>
  <c r="W1425" i="1"/>
  <c r="W1426" i="1"/>
  <c r="W1427" i="1"/>
  <c r="W1428" i="1"/>
  <c r="W1429" i="1"/>
  <c r="W1430" i="1"/>
  <c r="W1431" i="1"/>
  <c r="W1432" i="1"/>
  <c r="W1433" i="1"/>
  <c r="W1434" i="1"/>
  <c r="W1435" i="1"/>
  <c r="W1436" i="1"/>
  <c r="W1437" i="1"/>
  <c r="W1438" i="1"/>
  <c r="W1439" i="1"/>
  <c r="W1440" i="1"/>
  <c r="W1441" i="1"/>
  <c r="W1442" i="1"/>
  <c r="W1443" i="1"/>
  <c r="W1444" i="1"/>
  <c r="W1445" i="1"/>
  <c r="W1446" i="1"/>
  <c r="W1447" i="1"/>
  <c r="W1448" i="1"/>
  <c r="W1449" i="1"/>
  <c r="W1450" i="1"/>
  <c r="W1451" i="1"/>
  <c r="W1452" i="1"/>
  <c r="W1453" i="1"/>
  <c r="W1454" i="1"/>
  <c r="W1455" i="1"/>
  <c r="W1456" i="1"/>
  <c r="W1457" i="1"/>
  <c r="W1458" i="1"/>
  <c r="W1459" i="1"/>
  <c r="W1460" i="1"/>
  <c r="W1461" i="1"/>
  <c r="W1462" i="1"/>
  <c r="W1463" i="1"/>
  <c r="W1464" i="1"/>
  <c r="W1465" i="1"/>
  <c r="W1466" i="1"/>
  <c r="W1467" i="1"/>
  <c r="W1468" i="1"/>
  <c r="W1469" i="1"/>
  <c r="W1470" i="1"/>
  <c r="W1471" i="1"/>
  <c r="W1472" i="1"/>
  <c r="W1473" i="1"/>
  <c r="W1474" i="1"/>
  <c r="W1475" i="1"/>
  <c r="W1476" i="1"/>
  <c r="W1477" i="1"/>
  <c r="W1478" i="1"/>
  <c r="W1479" i="1"/>
  <c r="W1480" i="1"/>
  <c r="W1481" i="1"/>
  <c r="W1482" i="1"/>
  <c r="W1483" i="1"/>
  <c r="W1484" i="1"/>
  <c r="W1485" i="1"/>
  <c r="W1486" i="1"/>
  <c r="W1487" i="1"/>
  <c r="W1488" i="1"/>
  <c r="W1489" i="1"/>
  <c r="W1490" i="1"/>
  <c r="W1491" i="1"/>
  <c r="W1492" i="1"/>
  <c r="W1493" i="1"/>
  <c r="W1494" i="1"/>
  <c r="W1495" i="1"/>
  <c r="W1496" i="1"/>
  <c r="W1497" i="1"/>
  <c r="W1498" i="1"/>
  <c r="W1499" i="1"/>
  <c r="W1500" i="1"/>
  <c r="W1501" i="1"/>
  <c r="W1502" i="1"/>
  <c r="W1503" i="1"/>
  <c r="W1504" i="1"/>
  <c r="W1505" i="1"/>
  <c r="W1506" i="1"/>
  <c r="W1507" i="1"/>
  <c r="W1508" i="1"/>
  <c r="W1509" i="1"/>
  <c r="W1510" i="1"/>
  <c r="W1511" i="1"/>
  <c r="W1512" i="1"/>
  <c r="W1513" i="1"/>
  <c r="W1514" i="1"/>
  <c r="W1515" i="1"/>
  <c r="W1516" i="1"/>
  <c r="W1517" i="1"/>
  <c r="W1518" i="1"/>
  <c r="W1519" i="1"/>
  <c r="W1520" i="1"/>
  <c r="W1521" i="1"/>
  <c r="W1522" i="1"/>
  <c r="W1523" i="1"/>
  <c r="W1524" i="1"/>
  <c r="W1525" i="1"/>
  <c r="W1526" i="1"/>
  <c r="W1527" i="1"/>
  <c r="W1528" i="1"/>
  <c r="W1529" i="1"/>
  <c r="W1530" i="1"/>
  <c r="W1531" i="1"/>
  <c r="W1532" i="1"/>
  <c r="W1533" i="1"/>
  <c r="W1534" i="1"/>
  <c r="W1535" i="1"/>
  <c r="W1536" i="1"/>
  <c r="W1537" i="1"/>
  <c r="W1538" i="1"/>
  <c r="W1539" i="1"/>
  <c r="W1540" i="1"/>
  <c r="W1541" i="1"/>
  <c r="W1542" i="1"/>
  <c r="W1543" i="1"/>
  <c r="W1544" i="1"/>
  <c r="W1545" i="1"/>
  <c r="W1546" i="1"/>
  <c r="W1547" i="1"/>
  <c r="W1548" i="1"/>
  <c r="W1549" i="1"/>
  <c r="W1550" i="1"/>
  <c r="W1551" i="1"/>
  <c r="W1552" i="1"/>
  <c r="W1553" i="1"/>
  <c r="W1554" i="1"/>
  <c r="W1555" i="1"/>
  <c r="W1556" i="1"/>
  <c r="W1557" i="1"/>
  <c r="W1558" i="1"/>
  <c r="W1559" i="1"/>
  <c r="W1560" i="1"/>
  <c r="W1561" i="1"/>
  <c r="W1562" i="1"/>
  <c r="W1563" i="1"/>
  <c r="W1564" i="1"/>
  <c r="W1565" i="1"/>
  <c r="W1566" i="1"/>
  <c r="W1567" i="1"/>
  <c r="W1568" i="1"/>
  <c r="W1569" i="1"/>
  <c r="W1570" i="1"/>
  <c r="W1571" i="1"/>
  <c r="W1572" i="1"/>
  <c r="W1573" i="1"/>
  <c r="W1574" i="1"/>
  <c r="W1575" i="1"/>
  <c r="W1576" i="1"/>
  <c r="W1577" i="1"/>
  <c r="W1578" i="1"/>
  <c r="W1579" i="1"/>
  <c r="W1580" i="1"/>
  <c r="W1581" i="1"/>
  <c r="W1582" i="1"/>
  <c r="W1583" i="1"/>
  <c r="W1584" i="1"/>
  <c r="W1585" i="1"/>
  <c r="W1586" i="1"/>
  <c r="W1587" i="1"/>
  <c r="W1588" i="1"/>
  <c r="W1589" i="1"/>
  <c r="W1590" i="1"/>
  <c r="W1591" i="1"/>
  <c r="W1592" i="1"/>
  <c r="W1593" i="1"/>
  <c r="W1594" i="1"/>
  <c r="W1595" i="1"/>
  <c r="W1596" i="1"/>
  <c r="W1597" i="1"/>
  <c r="W1598" i="1"/>
  <c r="W1599" i="1"/>
  <c r="W1600" i="1"/>
  <c r="W1601" i="1"/>
  <c r="W1602" i="1"/>
  <c r="W1603" i="1"/>
  <c r="W1604" i="1"/>
  <c r="W1605" i="1"/>
  <c r="W1606" i="1"/>
  <c r="W1607" i="1"/>
  <c r="W1608" i="1"/>
  <c r="W1609" i="1"/>
  <c r="W1610" i="1"/>
  <c r="W1611" i="1"/>
  <c r="W1612" i="1"/>
  <c r="W1613" i="1"/>
  <c r="W1614" i="1"/>
  <c r="W1615" i="1"/>
  <c r="W1616" i="1"/>
  <c r="W1617" i="1"/>
  <c r="W1618" i="1"/>
  <c r="W1619" i="1"/>
  <c r="W1620" i="1"/>
  <c r="W1621" i="1"/>
  <c r="W1622" i="1"/>
  <c r="W1623" i="1"/>
  <c r="W1624" i="1"/>
  <c r="W1625" i="1"/>
  <c r="W1626" i="1"/>
  <c r="W1627" i="1"/>
  <c r="W1628" i="1"/>
  <c r="W1629" i="1"/>
  <c r="W1630" i="1"/>
  <c r="W1631" i="1"/>
  <c r="W1632" i="1"/>
  <c r="W1633" i="1"/>
  <c r="W1634" i="1"/>
  <c r="W1635" i="1"/>
  <c r="W1636" i="1"/>
  <c r="W1637" i="1"/>
  <c r="W1638" i="1"/>
  <c r="W1639" i="1"/>
  <c r="W1640" i="1"/>
  <c r="W1641" i="1"/>
  <c r="W1642" i="1"/>
  <c r="W1643" i="1"/>
  <c r="W1644" i="1"/>
  <c r="W1645" i="1"/>
  <c r="W1646" i="1"/>
  <c r="W1647" i="1"/>
  <c r="W1648" i="1"/>
  <c r="W1649" i="1"/>
  <c r="W1650" i="1"/>
  <c r="W1651" i="1"/>
  <c r="W1652" i="1"/>
  <c r="W1653" i="1"/>
  <c r="W1654" i="1"/>
  <c r="W1655" i="1"/>
  <c r="W1656" i="1"/>
  <c r="W1657" i="1"/>
  <c r="W1658" i="1"/>
  <c r="W1659" i="1"/>
  <c r="W1660" i="1"/>
  <c r="W1661" i="1"/>
  <c r="W1662" i="1"/>
  <c r="W1663" i="1"/>
  <c r="W1664" i="1"/>
  <c r="W1665" i="1"/>
  <c r="W1666" i="1"/>
  <c r="W1667" i="1"/>
  <c r="W1668" i="1"/>
  <c r="W1669" i="1"/>
  <c r="W1670" i="1"/>
  <c r="W1671" i="1"/>
  <c r="W1672" i="1"/>
  <c r="W1673" i="1"/>
  <c r="W1674" i="1"/>
  <c r="W1675" i="1"/>
  <c r="W1676" i="1"/>
  <c r="W1677" i="1"/>
  <c r="W1678" i="1"/>
  <c r="W1679" i="1"/>
  <c r="W1680" i="1"/>
  <c r="W1681" i="1"/>
  <c r="W1682" i="1"/>
  <c r="W1683" i="1"/>
  <c r="W1684" i="1"/>
  <c r="W1685" i="1"/>
  <c r="W1686" i="1"/>
  <c r="W1687" i="1"/>
  <c r="W1688" i="1"/>
  <c r="W1689" i="1"/>
  <c r="W1690" i="1"/>
  <c r="W1691" i="1"/>
  <c r="W1692" i="1"/>
  <c r="W1693" i="1"/>
  <c r="W1694" i="1"/>
  <c r="W1695" i="1"/>
  <c r="W1696" i="1"/>
  <c r="W1697" i="1"/>
  <c r="W1698" i="1"/>
  <c r="W1699" i="1"/>
  <c r="W1700" i="1"/>
  <c r="W1701" i="1"/>
  <c r="W1702" i="1"/>
  <c r="W1703" i="1"/>
  <c r="W1704" i="1"/>
  <c r="W1705" i="1"/>
  <c r="W1706" i="1"/>
  <c r="W1707" i="1"/>
  <c r="W1708" i="1"/>
  <c r="W1709" i="1"/>
  <c r="W1710" i="1"/>
  <c r="W1711" i="1"/>
  <c r="W1712" i="1"/>
  <c r="W1713" i="1"/>
  <c r="W1714" i="1"/>
  <c r="W1715" i="1"/>
  <c r="W1716" i="1"/>
  <c r="W1717" i="1"/>
  <c r="W1718" i="1"/>
  <c r="W1719" i="1"/>
  <c r="W1720" i="1"/>
  <c r="W1721" i="1"/>
  <c r="W1722" i="1"/>
  <c r="W1723" i="1"/>
  <c r="W1724" i="1"/>
  <c r="W1725" i="1"/>
  <c r="W1726" i="1"/>
  <c r="W1727" i="1"/>
  <c r="W1728" i="1"/>
  <c r="W1729" i="1"/>
  <c r="W1730" i="1"/>
  <c r="W1731" i="1"/>
  <c r="W1732" i="1"/>
  <c r="W1733" i="1"/>
  <c r="W1734" i="1"/>
  <c r="W1735" i="1"/>
  <c r="W1736" i="1"/>
  <c r="W1737" i="1"/>
  <c r="W1738" i="1"/>
  <c r="W1739" i="1"/>
  <c r="W1740" i="1"/>
  <c r="W1741" i="1"/>
  <c r="W1742" i="1"/>
  <c r="W1743" i="1"/>
  <c r="W1744" i="1"/>
  <c r="W1745" i="1"/>
  <c r="W1746" i="1"/>
  <c r="W1747" i="1"/>
  <c r="W1748" i="1"/>
  <c r="W1749" i="1"/>
  <c r="W1750" i="1"/>
  <c r="W1751" i="1"/>
  <c r="W1752" i="1"/>
  <c r="W1753" i="1"/>
  <c r="W1754" i="1"/>
  <c r="W1755" i="1"/>
  <c r="W1756" i="1"/>
  <c r="W1757" i="1"/>
  <c r="W1758" i="1"/>
  <c r="W1759" i="1"/>
  <c r="W1760" i="1"/>
  <c r="W1761" i="1"/>
  <c r="W1762" i="1"/>
  <c r="W1763" i="1"/>
  <c r="W1764" i="1"/>
  <c r="W1765" i="1"/>
  <c r="W1766" i="1"/>
  <c r="W1767" i="1"/>
  <c r="W1768" i="1"/>
  <c r="W1769" i="1"/>
  <c r="W1770" i="1"/>
  <c r="W1771" i="1"/>
  <c r="W1772" i="1"/>
  <c r="W1773" i="1"/>
  <c r="W1774" i="1"/>
  <c r="W1775" i="1"/>
  <c r="W1776" i="1"/>
  <c r="W1777" i="1"/>
  <c r="W1778" i="1"/>
  <c r="W1779" i="1"/>
  <c r="W1780" i="1"/>
  <c r="W1781" i="1"/>
  <c r="W1782" i="1"/>
  <c r="W1783" i="1"/>
  <c r="W1784" i="1"/>
  <c r="W1785" i="1"/>
  <c r="W1786" i="1"/>
  <c r="W1787" i="1"/>
  <c r="W1788" i="1"/>
  <c r="W1789" i="1"/>
  <c r="W1790" i="1"/>
  <c r="W1791" i="1"/>
  <c r="W1792" i="1"/>
  <c r="W1793" i="1"/>
  <c r="W1794" i="1"/>
  <c r="W1795" i="1"/>
  <c r="W1796" i="1"/>
  <c r="W1797" i="1"/>
  <c r="W1798" i="1"/>
  <c r="W1799" i="1"/>
  <c r="W1800" i="1"/>
  <c r="W1801" i="1"/>
  <c r="W1802" i="1"/>
  <c r="W1803" i="1"/>
  <c r="W1804" i="1"/>
  <c r="W1805" i="1"/>
  <c r="W1806" i="1"/>
  <c r="W1807" i="1"/>
  <c r="W1808" i="1"/>
  <c r="W1809" i="1"/>
  <c r="W1810" i="1"/>
  <c r="W1811" i="1"/>
  <c r="W1812" i="1"/>
  <c r="W1813" i="1"/>
  <c r="W1814" i="1"/>
  <c r="W1815" i="1"/>
  <c r="W1816" i="1"/>
  <c r="W1817" i="1"/>
  <c r="W1818" i="1"/>
  <c r="W1819" i="1"/>
  <c r="W1820" i="1"/>
  <c r="W1821" i="1"/>
  <c r="W1822" i="1"/>
  <c r="W1823" i="1"/>
  <c r="W1824" i="1"/>
  <c r="W1825" i="1"/>
  <c r="W1826" i="1"/>
  <c r="W1827" i="1"/>
  <c r="W1828" i="1"/>
  <c r="W1829" i="1"/>
  <c r="W1830" i="1"/>
  <c r="W1831" i="1"/>
  <c r="W1832" i="1"/>
  <c r="W1833" i="1"/>
  <c r="W1834" i="1"/>
  <c r="W1835" i="1"/>
  <c r="W1836" i="1"/>
  <c r="W1837" i="1"/>
  <c r="W1838" i="1"/>
  <c r="W1839" i="1"/>
  <c r="W1840" i="1"/>
  <c r="W1841" i="1"/>
  <c r="W1842" i="1"/>
  <c r="W1843" i="1"/>
  <c r="W1844" i="1"/>
  <c r="W1845" i="1"/>
  <c r="W1846" i="1"/>
  <c r="W1847" i="1"/>
  <c r="W1848" i="1"/>
  <c r="W1849" i="1"/>
  <c r="W1850" i="1"/>
  <c r="W1851" i="1"/>
  <c r="W1852" i="1"/>
  <c r="W1853" i="1"/>
  <c r="W1854" i="1"/>
  <c r="W1855" i="1"/>
  <c r="W1856" i="1"/>
  <c r="W1857" i="1"/>
  <c r="W1858" i="1"/>
  <c r="W1859" i="1"/>
  <c r="W1860" i="1"/>
  <c r="W1861" i="1"/>
  <c r="W1862" i="1"/>
  <c r="W1863" i="1"/>
  <c r="W1864" i="1"/>
  <c r="W1865" i="1"/>
  <c r="W1866" i="1"/>
  <c r="W1867" i="1"/>
  <c r="W1868" i="1"/>
  <c r="W1869" i="1"/>
  <c r="W1870" i="1"/>
  <c r="W1871" i="1"/>
  <c r="W1872" i="1"/>
  <c r="W1873" i="1"/>
  <c r="W1874" i="1"/>
  <c r="W1875" i="1"/>
  <c r="W1876" i="1"/>
  <c r="W1877" i="1"/>
  <c r="W1878" i="1"/>
  <c r="W1879" i="1"/>
  <c r="W1880" i="1"/>
  <c r="W1881" i="1"/>
  <c r="W1882" i="1"/>
  <c r="W1883" i="1"/>
  <c r="W1884" i="1"/>
  <c r="W1885" i="1"/>
  <c r="W1886" i="1"/>
  <c r="W1887" i="1"/>
  <c r="W1888" i="1"/>
  <c r="W1889" i="1"/>
  <c r="W1890" i="1"/>
  <c r="W1891" i="1"/>
  <c r="W1892" i="1"/>
  <c r="W1893" i="1"/>
  <c r="W1894" i="1"/>
  <c r="W1895" i="1"/>
  <c r="W1896" i="1"/>
  <c r="W1897" i="1"/>
  <c r="W1898" i="1"/>
  <c r="W1899" i="1"/>
  <c r="W1900" i="1"/>
  <c r="W1901" i="1"/>
  <c r="W1902" i="1"/>
  <c r="W1903" i="1"/>
  <c r="W1904" i="1"/>
  <c r="W1905" i="1"/>
  <c r="W1906" i="1"/>
  <c r="W1907" i="1"/>
  <c r="W1908" i="1"/>
  <c r="W1909" i="1"/>
  <c r="W1910" i="1"/>
  <c r="W1911" i="1"/>
  <c r="W1912" i="1"/>
  <c r="W1913" i="1"/>
  <c r="W1914" i="1"/>
  <c r="W1915" i="1"/>
  <c r="W1916" i="1"/>
  <c r="W1917" i="1"/>
  <c r="W1918" i="1"/>
  <c r="W1919" i="1"/>
  <c r="W1920" i="1"/>
  <c r="W1921" i="1"/>
  <c r="W1922" i="1"/>
  <c r="W1923" i="1"/>
  <c r="W1924" i="1"/>
  <c r="W1925" i="1"/>
  <c r="W1926" i="1"/>
  <c r="W1927" i="1"/>
  <c r="W1928" i="1"/>
  <c r="W1929" i="1"/>
  <c r="W1930" i="1"/>
  <c r="W1931" i="1"/>
  <c r="W1932" i="1"/>
  <c r="W1933" i="1"/>
  <c r="W1934" i="1"/>
  <c r="W1935" i="1"/>
  <c r="W1936" i="1"/>
  <c r="W1937" i="1"/>
  <c r="W1938" i="1"/>
  <c r="W1939" i="1"/>
  <c r="W1940" i="1"/>
  <c r="W1941" i="1"/>
  <c r="W1942" i="1"/>
  <c r="W1943" i="1"/>
  <c r="W1944" i="1"/>
  <c r="W1945" i="1"/>
  <c r="W1946" i="1"/>
  <c r="W1947" i="1"/>
  <c r="W1948" i="1"/>
  <c r="W1949" i="1"/>
  <c r="W1950" i="1"/>
  <c r="W1951" i="1"/>
  <c r="W1952" i="1"/>
  <c r="W1953" i="1"/>
  <c r="W1954" i="1"/>
  <c r="W1955" i="1"/>
  <c r="W1956" i="1"/>
  <c r="W1957" i="1"/>
  <c r="W1958" i="1"/>
  <c r="W1959" i="1"/>
  <c r="W1960" i="1"/>
  <c r="W1961" i="1"/>
  <c r="W1962" i="1"/>
  <c r="W1963" i="1"/>
  <c r="W1964" i="1"/>
  <c r="W1965" i="1"/>
  <c r="W1966" i="1"/>
  <c r="W1967" i="1"/>
  <c r="W1968" i="1"/>
  <c r="W1969" i="1"/>
  <c r="W1970" i="1"/>
  <c r="W1971" i="1"/>
  <c r="W1972" i="1"/>
  <c r="W1973" i="1"/>
  <c r="W1974" i="1"/>
  <c r="W1975" i="1"/>
  <c r="W1976" i="1"/>
  <c r="W1977" i="1"/>
  <c r="W1978" i="1"/>
  <c r="W1979" i="1"/>
  <c r="W1980" i="1"/>
  <c r="W1981" i="1"/>
  <c r="W1982" i="1"/>
  <c r="W1983" i="1"/>
  <c r="W1984" i="1"/>
  <c r="W1985" i="1"/>
  <c r="W1986" i="1"/>
  <c r="W1987" i="1"/>
  <c r="W1988" i="1"/>
  <c r="W1989" i="1"/>
  <c r="W1990" i="1"/>
  <c r="W1991" i="1"/>
  <c r="W1992" i="1"/>
  <c r="W1993" i="1"/>
  <c r="W1994" i="1"/>
  <c r="W1995" i="1"/>
  <c r="W1996" i="1"/>
  <c r="W1997" i="1"/>
  <c r="W1998" i="1"/>
  <c r="W1999" i="1"/>
  <c r="W2000" i="1"/>
  <c r="W2001" i="1"/>
  <c r="W2002" i="1"/>
  <c r="W2003" i="1"/>
  <c r="W2004" i="1"/>
  <c r="W2005" i="1"/>
  <c r="W2006" i="1"/>
  <c r="W2007" i="1"/>
  <c r="W2008" i="1"/>
  <c r="W2009" i="1"/>
  <c r="W2010" i="1"/>
  <c r="W2011" i="1"/>
  <c r="W2012" i="1"/>
  <c r="W2013" i="1"/>
  <c r="W2014" i="1"/>
  <c r="W2015" i="1"/>
  <c r="W2016" i="1"/>
  <c r="W2017" i="1"/>
  <c r="W2018" i="1"/>
  <c r="W2019" i="1"/>
  <c r="W2020" i="1"/>
  <c r="W2021" i="1"/>
  <c r="W2022" i="1"/>
  <c r="W2023" i="1"/>
  <c r="W2024" i="1"/>
  <c r="W2025" i="1"/>
  <c r="W2026" i="1"/>
  <c r="W2027" i="1"/>
  <c r="W2028" i="1"/>
  <c r="W2029" i="1"/>
  <c r="W2030" i="1"/>
  <c r="W2031" i="1"/>
  <c r="W2032" i="1"/>
  <c r="W2033" i="1"/>
  <c r="W2034" i="1"/>
  <c r="W2035" i="1"/>
  <c r="W2036" i="1"/>
  <c r="W2037" i="1"/>
  <c r="W2038" i="1"/>
  <c r="W2039" i="1"/>
  <c r="W2040" i="1"/>
  <c r="W2041" i="1"/>
  <c r="W2042" i="1"/>
  <c r="W2043" i="1"/>
  <c r="W2044" i="1"/>
  <c r="W2045" i="1"/>
  <c r="W2046" i="1"/>
  <c r="W2047" i="1"/>
  <c r="W2048" i="1"/>
  <c r="W2049" i="1"/>
  <c r="W2050" i="1"/>
  <c r="W2051" i="1"/>
  <c r="W2052" i="1"/>
  <c r="W2053" i="1"/>
  <c r="W2054" i="1"/>
  <c r="W2055" i="1"/>
  <c r="W2056" i="1"/>
  <c r="W2057" i="1"/>
  <c r="W2058" i="1"/>
  <c r="W2059" i="1"/>
  <c r="W2060" i="1"/>
  <c r="W2061" i="1"/>
  <c r="W2062" i="1"/>
  <c r="W2063" i="1"/>
  <c r="W2064" i="1"/>
  <c r="W2065" i="1"/>
  <c r="W2066" i="1"/>
  <c r="W2067" i="1"/>
  <c r="W2068" i="1"/>
  <c r="W2069" i="1"/>
  <c r="W2070" i="1"/>
  <c r="W2071" i="1"/>
  <c r="W2072" i="1"/>
  <c r="W2073" i="1"/>
  <c r="W2074" i="1"/>
  <c r="W2075" i="1"/>
  <c r="W2076" i="1"/>
  <c r="W2077" i="1"/>
  <c r="W2078" i="1"/>
  <c r="W2079" i="1"/>
  <c r="W2080" i="1"/>
  <c r="W2081" i="1"/>
  <c r="W2082" i="1"/>
  <c r="W2083" i="1"/>
  <c r="W2084" i="1"/>
  <c r="W2085" i="1"/>
  <c r="W2086" i="1"/>
  <c r="W2087" i="1"/>
  <c r="W2088" i="1"/>
  <c r="W2089" i="1"/>
  <c r="W2090" i="1"/>
  <c r="W2091" i="1"/>
  <c r="W2092" i="1"/>
  <c r="W2093" i="1"/>
  <c r="W2094" i="1"/>
  <c r="W2095" i="1"/>
  <c r="W2096" i="1"/>
  <c r="W2097" i="1"/>
  <c r="W2098" i="1"/>
  <c r="W2099" i="1"/>
  <c r="W2100" i="1"/>
  <c r="W2101" i="1"/>
  <c r="W2102" i="1"/>
  <c r="W2103" i="1"/>
  <c r="W2104" i="1"/>
  <c r="W2105" i="1"/>
  <c r="W2106" i="1"/>
  <c r="W2107" i="1"/>
  <c r="W2108" i="1"/>
  <c r="W2109" i="1"/>
  <c r="W2110" i="1"/>
  <c r="W2111" i="1"/>
  <c r="W2112" i="1"/>
  <c r="W2113" i="1"/>
  <c r="W2114" i="1"/>
  <c r="W2115" i="1"/>
  <c r="W2116" i="1"/>
  <c r="W2117" i="1"/>
  <c r="W2118" i="1"/>
  <c r="W2119" i="1"/>
  <c r="W2120" i="1"/>
  <c r="W2121" i="1"/>
  <c r="W2122" i="1"/>
  <c r="W2123" i="1"/>
  <c r="W2124" i="1"/>
  <c r="W2125" i="1"/>
  <c r="W2126" i="1"/>
  <c r="W2127" i="1"/>
  <c r="W2128" i="1"/>
  <c r="W2129" i="1"/>
  <c r="W2130" i="1"/>
  <c r="W2131" i="1"/>
  <c r="W2132" i="1"/>
  <c r="W2133" i="1"/>
  <c r="W2134" i="1"/>
  <c r="W2135" i="1"/>
  <c r="W2136" i="1"/>
  <c r="W2137" i="1"/>
  <c r="W2138" i="1"/>
  <c r="W2139" i="1"/>
  <c r="W2140" i="1"/>
  <c r="W2141" i="1"/>
  <c r="W2142" i="1"/>
  <c r="W2143" i="1"/>
  <c r="W2144" i="1"/>
  <c r="W2145" i="1"/>
  <c r="W2146" i="1"/>
  <c r="W2147" i="1"/>
  <c r="W2148" i="1"/>
  <c r="W2149" i="1"/>
  <c r="W2150" i="1"/>
  <c r="W2151" i="1"/>
  <c r="W2152" i="1"/>
  <c r="W2153" i="1"/>
  <c r="W2154" i="1"/>
  <c r="W2155" i="1"/>
  <c r="W2156" i="1"/>
  <c r="W2157" i="1"/>
  <c r="W2158" i="1"/>
  <c r="W2159" i="1"/>
  <c r="W2160" i="1"/>
  <c r="W2161" i="1"/>
  <c r="W2162" i="1"/>
  <c r="W2163" i="1"/>
  <c r="W2164" i="1"/>
  <c r="W2165" i="1"/>
  <c r="W2166" i="1"/>
  <c r="W2167" i="1"/>
  <c r="W2168" i="1"/>
  <c r="W2169" i="1"/>
  <c r="W2170" i="1"/>
  <c r="W2171" i="1"/>
  <c r="W2172" i="1"/>
  <c r="W2173" i="1"/>
  <c r="W2174" i="1"/>
  <c r="W2175" i="1"/>
  <c r="W2176" i="1"/>
  <c r="W2177" i="1"/>
  <c r="W2178" i="1"/>
  <c r="W2179" i="1"/>
  <c r="W2180" i="1"/>
  <c r="W2181" i="1"/>
  <c r="W2182" i="1"/>
  <c r="W2183" i="1"/>
  <c r="W2184" i="1"/>
  <c r="W2185" i="1"/>
  <c r="W2186" i="1"/>
  <c r="W2187" i="1"/>
  <c r="W2188" i="1"/>
  <c r="W2189" i="1"/>
  <c r="W2190" i="1"/>
  <c r="W2191" i="1"/>
  <c r="W2192" i="1"/>
  <c r="W2193" i="1"/>
  <c r="W2194" i="1"/>
  <c r="W2195" i="1"/>
  <c r="W2196" i="1"/>
  <c r="W2197" i="1"/>
  <c r="W2198" i="1"/>
  <c r="W2199" i="1"/>
  <c r="W2200" i="1"/>
  <c r="W2201" i="1"/>
  <c r="W2202" i="1"/>
  <c r="W2203" i="1"/>
  <c r="W2204" i="1"/>
  <c r="W2205" i="1"/>
  <c r="W2206" i="1"/>
  <c r="W2207" i="1"/>
  <c r="W2208" i="1"/>
  <c r="W2209" i="1"/>
  <c r="W2210" i="1"/>
  <c r="W2211" i="1"/>
  <c r="W2212" i="1"/>
  <c r="W2213" i="1"/>
  <c r="W2214" i="1"/>
  <c r="W2215" i="1"/>
  <c r="W2216" i="1"/>
  <c r="W2217" i="1"/>
  <c r="W2218" i="1"/>
  <c r="W2219" i="1"/>
  <c r="W2220" i="1"/>
  <c r="W2221" i="1"/>
  <c r="W2222" i="1"/>
  <c r="W2223" i="1"/>
  <c r="W2224" i="1"/>
  <c r="W2225" i="1"/>
  <c r="W2226" i="1"/>
  <c r="W2227" i="1"/>
  <c r="W2228" i="1"/>
  <c r="W2229" i="1"/>
  <c r="W2230" i="1"/>
  <c r="W2231" i="1"/>
  <c r="W2232" i="1"/>
  <c r="W2233" i="1"/>
  <c r="W2234" i="1"/>
  <c r="W2235" i="1"/>
  <c r="W2236" i="1"/>
  <c r="W2237" i="1"/>
  <c r="W2238" i="1"/>
  <c r="W2239" i="1"/>
  <c r="W2240" i="1"/>
  <c r="W2241" i="1"/>
  <c r="W2242" i="1"/>
  <c r="W2243" i="1"/>
  <c r="W2244" i="1"/>
  <c r="W2245" i="1"/>
  <c r="W2246" i="1"/>
  <c r="W2247" i="1"/>
  <c r="W2248" i="1"/>
  <c r="W2249" i="1"/>
  <c r="W2250" i="1"/>
  <c r="W2251" i="1"/>
  <c r="W2252" i="1"/>
  <c r="W2253" i="1"/>
  <c r="W2254" i="1"/>
  <c r="W2255" i="1"/>
  <c r="W2256" i="1"/>
  <c r="W2257" i="1"/>
  <c r="W2258" i="1"/>
  <c r="W2259" i="1"/>
  <c r="W2260" i="1"/>
  <c r="W2261" i="1"/>
  <c r="W2262" i="1"/>
  <c r="W2263" i="1"/>
  <c r="W2264" i="1"/>
  <c r="W2265" i="1"/>
  <c r="W2266" i="1"/>
  <c r="W2267" i="1"/>
  <c r="W2268" i="1"/>
  <c r="W2269" i="1"/>
  <c r="W2270" i="1"/>
  <c r="W2271" i="1"/>
  <c r="W2272" i="1"/>
  <c r="W2273" i="1"/>
  <c r="W2274" i="1"/>
  <c r="W2275" i="1"/>
  <c r="W2276" i="1"/>
  <c r="W2277" i="1"/>
  <c r="W2278" i="1"/>
  <c r="W2279" i="1"/>
  <c r="W2280" i="1"/>
  <c r="W2281" i="1"/>
  <c r="W2282" i="1"/>
  <c r="W2283" i="1"/>
  <c r="W2284" i="1"/>
  <c r="W2285" i="1"/>
  <c r="W2286" i="1"/>
  <c r="W2287" i="1"/>
  <c r="W2288" i="1"/>
  <c r="W2289" i="1"/>
  <c r="W2290" i="1"/>
  <c r="W2291" i="1"/>
  <c r="W2292" i="1"/>
  <c r="W2293" i="1"/>
  <c r="W2294" i="1"/>
  <c r="W2295" i="1"/>
  <c r="W2296" i="1"/>
  <c r="W2297" i="1"/>
  <c r="W2298" i="1"/>
  <c r="W2299" i="1"/>
  <c r="W2300" i="1"/>
  <c r="W2301" i="1"/>
  <c r="W2302" i="1"/>
  <c r="W2303" i="1"/>
  <c r="W2304" i="1"/>
  <c r="W2305" i="1"/>
  <c r="W2306" i="1"/>
  <c r="W2307" i="1"/>
  <c r="W2308" i="1"/>
  <c r="W2309" i="1"/>
  <c r="W2310" i="1"/>
  <c r="W2311" i="1"/>
  <c r="W2312" i="1"/>
  <c r="W2313" i="1"/>
  <c r="W2314" i="1"/>
  <c r="W2315" i="1"/>
  <c r="W2316" i="1"/>
  <c r="W2317" i="1"/>
  <c r="W2318" i="1"/>
  <c r="W2319" i="1"/>
  <c r="W2320" i="1"/>
  <c r="W2321" i="1"/>
  <c r="W2322" i="1"/>
  <c r="W2323" i="1"/>
  <c r="W2324" i="1"/>
  <c r="W2325" i="1"/>
  <c r="W2326" i="1"/>
  <c r="W2327" i="1"/>
  <c r="W2328" i="1"/>
  <c r="W2329" i="1"/>
  <c r="W2330" i="1"/>
  <c r="W2331" i="1"/>
  <c r="W2332" i="1"/>
  <c r="W2333" i="1"/>
  <c r="W2334" i="1"/>
  <c r="W2335" i="1"/>
  <c r="W2336" i="1"/>
  <c r="W2337" i="1"/>
  <c r="W2338" i="1"/>
  <c r="W2339" i="1"/>
  <c r="W2340" i="1"/>
  <c r="W2341" i="1"/>
  <c r="W2342" i="1"/>
  <c r="W2343" i="1"/>
  <c r="W2344" i="1"/>
  <c r="W2345" i="1"/>
  <c r="W2346" i="1"/>
  <c r="W2347" i="1"/>
  <c r="W2348" i="1"/>
  <c r="W2349" i="1"/>
  <c r="W2350" i="1"/>
  <c r="W2351" i="1"/>
  <c r="W2352" i="1"/>
  <c r="W2353" i="1"/>
  <c r="W2354" i="1"/>
  <c r="W2355" i="1"/>
  <c r="W2356" i="1"/>
  <c r="W2357" i="1"/>
  <c r="W2358" i="1"/>
  <c r="W2359" i="1"/>
  <c r="W2360" i="1"/>
  <c r="W2361" i="1"/>
  <c r="W2362" i="1"/>
  <c r="W2363" i="1"/>
  <c r="W2364" i="1"/>
  <c r="W2365" i="1"/>
  <c r="W2366" i="1"/>
  <c r="W2367" i="1"/>
  <c r="W2368" i="1"/>
  <c r="W2369" i="1"/>
  <c r="W2370" i="1"/>
  <c r="W2371" i="1"/>
  <c r="W2372" i="1"/>
  <c r="W2373" i="1"/>
  <c r="W2374" i="1"/>
  <c r="W2375" i="1"/>
  <c r="W2376" i="1"/>
  <c r="W2377" i="1"/>
  <c r="W2378" i="1"/>
  <c r="W2379" i="1"/>
  <c r="W2380" i="1"/>
  <c r="W2381" i="1"/>
  <c r="W2382" i="1"/>
  <c r="W2383" i="1"/>
  <c r="W2384" i="1"/>
  <c r="W2385" i="1"/>
  <c r="W2386" i="1"/>
  <c r="W2387" i="1"/>
  <c r="W2388" i="1"/>
  <c r="W2389" i="1"/>
  <c r="W2390" i="1"/>
  <c r="W2391" i="1"/>
  <c r="W2392" i="1"/>
  <c r="W2393" i="1"/>
  <c r="W2394" i="1"/>
  <c r="W2395" i="1"/>
  <c r="W2396" i="1"/>
  <c r="W2397" i="1"/>
  <c r="W2398" i="1"/>
  <c r="W2399" i="1"/>
  <c r="W2400" i="1"/>
  <c r="W2401" i="1"/>
  <c r="W2402" i="1"/>
  <c r="W2403" i="1"/>
  <c r="W2404" i="1"/>
  <c r="W2405" i="1"/>
  <c r="W2406" i="1"/>
  <c r="W2407" i="1"/>
  <c r="W2408" i="1"/>
  <c r="W2409" i="1"/>
  <c r="W2410" i="1"/>
  <c r="W2411" i="1"/>
  <c r="W2412" i="1"/>
  <c r="W2413" i="1"/>
  <c r="W2414" i="1"/>
  <c r="W2415" i="1"/>
  <c r="W2416" i="1"/>
  <c r="W2417" i="1"/>
  <c r="W2418" i="1"/>
  <c r="W2419" i="1"/>
  <c r="W2420" i="1"/>
  <c r="W2421" i="1"/>
  <c r="W2422" i="1"/>
  <c r="W2423" i="1"/>
  <c r="W2424" i="1"/>
  <c r="W2425" i="1"/>
  <c r="W2426" i="1"/>
  <c r="W2427" i="1"/>
  <c r="W2428" i="1"/>
  <c r="W2429" i="1"/>
  <c r="W2430" i="1"/>
  <c r="W2431" i="1"/>
  <c r="W2432" i="1"/>
  <c r="W2433" i="1"/>
  <c r="W2434" i="1"/>
  <c r="W2435" i="1"/>
  <c r="W2436" i="1"/>
  <c r="W2437" i="1"/>
  <c r="W2438" i="1"/>
  <c r="W2439" i="1"/>
  <c r="W2440" i="1"/>
  <c r="W2441" i="1"/>
  <c r="W2442" i="1"/>
  <c r="W2443" i="1"/>
  <c r="W2444" i="1"/>
  <c r="W2445" i="1"/>
  <c r="W2446" i="1"/>
  <c r="W2447" i="1"/>
  <c r="W2448" i="1"/>
  <c r="W2449" i="1"/>
  <c r="W2450" i="1"/>
  <c r="W2451" i="1"/>
  <c r="W2452" i="1"/>
  <c r="W2453" i="1"/>
  <c r="W2454" i="1"/>
  <c r="W2455" i="1"/>
  <c r="W2456" i="1"/>
  <c r="W2457" i="1"/>
  <c r="W2458" i="1"/>
  <c r="W2459" i="1"/>
  <c r="W2460" i="1"/>
  <c r="W2461" i="1"/>
  <c r="W2462" i="1"/>
  <c r="W2463" i="1"/>
  <c r="W2464" i="1"/>
  <c r="W2465" i="1"/>
  <c r="W2466" i="1"/>
  <c r="W2467" i="1"/>
  <c r="W2468" i="1"/>
  <c r="W2469" i="1"/>
  <c r="W2470" i="1"/>
  <c r="W2471" i="1"/>
  <c r="W2472" i="1"/>
  <c r="W2473" i="1"/>
  <c r="W2474" i="1"/>
  <c r="W2475" i="1"/>
  <c r="W2476" i="1"/>
  <c r="W2477" i="1"/>
  <c r="W2478" i="1"/>
  <c r="W2479" i="1"/>
  <c r="W2480" i="1"/>
  <c r="W2481" i="1"/>
  <c r="W2482" i="1"/>
  <c r="W2483" i="1"/>
  <c r="W2484" i="1"/>
  <c r="W2485" i="1"/>
  <c r="W2486" i="1"/>
  <c r="W2487" i="1"/>
  <c r="W2488" i="1"/>
  <c r="W2489" i="1"/>
  <c r="W2490" i="1"/>
  <c r="W2491" i="1"/>
  <c r="W2492" i="1"/>
  <c r="W2493" i="1"/>
  <c r="W2494" i="1"/>
  <c r="W2495" i="1"/>
  <c r="W2496" i="1"/>
  <c r="W2497" i="1"/>
  <c r="W2498" i="1"/>
  <c r="W2499" i="1"/>
  <c r="W2500" i="1"/>
  <c r="W2501" i="1"/>
  <c r="W2502" i="1"/>
  <c r="W2503" i="1"/>
  <c r="W2504" i="1"/>
  <c r="W2505" i="1"/>
  <c r="W2506" i="1"/>
  <c r="W2507" i="1"/>
  <c r="W2508" i="1"/>
  <c r="W2509" i="1"/>
  <c r="W2510" i="1"/>
  <c r="W2511" i="1"/>
  <c r="W2512" i="1"/>
  <c r="W2513" i="1"/>
  <c r="W2514" i="1"/>
  <c r="W2515" i="1"/>
  <c r="W2516" i="1"/>
  <c r="W2517" i="1"/>
  <c r="W2518" i="1"/>
  <c r="W2519" i="1"/>
  <c r="W2520" i="1"/>
  <c r="W2521" i="1"/>
  <c r="W2522" i="1"/>
  <c r="W2523" i="1"/>
  <c r="W2524" i="1"/>
  <c r="W2525" i="1"/>
  <c r="W2526" i="1"/>
  <c r="W2527" i="1"/>
  <c r="W2528" i="1"/>
  <c r="W2529" i="1"/>
  <c r="W2530" i="1"/>
  <c r="W2531" i="1"/>
  <c r="W2532" i="1"/>
  <c r="W2533" i="1"/>
  <c r="W2534" i="1"/>
  <c r="W2535" i="1"/>
  <c r="W2536" i="1"/>
  <c r="W2537" i="1"/>
  <c r="W2538" i="1"/>
  <c r="W2539" i="1"/>
  <c r="W2540" i="1"/>
  <c r="W2541" i="1"/>
  <c r="W2542" i="1"/>
  <c r="W2543" i="1"/>
  <c r="W2544" i="1"/>
  <c r="W2545" i="1"/>
  <c r="W2546" i="1"/>
  <c r="W2547" i="1"/>
  <c r="W2548" i="1"/>
  <c r="W2549" i="1"/>
  <c r="W2550" i="1"/>
  <c r="W2551" i="1"/>
  <c r="W2552" i="1"/>
  <c r="W2553" i="1"/>
  <c r="W2554" i="1"/>
  <c r="W2555" i="1"/>
  <c r="W2556" i="1"/>
  <c r="W2557" i="1"/>
  <c r="W2558" i="1"/>
  <c r="W2559" i="1"/>
  <c r="W2560" i="1"/>
  <c r="W2561" i="1"/>
  <c r="W2562" i="1"/>
  <c r="W2563" i="1"/>
  <c r="W2564" i="1"/>
  <c r="V2410" i="1"/>
  <c r="V2411" i="1"/>
  <c r="V2412" i="1"/>
  <c r="V2413" i="1"/>
  <c r="V2414" i="1"/>
  <c r="V2415" i="1"/>
  <c r="V2416" i="1"/>
  <c r="V2417" i="1"/>
  <c r="V2418" i="1"/>
  <c r="V2419" i="1"/>
  <c r="V2420" i="1"/>
  <c r="V2421" i="1"/>
  <c r="V2422" i="1"/>
  <c r="V2423" i="1"/>
  <c r="V2424" i="1"/>
  <c r="V2425" i="1"/>
  <c r="V2426" i="1"/>
  <c r="V2427" i="1"/>
  <c r="V2428" i="1"/>
  <c r="V2429" i="1"/>
  <c r="V2430" i="1"/>
  <c r="V2431" i="1"/>
  <c r="V2432" i="1"/>
  <c r="V2433" i="1"/>
  <c r="V2434" i="1"/>
  <c r="V2435" i="1"/>
  <c r="V2436" i="1"/>
  <c r="V2437" i="1"/>
  <c r="V2438" i="1"/>
  <c r="V2439" i="1"/>
  <c r="V2440" i="1"/>
  <c r="V2441" i="1"/>
  <c r="V2442" i="1"/>
  <c r="V2443" i="1"/>
  <c r="V2444" i="1"/>
  <c r="V2445" i="1"/>
  <c r="V2446" i="1"/>
  <c r="V2447" i="1"/>
  <c r="V2448" i="1"/>
  <c r="V2449" i="1"/>
  <c r="V2450" i="1"/>
  <c r="V2451" i="1"/>
  <c r="V2452" i="1"/>
  <c r="V2453" i="1"/>
  <c r="V2454" i="1"/>
  <c r="V2455" i="1"/>
  <c r="V2456" i="1"/>
  <c r="V2457" i="1"/>
  <c r="V2458" i="1"/>
  <c r="V2459" i="1"/>
  <c r="V2460" i="1"/>
  <c r="V2461" i="1"/>
  <c r="V2462" i="1"/>
  <c r="V2463" i="1"/>
  <c r="V2464" i="1"/>
  <c r="V2465" i="1"/>
  <c r="V2466" i="1"/>
  <c r="V2467" i="1"/>
  <c r="V2468" i="1"/>
  <c r="V2469" i="1"/>
  <c r="V2470" i="1"/>
  <c r="V2471" i="1"/>
  <c r="V2472" i="1"/>
  <c r="V2473" i="1"/>
  <c r="V2474" i="1"/>
  <c r="V2475" i="1"/>
  <c r="V2476" i="1"/>
  <c r="V2477" i="1"/>
  <c r="V2478" i="1"/>
  <c r="V2479" i="1"/>
  <c r="V2480" i="1"/>
  <c r="V2481" i="1"/>
  <c r="V2482" i="1"/>
  <c r="V2483" i="1"/>
  <c r="V2484" i="1"/>
  <c r="V2485" i="1"/>
  <c r="V2486" i="1"/>
  <c r="V2487" i="1"/>
  <c r="V2488" i="1"/>
  <c r="V2489" i="1"/>
  <c r="V2490" i="1"/>
  <c r="V2491" i="1"/>
  <c r="V2492" i="1"/>
  <c r="V2493" i="1"/>
  <c r="V2494" i="1"/>
  <c r="V2495" i="1"/>
  <c r="V2496" i="1"/>
  <c r="V2497" i="1"/>
  <c r="V2498" i="1"/>
  <c r="V2499" i="1"/>
  <c r="V2500" i="1"/>
  <c r="V2501" i="1"/>
  <c r="V2502" i="1"/>
  <c r="V2503" i="1"/>
  <c r="V2504" i="1"/>
  <c r="V2505" i="1"/>
  <c r="V2506" i="1"/>
  <c r="V2507" i="1"/>
  <c r="V2508" i="1"/>
  <c r="V2509" i="1"/>
  <c r="V2510" i="1"/>
  <c r="V2511" i="1"/>
  <c r="V2512" i="1"/>
  <c r="V2513" i="1"/>
  <c r="V2514" i="1"/>
  <c r="V2515" i="1"/>
  <c r="V2516" i="1"/>
  <c r="V2517" i="1"/>
  <c r="V2518" i="1"/>
  <c r="V2519" i="1"/>
  <c r="V2520" i="1"/>
  <c r="V2521" i="1"/>
  <c r="V2522" i="1"/>
  <c r="V2523" i="1"/>
  <c r="V2524" i="1"/>
  <c r="V2525" i="1"/>
  <c r="V2526" i="1"/>
  <c r="V2527" i="1"/>
  <c r="V2528" i="1"/>
  <c r="V2529" i="1"/>
  <c r="V2530" i="1"/>
  <c r="V2531" i="1"/>
  <c r="V2532" i="1"/>
  <c r="V2533" i="1"/>
  <c r="V2534" i="1"/>
  <c r="V2535" i="1"/>
  <c r="V2536" i="1"/>
  <c r="V2537" i="1"/>
  <c r="V2538" i="1"/>
  <c r="V2539" i="1"/>
  <c r="V2540" i="1"/>
  <c r="V2541" i="1"/>
  <c r="V2542" i="1"/>
  <c r="V2543" i="1"/>
  <c r="V2544" i="1"/>
  <c r="V2545" i="1"/>
  <c r="V2546" i="1"/>
  <c r="V2547" i="1"/>
  <c r="V2548" i="1"/>
  <c r="V2549" i="1"/>
  <c r="V2550" i="1"/>
  <c r="V2551" i="1"/>
  <c r="V2552" i="1"/>
  <c r="V2553" i="1"/>
  <c r="V2554" i="1"/>
  <c r="V2555" i="1"/>
  <c r="V2556" i="1"/>
  <c r="V2557" i="1"/>
  <c r="V2558" i="1"/>
  <c r="V2559" i="1"/>
  <c r="V2560" i="1"/>
  <c r="V2561" i="1"/>
  <c r="V2562" i="1"/>
  <c r="V2563" i="1"/>
  <c r="V2564" i="1"/>
  <c r="V2409" i="1"/>
  <c r="V2048" i="1"/>
  <c r="V2049" i="1"/>
  <c r="V2050" i="1"/>
  <c r="V2051" i="1"/>
  <c r="V2052" i="1"/>
  <c r="V2053" i="1"/>
  <c r="V2054" i="1"/>
  <c r="V2055" i="1"/>
  <c r="V2056" i="1"/>
  <c r="V2057" i="1"/>
  <c r="V2058" i="1"/>
  <c r="V2059" i="1"/>
  <c r="V2060" i="1"/>
  <c r="V2061" i="1"/>
  <c r="V2062" i="1"/>
  <c r="V2063" i="1"/>
  <c r="V2064" i="1"/>
  <c r="V2065" i="1"/>
  <c r="V2066" i="1"/>
  <c r="V2067" i="1"/>
  <c r="V2068" i="1"/>
  <c r="V2069" i="1"/>
  <c r="V2070" i="1"/>
  <c r="V2071" i="1"/>
  <c r="V2072" i="1"/>
  <c r="V2073" i="1"/>
  <c r="V2074" i="1"/>
  <c r="V2075" i="1"/>
  <c r="V2076" i="1"/>
  <c r="V2077" i="1"/>
  <c r="V2078" i="1"/>
  <c r="V2079" i="1"/>
  <c r="V2080" i="1"/>
  <c r="V2081" i="1"/>
  <c r="V2082" i="1"/>
  <c r="V2083" i="1"/>
  <c r="V2084" i="1"/>
  <c r="V2085" i="1"/>
  <c r="V2086" i="1"/>
  <c r="V2087" i="1"/>
  <c r="V2088" i="1"/>
  <c r="V2089" i="1"/>
  <c r="V2090" i="1"/>
  <c r="V2091" i="1"/>
  <c r="V2092" i="1"/>
  <c r="V2093" i="1"/>
  <c r="V2094" i="1"/>
  <c r="V2095" i="1"/>
  <c r="V2096" i="1"/>
  <c r="V2097" i="1"/>
  <c r="V2098" i="1"/>
  <c r="V2099" i="1"/>
  <c r="V2100" i="1"/>
  <c r="V2101" i="1"/>
  <c r="V2102" i="1"/>
  <c r="V2103" i="1"/>
  <c r="V2104" i="1"/>
  <c r="V2105" i="1"/>
  <c r="V2106" i="1"/>
  <c r="V2107" i="1"/>
  <c r="V2108" i="1"/>
  <c r="V2109" i="1"/>
  <c r="V2110" i="1"/>
  <c r="V2111" i="1"/>
  <c r="V2112" i="1"/>
  <c r="V2113" i="1"/>
  <c r="V2114" i="1"/>
  <c r="V2115" i="1"/>
  <c r="V2116" i="1"/>
  <c r="V2117" i="1"/>
  <c r="V2118" i="1"/>
  <c r="V2119" i="1"/>
  <c r="V2120" i="1"/>
  <c r="V2121" i="1"/>
  <c r="V2122" i="1"/>
  <c r="V2123" i="1"/>
  <c r="V2124" i="1"/>
  <c r="V2125" i="1"/>
  <c r="V2126" i="1"/>
  <c r="V2127" i="1"/>
  <c r="V2128" i="1"/>
  <c r="V2129" i="1"/>
  <c r="V2130" i="1"/>
  <c r="V2131" i="1"/>
  <c r="V2132" i="1"/>
  <c r="V2133" i="1"/>
  <c r="V2134" i="1"/>
  <c r="V2135" i="1"/>
  <c r="V2136" i="1"/>
  <c r="V2137" i="1"/>
  <c r="V2138" i="1"/>
  <c r="V2139" i="1"/>
  <c r="V2140" i="1"/>
  <c r="V2141" i="1"/>
  <c r="V2142" i="1"/>
  <c r="V2143" i="1"/>
  <c r="V2144" i="1"/>
  <c r="V2145" i="1"/>
  <c r="V2146" i="1"/>
  <c r="V2147" i="1"/>
  <c r="V2148" i="1"/>
  <c r="V2149" i="1"/>
  <c r="V2150" i="1"/>
  <c r="V2151" i="1"/>
  <c r="V2152" i="1"/>
  <c r="V2153" i="1"/>
  <c r="V2154" i="1"/>
  <c r="V2155" i="1"/>
  <c r="V2156" i="1"/>
  <c r="V2157" i="1"/>
  <c r="V2158" i="1"/>
  <c r="V2159" i="1"/>
  <c r="V2160" i="1"/>
  <c r="V2161" i="1"/>
  <c r="V2162" i="1"/>
  <c r="V2163" i="1"/>
  <c r="V2164" i="1"/>
  <c r="V2165" i="1"/>
  <c r="V2166" i="1"/>
  <c r="V2167" i="1"/>
  <c r="V2168" i="1"/>
  <c r="V2169" i="1"/>
  <c r="V2170" i="1"/>
  <c r="V2171" i="1"/>
  <c r="V2172" i="1"/>
  <c r="V2173" i="1"/>
  <c r="V2174" i="1"/>
  <c r="V2175" i="1"/>
  <c r="V2176" i="1"/>
  <c r="V2177" i="1"/>
  <c r="V2178" i="1"/>
  <c r="V2179" i="1"/>
  <c r="V2180" i="1"/>
  <c r="V2181" i="1"/>
  <c r="V2182" i="1"/>
  <c r="V2183" i="1"/>
  <c r="V2184" i="1"/>
  <c r="V2185" i="1"/>
  <c r="V2186" i="1"/>
  <c r="V2187" i="1"/>
  <c r="V2188" i="1"/>
  <c r="V2189" i="1"/>
  <c r="V2190" i="1"/>
  <c r="V2191" i="1"/>
  <c r="V2192" i="1"/>
  <c r="V2193" i="1"/>
  <c r="V2194" i="1"/>
  <c r="V2195" i="1"/>
  <c r="V2196" i="1"/>
  <c r="V2197" i="1"/>
  <c r="V2198" i="1"/>
  <c r="V2199" i="1"/>
  <c r="V2200" i="1"/>
  <c r="V2201" i="1"/>
  <c r="V2202" i="1"/>
  <c r="V2203" i="1"/>
  <c r="V2204" i="1"/>
  <c r="V2205" i="1"/>
  <c r="V2206" i="1"/>
  <c r="V2207" i="1"/>
  <c r="V2208" i="1"/>
  <c r="V2209" i="1"/>
  <c r="V2210" i="1"/>
  <c r="V2211" i="1"/>
  <c r="V2212" i="1"/>
  <c r="V2213" i="1"/>
  <c r="V2214" i="1"/>
  <c r="V2215" i="1"/>
  <c r="V2216" i="1"/>
  <c r="V2217" i="1"/>
  <c r="V2218" i="1"/>
  <c r="V2219" i="1"/>
  <c r="V2220" i="1"/>
  <c r="V2221" i="1"/>
  <c r="V2222" i="1"/>
  <c r="V2223" i="1"/>
  <c r="V2224" i="1"/>
  <c r="V2225" i="1"/>
  <c r="V2226" i="1"/>
  <c r="V2227" i="1"/>
  <c r="V2228" i="1"/>
  <c r="V2229" i="1"/>
  <c r="V2230" i="1"/>
  <c r="V2231" i="1"/>
  <c r="V2232" i="1"/>
  <c r="V2233" i="1"/>
  <c r="V2234" i="1"/>
  <c r="V2235" i="1"/>
  <c r="V2236" i="1"/>
  <c r="V2237" i="1"/>
  <c r="V2238" i="1"/>
  <c r="V2239" i="1"/>
  <c r="V2240" i="1"/>
  <c r="V2241" i="1"/>
  <c r="V2242" i="1"/>
  <c r="V2243" i="1"/>
  <c r="V2244" i="1"/>
  <c r="V2245" i="1"/>
  <c r="V2246" i="1"/>
  <c r="V2247" i="1"/>
  <c r="V2248" i="1"/>
  <c r="V2249" i="1"/>
  <c r="V2250" i="1"/>
  <c r="V2251" i="1"/>
  <c r="V2252" i="1"/>
  <c r="V2253" i="1"/>
  <c r="V2254" i="1"/>
  <c r="V2255" i="1"/>
  <c r="V2256" i="1"/>
  <c r="V2257" i="1"/>
  <c r="V2258" i="1"/>
  <c r="V2259" i="1"/>
  <c r="V2260" i="1"/>
  <c r="V2261" i="1"/>
  <c r="V2262" i="1"/>
  <c r="V2263" i="1"/>
  <c r="V2264" i="1"/>
  <c r="V2265" i="1"/>
  <c r="V2266" i="1"/>
  <c r="V2267" i="1"/>
  <c r="V2268" i="1"/>
  <c r="V2269" i="1"/>
  <c r="V2270" i="1"/>
  <c r="V2271" i="1"/>
  <c r="V2272" i="1"/>
  <c r="V2273" i="1"/>
  <c r="V2274" i="1"/>
  <c r="V2275" i="1"/>
  <c r="V2276" i="1"/>
  <c r="V2277" i="1"/>
  <c r="V2278" i="1"/>
  <c r="V2279" i="1"/>
  <c r="V2280" i="1"/>
  <c r="V2281" i="1"/>
  <c r="V2282" i="1"/>
  <c r="V2283" i="1"/>
  <c r="V2284" i="1"/>
  <c r="V2285" i="1"/>
  <c r="V2286" i="1"/>
  <c r="V2287" i="1"/>
  <c r="V2288" i="1"/>
  <c r="V2289" i="1"/>
  <c r="V2290" i="1"/>
  <c r="V2291" i="1"/>
  <c r="V2292" i="1"/>
  <c r="V2293" i="1"/>
  <c r="V2294" i="1"/>
  <c r="V2295" i="1"/>
  <c r="V2296" i="1"/>
  <c r="V2297" i="1"/>
  <c r="V2298" i="1"/>
  <c r="V2299" i="1"/>
  <c r="V2300" i="1"/>
  <c r="V2301" i="1"/>
  <c r="V2302" i="1"/>
  <c r="V2303" i="1"/>
  <c r="V2304" i="1"/>
  <c r="V2305" i="1"/>
  <c r="V2306" i="1"/>
  <c r="V2307" i="1"/>
  <c r="V2308" i="1"/>
  <c r="V2309" i="1"/>
  <c r="V2310" i="1"/>
  <c r="V2311" i="1"/>
  <c r="V2312" i="1"/>
  <c r="V2313" i="1"/>
  <c r="V2314" i="1"/>
  <c r="V2315" i="1"/>
  <c r="V2316" i="1"/>
  <c r="V2317" i="1"/>
  <c r="V2318" i="1"/>
  <c r="V2319" i="1"/>
  <c r="V2320" i="1"/>
  <c r="V2321" i="1"/>
  <c r="V2322" i="1"/>
  <c r="V2323" i="1"/>
  <c r="V2324" i="1"/>
  <c r="V2325" i="1"/>
  <c r="V2326" i="1"/>
  <c r="V2327" i="1"/>
  <c r="V2328" i="1"/>
  <c r="V2329" i="1"/>
  <c r="V2330" i="1"/>
  <c r="V2331" i="1"/>
  <c r="V2332" i="1"/>
  <c r="V2333" i="1"/>
  <c r="V2334" i="1"/>
  <c r="V2335" i="1"/>
  <c r="V2336" i="1"/>
  <c r="V2337" i="1"/>
  <c r="V2338" i="1"/>
  <c r="V2339" i="1"/>
  <c r="V2340" i="1"/>
  <c r="V2341" i="1"/>
  <c r="V2342" i="1"/>
  <c r="V2343" i="1"/>
  <c r="V2344" i="1"/>
  <c r="V2345" i="1"/>
  <c r="V2346" i="1"/>
  <c r="V2347" i="1"/>
  <c r="V2348" i="1"/>
  <c r="V2349" i="1"/>
  <c r="V2350" i="1"/>
  <c r="V2351" i="1"/>
  <c r="V2352" i="1"/>
  <c r="V2353" i="1"/>
  <c r="V2354" i="1"/>
  <c r="V2355" i="1"/>
  <c r="V2356" i="1"/>
  <c r="V2357" i="1"/>
  <c r="V2358" i="1"/>
  <c r="V2359" i="1"/>
  <c r="V2360" i="1"/>
  <c r="V2361" i="1"/>
  <c r="V2362" i="1"/>
  <c r="V2363" i="1"/>
  <c r="V2364" i="1"/>
  <c r="V2365" i="1"/>
  <c r="V2366" i="1"/>
  <c r="V2367" i="1"/>
  <c r="V2368" i="1"/>
  <c r="V2369" i="1"/>
  <c r="V2370" i="1"/>
  <c r="V2371" i="1"/>
  <c r="V2372" i="1"/>
  <c r="V2373" i="1"/>
  <c r="V2374" i="1"/>
  <c r="V2375" i="1"/>
  <c r="V2376" i="1"/>
  <c r="V2377" i="1"/>
  <c r="V2378" i="1"/>
  <c r="V2379" i="1"/>
  <c r="V2380" i="1"/>
  <c r="V2381" i="1"/>
  <c r="V2382" i="1"/>
  <c r="V2383" i="1"/>
  <c r="V2384" i="1"/>
  <c r="V2385" i="1"/>
  <c r="V2386" i="1"/>
  <c r="V2387" i="1"/>
  <c r="V2388" i="1"/>
  <c r="V2389" i="1"/>
  <c r="V2390" i="1"/>
  <c r="V2391" i="1"/>
  <c r="V2392" i="1"/>
  <c r="V2393" i="1"/>
  <c r="V2394" i="1"/>
  <c r="V2395" i="1"/>
  <c r="V2396" i="1"/>
  <c r="V2397" i="1"/>
  <c r="V2398" i="1"/>
  <c r="V2399" i="1"/>
  <c r="V2400" i="1"/>
  <c r="V2401" i="1"/>
  <c r="V2402" i="1"/>
  <c r="V2403" i="1"/>
  <c r="V2404" i="1"/>
  <c r="V2405" i="1"/>
  <c r="V2406" i="1"/>
  <c r="V2407" i="1"/>
  <c r="V2408" i="1"/>
  <c r="V2047" i="1"/>
  <c r="V1968" i="1"/>
  <c r="V1969" i="1"/>
  <c r="V1970" i="1"/>
  <c r="V1971" i="1"/>
  <c r="V1972" i="1"/>
  <c r="V1973" i="1"/>
  <c r="V1974" i="1"/>
  <c r="V1975" i="1"/>
  <c r="V1976" i="1"/>
  <c r="V1977" i="1"/>
  <c r="V1978" i="1"/>
  <c r="V1979" i="1"/>
  <c r="V1980" i="1"/>
  <c r="V1981" i="1"/>
  <c r="V1982" i="1"/>
  <c r="V1983" i="1"/>
  <c r="V1984" i="1"/>
  <c r="V1985" i="1"/>
  <c r="V1986" i="1"/>
  <c r="V1987" i="1"/>
  <c r="V1988" i="1"/>
  <c r="V1989" i="1"/>
  <c r="V1990" i="1"/>
  <c r="V1991" i="1"/>
  <c r="V1992" i="1"/>
  <c r="V1993" i="1"/>
  <c r="V1994" i="1"/>
  <c r="V1995" i="1"/>
  <c r="V1996" i="1"/>
  <c r="V1997" i="1"/>
  <c r="V1998" i="1"/>
  <c r="V1999" i="1"/>
  <c r="V2000" i="1"/>
  <c r="V2001" i="1"/>
  <c r="V2002" i="1"/>
  <c r="V2003" i="1"/>
  <c r="V2004" i="1"/>
  <c r="V2005" i="1"/>
  <c r="V2006" i="1"/>
  <c r="V2007" i="1"/>
  <c r="V2008" i="1"/>
  <c r="V2009" i="1"/>
  <c r="V2010" i="1"/>
  <c r="V2011" i="1"/>
  <c r="V2012" i="1"/>
  <c r="V2013" i="1"/>
  <c r="V2014" i="1"/>
  <c r="V2015" i="1"/>
  <c r="V2016" i="1"/>
  <c r="V2017" i="1"/>
  <c r="V2018" i="1"/>
  <c r="V2019" i="1"/>
  <c r="V2020" i="1"/>
  <c r="V2021" i="1"/>
  <c r="V2022" i="1"/>
  <c r="V2023" i="1"/>
  <c r="V2024" i="1"/>
  <c r="V2025" i="1"/>
  <c r="V2026" i="1"/>
  <c r="V2027" i="1"/>
  <c r="V2028" i="1"/>
  <c r="V2029" i="1"/>
  <c r="V2030" i="1"/>
  <c r="V2031" i="1"/>
  <c r="V2032" i="1"/>
  <c r="V2033" i="1"/>
  <c r="V2034" i="1"/>
  <c r="V2035" i="1"/>
  <c r="V2036" i="1"/>
  <c r="V2037" i="1"/>
  <c r="V2038" i="1"/>
  <c r="V2039" i="1"/>
  <c r="V2040" i="1"/>
  <c r="V2041" i="1"/>
  <c r="V2042" i="1"/>
  <c r="V2043" i="1"/>
  <c r="V2044" i="1"/>
  <c r="V2045" i="1"/>
  <c r="V2046" i="1"/>
  <c r="V1967" i="1"/>
  <c r="V1784" i="1"/>
  <c r="V1785" i="1"/>
  <c r="V1786" i="1"/>
  <c r="V1787" i="1"/>
  <c r="V1788" i="1"/>
  <c r="V1789" i="1"/>
  <c r="V1790" i="1"/>
  <c r="V1791" i="1"/>
  <c r="V1792" i="1"/>
  <c r="V1793" i="1"/>
  <c r="V1794" i="1"/>
  <c r="V1795" i="1"/>
  <c r="V1796" i="1"/>
  <c r="V1797" i="1"/>
  <c r="V1798" i="1"/>
  <c r="V1799" i="1"/>
  <c r="V1800" i="1"/>
  <c r="V1801" i="1"/>
  <c r="V1802" i="1"/>
  <c r="V1803" i="1"/>
  <c r="V1804" i="1"/>
  <c r="V1805" i="1"/>
  <c r="V1806" i="1"/>
  <c r="V1807" i="1"/>
  <c r="V1808" i="1"/>
  <c r="V1809" i="1"/>
  <c r="V1810" i="1"/>
  <c r="V1811" i="1"/>
  <c r="V1812" i="1"/>
  <c r="V1813" i="1"/>
  <c r="V1814" i="1"/>
  <c r="V1815" i="1"/>
  <c r="V1816" i="1"/>
  <c r="V1817" i="1"/>
  <c r="V1818" i="1"/>
  <c r="V1819" i="1"/>
  <c r="V1820" i="1"/>
  <c r="V1821" i="1"/>
  <c r="V1822" i="1"/>
  <c r="V1823" i="1"/>
  <c r="V1824" i="1"/>
  <c r="V1825" i="1"/>
  <c r="V1826" i="1"/>
  <c r="V1827" i="1"/>
  <c r="V1828" i="1"/>
  <c r="V1829" i="1"/>
  <c r="V1830" i="1"/>
  <c r="V1831" i="1"/>
  <c r="V1832" i="1"/>
  <c r="V1833" i="1"/>
  <c r="V1834" i="1"/>
  <c r="V1835" i="1"/>
  <c r="V1836" i="1"/>
  <c r="V1837" i="1"/>
  <c r="V1838" i="1"/>
  <c r="V1839" i="1"/>
  <c r="V1840" i="1"/>
  <c r="V1841" i="1"/>
  <c r="V1842" i="1"/>
  <c r="V1843" i="1"/>
  <c r="V1844" i="1"/>
  <c r="V1845" i="1"/>
  <c r="V1846" i="1"/>
  <c r="V1847" i="1"/>
  <c r="V1848" i="1"/>
  <c r="V1849" i="1"/>
  <c r="V1850" i="1"/>
  <c r="V1851" i="1"/>
  <c r="V1852" i="1"/>
  <c r="V1853" i="1"/>
  <c r="V1854" i="1"/>
  <c r="V1855" i="1"/>
  <c r="V1856" i="1"/>
  <c r="V1857" i="1"/>
  <c r="V1858" i="1"/>
  <c r="V1859" i="1"/>
  <c r="V1860" i="1"/>
  <c r="V1861" i="1"/>
  <c r="V1862" i="1"/>
  <c r="V1863" i="1"/>
  <c r="V1864" i="1"/>
  <c r="V1865" i="1"/>
  <c r="V1866" i="1"/>
  <c r="V1867" i="1"/>
  <c r="V1868" i="1"/>
  <c r="V1869" i="1"/>
  <c r="V1870" i="1"/>
  <c r="V1871" i="1"/>
  <c r="V1872" i="1"/>
  <c r="V1873" i="1"/>
  <c r="V1874" i="1"/>
  <c r="V1875" i="1"/>
  <c r="V1876" i="1"/>
  <c r="V1877" i="1"/>
  <c r="V1878" i="1"/>
  <c r="V1879" i="1"/>
  <c r="V1880" i="1"/>
  <c r="V1881" i="1"/>
  <c r="V1882" i="1"/>
  <c r="V1883" i="1"/>
  <c r="V1884" i="1"/>
  <c r="V1885" i="1"/>
  <c r="V1886" i="1"/>
  <c r="V1887" i="1"/>
  <c r="V1888" i="1"/>
  <c r="V1889" i="1"/>
  <c r="V1890" i="1"/>
  <c r="V1891" i="1"/>
  <c r="V1892" i="1"/>
  <c r="V1893" i="1"/>
  <c r="V1894" i="1"/>
  <c r="V1895" i="1"/>
  <c r="V1896" i="1"/>
  <c r="V1897" i="1"/>
  <c r="V1898" i="1"/>
  <c r="V1899" i="1"/>
  <c r="V1900" i="1"/>
  <c r="V1901" i="1"/>
  <c r="V1902" i="1"/>
  <c r="V1903" i="1"/>
  <c r="V1904" i="1"/>
  <c r="V1905" i="1"/>
  <c r="V1906" i="1"/>
  <c r="V1907" i="1"/>
  <c r="V1908" i="1"/>
  <c r="V1909" i="1"/>
  <c r="V1910" i="1"/>
  <c r="V1911" i="1"/>
  <c r="V1912" i="1"/>
  <c r="V1913" i="1"/>
  <c r="V1914" i="1"/>
  <c r="V1915" i="1"/>
  <c r="V1916" i="1"/>
  <c r="V1917" i="1"/>
  <c r="V1918" i="1"/>
  <c r="V1919" i="1"/>
  <c r="V1920" i="1"/>
  <c r="V1921" i="1"/>
  <c r="V1922" i="1"/>
  <c r="V1923" i="1"/>
  <c r="V1924" i="1"/>
  <c r="V1925" i="1"/>
  <c r="V1926" i="1"/>
  <c r="V1927" i="1"/>
  <c r="V1928" i="1"/>
  <c r="V1929" i="1"/>
  <c r="V1930" i="1"/>
  <c r="V1931" i="1"/>
  <c r="V1932" i="1"/>
  <c r="V1933" i="1"/>
  <c r="V1934" i="1"/>
  <c r="V1935" i="1"/>
  <c r="V1936" i="1"/>
  <c r="V1937" i="1"/>
  <c r="V1938" i="1"/>
  <c r="V1939" i="1"/>
  <c r="V1940" i="1"/>
  <c r="V1941" i="1"/>
  <c r="V1942" i="1"/>
  <c r="V1943" i="1"/>
  <c r="V1944" i="1"/>
  <c r="V1945" i="1"/>
  <c r="V1946" i="1"/>
  <c r="V1947" i="1"/>
  <c r="V1948" i="1"/>
  <c r="V1949" i="1"/>
  <c r="V1950" i="1"/>
  <c r="V1951" i="1"/>
  <c r="V1952" i="1"/>
  <c r="V1953" i="1"/>
  <c r="V1954" i="1"/>
  <c r="V1955" i="1"/>
  <c r="V1956" i="1"/>
  <c r="V1957" i="1"/>
  <c r="V1958" i="1"/>
  <c r="V1959" i="1"/>
  <c r="V1960" i="1"/>
  <c r="V1961" i="1"/>
  <c r="V1962" i="1"/>
  <c r="V1963" i="1"/>
  <c r="V1964" i="1"/>
  <c r="V1965" i="1"/>
  <c r="V1966" i="1"/>
  <c r="V1783" i="1"/>
  <c r="V1110" i="1"/>
  <c r="V1111" i="1"/>
  <c r="V1112" i="1"/>
  <c r="V1113" i="1"/>
  <c r="V1114" i="1"/>
  <c r="V1115" i="1"/>
  <c r="V1116" i="1"/>
  <c r="V1117" i="1"/>
  <c r="V1118" i="1"/>
  <c r="V1119" i="1"/>
  <c r="V1120" i="1"/>
  <c r="V1121" i="1"/>
  <c r="V1122" i="1"/>
  <c r="V1123" i="1"/>
  <c r="V1124" i="1"/>
  <c r="V1125" i="1"/>
  <c r="V1126" i="1"/>
  <c r="V1127" i="1"/>
  <c r="V1128" i="1"/>
  <c r="V1129" i="1"/>
  <c r="V1130" i="1"/>
  <c r="V1131" i="1"/>
  <c r="V1132" i="1"/>
  <c r="V1133" i="1"/>
  <c r="V1134" i="1"/>
  <c r="V1135" i="1"/>
  <c r="V1136" i="1"/>
  <c r="V1137" i="1"/>
  <c r="V1138" i="1"/>
  <c r="V1139" i="1"/>
  <c r="V1140" i="1"/>
  <c r="V1141" i="1"/>
  <c r="V1142" i="1"/>
  <c r="V1143" i="1"/>
  <c r="V1144" i="1"/>
  <c r="V1145" i="1"/>
  <c r="V1146" i="1"/>
  <c r="V1147" i="1"/>
  <c r="V1148" i="1"/>
  <c r="V1149" i="1"/>
  <c r="V1150" i="1"/>
  <c r="V1151" i="1"/>
  <c r="V1152" i="1"/>
  <c r="V1153" i="1"/>
  <c r="V1154" i="1"/>
  <c r="V1155" i="1"/>
  <c r="V1156" i="1"/>
  <c r="V1157" i="1"/>
  <c r="V1158" i="1"/>
  <c r="V1159" i="1"/>
  <c r="V1160" i="1"/>
  <c r="V1161" i="1"/>
  <c r="V1162" i="1"/>
  <c r="V1163" i="1"/>
  <c r="V1164" i="1"/>
  <c r="V1165" i="1"/>
  <c r="V1166" i="1"/>
  <c r="V1167" i="1"/>
  <c r="V1168" i="1"/>
  <c r="V1169" i="1"/>
  <c r="V1170" i="1"/>
  <c r="V1171" i="1"/>
  <c r="V1172" i="1"/>
  <c r="V1173" i="1"/>
  <c r="V1174" i="1"/>
  <c r="V1175" i="1"/>
  <c r="V1176" i="1"/>
  <c r="V1177" i="1"/>
  <c r="V1178" i="1"/>
  <c r="V1179" i="1"/>
  <c r="V1180" i="1"/>
  <c r="V1181" i="1"/>
  <c r="V1182" i="1"/>
  <c r="V1183" i="1"/>
  <c r="V1184" i="1"/>
  <c r="V1185" i="1"/>
  <c r="V1186" i="1"/>
  <c r="V1187" i="1"/>
  <c r="V1188" i="1"/>
  <c r="V1189" i="1"/>
  <c r="V1190" i="1"/>
  <c r="V1191" i="1"/>
  <c r="V1192" i="1"/>
  <c r="V1193" i="1"/>
  <c r="V1194" i="1"/>
  <c r="V1195" i="1"/>
  <c r="V1196" i="1"/>
  <c r="V1197" i="1"/>
  <c r="V1198" i="1"/>
  <c r="V1199" i="1"/>
  <c r="V1200" i="1"/>
  <c r="V1201" i="1"/>
  <c r="V1202" i="1"/>
  <c r="V1203" i="1"/>
  <c r="V1204" i="1"/>
  <c r="V1205" i="1"/>
  <c r="V1206" i="1"/>
  <c r="V1207" i="1"/>
  <c r="V1208" i="1"/>
  <c r="V1209" i="1"/>
  <c r="V1210" i="1"/>
  <c r="V1211" i="1"/>
  <c r="V1212" i="1"/>
  <c r="V1213" i="1"/>
  <c r="V1214" i="1"/>
  <c r="V1215" i="1"/>
  <c r="V1216" i="1"/>
  <c r="V1217" i="1"/>
  <c r="V1218" i="1"/>
  <c r="V1219" i="1"/>
  <c r="V1220" i="1"/>
  <c r="V1221" i="1"/>
  <c r="V1222" i="1"/>
  <c r="V1223" i="1"/>
  <c r="V1224" i="1"/>
  <c r="V1225" i="1"/>
  <c r="V1226" i="1"/>
  <c r="V1227" i="1"/>
  <c r="V1228" i="1"/>
  <c r="V1229" i="1"/>
  <c r="V1230" i="1"/>
  <c r="V1231" i="1"/>
  <c r="V1232" i="1"/>
  <c r="V1233" i="1"/>
  <c r="V1234" i="1"/>
  <c r="V1235" i="1"/>
  <c r="V1236" i="1"/>
  <c r="V1237" i="1"/>
  <c r="V1238" i="1"/>
  <c r="V1239" i="1"/>
  <c r="V1240" i="1"/>
  <c r="V1241" i="1"/>
  <c r="V1242" i="1"/>
  <c r="V1243" i="1"/>
  <c r="V1244" i="1"/>
  <c r="V1245" i="1"/>
  <c r="V1246" i="1"/>
  <c r="V1247" i="1"/>
  <c r="V1248" i="1"/>
  <c r="V1249" i="1"/>
  <c r="V1250" i="1"/>
  <c r="V1251" i="1"/>
  <c r="V1252" i="1"/>
  <c r="V1253" i="1"/>
  <c r="V1254" i="1"/>
  <c r="V1255" i="1"/>
  <c r="V1256" i="1"/>
  <c r="V1257" i="1"/>
  <c r="V1258" i="1"/>
  <c r="V1259" i="1"/>
  <c r="V1260" i="1"/>
  <c r="V1261" i="1"/>
  <c r="V1262" i="1"/>
  <c r="V1263" i="1"/>
  <c r="V1264" i="1"/>
  <c r="V1265" i="1"/>
  <c r="V1266" i="1"/>
  <c r="V1267" i="1"/>
  <c r="V1268" i="1"/>
  <c r="V1269" i="1"/>
  <c r="V1270" i="1"/>
  <c r="V1271" i="1"/>
  <c r="V1272" i="1"/>
  <c r="V1273" i="1"/>
  <c r="V1274" i="1"/>
  <c r="V1275" i="1"/>
  <c r="V1276" i="1"/>
  <c r="V1277" i="1"/>
  <c r="V1278" i="1"/>
  <c r="V1279" i="1"/>
  <c r="V1280" i="1"/>
  <c r="V1281" i="1"/>
  <c r="V1282" i="1"/>
  <c r="V1283" i="1"/>
  <c r="V1284" i="1"/>
  <c r="V1285" i="1"/>
  <c r="V1286" i="1"/>
  <c r="V1287" i="1"/>
  <c r="V1288" i="1"/>
  <c r="V1289" i="1"/>
  <c r="V1290" i="1"/>
  <c r="V1291" i="1"/>
  <c r="V1292" i="1"/>
  <c r="V1293" i="1"/>
  <c r="V1294" i="1"/>
  <c r="V1295" i="1"/>
  <c r="V1296" i="1"/>
  <c r="V1297" i="1"/>
  <c r="V1298" i="1"/>
  <c r="V1299" i="1"/>
  <c r="V1300" i="1"/>
  <c r="V1301" i="1"/>
  <c r="V1302" i="1"/>
  <c r="V1303" i="1"/>
  <c r="V1304" i="1"/>
  <c r="V1305" i="1"/>
  <c r="V1306" i="1"/>
  <c r="V1307" i="1"/>
  <c r="V1308" i="1"/>
  <c r="V1309" i="1"/>
  <c r="V1310" i="1"/>
  <c r="V1311" i="1"/>
  <c r="V1312" i="1"/>
  <c r="V1313" i="1"/>
  <c r="V1314" i="1"/>
  <c r="V1315" i="1"/>
  <c r="V1316" i="1"/>
  <c r="V1317" i="1"/>
  <c r="V1318" i="1"/>
  <c r="V1319" i="1"/>
  <c r="V1320" i="1"/>
  <c r="V1321" i="1"/>
  <c r="V1322" i="1"/>
  <c r="V1323" i="1"/>
  <c r="V1324" i="1"/>
  <c r="V1325" i="1"/>
  <c r="V1326" i="1"/>
  <c r="V1327" i="1"/>
  <c r="V1328" i="1"/>
  <c r="V1329" i="1"/>
  <c r="V1330" i="1"/>
  <c r="V1331" i="1"/>
  <c r="V1332" i="1"/>
  <c r="V1333" i="1"/>
  <c r="V1334" i="1"/>
  <c r="V1335" i="1"/>
  <c r="V1336" i="1"/>
  <c r="V1337" i="1"/>
  <c r="V1338" i="1"/>
  <c r="V1339" i="1"/>
  <c r="V1340" i="1"/>
  <c r="V1341" i="1"/>
  <c r="V1342" i="1"/>
  <c r="V1343" i="1"/>
  <c r="V1344" i="1"/>
  <c r="V1345" i="1"/>
  <c r="V1346" i="1"/>
  <c r="V1347" i="1"/>
  <c r="V1348" i="1"/>
  <c r="V1349" i="1"/>
  <c r="V1350" i="1"/>
  <c r="V1351" i="1"/>
  <c r="V1352" i="1"/>
  <c r="V1353" i="1"/>
  <c r="V1354" i="1"/>
  <c r="V1355" i="1"/>
  <c r="V1356" i="1"/>
  <c r="V1357" i="1"/>
  <c r="V1358" i="1"/>
  <c r="V1359" i="1"/>
  <c r="V1360" i="1"/>
  <c r="V1361" i="1"/>
  <c r="V1362" i="1"/>
  <c r="V1363" i="1"/>
  <c r="V1364" i="1"/>
  <c r="V1365" i="1"/>
  <c r="V1366" i="1"/>
  <c r="V1367" i="1"/>
  <c r="V1368" i="1"/>
  <c r="V1369" i="1"/>
  <c r="V1370" i="1"/>
  <c r="V1371" i="1"/>
  <c r="V1372" i="1"/>
  <c r="V1373" i="1"/>
  <c r="V1374" i="1"/>
  <c r="V1375" i="1"/>
  <c r="V1376" i="1"/>
  <c r="V1377" i="1"/>
  <c r="V1378" i="1"/>
  <c r="V1379" i="1"/>
  <c r="V1380" i="1"/>
  <c r="V1381" i="1"/>
  <c r="V1382" i="1"/>
  <c r="V1383" i="1"/>
  <c r="V1384" i="1"/>
  <c r="V1385" i="1"/>
  <c r="V1386" i="1"/>
  <c r="V1387" i="1"/>
  <c r="V1388" i="1"/>
  <c r="V1389" i="1"/>
  <c r="V1390" i="1"/>
  <c r="V1391" i="1"/>
  <c r="V1392" i="1"/>
  <c r="V1393" i="1"/>
  <c r="V1394" i="1"/>
  <c r="V1395" i="1"/>
  <c r="V1396" i="1"/>
  <c r="V1397" i="1"/>
  <c r="V1398" i="1"/>
  <c r="V1399" i="1"/>
  <c r="V1400" i="1"/>
  <c r="V1401" i="1"/>
  <c r="V1402" i="1"/>
  <c r="V1403" i="1"/>
  <c r="V1404" i="1"/>
  <c r="V1405" i="1"/>
  <c r="V1406" i="1"/>
  <c r="V1407" i="1"/>
  <c r="V1408" i="1"/>
  <c r="V1409" i="1"/>
  <c r="V1410" i="1"/>
  <c r="V1411" i="1"/>
  <c r="V1412" i="1"/>
  <c r="V1413" i="1"/>
  <c r="V1414" i="1"/>
  <c r="V1415" i="1"/>
  <c r="V1416" i="1"/>
  <c r="V1417" i="1"/>
  <c r="V1418" i="1"/>
  <c r="V1419" i="1"/>
  <c r="V1420" i="1"/>
  <c r="V1421" i="1"/>
  <c r="V1422" i="1"/>
  <c r="V1423" i="1"/>
  <c r="V1424" i="1"/>
  <c r="V1425" i="1"/>
  <c r="V1426" i="1"/>
  <c r="V1427" i="1"/>
  <c r="V1428" i="1"/>
  <c r="V1429" i="1"/>
  <c r="V1430" i="1"/>
  <c r="V1431" i="1"/>
  <c r="V1432" i="1"/>
  <c r="V1433" i="1"/>
  <c r="V1434" i="1"/>
  <c r="V1435" i="1"/>
  <c r="V1436" i="1"/>
  <c r="V1437" i="1"/>
  <c r="V1438" i="1"/>
  <c r="V1439" i="1"/>
  <c r="V1440" i="1"/>
  <c r="V1441" i="1"/>
  <c r="V1442" i="1"/>
  <c r="V1443" i="1"/>
  <c r="V1444" i="1"/>
  <c r="V1445" i="1"/>
  <c r="V1446" i="1"/>
  <c r="V1447" i="1"/>
  <c r="V1448" i="1"/>
  <c r="V1449" i="1"/>
  <c r="V1450" i="1"/>
  <c r="V1451" i="1"/>
  <c r="V1452" i="1"/>
  <c r="V1453" i="1"/>
  <c r="V1454" i="1"/>
  <c r="V1455" i="1"/>
  <c r="V1456" i="1"/>
  <c r="V1457" i="1"/>
  <c r="V1458" i="1"/>
  <c r="V1459" i="1"/>
  <c r="V1460" i="1"/>
  <c r="V1461" i="1"/>
  <c r="V1462" i="1"/>
  <c r="V1463" i="1"/>
  <c r="V1464" i="1"/>
  <c r="V1465" i="1"/>
  <c r="V1466" i="1"/>
  <c r="V1467" i="1"/>
  <c r="V1468" i="1"/>
  <c r="V1469" i="1"/>
  <c r="V1470" i="1"/>
  <c r="V1471" i="1"/>
  <c r="V1472" i="1"/>
  <c r="V1473" i="1"/>
  <c r="V1474" i="1"/>
  <c r="V1475" i="1"/>
  <c r="V1476" i="1"/>
  <c r="V1477" i="1"/>
  <c r="V1478" i="1"/>
  <c r="V1479" i="1"/>
  <c r="V1480" i="1"/>
  <c r="V1481" i="1"/>
  <c r="V1482" i="1"/>
  <c r="V1483" i="1"/>
  <c r="V1484" i="1"/>
  <c r="V1485" i="1"/>
  <c r="V1486" i="1"/>
  <c r="V1487" i="1"/>
  <c r="V1488" i="1"/>
  <c r="V1489" i="1"/>
  <c r="V1490" i="1"/>
  <c r="V1491" i="1"/>
  <c r="V1492" i="1"/>
  <c r="V1493" i="1"/>
  <c r="V1494" i="1"/>
  <c r="V1495" i="1"/>
  <c r="V1496" i="1"/>
  <c r="V1497" i="1"/>
  <c r="V1498" i="1"/>
  <c r="V1499" i="1"/>
  <c r="V1500" i="1"/>
  <c r="V1501" i="1"/>
  <c r="V1502" i="1"/>
  <c r="V1503" i="1"/>
  <c r="V1504" i="1"/>
  <c r="V1505" i="1"/>
  <c r="V1506" i="1"/>
  <c r="V1507" i="1"/>
  <c r="V1508" i="1"/>
  <c r="V1509" i="1"/>
  <c r="V1510" i="1"/>
  <c r="V1511" i="1"/>
  <c r="V1512" i="1"/>
  <c r="V1513" i="1"/>
  <c r="V1514" i="1"/>
  <c r="V1515" i="1"/>
  <c r="V1516" i="1"/>
  <c r="V1517" i="1"/>
  <c r="V1518" i="1"/>
  <c r="V1519" i="1"/>
  <c r="V1520" i="1"/>
  <c r="V1521" i="1"/>
  <c r="V1522" i="1"/>
  <c r="V1523" i="1"/>
  <c r="V1524" i="1"/>
  <c r="V1525" i="1"/>
  <c r="V1526" i="1"/>
  <c r="V1527" i="1"/>
  <c r="V1528" i="1"/>
  <c r="V1529" i="1"/>
  <c r="V1530" i="1"/>
  <c r="V1531" i="1"/>
  <c r="V1532" i="1"/>
  <c r="V1533" i="1"/>
  <c r="V1534" i="1"/>
  <c r="V1535" i="1"/>
  <c r="V1536" i="1"/>
  <c r="V1537" i="1"/>
  <c r="V1538" i="1"/>
  <c r="V1539" i="1"/>
  <c r="V1540" i="1"/>
  <c r="V1541" i="1"/>
  <c r="V1542" i="1"/>
  <c r="V1543" i="1"/>
  <c r="V1544" i="1"/>
  <c r="V1545" i="1"/>
  <c r="V1546" i="1"/>
  <c r="V1547" i="1"/>
  <c r="V1548" i="1"/>
  <c r="V1549" i="1"/>
  <c r="V1550" i="1"/>
  <c r="V1551" i="1"/>
  <c r="V1552" i="1"/>
  <c r="V1553" i="1"/>
  <c r="V1554" i="1"/>
  <c r="V1555" i="1"/>
  <c r="V1556" i="1"/>
  <c r="V1557" i="1"/>
  <c r="V1558" i="1"/>
  <c r="V1559" i="1"/>
  <c r="V1560" i="1"/>
  <c r="V1561" i="1"/>
  <c r="V1562" i="1"/>
  <c r="V1563" i="1"/>
  <c r="V1564" i="1"/>
  <c r="V1565" i="1"/>
  <c r="V1566" i="1"/>
  <c r="V1567" i="1"/>
  <c r="V1568" i="1"/>
  <c r="V1569" i="1"/>
  <c r="V1570" i="1"/>
  <c r="V1571" i="1"/>
  <c r="V1572" i="1"/>
  <c r="V1573" i="1"/>
  <c r="V1574" i="1"/>
  <c r="V1575" i="1"/>
  <c r="V1576" i="1"/>
  <c r="V1577" i="1"/>
  <c r="V1578" i="1"/>
  <c r="V1579" i="1"/>
  <c r="V1580" i="1"/>
  <c r="V1581" i="1"/>
  <c r="V1582" i="1"/>
  <c r="V1583" i="1"/>
  <c r="V1584" i="1"/>
  <c r="V1585" i="1"/>
  <c r="V1586" i="1"/>
  <c r="V1587" i="1"/>
  <c r="V1588" i="1"/>
  <c r="V1589" i="1"/>
  <c r="V1590" i="1"/>
  <c r="V1591" i="1"/>
  <c r="V1592" i="1"/>
  <c r="V1593" i="1"/>
  <c r="V1594" i="1"/>
  <c r="V1595" i="1"/>
  <c r="V1596" i="1"/>
  <c r="V1597" i="1"/>
  <c r="V1598" i="1"/>
  <c r="V1599" i="1"/>
  <c r="V1600" i="1"/>
  <c r="V1601" i="1"/>
  <c r="V1602" i="1"/>
  <c r="V1603" i="1"/>
  <c r="V1604" i="1"/>
  <c r="V1605" i="1"/>
  <c r="V1606" i="1"/>
  <c r="V1607" i="1"/>
  <c r="V1608" i="1"/>
  <c r="V1609" i="1"/>
  <c r="V1610" i="1"/>
  <c r="V1611" i="1"/>
  <c r="V1612" i="1"/>
  <c r="V1613" i="1"/>
  <c r="V1614" i="1"/>
  <c r="V1615" i="1"/>
  <c r="V1616" i="1"/>
  <c r="V1617" i="1"/>
  <c r="V1618" i="1"/>
  <c r="V1619" i="1"/>
  <c r="V1620" i="1"/>
  <c r="V1621" i="1"/>
  <c r="V1622" i="1"/>
  <c r="V1623" i="1"/>
  <c r="V1624" i="1"/>
  <c r="V1625" i="1"/>
  <c r="V1626" i="1"/>
  <c r="V1627" i="1"/>
  <c r="V1628" i="1"/>
  <c r="V1629" i="1"/>
  <c r="V1630" i="1"/>
  <c r="V1631" i="1"/>
  <c r="V1632" i="1"/>
  <c r="V1633" i="1"/>
  <c r="V1634" i="1"/>
  <c r="V1635" i="1"/>
  <c r="V1636" i="1"/>
  <c r="V1637" i="1"/>
  <c r="V1638" i="1"/>
  <c r="V1639" i="1"/>
  <c r="V1640" i="1"/>
  <c r="V1641" i="1"/>
  <c r="V1642" i="1"/>
  <c r="V1643" i="1"/>
  <c r="V1644" i="1"/>
  <c r="V1645" i="1"/>
  <c r="V1646" i="1"/>
  <c r="V1647" i="1"/>
  <c r="V1648" i="1"/>
  <c r="V1649" i="1"/>
  <c r="V1650" i="1"/>
  <c r="V1651" i="1"/>
  <c r="V1652" i="1"/>
  <c r="V1653" i="1"/>
  <c r="V1654" i="1"/>
  <c r="V1655" i="1"/>
  <c r="V1656" i="1"/>
  <c r="V1657" i="1"/>
  <c r="V1658" i="1"/>
  <c r="V1659" i="1"/>
  <c r="V1660" i="1"/>
  <c r="V1661" i="1"/>
  <c r="V1662" i="1"/>
  <c r="V1663" i="1"/>
  <c r="V1664" i="1"/>
  <c r="V1665" i="1"/>
  <c r="V1666" i="1"/>
  <c r="V1667" i="1"/>
  <c r="V1668" i="1"/>
  <c r="V1669" i="1"/>
  <c r="V1670" i="1"/>
  <c r="V1671" i="1"/>
  <c r="V1672" i="1"/>
  <c r="V1673" i="1"/>
  <c r="V1674" i="1"/>
  <c r="V1675" i="1"/>
  <c r="V1676" i="1"/>
  <c r="V1677" i="1"/>
  <c r="V1678" i="1"/>
  <c r="V1679" i="1"/>
  <c r="V1680" i="1"/>
  <c r="V1681" i="1"/>
  <c r="V1682" i="1"/>
  <c r="V1683" i="1"/>
  <c r="V1684" i="1"/>
  <c r="V1685" i="1"/>
  <c r="V1686" i="1"/>
  <c r="V1687" i="1"/>
  <c r="V1688" i="1"/>
  <c r="V1689" i="1"/>
  <c r="V1690" i="1"/>
  <c r="V1691" i="1"/>
  <c r="V1692" i="1"/>
  <c r="V1693" i="1"/>
  <c r="V1694" i="1"/>
  <c r="V1695" i="1"/>
  <c r="V1696" i="1"/>
  <c r="V1697" i="1"/>
  <c r="V1698" i="1"/>
  <c r="V1699" i="1"/>
  <c r="V1700" i="1"/>
  <c r="V1701" i="1"/>
  <c r="V1702" i="1"/>
  <c r="V1703" i="1"/>
  <c r="V1704" i="1"/>
  <c r="V1705" i="1"/>
  <c r="V1706" i="1"/>
  <c r="V1707" i="1"/>
  <c r="V1708" i="1"/>
  <c r="V1709" i="1"/>
  <c r="V1710" i="1"/>
  <c r="V1711" i="1"/>
  <c r="V1712" i="1"/>
  <c r="V1713" i="1"/>
  <c r="V1714" i="1"/>
  <c r="V1715" i="1"/>
  <c r="V1716" i="1"/>
  <c r="V1717" i="1"/>
  <c r="V1718" i="1"/>
  <c r="V1719" i="1"/>
  <c r="V1720" i="1"/>
  <c r="V1721" i="1"/>
  <c r="V1722" i="1"/>
  <c r="V1723" i="1"/>
  <c r="V1724" i="1"/>
  <c r="V1725" i="1"/>
  <c r="V1726" i="1"/>
  <c r="V1727" i="1"/>
  <c r="V1728" i="1"/>
  <c r="V1729" i="1"/>
  <c r="V1730" i="1"/>
  <c r="V1731" i="1"/>
  <c r="V1732" i="1"/>
  <c r="V1733" i="1"/>
  <c r="V1734" i="1"/>
  <c r="V1735" i="1"/>
  <c r="V1736" i="1"/>
  <c r="V1737" i="1"/>
  <c r="V1738" i="1"/>
  <c r="V1739" i="1"/>
  <c r="V1740" i="1"/>
  <c r="V1741" i="1"/>
  <c r="V1742" i="1"/>
  <c r="V1743" i="1"/>
  <c r="V1744" i="1"/>
  <c r="V1745" i="1"/>
  <c r="V1746" i="1"/>
  <c r="V1747" i="1"/>
  <c r="V1748" i="1"/>
  <c r="V1749" i="1"/>
  <c r="V1750" i="1"/>
  <c r="V1751" i="1"/>
  <c r="V1752" i="1"/>
  <c r="V1753" i="1"/>
  <c r="V1754" i="1"/>
  <c r="V1755" i="1"/>
  <c r="V1756" i="1"/>
  <c r="V1757" i="1"/>
  <c r="V1758" i="1"/>
  <c r="V1759" i="1"/>
  <c r="V1760" i="1"/>
  <c r="V1761" i="1"/>
  <c r="V1762" i="1"/>
  <c r="V1763" i="1"/>
  <c r="V1764" i="1"/>
  <c r="V1765" i="1"/>
  <c r="V1766" i="1"/>
  <c r="V1767" i="1"/>
  <c r="V1768" i="1"/>
  <c r="V1769" i="1"/>
  <c r="V1770" i="1"/>
  <c r="V1771" i="1"/>
  <c r="V1772" i="1"/>
  <c r="V1773" i="1"/>
  <c r="V1774" i="1"/>
  <c r="V1775" i="1"/>
  <c r="V1776" i="1"/>
  <c r="V1777" i="1"/>
  <c r="V1778" i="1"/>
  <c r="V1779" i="1"/>
  <c r="V1780" i="1"/>
  <c r="V1781" i="1"/>
  <c r="V1782" i="1"/>
  <c r="V1109" i="1"/>
  <c r="V1021" i="1"/>
  <c r="V1022" i="1"/>
  <c r="V1023" i="1"/>
  <c r="V1024" i="1"/>
  <c r="V1025" i="1"/>
  <c r="V1026" i="1"/>
  <c r="V1027" i="1"/>
  <c r="V1028" i="1"/>
  <c r="V1029" i="1"/>
  <c r="V1030" i="1"/>
  <c r="V1031" i="1"/>
  <c r="V1032" i="1"/>
  <c r="V1033" i="1"/>
  <c r="V1034" i="1"/>
  <c r="V1035" i="1"/>
  <c r="V1036" i="1"/>
  <c r="V1037" i="1"/>
  <c r="V1038" i="1"/>
  <c r="V1039" i="1"/>
  <c r="V1040" i="1"/>
  <c r="V1041" i="1"/>
  <c r="V1042" i="1"/>
  <c r="V1043" i="1"/>
  <c r="V1044" i="1"/>
  <c r="V1045" i="1"/>
  <c r="V1046" i="1"/>
  <c r="V1047" i="1"/>
  <c r="V1048" i="1"/>
  <c r="V1049" i="1"/>
  <c r="V1050" i="1"/>
  <c r="V1051" i="1"/>
  <c r="V1052" i="1"/>
  <c r="V1053" i="1"/>
  <c r="V1054" i="1"/>
  <c r="V1055" i="1"/>
  <c r="V1056" i="1"/>
  <c r="V1057" i="1"/>
  <c r="V1058" i="1"/>
  <c r="V1059" i="1"/>
  <c r="V1060" i="1"/>
  <c r="V1061" i="1"/>
  <c r="V1062" i="1"/>
  <c r="V1063" i="1"/>
  <c r="V1064" i="1"/>
  <c r="V1065" i="1"/>
  <c r="V1066" i="1"/>
  <c r="V1067" i="1"/>
  <c r="V1068" i="1"/>
  <c r="V1069" i="1"/>
  <c r="V1070" i="1"/>
  <c r="V1071" i="1"/>
  <c r="V1072" i="1"/>
  <c r="V1073" i="1"/>
  <c r="V1074" i="1"/>
  <c r="V1075" i="1"/>
  <c r="V1076" i="1"/>
  <c r="V1077" i="1"/>
  <c r="V1078" i="1"/>
  <c r="V1079" i="1"/>
  <c r="V1080" i="1"/>
  <c r="V1081" i="1"/>
  <c r="V1082" i="1"/>
  <c r="V1083" i="1"/>
  <c r="V1084" i="1"/>
  <c r="V1085" i="1"/>
  <c r="V1086" i="1"/>
  <c r="V1087" i="1"/>
  <c r="V1088" i="1"/>
  <c r="V1089" i="1"/>
  <c r="V1090" i="1"/>
  <c r="V1091" i="1"/>
  <c r="V1092" i="1"/>
  <c r="V1093" i="1"/>
  <c r="V1094" i="1"/>
  <c r="V1095" i="1"/>
  <c r="V1096" i="1"/>
  <c r="V1097" i="1"/>
  <c r="V1098" i="1"/>
  <c r="V1099" i="1"/>
  <c r="V1100" i="1"/>
  <c r="V1101" i="1"/>
  <c r="V1102" i="1"/>
  <c r="V1103" i="1"/>
  <c r="V1104" i="1"/>
  <c r="V1105" i="1"/>
  <c r="V1106" i="1"/>
  <c r="V1107" i="1"/>
  <c r="V1108" i="1"/>
  <c r="V1020" i="1"/>
  <c r="V955" i="1"/>
  <c r="V956" i="1"/>
  <c r="V957" i="1"/>
  <c r="V958" i="1"/>
  <c r="V959" i="1"/>
  <c r="V960" i="1"/>
  <c r="V961" i="1"/>
  <c r="V962" i="1"/>
  <c r="V963" i="1"/>
  <c r="V964" i="1"/>
  <c r="V965" i="1"/>
  <c r="V966" i="1"/>
  <c r="V967" i="1"/>
  <c r="V968" i="1"/>
  <c r="V969" i="1"/>
  <c r="V970" i="1"/>
  <c r="V971" i="1"/>
  <c r="V972" i="1"/>
  <c r="V973" i="1"/>
  <c r="V974" i="1"/>
  <c r="V975" i="1"/>
  <c r="V976" i="1"/>
  <c r="V977" i="1"/>
  <c r="V978" i="1"/>
  <c r="V979" i="1"/>
  <c r="V980" i="1"/>
  <c r="V981" i="1"/>
  <c r="V982" i="1"/>
  <c r="V983" i="1"/>
  <c r="V984" i="1"/>
  <c r="V985" i="1"/>
  <c r="V986" i="1"/>
  <c r="V987" i="1"/>
  <c r="V988" i="1"/>
  <c r="V989" i="1"/>
  <c r="V990" i="1"/>
  <c r="V991" i="1"/>
  <c r="V992" i="1"/>
  <c r="V993" i="1"/>
  <c r="V994" i="1"/>
  <c r="V995" i="1"/>
  <c r="V996" i="1"/>
  <c r="V997" i="1"/>
  <c r="V998" i="1"/>
  <c r="V999" i="1"/>
  <c r="V1000" i="1"/>
  <c r="V1001" i="1"/>
  <c r="V1002" i="1"/>
  <c r="V1003" i="1"/>
  <c r="V1004" i="1"/>
  <c r="V1005" i="1"/>
  <c r="V1006" i="1"/>
  <c r="V1007" i="1"/>
  <c r="V1008" i="1"/>
  <c r="V1009" i="1"/>
  <c r="V1010" i="1"/>
  <c r="V1011" i="1"/>
  <c r="V1012" i="1"/>
  <c r="V1013" i="1"/>
  <c r="V1014" i="1"/>
  <c r="V1015" i="1"/>
  <c r="V1016" i="1"/>
  <c r="V1017" i="1"/>
  <c r="V1018" i="1"/>
  <c r="V1019" i="1"/>
  <c r="V954" i="1"/>
  <c r="V953" i="1"/>
  <c r="V46" i="1"/>
  <c r="V47" i="1"/>
  <c r="V48" i="1"/>
  <c r="V49" i="1"/>
  <c r="V50" i="1"/>
  <c r="V51" i="1"/>
  <c r="V52" i="1"/>
  <c r="V53" i="1"/>
  <c r="V54" i="1"/>
  <c r="V55" i="1"/>
  <c r="V56" i="1"/>
  <c r="V57" i="1"/>
  <c r="V58" i="1"/>
  <c r="V59" i="1"/>
  <c r="V60" i="1"/>
  <c r="V61" i="1"/>
  <c r="V62" i="1"/>
  <c r="V63" i="1"/>
  <c r="V64" i="1"/>
  <c r="V65" i="1"/>
  <c r="V66" i="1"/>
  <c r="V67" i="1"/>
  <c r="V68" i="1"/>
  <c r="V69" i="1"/>
  <c r="V70" i="1"/>
  <c r="V71" i="1"/>
  <c r="V72" i="1"/>
  <c r="V73" i="1"/>
  <c r="V74" i="1"/>
  <c r="V75" i="1"/>
  <c r="V76" i="1"/>
  <c r="V77" i="1"/>
  <c r="V78" i="1"/>
  <c r="V79" i="1"/>
  <c r="V80" i="1"/>
  <c r="V81" i="1"/>
  <c r="V82" i="1"/>
  <c r="V83" i="1"/>
  <c r="V84" i="1"/>
  <c r="V85" i="1"/>
  <c r="V86" i="1"/>
  <c r="V87" i="1"/>
  <c r="V88" i="1"/>
  <c r="V89" i="1"/>
  <c r="V90" i="1"/>
  <c r="V91" i="1"/>
  <c r="V92" i="1"/>
  <c r="V93" i="1"/>
  <c r="V94" i="1"/>
  <c r="V95" i="1"/>
  <c r="V96" i="1"/>
  <c r="V97" i="1"/>
  <c r="V98" i="1"/>
  <c r="V99" i="1"/>
  <c r="V100" i="1"/>
  <c r="V101" i="1"/>
  <c r="V102" i="1"/>
  <c r="V103" i="1"/>
  <c r="V104" i="1"/>
  <c r="V105" i="1"/>
  <c r="V106" i="1"/>
  <c r="V107" i="1"/>
  <c r="V108" i="1"/>
  <c r="V109" i="1"/>
  <c r="V110" i="1"/>
  <c r="V111" i="1"/>
  <c r="V112" i="1"/>
  <c r="V113" i="1"/>
  <c r="V114" i="1"/>
  <c r="V115" i="1"/>
  <c r="V116" i="1"/>
  <c r="V117" i="1"/>
  <c r="V118" i="1"/>
  <c r="V119" i="1"/>
  <c r="V120" i="1"/>
  <c r="V121" i="1"/>
  <c r="V122" i="1"/>
  <c r="V123" i="1"/>
  <c r="V124" i="1"/>
  <c r="V125" i="1"/>
  <c r="V126" i="1"/>
  <c r="V127" i="1"/>
  <c r="V128" i="1"/>
  <c r="V129" i="1"/>
  <c r="V130" i="1"/>
  <c r="V131" i="1"/>
  <c r="V132" i="1"/>
  <c r="V133" i="1"/>
  <c r="V134" i="1"/>
  <c r="V135" i="1"/>
  <c r="V136" i="1"/>
  <c r="V137" i="1"/>
  <c r="V138" i="1"/>
  <c r="V139" i="1"/>
  <c r="V140" i="1"/>
  <c r="V141" i="1"/>
  <c r="V142" i="1"/>
  <c r="V143" i="1"/>
  <c r="V144" i="1"/>
  <c r="V145" i="1"/>
  <c r="V146" i="1"/>
  <c r="V147" i="1"/>
  <c r="V148" i="1"/>
  <c r="V149" i="1"/>
  <c r="V150" i="1"/>
  <c r="V151" i="1"/>
  <c r="V152" i="1"/>
  <c r="V153" i="1"/>
  <c r="V154" i="1"/>
  <c r="V155" i="1"/>
  <c r="V156" i="1"/>
  <c r="V157" i="1"/>
  <c r="V158" i="1"/>
  <c r="V159" i="1"/>
  <c r="V160" i="1"/>
  <c r="V161" i="1"/>
  <c r="V162" i="1"/>
  <c r="V163" i="1"/>
  <c r="V164" i="1"/>
  <c r="V165" i="1"/>
  <c r="V166" i="1"/>
  <c r="V167" i="1"/>
  <c r="V168" i="1"/>
  <c r="V169" i="1"/>
  <c r="V170" i="1"/>
  <c r="V171" i="1"/>
  <c r="V172" i="1"/>
  <c r="V173" i="1"/>
  <c r="V174" i="1"/>
  <c r="V175" i="1"/>
  <c r="V176" i="1"/>
  <c r="V177" i="1"/>
  <c r="V178" i="1"/>
  <c r="V179" i="1"/>
  <c r="V180" i="1"/>
  <c r="V181" i="1"/>
  <c r="V182" i="1"/>
  <c r="V183" i="1"/>
  <c r="V184" i="1"/>
  <c r="V185" i="1"/>
  <c r="V186" i="1"/>
  <c r="V187" i="1"/>
  <c r="V188" i="1"/>
  <c r="V189" i="1"/>
  <c r="V190" i="1"/>
  <c r="V191" i="1"/>
  <c r="V192" i="1"/>
  <c r="V193" i="1"/>
  <c r="V194" i="1"/>
  <c r="V195" i="1"/>
  <c r="V196" i="1"/>
  <c r="V197" i="1"/>
  <c r="V198" i="1"/>
  <c r="V199" i="1"/>
  <c r="V200" i="1"/>
  <c r="V201" i="1"/>
  <c r="V202" i="1"/>
  <c r="V203" i="1"/>
  <c r="V204" i="1"/>
  <c r="V205" i="1"/>
  <c r="V206" i="1"/>
  <c r="V207" i="1"/>
  <c r="V208" i="1"/>
  <c r="V209" i="1"/>
  <c r="V210" i="1"/>
  <c r="V211" i="1"/>
  <c r="V212" i="1"/>
  <c r="V213" i="1"/>
  <c r="V214" i="1"/>
  <c r="V215" i="1"/>
  <c r="V216" i="1"/>
  <c r="V217" i="1"/>
  <c r="V218" i="1"/>
  <c r="V219" i="1"/>
  <c r="V220" i="1"/>
  <c r="V221" i="1"/>
  <c r="V222" i="1"/>
  <c r="V223" i="1"/>
  <c r="V224" i="1"/>
  <c r="V225" i="1"/>
  <c r="V226" i="1"/>
  <c r="V227" i="1"/>
  <c r="V228" i="1"/>
  <c r="V229" i="1"/>
  <c r="V230" i="1"/>
  <c r="V231" i="1"/>
  <c r="V232" i="1"/>
  <c r="V233" i="1"/>
  <c r="V234" i="1"/>
  <c r="V235" i="1"/>
  <c r="V236" i="1"/>
  <c r="V237" i="1"/>
  <c r="V238" i="1"/>
  <c r="V239" i="1"/>
  <c r="V240" i="1"/>
  <c r="V241" i="1"/>
  <c r="V242" i="1"/>
  <c r="V243" i="1"/>
  <c r="V244" i="1"/>
  <c r="V245" i="1"/>
  <c r="V246" i="1"/>
  <c r="V247" i="1"/>
  <c r="V248" i="1"/>
  <c r="V249" i="1"/>
  <c r="V250" i="1"/>
  <c r="V251" i="1"/>
  <c r="V252" i="1"/>
  <c r="V253" i="1"/>
  <c r="V254" i="1"/>
  <c r="V255" i="1"/>
  <c r="V256" i="1"/>
  <c r="V257" i="1"/>
  <c r="V258" i="1"/>
  <c r="V259" i="1"/>
  <c r="V260" i="1"/>
  <c r="V261" i="1"/>
  <c r="V262" i="1"/>
  <c r="V263" i="1"/>
  <c r="V264" i="1"/>
  <c r="V265" i="1"/>
  <c r="V266" i="1"/>
  <c r="V267" i="1"/>
  <c r="V268" i="1"/>
  <c r="V269" i="1"/>
  <c r="V270" i="1"/>
  <c r="V271" i="1"/>
  <c r="V272" i="1"/>
  <c r="V273" i="1"/>
  <c r="V274" i="1"/>
  <c r="V275" i="1"/>
  <c r="V276" i="1"/>
  <c r="V277" i="1"/>
  <c r="V278" i="1"/>
  <c r="V279" i="1"/>
  <c r="V280" i="1"/>
  <c r="V281" i="1"/>
  <c r="V282" i="1"/>
  <c r="V283" i="1"/>
  <c r="V284" i="1"/>
  <c r="V285" i="1"/>
  <c r="V286" i="1"/>
  <c r="V287" i="1"/>
  <c r="V288" i="1"/>
  <c r="V289" i="1"/>
  <c r="V290" i="1"/>
  <c r="V291" i="1"/>
  <c r="V292" i="1"/>
  <c r="V293" i="1"/>
  <c r="V294" i="1"/>
  <c r="V295" i="1"/>
  <c r="V296" i="1"/>
  <c r="V297" i="1"/>
  <c r="V298" i="1"/>
  <c r="V299" i="1"/>
  <c r="V300" i="1"/>
  <c r="V301" i="1"/>
  <c r="V302" i="1"/>
  <c r="V303" i="1"/>
  <c r="V304" i="1"/>
  <c r="V305" i="1"/>
  <c r="V306" i="1"/>
  <c r="V307" i="1"/>
  <c r="V308" i="1"/>
  <c r="V309" i="1"/>
  <c r="V310" i="1"/>
  <c r="V311" i="1"/>
  <c r="V312" i="1"/>
  <c r="V313" i="1"/>
  <c r="V314" i="1"/>
  <c r="V315" i="1"/>
  <c r="V316" i="1"/>
  <c r="V317" i="1"/>
  <c r="V318" i="1"/>
  <c r="V319" i="1"/>
  <c r="V320" i="1"/>
  <c r="V321" i="1"/>
  <c r="V322" i="1"/>
  <c r="V323" i="1"/>
  <c r="V324" i="1"/>
  <c r="V325" i="1"/>
  <c r="V326" i="1"/>
  <c r="V327" i="1"/>
  <c r="V328" i="1"/>
  <c r="V329" i="1"/>
  <c r="V330" i="1"/>
  <c r="V331" i="1"/>
  <c r="V332" i="1"/>
  <c r="V333" i="1"/>
  <c r="V334" i="1"/>
  <c r="V335" i="1"/>
  <c r="V336" i="1"/>
  <c r="V337" i="1"/>
  <c r="V338" i="1"/>
  <c r="V339" i="1"/>
  <c r="V340" i="1"/>
  <c r="V341" i="1"/>
  <c r="V342" i="1"/>
  <c r="V343" i="1"/>
  <c r="V344" i="1"/>
  <c r="V345" i="1"/>
  <c r="V346" i="1"/>
  <c r="V347" i="1"/>
  <c r="V348" i="1"/>
  <c r="V349" i="1"/>
  <c r="V350" i="1"/>
  <c r="V351" i="1"/>
  <c r="V352" i="1"/>
  <c r="V353" i="1"/>
  <c r="V354" i="1"/>
  <c r="V355" i="1"/>
  <c r="V356" i="1"/>
  <c r="V357" i="1"/>
  <c r="V358" i="1"/>
  <c r="V359" i="1"/>
  <c r="V360" i="1"/>
  <c r="V361" i="1"/>
  <c r="V362" i="1"/>
  <c r="V363" i="1"/>
  <c r="V364" i="1"/>
  <c r="V365" i="1"/>
  <c r="V366" i="1"/>
  <c r="V367" i="1"/>
  <c r="V368" i="1"/>
  <c r="V369" i="1"/>
  <c r="V370" i="1"/>
  <c r="V371" i="1"/>
  <c r="V372" i="1"/>
  <c r="V373" i="1"/>
  <c r="V374" i="1"/>
  <c r="V375" i="1"/>
  <c r="V376" i="1"/>
  <c r="V377" i="1"/>
  <c r="V378" i="1"/>
  <c r="V379" i="1"/>
  <c r="V380" i="1"/>
  <c r="V381" i="1"/>
  <c r="V382" i="1"/>
  <c r="V383" i="1"/>
  <c r="V384" i="1"/>
  <c r="V385" i="1"/>
  <c r="V386" i="1"/>
  <c r="V387" i="1"/>
  <c r="V388" i="1"/>
  <c r="V389" i="1"/>
  <c r="V390" i="1"/>
  <c r="V391" i="1"/>
  <c r="V392" i="1"/>
  <c r="V393" i="1"/>
  <c r="V394" i="1"/>
  <c r="V395" i="1"/>
  <c r="V396" i="1"/>
  <c r="V397" i="1"/>
  <c r="V398" i="1"/>
  <c r="V399" i="1"/>
  <c r="V400" i="1"/>
  <c r="V401" i="1"/>
  <c r="V402" i="1"/>
  <c r="V403" i="1"/>
  <c r="V404" i="1"/>
  <c r="V405" i="1"/>
  <c r="V406" i="1"/>
  <c r="V407" i="1"/>
  <c r="V408" i="1"/>
  <c r="V409" i="1"/>
  <c r="V410" i="1"/>
  <c r="V411" i="1"/>
  <c r="V412" i="1"/>
  <c r="V413" i="1"/>
  <c r="V414" i="1"/>
  <c r="V415" i="1"/>
  <c r="V416" i="1"/>
  <c r="V417" i="1"/>
  <c r="V418" i="1"/>
  <c r="V419" i="1"/>
  <c r="V420" i="1"/>
  <c r="V421" i="1"/>
  <c r="V422" i="1"/>
  <c r="V423" i="1"/>
  <c r="V424" i="1"/>
  <c r="V425" i="1"/>
  <c r="V426" i="1"/>
  <c r="V427" i="1"/>
  <c r="V428" i="1"/>
  <c r="V429" i="1"/>
  <c r="V430" i="1"/>
  <c r="V431" i="1"/>
  <c r="V432" i="1"/>
  <c r="V433" i="1"/>
  <c r="V434" i="1"/>
  <c r="V435" i="1"/>
  <c r="V436" i="1"/>
  <c r="V437" i="1"/>
  <c r="V438" i="1"/>
  <c r="V439" i="1"/>
  <c r="V440" i="1"/>
  <c r="V441" i="1"/>
  <c r="V442" i="1"/>
  <c r="V443" i="1"/>
  <c r="V444" i="1"/>
  <c r="V445" i="1"/>
  <c r="V446" i="1"/>
  <c r="V447" i="1"/>
  <c r="V448" i="1"/>
  <c r="V449" i="1"/>
  <c r="V450" i="1"/>
  <c r="V451" i="1"/>
  <c r="V452" i="1"/>
  <c r="V453" i="1"/>
  <c r="V454" i="1"/>
  <c r="V455" i="1"/>
  <c r="V456" i="1"/>
  <c r="V457" i="1"/>
  <c r="V458" i="1"/>
  <c r="V459" i="1"/>
  <c r="V460" i="1"/>
  <c r="V461" i="1"/>
  <c r="V462" i="1"/>
  <c r="V463" i="1"/>
  <c r="V464" i="1"/>
  <c r="V465" i="1"/>
  <c r="V466" i="1"/>
  <c r="V467" i="1"/>
  <c r="V468" i="1"/>
  <c r="V469" i="1"/>
  <c r="V470" i="1"/>
  <c r="V471" i="1"/>
  <c r="V472" i="1"/>
  <c r="V473" i="1"/>
  <c r="V474" i="1"/>
  <c r="V475" i="1"/>
  <c r="V476" i="1"/>
  <c r="V477" i="1"/>
  <c r="V478" i="1"/>
  <c r="V479" i="1"/>
  <c r="V480" i="1"/>
  <c r="V481" i="1"/>
  <c r="V482" i="1"/>
  <c r="V483" i="1"/>
  <c r="V484" i="1"/>
  <c r="V485" i="1"/>
  <c r="V486" i="1"/>
  <c r="V487" i="1"/>
  <c r="V488" i="1"/>
  <c r="V489" i="1"/>
  <c r="V490" i="1"/>
  <c r="V491" i="1"/>
  <c r="V492" i="1"/>
  <c r="V493" i="1"/>
  <c r="V494" i="1"/>
  <c r="V495" i="1"/>
  <c r="V496" i="1"/>
  <c r="V497" i="1"/>
  <c r="V498" i="1"/>
  <c r="V499" i="1"/>
  <c r="V500" i="1"/>
  <c r="V501" i="1"/>
  <c r="V502" i="1"/>
  <c r="V503" i="1"/>
  <c r="V504" i="1"/>
  <c r="V505" i="1"/>
  <c r="V506" i="1"/>
  <c r="V507" i="1"/>
  <c r="V508" i="1"/>
  <c r="V509" i="1"/>
  <c r="V510" i="1"/>
  <c r="V511" i="1"/>
  <c r="V512" i="1"/>
  <c r="V513" i="1"/>
  <c r="V514" i="1"/>
  <c r="V515" i="1"/>
  <c r="V516" i="1"/>
  <c r="V517" i="1"/>
  <c r="V518" i="1"/>
  <c r="V519" i="1"/>
  <c r="V520" i="1"/>
  <c r="V521" i="1"/>
  <c r="V522" i="1"/>
  <c r="V523" i="1"/>
  <c r="V524" i="1"/>
  <c r="V525" i="1"/>
  <c r="V526" i="1"/>
  <c r="V527" i="1"/>
  <c r="V528" i="1"/>
  <c r="V529" i="1"/>
  <c r="V530" i="1"/>
  <c r="V531" i="1"/>
  <c r="V532" i="1"/>
  <c r="V533" i="1"/>
  <c r="V534" i="1"/>
  <c r="V535" i="1"/>
  <c r="V536" i="1"/>
  <c r="V537" i="1"/>
  <c r="V538" i="1"/>
  <c r="V539" i="1"/>
  <c r="V540" i="1"/>
  <c r="V541" i="1"/>
  <c r="V542" i="1"/>
  <c r="V543" i="1"/>
  <c r="V544" i="1"/>
  <c r="V545" i="1"/>
  <c r="V546" i="1"/>
  <c r="V547" i="1"/>
  <c r="V548" i="1"/>
  <c r="V549" i="1"/>
  <c r="V550" i="1"/>
  <c r="V551" i="1"/>
  <c r="V552" i="1"/>
  <c r="V553" i="1"/>
  <c r="V554" i="1"/>
  <c r="V555" i="1"/>
  <c r="V556" i="1"/>
  <c r="V557" i="1"/>
  <c r="V558" i="1"/>
  <c r="V559" i="1"/>
  <c r="V560" i="1"/>
  <c r="V561" i="1"/>
  <c r="V562" i="1"/>
  <c r="V563" i="1"/>
  <c r="V564" i="1"/>
  <c r="V565" i="1"/>
  <c r="V566" i="1"/>
  <c r="V567" i="1"/>
  <c r="V568" i="1"/>
  <c r="V569" i="1"/>
  <c r="V570" i="1"/>
  <c r="V571" i="1"/>
  <c r="V572" i="1"/>
  <c r="V573" i="1"/>
  <c r="V574" i="1"/>
  <c r="V575" i="1"/>
  <c r="V576" i="1"/>
  <c r="V577" i="1"/>
  <c r="V578" i="1"/>
  <c r="V579" i="1"/>
  <c r="V580" i="1"/>
  <c r="V581" i="1"/>
  <c r="V582" i="1"/>
  <c r="V583" i="1"/>
  <c r="V584" i="1"/>
  <c r="V585" i="1"/>
  <c r="V586" i="1"/>
  <c r="V587" i="1"/>
  <c r="V588" i="1"/>
  <c r="V589" i="1"/>
  <c r="V590" i="1"/>
  <c r="V591" i="1"/>
  <c r="V592" i="1"/>
  <c r="V593" i="1"/>
  <c r="V594" i="1"/>
  <c r="V595" i="1"/>
  <c r="V596" i="1"/>
  <c r="V597" i="1"/>
  <c r="V598" i="1"/>
  <c r="V599" i="1"/>
  <c r="V600" i="1"/>
  <c r="V601" i="1"/>
  <c r="V602" i="1"/>
  <c r="V603" i="1"/>
  <c r="V604" i="1"/>
  <c r="V605" i="1"/>
  <c r="V606" i="1"/>
  <c r="V607" i="1"/>
  <c r="V608" i="1"/>
  <c r="V609" i="1"/>
  <c r="V610" i="1"/>
  <c r="V611" i="1"/>
  <c r="V612" i="1"/>
  <c r="V613" i="1"/>
  <c r="V614" i="1"/>
  <c r="V615" i="1"/>
  <c r="V616" i="1"/>
  <c r="V617" i="1"/>
  <c r="V618" i="1"/>
  <c r="V619" i="1"/>
  <c r="V620" i="1"/>
  <c r="V621" i="1"/>
  <c r="V622" i="1"/>
  <c r="V623" i="1"/>
  <c r="V624" i="1"/>
  <c r="V625" i="1"/>
  <c r="V626" i="1"/>
  <c r="V627" i="1"/>
  <c r="V628" i="1"/>
  <c r="V629" i="1"/>
  <c r="V630" i="1"/>
  <c r="V631" i="1"/>
  <c r="V632" i="1"/>
  <c r="V633" i="1"/>
  <c r="V634" i="1"/>
  <c r="V635" i="1"/>
  <c r="V636" i="1"/>
  <c r="V637" i="1"/>
  <c r="V638" i="1"/>
  <c r="V639" i="1"/>
  <c r="V640" i="1"/>
  <c r="V641" i="1"/>
  <c r="V642" i="1"/>
  <c r="V643" i="1"/>
  <c r="V644" i="1"/>
  <c r="V645" i="1"/>
  <c r="V646" i="1"/>
  <c r="V647" i="1"/>
  <c r="V648" i="1"/>
  <c r="V649" i="1"/>
  <c r="V650" i="1"/>
  <c r="V651" i="1"/>
  <c r="V652" i="1"/>
  <c r="V653" i="1"/>
  <c r="V654" i="1"/>
  <c r="V655" i="1"/>
  <c r="V656" i="1"/>
  <c r="V657" i="1"/>
  <c r="V658" i="1"/>
  <c r="V659" i="1"/>
  <c r="V660" i="1"/>
  <c r="V661" i="1"/>
  <c r="V662" i="1"/>
  <c r="V663" i="1"/>
  <c r="V664" i="1"/>
  <c r="V665" i="1"/>
  <c r="V666" i="1"/>
  <c r="V667" i="1"/>
  <c r="V668" i="1"/>
  <c r="V669" i="1"/>
  <c r="V670" i="1"/>
  <c r="V671" i="1"/>
  <c r="V672" i="1"/>
  <c r="V673" i="1"/>
  <c r="V674" i="1"/>
  <c r="V675" i="1"/>
  <c r="V676" i="1"/>
  <c r="V677" i="1"/>
  <c r="V678" i="1"/>
  <c r="V679" i="1"/>
  <c r="V680" i="1"/>
  <c r="V681" i="1"/>
  <c r="V682" i="1"/>
  <c r="V683" i="1"/>
  <c r="V684" i="1"/>
  <c r="V685" i="1"/>
  <c r="V686" i="1"/>
  <c r="V687" i="1"/>
  <c r="V688" i="1"/>
  <c r="V689" i="1"/>
  <c r="V690" i="1"/>
  <c r="V691" i="1"/>
  <c r="V692" i="1"/>
  <c r="V693" i="1"/>
  <c r="V694" i="1"/>
  <c r="V695" i="1"/>
  <c r="V696" i="1"/>
  <c r="V697" i="1"/>
  <c r="V698" i="1"/>
  <c r="V699" i="1"/>
  <c r="V700" i="1"/>
  <c r="V701" i="1"/>
  <c r="V702" i="1"/>
  <c r="V703" i="1"/>
  <c r="V704" i="1"/>
  <c r="V705" i="1"/>
  <c r="V706" i="1"/>
  <c r="V707" i="1"/>
  <c r="V708" i="1"/>
  <c r="V709" i="1"/>
  <c r="V710" i="1"/>
  <c r="V711" i="1"/>
  <c r="V712" i="1"/>
  <c r="V713" i="1"/>
  <c r="V714" i="1"/>
  <c r="V715" i="1"/>
  <c r="V716" i="1"/>
  <c r="V717" i="1"/>
  <c r="V718" i="1"/>
  <c r="V719" i="1"/>
  <c r="V720" i="1"/>
  <c r="V721" i="1"/>
  <c r="V722" i="1"/>
  <c r="V723" i="1"/>
  <c r="V724" i="1"/>
  <c r="V725" i="1"/>
  <c r="V726" i="1"/>
  <c r="V727" i="1"/>
  <c r="V728" i="1"/>
  <c r="V729" i="1"/>
  <c r="V730" i="1"/>
  <c r="V731" i="1"/>
  <c r="V732" i="1"/>
  <c r="V733" i="1"/>
  <c r="V734" i="1"/>
  <c r="V735" i="1"/>
  <c r="V736" i="1"/>
  <c r="V737" i="1"/>
  <c r="V738" i="1"/>
  <c r="V739" i="1"/>
  <c r="V740" i="1"/>
  <c r="V741" i="1"/>
  <c r="V742" i="1"/>
  <c r="V743" i="1"/>
  <c r="V744" i="1"/>
  <c r="V745" i="1"/>
  <c r="V746" i="1"/>
  <c r="V747" i="1"/>
  <c r="V748" i="1"/>
  <c r="V749" i="1"/>
  <c r="V750" i="1"/>
  <c r="V751" i="1"/>
  <c r="V752" i="1"/>
  <c r="V753" i="1"/>
  <c r="V754" i="1"/>
  <c r="V755" i="1"/>
  <c r="V756" i="1"/>
  <c r="V757" i="1"/>
  <c r="V758" i="1"/>
  <c r="V759" i="1"/>
  <c r="V760" i="1"/>
  <c r="V761" i="1"/>
  <c r="V762" i="1"/>
  <c r="V763" i="1"/>
  <c r="V764" i="1"/>
  <c r="V765" i="1"/>
  <c r="V766" i="1"/>
  <c r="V767" i="1"/>
  <c r="V768" i="1"/>
  <c r="V769" i="1"/>
  <c r="V770" i="1"/>
  <c r="V771" i="1"/>
  <c r="V772" i="1"/>
  <c r="V773" i="1"/>
  <c r="V774" i="1"/>
  <c r="V775" i="1"/>
  <c r="V776" i="1"/>
  <c r="V777" i="1"/>
  <c r="V778" i="1"/>
  <c r="V779" i="1"/>
  <c r="V780" i="1"/>
  <c r="V781" i="1"/>
  <c r="V782" i="1"/>
  <c r="V783" i="1"/>
  <c r="V784" i="1"/>
  <c r="V785" i="1"/>
  <c r="V786" i="1"/>
  <c r="V787" i="1"/>
  <c r="V788" i="1"/>
  <c r="V789" i="1"/>
  <c r="V790" i="1"/>
  <c r="V791" i="1"/>
  <c r="V792" i="1"/>
  <c r="V793" i="1"/>
  <c r="V794" i="1"/>
  <c r="V795" i="1"/>
  <c r="V796" i="1"/>
  <c r="V797" i="1"/>
  <c r="V798" i="1"/>
  <c r="V799" i="1"/>
  <c r="V800" i="1"/>
  <c r="V801" i="1"/>
  <c r="V802" i="1"/>
  <c r="V803" i="1"/>
  <c r="V804" i="1"/>
  <c r="V805" i="1"/>
  <c r="V806" i="1"/>
  <c r="V807" i="1"/>
  <c r="V808" i="1"/>
  <c r="V809" i="1"/>
  <c r="V810" i="1"/>
  <c r="V811" i="1"/>
  <c r="V812" i="1"/>
  <c r="V813" i="1"/>
  <c r="V814" i="1"/>
  <c r="V815" i="1"/>
  <c r="V816" i="1"/>
  <c r="V817" i="1"/>
  <c r="V818" i="1"/>
  <c r="V819" i="1"/>
  <c r="V820" i="1"/>
  <c r="V821" i="1"/>
  <c r="V822" i="1"/>
  <c r="V823" i="1"/>
  <c r="V824" i="1"/>
  <c r="V825" i="1"/>
  <c r="V826" i="1"/>
  <c r="V827" i="1"/>
  <c r="V828" i="1"/>
  <c r="V829" i="1"/>
  <c r="V830" i="1"/>
  <c r="V831" i="1"/>
  <c r="V832" i="1"/>
  <c r="V833" i="1"/>
  <c r="V834" i="1"/>
  <c r="V835" i="1"/>
  <c r="V836" i="1"/>
  <c r="V837" i="1"/>
  <c r="V838" i="1"/>
  <c r="V839" i="1"/>
  <c r="V840" i="1"/>
  <c r="V841" i="1"/>
  <c r="V842" i="1"/>
  <c r="V843" i="1"/>
  <c r="V844" i="1"/>
  <c r="V845" i="1"/>
  <c r="V846" i="1"/>
  <c r="V847" i="1"/>
  <c r="V848" i="1"/>
  <c r="V849" i="1"/>
  <c r="V850" i="1"/>
  <c r="V851" i="1"/>
  <c r="V852" i="1"/>
  <c r="V853" i="1"/>
  <c r="V854" i="1"/>
  <c r="V855" i="1"/>
  <c r="V856" i="1"/>
  <c r="V857" i="1"/>
  <c r="V858" i="1"/>
  <c r="V859" i="1"/>
  <c r="V860" i="1"/>
  <c r="V861" i="1"/>
  <c r="V862" i="1"/>
  <c r="V863" i="1"/>
  <c r="V864" i="1"/>
  <c r="V865" i="1"/>
  <c r="V866" i="1"/>
  <c r="V867" i="1"/>
  <c r="V868" i="1"/>
  <c r="V869" i="1"/>
  <c r="V870" i="1"/>
  <c r="V871" i="1"/>
  <c r="V872" i="1"/>
  <c r="V873" i="1"/>
  <c r="V874" i="1"/>
  <c r="V875" i="1"/>
  <c r="V876" i="1"/>
  <c r="V877" i="1"/>
  <c r="V878" i="1"/>
  <c r="V879" i="1"/>
  <c r="V880" i="1"/>
  <c r="V881" i="1"/>
  <c r="V882" i="1"/>
  <c r="V883" i="1"/>
  <c r="V884" i="1"/>
  <c r="V885" i="1"/>
  <c r="V886" i="1"/>
  <c r="V887" i="1"/>
  <c r="V888" i="1"/>
  <c r="V889" i="1"/>
  <c r="V890" i="1"/>
  <c r="V891" i="1"/>
  <c r="V892" i="1"/>
  <c r="V893" i="1"/>
  <c r="V894" i="1"/>
  <c r="V895" i="1"/>
  <c r="V896" i="1"/>
  <c r="V897" i="1"/>
  <c r="V898" i="1"/>
  <c r="V899" i="1"/>
  <c r="V900" i="1"/>
  <c r="V901" i="1"/>
  <c r="V902" i="1"/>
  <c r="V903" i="1"/>
  <c r="V904" i="1"/>
  <c r="V905" i="1"/>
  <c r="V906" i="1"/>
  <c r="V907" i="1"/>
  <c r="V908" i="1"/>
  <c r="V909" i="1"/>
  <c r="V910" i="1"/>
  <c r="V911" i="1"/>
  <c r="V912" i="1"/>
  <c r="V913" i="1"/>
  <c r="V914" i="1"/>
  <c r="V915" i="1"/>
  <c r="V916" i="1"/>
  <c r="V917" i="1"/>
  <c r="V918" i="1"/>
  <c r="V919" i="1"/>
  <c r="V920" i="1"/>
  <c r="V921" i="1"/>
  <c r="V922" i="1"/>
  <c r="V923" i="1"/>
  <c r="V924" i="1"/>
  <c r="V925" i="1"/>
  <c r="V926" i="1"/>
  <c r="V927" i="1"/>
  <c r="V928" i="1"/>
  <c r="V929" i="1"/>
  <c r="V930" i="1"/>
  <c r="V931" i="1"/>
  <c r="V932" i="1"/>
  <c r="V933" i="1"/>
  <c r="V934" i="1"/>
  <c r="V935" i="1"/>
  <c r="V936" i="1"/>
  <c r="V937" i="1"/>
  <c r="V938" i="1"/>
  <c r="V939" i="1"/>
  <c r="V940" i="1"/>
  <c r="V941" i="1"/>
  <c r="V942" i="1"/>
  <c r="V943" i="1"/>
  <c r="V944" i="1"/>
  <c r="V945" i="1"/>
  <c r="V946" i="1"/>
  <c r="V947" i="1"/>
  <c r="V948" i="1"/>
  <c r="V949" i="1"/>
  <c r="V950" i="1"/>
  <c r="V951" i="1"/>
  <c r="V952" i="1"/>
  <c r="V45" i="1"/>
  <c r="V3" i="1"/>
  <c r="V4" i="1"/>
  <c r="V5" i="1"/>
  <c r="V6" i="1"/>
  <c r="V7" i="1"/>
  <c r="V8" i="1"/>
  <c r="V9" i="1"/>
  <c r="V10" i="1"/>
  <c r="V11" i="1"/>
  <c r="V12" i="1"/>
  <c r="V13" i="1"/>
  <c r="V14" i="1"/>
  <c r="V15" i="1"/>
  <c r="V16" i="1"/>
  <c r="V17" i="1"/>
  <c r="V18" i="1"/>
  <c r="V19" i="1"/>
  <c r="V20" i="1"/>
  <c r="V21" i="1"/>
  <c r="V22" i="1"/>
  <c r="V23" i="1"/>
  <c r="V24" i="1"/>
  <c r="V25" i="1"/>
  <c r="V26" i="1"/>
  <c r="V27" i="1"/>
  <c r="V28" i="1"/>
  <c r="V29" i="1"/>
  <c r="V30" i="1"/>
  <c r="V31" i="1"/>
  <c r="V32" i="1"/>
  <c r="V33" i="1"/>
  <c r="V34" i="1"/>
  <c r="V35" i="1"/>
  <c r="V36" i="1"/>
  <c r="V37" i="1"/>
  <c r="V38" i="1"/>
  <c r="V39" i="1"/>
  <c r="V40" i="1"/>
  <c r="V41" i="1"/>
  <c r="V42" i="1"/>
  <c r="V43" i="1"/>
  <c r="V44" i="1"/>
  <c r="V2" i="1"/>
  <c r="T2410" i="1"/>
  <c r="U2410" i="1"/>
  <c r="T2411" i="1"/>
  <c r="U2411" i="1"/>
  <c r="T2412" i="1"/>
  <c r="U2412" i="1"/>
  <c r="T2413" i="1"/>
  <c r="U2413" i="1"/>
  <c r="T2414" i="1"/>
  <c r="U2414" i="1"/>
  <c r="T2415" i="1"/>
  <c r="U2415" i="1"/>
  <c r="T2416" i="1"/>
  <c r="U2416" i="1"/>
  <c r="T2417" i="1"/>
  <c r="U2417" i="1"/>
  <c r="T2418" i="1"/>
  <c r="U2418" i="1"/>
  <c r="T2419" i="1"/>
  <c r="U2419" i="1"/>
  <c r="T2420" i="1"/>
  <c r="U2420" i="1"/>
  <c r="T2421" i="1"/>
  <c r="U2421" i="1"/>
  <c r="T2422" i="1"/>
  <c r="U2422" i="1"/>
  <c r="T2423" i="1"/>
  <c r="U2423" i="1"/>
  <c r="T2424" i="1"/>
  <c r="U2424" i="1"/>
  <c r="T2425" i="1"/>
  <c r="U2425" i="1"/>
  <c r="T2426" i="1"/>
  <c r="U2426" i="1"/>
  <c r="T2427" i="1"/>
  <c r="U2427" i="1"/>
  <c r="T2428" i="1"/>
  <c r="U2428" i="1"/>
  <c r="T2429" i="1"/>
  <c r="U2429" i="1"/>
  <c r="T2430" i="1"/>
  <c r="U2430" i="1"/>
  <c r="T2431" i="1"/>
  <c r="U2431" i="1"/>
  <c r="T2432" i="1"/>
  <c r="U2432" i="1"/>
  <c r="T2433" i="1"/>
  <c r="U2433" i="1"/>
  <c r="T2434" i="1"/>
  <c r="U2434" i="1"/>
  <c r="T2435" i="1"/>
  <c r="U2435" i="1"/>
  <c r="T2436" i="1"/>
  <c r="U2436" i="1"/>
  <c r="T2437" i="1"/>
  <c r="U2437" i="1"/>
  <c r="T2438" i="1"/>
  <c r="U2438" i="1"/>
  <c r="T2439" i="1"/>
  <c r="U2439" i="1"/>
  <c r="T2440" i="1"/>
  <c r="U2440" i="1"/>
  <c r="T2441" i="1"/>
  <c r="U2441" i="1"/>
  <c r="T2442" i="1"/>
  <c r="U2442" i="1"/>
  <c r="T2443" i="1"/>
  <c r="U2443" i="1"/>
  <c r="T2444" i="1"/>
  <c r="U2444" i="1"/>
  <c r="T2445" i="1"/>
  <c r="U2445" i="1"/>
  <c r="T2446" i="1"/>
  <c r="U2446" i="1"/>
  <c r="T2447" i="1"/>
  <c r="U2447" i="1"/>
  <c r="T2448" i="1"/>
  <c r="U2448" i="1"/>
  <c r="T2449" i="1"/>
  <c r="U2449" i="1"/>
  <c r="T2450" i="1"/>
  <c r="U2450" i="1"/>
  <c r="T2451" i="1"/>
  <c r="U2451" i="1"/>
  <c r="T2452" i="1"/>
  <c r="U2452" i="1"/>
  <c r="T2453" i="1"/>
  <c r="U2453" i="1"/>
  <c r="T2454" i="1"/>
  <c r="U2454" i="1"/>
  <c r="T2455" i="1"/>
  <c r="U2455" i="1"/>
  <c r="T2456" i="1"/>
  <c r="U2456" i="1"/>
  <c r="T2457" i="1"/>
  <c r="U2457" i="1"/>
  <c r="T2458" i="1"/>
  <c r="U2458" i="1"/>
  <c r="T2459" i="1"/>
  <c r="U2459" i="1"/>
  <c r="T2460" i="1"/>
  <c r="U2460" i="1"/>
  <c r="T2461" i="1"/>
  <c r="U2461" i="1"/>
  <c r="T2462" i="1"/>
  <c r="U2462" i="1"/>
  <c r="T2463" i="1"/>
  <c r="U2463" i="1"/>
  <c r="T2464" i="1"/>
  <c r="U2464" i="1"/>
  <c r="T2465" i="1"/>
  <c r="U2465" i="1"/>
  <c r="T2466" i="1"/>
  <c r="U2466" i="1"/>
  <c r="T2467" i="1"/>
  <c r="U2467" i="1"/>
  <c r="T2468" i="1"/>
  <c r="U2468" i="1"/>
  <c r="T2469" i="1"/>
  <c r="U2469" i="1"/>
  <c r="T2470" i="1"/>
  <c r="U2470" i="1"/>
  <c r="T2471" i="1"/>
  <c r="U2471" i="1"/>
  <c r="T2472" i="1"/>
  <c r="U2472" i="1"/>
  <c r="T2473" i="1"/>
  <c r="U2473" i="1"/>
  <c r="T2474" i="1"/>
  <c r="U2474" i="1"/>
  <c r="T2475" i="1"/>
  <c r="U2475" i="1"/>
  <c r="T2476" i="1"/>
  <c r="U2476" i="1"/>
  <c r="T2477" i="1"/>
  <c r="U2477" i="1"/>
  <c r="T2478" i="1"/>
  <c r="U2478" i="1"/>
  <c r="T2479" i="1"/>
  <c r="U2479" i="1"/>
  <c r="T2480" i="1"/>
  <c r="U2480" i="1"/>
  <c r="T2481" i="1"/>
  <c r="U2481" i="1"/>
  <c r="T2482" i="1"/>
  <c r="U2482" i="1"/>
  <c r="T2483" i="1"/>
  <c r="U2483" i="1"/>
  <c r="T2484" i="1"/>
  <c r="U2484" i="1"/>
  <c r="T2485" i="1"/>
  <c r="U2485" i="1"/>
  <c r="T2486" i="1"/>
  <c r="U2486" i="1"/>
  <c r="T2487" i="1"/>
  <c r="U2487" i="1"/>
  <c r="T2488" i="1"/>
  <c r="U2488" i="1"/>
  <c r="T2489" i="1"/>
  <c r="U2489" i="1"/>
  <c r="T2490" i="1"/>
  <c r="U2490" i="1"/>
  <c r="T2491" i="1"/>
  <c r="U2491" i="1"/>
  <c r="T2492" i="1"/>
  <c r="U2492" i="1"/>
  <c r="T2493" i="1"/>
  <c r="U2493" i="1"/>
  <c r="T2494" i="1"/>
  <c r="U2494" i="1"/>
  <c r="T2495" i="1"/>
  <c r="U2495" i="1"/>
  <c r="T2496" i="1"/>
  <c r="U2496" i="1"/>
  <c r="T2497" i="1"/>
  <c r="U2497" i="1"/>
  <c r="T2498" i="1"/>
  <c r="U2498" i="1"/>
  <c r="T2499" i="1"/>
  <c r="U2499" i="1"/>
  <c r="T2500" i="1"/>
  <c r="U2500" i="1"/>
  <c r="T2501" i="1"/>
  <c r="U2501" i="1"/>
  <c r="T2502" i="1"/>
  <c r="U2502" i="1"/>
  <c r="T2503" i="1"/>
  <c r="U2503" i="1"/>
  <c r="T2504" i="1"/>
  <c r="U2504" i="1"/>
  <c r="T2505" i="1"/>
  <c r="U2505" i="1"/>
  <c r="T2506" i="1"/>
  <c r="U2506" i="1"/>
  <c r="T2507" i="1"/>
  <c r="U2507" i="1"/>
  <c r="T2508" i="1"/>
  <c r="U2508" i="1"/>
  <c r="T2509" i="1"/>
  <c r="U2509" i="1"/>
  <c r="T2510" i="1"/>
  <c r="U2510" i="1"/>
  <c r="T2511" i="1"/>
  <c r="U2511" i="1"/>
  <c r="T2512" i="1"/>
  <c r="U2512" i="1"/>
  <c r="T2513" i="1"/>
  <c r="U2513" i="1"/>
  <c r="T2514" i="1"/>
  <c r="U2514" i="1"/>
  <c r="T2515" i="1"/>
  <c r="U2515" i="1"/>
  <c r="T2516" i="1"/>
  <c r="U2516" i="1"/>
  <c r="T2517" i="1"/>
  <c r="U2517" i="1"/>
  <c r="T2518" i="1"/>
  <c r="U2518" i="1"/>
  <c r="T2519" i="1"/>
  <c r="U2519" i="1"/>
  <c r="T2520" i="1"/>
  <c r="U2520" i="1"/>
  <c r="T2521" i="1"/>
  <c r="U2521" i="1"/>
  <c r="T2522" i="1"/>
  <c r="U2522" i="1"/>
  <c r="T2523" i="1"/>
  <c r="U2523" i="1"/>
  <c r="T2524" i="1"/>
  <c r="U2524" i="1"/>
  <c r="T2525" i="1"/>
  <c r="U2525" i="1"/>
  <c r="T2526" i="1"/>
  <c r="U2526" i="1"/>
  <c r="T2527" i="1"/>
  <c r="U2527" i="1"/>
  <c r="T2528" i="1"/>
  <c r="U2528" i="1"/>
  <c r="T2529" i="1"/>
  <c r="U2529" i="1"/>
  <c r="T2530" i="1"/>
  <c r="U2530" i="1"/>
  <c r="T2531" i="1"/>
  <c r="U2531" i="1"/>
  <c r="T2532" i="1"/>
  <c r="U2532" i="1"/>
  <c r="T2533" i="1"/>
  <c r="U2533" i="1"/>
  <c r="T2534" i="1"/>
  <c r="U2534" i="1"/>
  <c r="T2535" i="1"/>
  <c r="U2535" i="1"/>
  <c r="T2536" i="1"/>
  <c r="U2536" i="1"/>
  <c r="T2537" i="1"/>
  <c r="U2537" i="1"/>
  <c r="T2538" i="1"/>
  <c r="U2538" i="1"/>
  <c r="T2539" i="1"/>
  <c r="U2539" i="1"/>
  <c r="T2540" i="1"/>
  <c r="U2540" i="1"/>
  <c r="T2541" i="1"/>
  <c r="U2541" i="1"/>
  <c r="T2542" i="1"/>
  <c r="U2542" i="1"/>
  <c r="T2543" i="1"/>
  <c r="U2543" i="1"/>
  <c r="T2544" i="1"/>
  <c r="U2544" i="1"/>
  <c r="T2545" i="1"/>
  <c r="U2545" i="1"/>
  <c r="T2546" i="1"/>
  <c r="U2546" i="1"/>
  <c r="T2547" i="1"/>
  <c r="U2547" i="1"/>
  <c r="T2548" i="1"/>
  <c r="U2548" i="1"/>
  <c r="T2549" i="1"/>
  <c r="U2549" i="1"/>
  <c r="T2550" i="1"/>
  <c r="U2550" i="1"/>
  <c r="T2551" i="1"/>
  <c r="U2551" i="1"/>
  <c r="T2552" i="1"/>
  <c r="U2552" i="1"/>
  <c r="T2553" i="1"/>
  <c r="U2553" i="1"/>
  <c r="T2554" i="1"/>
  <c r="U2554" i="1"/>
  <c r="T2555" i="1"/>
  <c r="U2555" i="1"/>
  <c r="T2556" i="1"/>
  <c r="U2556" i="1"/>
  <c r="T2557" i="1"/>
  <c r="U2557" i="1"/>
  <c r="T2558" i="1"/>
  <c r="U2558" i="1"/>
  <c r="T2559" i="1"/>
  <c r="U2559" i="1"/>
  <c r="T2560" i="1"/>
  <c r="U2560" i="1"/>
  <c r="T2561" i="1"/>
  <c r="U2561" i="1"/>
  <c r="T2562" i="1"/>
  <c r="U2562" i="1"/>
  <c r="T2563" i="1"/>
  <c r="U2563" i="1"/>
  <c r="T2564" i="1"/>
  <c r="U2564" i="1"/>
  <c r="U2409" i="1"/>
  <c r="T2409" i="1"/>
  <c r="T1968" i="1"/>
  <c r="U1968" i="1"/>
  <c r="T1969" i="1"/>
  <c r="U1969" i="1"/>
  <c r="T1970" i="1"/>
  <c r="U1970" i="1"/>
  <c r="T1971" i="1"/>
  <c r="U1971" i="1"/>
  <c r="T1972" i="1"/>
  <c r="U1972" i="1"/>
  <c r="T1973" i="1"/>
  <c r="U1973" i="1"/>
  <c r="T1974" i="1"/>
  <c r="U1974" i="1"/>
  <c r="T1975" i="1"/>
  <c r="U1975" i="1"/>
  <c r="T1976" i="1"/>
  <c r="U1976" i="1"/>
  <c r="T1977" i="1"/>
  <c r="U1977" i="1"/>
  <c r="T1978" i="1"/>
  <c r="U1978" i="1"/>
  <c r="T1979" i="1"/>
  <c r="U1979" i="1"/>
  <c r="T1980" i="1"/>
  <c r="U1980" i="1"/>
  <c r="T1981" i="1"/>
  <c r="U1981" i="1"/>
  <c r="T1982" i="1"/>
  <c r="U1982" i="1"/>
  <c r="T1983" i="1"/>
  <c r="U1983" i="1"/>
  <c r="T1984" i="1"/>
  <c r="U1984" i="1"/>
  <c r="T1985" i="1"/>
  <c r="U1985" i="1"/>
  <c r="T1986" i="1"/>
  <c r="U1986" i="1"/>
  <c r="T1987" i="1"/>
  <c r="U1987" i="1"/>
  <c r="T1988" i="1"/>
  <c r="U1988" i="1"/>
  <c r="T1989" i="1"/>
  <c r="U1989" i="1"/>
  <c r="T1990" i="1"/>
  <c r="U1990" i="1"/>
  <c r="T1991" i="1"/>
  <c r="U1991" i="1"/>
  <c r="T1992" i="1"/>
  <c r="U1992" i="1"/>
  <c r="T1993" i="1"/>
  <c r="U1993" i="1"/>
  <c r="T1994" i="1"/>
  <c r="U1994" i="1"/>
  <c r="T1995" i="1"/>
  <c r="U1995" i="1"/>
  <c r="T1996" i="1"/>
  <c r="U1996" i="1"/>
  <c r="T1997" i="1"/>
  <c r="U1997" i="1"/>
  <c r="T1998" i="1"/>
  <c r="U1998" i="1"/>
  <c r="T1999" i="1"/>
  <c r="U1999" i="1"/>
  <c r="T2000" i="1"/>
  <c r="U2000" i="1"/>
  <c r="T2001" i="1"/>
  <c r="U2001" i="1"/>
  <c r="T2002" i="1"/>
  <c r="U2002" i="1"/>
  <c r="T2003" i="1"/>
  <c r="U2003" i="1"/>
  <c r="T2004" i="1"/>
  <c r="U2004" i="1"/>
  <c r="T2005" i="1"/>
  <c r="U2005" i="1"/>
  <c r="T2006" i="1"/>
  <c r="U2006" i="1"/>
  <c r="T2007" i="1"/>
  <c r="U2007" i="1"/>
  <c r="T2008" i="1"/>
  <c r="U2008" i="1"/>
  <c r="T2009" i="1"/>
  <c r="U2009" i="1"/>
  <c r="T2010" i="1"/>
  <c r="U2010" i="1"/>
  <c r="T2011" i="1"/>
  <c r="U2011" i="1"/>
  <c r="T2012" i="1"/>
  <c r="U2012" i="1"/>
  <c r="T2013" i="1"/>
  <c r="U2013" i="1"/>
  <c r="T2014" i="1"/>
  <c r="U2014" i="1"/>
  <c r="T2015" i="1"/>
  <c r="U2015" i="1"/>
  <c r="T2016" i="1"/>
  <c r="U2016" i="1"/>
  <c r="T2017" i="1"/>
  <c r="U2017" i="1"/>
  <c r="T2018" i="1"/>
  <c r="U2018" i="1"/>
  <c r="T2019" i="1"/>
  <c r="U2019" i="1"/>
  <c r="T2020" i="1"/>
  <c r="U2020" i="1"/>
  <c r="T2021" i="1"/>
  <c r="U2021" i="1"/>
  <c r="T2022" i="1"/>
  <c r="U2022" i="1"/>
  <c r="T2023" i="1"/>
  <c r="U2023" i="1"/>
  <c r="T2024" i="1"/>
  <c r="U2024" i="1"/>
  <c r="T2025" i="1"/>
  <c r="U2025" i="1"/>
  <c r="T2026" i="1"/>
  <c r="U2026" i="1"/>
  <c r="T2027" i="1"/>
  <c r="U2027" i="1"/>
  <c r="T2028" i="1"/>
  <c r="U2028" i="1"/>
  <c r="T2029" i="1"/>
  <c r="U2029" i="1"/>
  <c r="T2030" i="1"/>
  <c r="U2030" i="1"/>
  <c r="T2031" i="1"/>
  <c r="U2031" i="1"/>
  <c r="T2032" i="1"/>
  <c r="U2032" i="1"/>
  <c r="T2033" i="1"/>
  <c r="U2033" i="1"/>
  <c r="T2034" i="1"/>
  <c r="U2034" i="1"/>
  <c r="T2035" i="1"/>
  <c r="U2035" i="1"/>
  <c r="T2036" i="1"/>
  <c r="U2036" i="1"/>
  <c r="T2037" i="1"/>
  <c r="U2037" i="1"/>
  <c r="T2038" i="1"/>
  <c r="U2038" i="1"/>
  <c r="T2039" i="1"/>
  <c r="U2039" i="1"/>
  <c r="T2040" i="1"/>
  <c r="U2040" i="1"/>
  <c r="T2041" i="1"/>
  <c r="U2041" i="1"/>
  <c r="T2042" i="1"/>
  <c r="U2042" i="1"/>
  <c r="T2043" i="1"/>
  <c r="U2043" i="1"/>
  <c r="T2044" i="1"/>
  <c r="U2044" i="1"/>
  <c r="T2045" i="1"/>
  <c r="U2045" i="1"/>
  <c r="T2046" i="1"/>
  <c r="U2046" i="1"/>
  <c r="U1967" i="1"/>
  <c r="T1967" i="1"/>
  <c r="T1794" i="1"/>
  <c r="U1794" i="1"/>
  <c r="T1795" i="1"/>
  <c r="U1795" i="1"/>
  <c r="T1796" i="1"/>
  <c r="U1796" i="1"/>
  <c r="T1797" i="1"/>
  <c r="U1797" i="1"/>
  <c r="T1798" i="1"/>
  <c r="U1798" i="1"/>
  <c r="T1799" i="1"/>
  <c r="U1799" i="1"/>
  <c r="T1800" i="1"/>
  <c r="U1800" i="1"/>
  <c r="T1801" i="1"/>
  <c r="U1801" i="1"/>
  <c r="T1802" i="1"/>
  <c r="U1802" i="1"/>
  <c r="T1803" i="1"/>
  <c r="U1803" i="1"/>
  <c r="T1804" i="1"/>
  <c r="U1804" i="1"/>
  <c r="T1805" i="1"/>
  <c r="U1805" i="1"/>
  <c r="T1806" i="1"/>
  <c r="U1806" i="1"/>
  <c r="T1807" i="1"/>
  <c r="U1807" i="1"/>
  <c r="T1808" i="1"/>
  <c r="U1808" i="1"/>
  <c r="T1809" i="1"/>
  <c r="U1809" i="1"/>
  <c r="T1810" i="1"/>
  <c r="U1810" i="1"/>
  <c r="T1811" i="1"/>
  <c r="U1811" i="1"/>
  <c r="T1812" i="1"/>
  <c r="U1812" i="1"/>
  <c r="T1813" i="1"/>
  <c r="U1813" i="1"/>
  <c r="T1814" i="1"/>
  <c r="U1814" i="1"/>
  <c r="T1815" i="1"/>
  <c r="U1815" i="1"/>
  <c r="T1816" i="1"/>
  <c r="U1816" i="1"/>
  <c r="T1817" i="1"/>
  <c r="U1817" i="1"/>
  <c r="T1818" i="1"/>
  <c r="U1818" i="1"/>
  <c r="T1819" i="1"/>
  <c r="U1819" i="1"/>
  <c r="T1820" i="1"/>
  <c r="U1820" i="1"/>
  <c r="T1821" i="1"/>
  <c r="U1821" i="1"/>
  <c r="T1822" i="1"/>
  <c r="U1822" i="1"/>
  <c r="T1823" i="1"/>
  <c r="U1823" i="1"/>
  <c r="T1824" i="1"/>
  <c r="U1824" i="1"/>
  <c r="T1825" i="1"/>
  <c r="U1825" i="1"/>
  <c r="T1826" i="1"/>
  <c r="U1826" i="1"/>
  <c r="T1827" i="1"/>
  <c r="U1827" i="1"/>
  <c r="T1828" i="1"/>
  <c r="U1828" i="1"/>
  <c r="T1829" i="1"/>
  <c r="U1829" i="1"/>
  <c r="T1830" i="1"/>
  <c r="U1830" i="1"/>
  <c r="T1831" i="1"/>
  <c r="U1831" i="1"/>
  <c r="T1832" i="1"/>
  <c r="U1832" i="1"/>
  <c r="T1833" i="1"/>
  <c r="U1833" i="1"/>
  <c r="T1834" i="1"/>
  <c r="U1834" i="1"/>
  <c r="T1835" i="1"/>
  <c r="U1835" i="1"/>
  <c r="T1836" i="1"/>
  <c r="U1836" i="1"/>
  <c r="T1837" i="1"/>
  <c r="U1837" i="1"/>
  <c r="T1838" i="1"/>
  <c r="U1838" i="1"/>
  <c r="T1839" i="1"/>
  <c r="U1839" i="1"/>
  <c r="T1840" i="1"/>
  <c r="U1840" i="1"/>
  <c r="T1841" i="1"/>
  <c r="U1841" i="1"/>
  <c r="T1842" i="1"/>
  <c r="U1842" i="1"/>
  <c r="T1843" i="1"/>
  <c r="U1843" i="1"/>
  <c r="T1844" i="1"/>
  <c r="U1844" i="1"/>
  <c r="T1845" i="1"/>
  <c r="U1845" i="1"/>
  <c r="T1846" i="1"/>
  <c r="U1846" i="1"/>
  <c r="T1847" i="1"/>
  <c r="U1847" i="1"/>
  <c r="T1848" i="1"/>
  <c r="U1848" i="1"/>
  <c r="T1849" i="1"/>
  <c r="U1849" i="1"/>
  <c r="T1850" i="1"/>
  <c r="U1850" i="1"/>
  <c r="T1851" i="1"/>
  <c r="U1851" i="1"/>
  <c r="T1852" i="1"/>
  <c r="U1852" i="1"/>
  <c r="T1853" i="1"/>
  <c r="U1853" i="1"/>
  <c r="T1854" i="1"/>
  <c r="U1854" i="1"/>
  <c r="T1855" i="1"/>
  <c r="U1855" i="1"/>
  <c r="T1856" i="1"/>
  <c r="U1856" i="1"/>
  <c r="T1857" i="1"/>
  <c r="U1857" i="1"/>
  <c r="T1858" i="1"/>
  <c r="U1858" i="1"/>
  <c r="T1859" i="1"/>
  <c r="U1859" i="1"/>
  <c r="T1860" i="1"/>
  <c r="U1860" i="1"/>
  <c r="T1861" i="1"/>
  <c r="U1861" i="1"/>
  <c r="T1862" i="1"/>
  <c r="U1862" i="1"/>
  <c r="T1863" i="1"/>
  <c r="U1863" i="1"/>
  <c r="T1864" i="1"/>
  <c r="U1864" i="1"/>
  <c r="T1865" i="1"/>
  <c r="U1865" i="1"/>
  <c r="T1866" i="1"/>
  <c r="U1866" i="1"/>
  <c r="T1867" i="1"/>
  <c r="U1867" i="1"/>
  <c r="T1868" i="1"/>
  <c r="U1868" i="1"/>
  <c r="T1869" i="1"/>
  <c r="U1869" i="1"/>
  <c r="T1870" i="1"/>
  <c r="U1870" i="1"/>
  <c r="T1871" i="1"/>
  <c r="U1871" i="1"/>
  <c r="T1872" i="1"/>
  <c r="U1872" i="1"/>
  <c r="T1873" i="1"/>
  <c r="U1873" i="1"/>
  <c r="T1874" i="1"/>
  <c r="U1874" i="1"/>
  <c r="T1875" i="1"/>
  <c r="U1875" i="1"/>
  <c r="T1876" i="1"/>
  <c r="U1876" i="1"/>
  <c r="T1877" i="1"/>
  <c r="U1877" i="1"/>
  <c r="T1878" i="1"/>
  <c r="U1878" i="1"/>
  <c r="T1879" i="1"/>
  <c r="U1879" i="1"/>
  <c r="T1880" i="1"/>
  <c r="U1880" i="1"/>
  <c r="T1881" i="1"/>
  <c r="U1881" i="1"/>
  <c r="T1882" i="1"/>
  <c r="U1882" i="1"/>
  <c r="T1883" i="1"/>
  <c r="U1883" i="1"/>
  <c r="T1884" i="1"/>
  <c r="U1884" i="1"/>
  <c r="T1885" i="1"/>
  <c r="U1885" i="1"/>
  <c r="T1886" i="1"/>
  <c r="U1886" i="1"/>
  <c r="T1887" i="1"/>
  <c r="U1887" i="1"/>
  <c r="T1888" i="1"/>
  <c r="U1888" i="1"/>
  <c r="T1889" i="1"/>
  <c r="U1889" i="1"/>
  <c r="T1890" i="1"/>
  <c r="U1890" i="1"/>
  <c r="T1891" i="1"/>
  <c r="U1891" i="1"/>
  <c r="T1892" i="1"/>
  <c r="U1892" i="1"/>
  <c r="T1893" i="1"/>
  <c r="U1893" i="1"/>
  <c r="T1894" i="1"/>
  <c r="U1894" i="1"/>
  <c r="T1895" i="1"/>
  <c r="U1895" i="1"/>
  <c r="T1896" i="1"/>
  <c r="U1896" i="1"/>
  <c r="T1897" i="1"/>
  <c r="U1897" i="1"/>
  <c r="T1898" i="1"/>
  <c r="U1898" i="1"/>
  <c r="T1899" i="1"/>
  <c r="U1899" i="1"/>
  <c r="T1900" i="1"/>
  <c r="U1900" i="1"/>
  <c r="T1901" i="1"/>
  <c r="U1901" i="1"/>
  <c r="T1902" i="1"/>
  <c r="U1902" i="1"/>
  <c r="T1903" i="1"/>
  <c r="U1903" i="1"/>
  <c r="T1904" i="1"/>
  <c r="U1904" i="1"/>
  <c r="T1905" i="1"/>
  <c r="U1905" i="1"/>
  <c r="T1906" i="1"/>
  <c r="U1906" i="1"/>
  <c r="T1907" i="1"/>
  <c r="U1907" i="1"/>
  <c r="T1908" i="1"/>
  <c r="U1908" i="1"/>
  <c r="T1909" i="1"/>
  <c r="U1909" i="1"/>
  <c r="T1910" i="1"/>
  <c r="U1910" i="1"/>
  <c r="T1911" i="1"/>
  <c r="U1911" i="1"/>
  <c r="T1912" i="1"/>
  <c r="U1912" i="1"/>
  <c r="T1913" i="1"/>
  <c r="U1913" i="1"/>
  <c r="T1914" i="1"/>
  <c r="U1914" i="1"/>
  <c r="T1915" i="1"/>
  <c r="U1915" i="1"/>
  <c r="T1916" i="1"/>
  <c r="U1916" i="1"/>
  <c r="T1917" i="1"/>
  <c r="U1917" i="1"/>
  <c r="T1918" i="1"/>
  <c r="U1918" i="1"/>
  <c r="T1919" i="1"/>
  <c r="U1919" i="1"/>
  <c r="T1920" i="1"/>
  <c r="U1920" i="1"/>
  <c r="T1921" i="1"/>
  <c r="U1921" i="1"/>
  <c r="T1922" i="1"/>
  <c r="U1922" i="1"/>
  <c r="T1923" i="1"/>
  <c r="U1923" i="1"/>
  <c r="T1924" i="1"/>
  <c r="U1924" i="1"/>
  <c r="T1925" i="1"/>
  <c r="U1925" i="1"/>
  <c r="T1926" i="1"/>
  <c r="U1926" i="1"/>
  <c r="T1927" i="1"/>
  <c r="U1927" i="1"/>
  <c r="T1928" i="1"/>
  <c r="U1928" i="1"/>
  <c r="T1929" i="1"/>
  <c r="U1929" i="1"/>
  <c r="T1930" i="1"/>
  <c r="U1930" i="1"/>
  <c r="T1931" i="1"/>
  <c r="U1931" i="1"/>
  <c r="T1932" i="1"/>
  <c r="U1932" i="1"/>
  <c r="T1933" i="1"/>
  <c r="U1933" i="1"/>
  <c r="T1934" i="1"/>
  <c r="U1934" i="1"/>
  <c r="T1935" i="1"/>
  <c r="U1935" i="1"/>
  <c r="T1936" i="1"/>
  <c r="U1936" i="1"/>
  <c r="T1937" i="1"/>
  <c r="U1937" i="1"/>
  <c r="T1938" i="1"/>
  <c r="U1938" i="1"/>
  <c r="T1939" i="1"/>
  <c r="U1939" i="1"/>
  <c r="T1940" i="1"/>
  <c r="U1940" i="1"/>
  <c r="T1941" i="1"/>
  <c r="U1941" i="1"/>
  <c r="T1942" i="1"/>
  <c r="U1942" i="1"/>
  <c r="T1943" i="1"/>
  <c r="U1943" i="1"/>
  <c r="T1944" i="1"/>
  <c r="U1944" i="1"/>
  <c r="T1945" i="1"/>
  <c r="U1945" i="1"/>
  <c r="T1946" i="1"/>
  <c r="U1946" i="1"/>
  <c r="T1947" i="1"/>
  <c r="U1947" i="1"/>
  <c r="T1948" i="1"/>
  <c r="U1948" i="1"/>
  <c r="T1949" i="1"/>
  <c r="U1949" i="1"/>
  <c r="T1950" i="1"/>
  <c r="U1950" i="1"/>
  <c r="T1951" i="1"/>
  <c r="U1951" i="1"/>
  <c r="T1952" i="1"/>
  <c r="U1952" i="1"/>
  <c r="T1953" i="1"/>
  <c r="U1953" i="1"/>
  <c r="T1954" i="1"/>
  <c r="U1954" i="1"/>
  <c r="T1955" i="1"/>
  <c r="U1955" i="1"/>
  <c r="T1956" i="1"/>
  <c r="U1956" i="1"/>
  <c r="T1957" i="1"/>
  <c r="U1957" i="1"/>
  <c r="T1958" i="1"/>
  <c r="U1958" i="1"/>
  <c r="T1959" i="1"/>
  <c r="U1959" i="1"/>
  <c r="T1960" i="1"/>
  <c r="U1960" i="1"/>
  <c r="T1961" i="1"/>
  <c r="U1961" i="1"/>
  <c r="T1962" i="1"/>
  <c r="U1962" i="1"/>
  <c r="T1963" i="1"/>
  <c r="U1963" i="1"/>
  <c r="T1964" i="1"/>
  <c r="U1964" i="1"/>
  <c r="T1965" i="1"/>
  <c r="U1965" i="1"/>
  <c r="T1966" i="1"/>
  <c r="U1966" i="1"/>
  <c r="T1784" i="1"/>
  <c r="U1784" i="1"/>
  <c r="T1785" i="1"/>
  <c r="U1785" i="1"/>
  <c r="T1786" i="1"/>
  <c r="U1786" i="1"/>
  <c r="T1787" i="1"/>
  <c r="U1787" i="1"/>
  <c r="T1788" i="1"/>
  <c r="U1788" i="1"/>
  <c r="T1789" i="1"/>
  <c r="U1789" i="1"/>
  <c r="T1790" i="1"/>
  <c r="U1790" i="1"/>
  <c r="T1791" i="1"/>
  <c r="U1791" i="1"/>
  <c r="T1792" i="1"/>
  <c r="U1792" i="1"/>
  <c r="T1793" i="1"/>
  <c r="U1793" i="1"/>
  <c r="U1783" i="1"/>
  <c r="T1783" i="1"/>
  <c r="T1110" i="1"/>
  <c r="U1110" i="1"/>
  <c r="T1111" i="1"/>
  <c r="U1111" i="1"/>
  <c r="T1112" i="1"/>
  <c r="U1112" i="1"/>
  <c r="T1113" i="1"/>
  <c r="U1113" i="1"/>
  <c r="T1114" i="1"/>
  <c r="U1114" i="1"/>
  <c r="T1115" i="1"/>
  <c r="U1115" i="1"/>
  <c r="T1116" i="1"/>
  <c r="U1116" i="1"/>
  <c r="T1117" i="1"/>
  <c r="U1117" i="1"/>
  <c r="T1118" i="1"/>
  <c r="U1118" i="1"/>
  <c r="T1119" i="1"/>
  <c r="U1119" i="1"/>
  <c r="T1120" i="1"/>
  <c r="U1120" i="1"/>
  <c r="T1121" i="1"/>
  <c r="U1121" i="1"/>
  <c r="T1122" i="1"/>
  <c r="U1122" i="1"/>
  <c r="T1123" i="1"/>
  <c r="U1123" i="1"/>
  <c r="T1124" i="1"/>
  <c r="U1124" i="1"/>
  <c r="T1125" i="1"/>
  <c r="U1125" i="1"/>
  <c r="T1126" i="1"/>
  <c r="U1126" i="1"/>
  <c r="T1127" i="1"/>
  <c r="U1127" i="1"/>
  <c r="T1128" i="1"/>
  <c r="U1128" i="1"/>
  <c r="T1129" i="1"/>
  <c r="U1129" i="1"/>
  <c r="T1130" i="1"/>
  <c r="U1130" i="1"/>
  <c r="T1131" i="1"/>
  <c r="U1131" i="1"/>
  <c r="T1132" i="1"/>
  <c r="U1132" i="1"/>
  <c r="T1133" i="1"/>
  <c r="U1133" i="1"/>
  <c r="T1134" i="1"/>
  <c r="U1134" i="1"/>
  <c r="T1135" i="1"/>
  <c r="U1135" i="1"/>
  <c r="T1136" i="1"/>
  <c r="U1136" i="1"/>
  <c r="T1137" i="1"/>
  <c r="U1137" i="1"/>
  <c r="T1138" i="1"/>
  <c r="U1138" i="1"/>
  <c r="T1139" i="1"/>
  <c r="U1139" i="1"/>
  <c r="T1140" i="1"/>
  <c r="U1140" i="1"/>
  <c r="T1141" i="1"/>
  <c r="U1141" i="1"/>
  <c r="T1142" i="1"/>
  <c r="U1142" i="1"/>
  <c r="T1143" i="1"/>
  <c r="U1143" i="1"/>
  <c r="T1144" i="1"/>
  <c r="U1144" i="1"/>
  <c r="T1145" i="1"/>
  <c r="U1145" i="1"/>
  <c r="T1146" i="1"/>
  <c r="U1146" i="1"/>
  <c r="T1147" i="1"/>
  <c r="U1147" i="1"/>
  <c r="T1148" i="1"/>
  <c r="U1148" i="1"/>
  <c r="T1149" i="1"/>
  <c r="U1149" i="1"/>
  <c r="T1150" i="1"/>
  <c r="U1150" i="1"/>
  <c r="T1151" i="1"/>
  <c r="U1151" i="1"/>
  <c r="T1152" i="1"/>
  <c r="U1152" i="1"/>
  <c r="T1153" i="1"/>
  <c r="U1153" i="1"/>
  <c r="T1154" i="1"/>
  <c r="U1154" i="1"/>
  <c r="T1155" i="1"/>
  <c r="U1155" i="1"/>
  <c r="T1156" i="1"/>
  <c r="U1156" i="1"/>
  <c r="T1157" i="1"/>
  <c r="U1157" i="1"/>
  <c r="T1158" i="1"/>
  <c r="U1158" i="1"/>
  <c r="T1159" i="1"/>
  <c r="U1159" i="1"/>
  <c r="T1160" i="1"/>
  <c r="U1160" i="1"/>
  <c r="T1161" i="1"/>
  <c r="U1161" i="1"/>
  <c r="T1162" i="1"/>
  <c r="U1162" i="1"/>
  <c r="T1163" i="1"/>
  <c r="U1163" i="1"/>
  <c r="T1164" i="1"/>
  <c r="U1164" i="1"/>
  <c r="T1165" i="1"/>
  <c r="U1165" i="1"/>
  <c r="T1166" i="1"/>
  <c r="U1166" i="1"/>
  <c r="T1167" i="1"/>
  <c r="U1167" i="1"/>
  <c r="T1168" i="1"/>
  <c r="U1168" i="1"/>
  <c r="T1169" i="1"/>
  <c r="U1169" i="1"/>
  <c r="T1170" i="1"/>
  <c r="U1170" i="1"/>
  <c r="T1171" i="1"/>
  <c r="U1171" i="1"/>
  <c r="T1172" i="1"/>
  <c r="U1172" i="1"/>
  <c r="T1173" i="1"/>
  <c r="U1173" i="1"/>
  <c r="T1174" i="1"/>
  <c r="U1174" i="1"/>
  <c r="T1175" i="1"/>
  <c r="U1175" i="1"/>
  <c r="T1176" i="1"/>
  <c r="U1176" i="1"/>
  <c r="T1177" i="1"/>
  <c r="U1177" i="1"/>
  <c r="T1178" i="1"/>
  <c r="U1178" i="1"/>
  <c r="T1179" i="1"/>
  <c r="U1179" i="1"/>
  <c r="T1180" i="1"/>
  <c r="U1180" i="1"/>
  <c r="T1181" i="1"/>
  <c r="U1181" i="1"/>
  <c r="T1182" i="1"/>
  <c r="U1182" i="1"/>
  <c r="T1183" i="1"/>
  <c r="U1183" i="1"/>
  <c r="T1184" i="1"/>
  <c r="U1184" i="1"/>
  <c r="T1185" i="1"/>
  <c r="U1185" i="1"/>
  <c r="T1186" i="1"/>
  <c r="U1186" i="1"/>
  <c r="T1187" i="1"/>
  <c r="U1187" i="1"/>
  <c r="T1188" i="1"/>
  <c r="U1188" i="1"/>
  <c r="T1189" i="1"/>
  <c r="U1189" i="1"/>
  <c r="T1190" i="1"/>
  <c r="U1190" i="1"/>
  <c r="T1191" i="1"/>
  <c r="U1191" i="1"/>
  <c r="T1192" i="1"/>
  <c r="U1192" i="1"/>
  <c r="T1193" i="1"/>
  <c r="U1193" i="1"/>
  <c r="T1194" i="1"/>
  <c r="U1194" i="1"/>
  <c r="T1195" i="1"/>
  <c r="U1195" i="1"/>
  <c r="T1196" i="1"/>
  <c r="U1196" i="1"/>
  <c r="T1197" i="1"/>
  <c r="U1197" i="1"/>
  <c r="T1198" i="1"/>
  <c r="U1198" i="1"/>
  <c r="T1199" i="1"/>
  <c r="U1199" i="1"/>
  <c r="T1200" i="1"/>
  <c r="U1200" i="1"/>
  <c r="T1201" i="1"/>
  <c r="U1201" i="1"/>
  <c r="T1202" i="1"/>
  <c r="U1202" i="1"/>
  <c r="T1203" i="1"/>
  <c r="U1203" i="1"/>
  <c r="T1204" i="1"/>
  <c r="U1204" i="1"/>
  <c r="T1205" i="1"/>
  <c r="U1205" i="1"/>
  <c r="T1206" i="1"/>
  <c r="U1206" i="1"/>
  <c r="T1207" i="1"/>
  <c r="U1207" i="1"/>
  <c r="T1208" i="1"/>
  <c r="U1208" i="1"/>
  <c r="T1209" i="1"/>
  <c r="U1209" i="1"/>
  <c r="T1210" i="1"/>
  <c r="U1210" i="1"/>
  <c r="T1211" i="1"/>
  <c r="U1211" i="1"/>
  <c r="T1212" i="1"/>
  <c r="U1212" i="1"/>
  <c r="T1213" i="1"/>
  <c r="U1213" i="1"/>
  <c r="T1214" i="1"/>
  <c r="U1214" i="1"/>
  <c r="T1215" i="1"/>
  <c r="U1215" i="1"/>
  <c r="T1216" i="1"/>
  <c r="U1216" i="1"/>
  <c r="T1217" i="1"/>
  <c r="U1217" i="1"/>
  <c r="T1218" i="1"/>
  <c r="U1218" i="1"/>
  <c r="T1219" i="1"/>
  <c r="U1219" i="1"/>
  <c r="T1220" i="1"/>
  <c r="U1220" i="1"/>
  <c r="T1221" i="1"/>
  <c r="U1221" i="1"/>
  <c r="T1222" i="1"/>
  <c r="U1222" i="1"/>
  <c r="T1223" i="1"/>
  <c r="U1223" i="1"/>
  <c r="T1224" i="1"/>
  <c r="U1224" i="1"/>
  <c r="T1225" i="1"/>
  <c r="U1225" i="1"/>
  <c r="T1226" i="1"/>
  <c r="U1226" i="1"/>
  <c r="T1227" i="1"/>
  <c r="U1227" i="1"/>
  <c r="T1228" i="1"/>
  <c r="U1228" i="1"/>
  <c r="T1229" i="1"/>
  <c r="U1229" i="1"/>
  <c r="T1230" i="1"/>
  <c r="U1230" i="1"/>
  <c r="T1231" i="1"/>
  <c r="U1231" i="1"/>
  <c r="T1232" i="1"/>
  <c r="U1232" i="1"/>
  <c r="T1233" i="1"/>
  <c r="U1233" i="1"/>
  <c r="T1234" i="1"/>
  <c r="U1234" i="1"/>
  <c r="T1235" i="1"/>
  <c r="U1235" i="1"/>
  <c r="T1236" i="1"/>
  <c r="U1236" i="1"/>
  <c r="T1237" i="1"/>
  <c r="U1237" i="1"/>
  <c r="T1238" i="1"/>
  <c r="U1238" i="1"/>
  <c r="T1239" i="1"/>
  <c r="U1239" i="1"/>
  <c r="T1240" i="1"/>
  <c r="U1240" i="1"/>
  <c r="T1241" i="1"/>
  <c r="U1241" i="1"/>
  <c r="T1242" i="1"/>
  <c r="U1242" i="1"/>
  <c r="T1243" i="1"/>
  <c r="U1243" i="1"/>
  <c r="T1244" i="1"/>
  <c r="U1244" i="1"/>
  <c r="T1245" i="1"/>
  <c r="U1245" i="1"/>
  <c r="T1246" i="1"/>
  <c r="U1246" i="1"/>
  <c r="T1247" i="1"/>
  <c r="U1247" i="1"/>
  <c r="T1248" i="1"/>
  <c r="U1248" i="1"/>
  <c r="T1249" i="1"/>
  <c r="U1249" i="1"/>
  <c r="T1250" i="1"/>
  <c r="U1250" i="1"/>
  <c r="T1251" i="1"/>
  <c r="U1251" i="1"/>
  <c r="T1252" i="1"/>
  <c r="U1252" i="1"/>
  <c r="T1253" i="1"/>
  <c r="U1253" i="1"/>
  <c r="T1254" i="1"/>
  <c r="U1254" i="1"/>
  <c r="T1255" i="1"/>
  <c r="U1255" i="1"/>
  <c r="T1256" i="1"/>
  <c r="U1256" i="1"/>
  <c r="T1257" i="1"/>
  <c r="U1257" i="1"/>
  <c r="T1258" i="1"/>
  <c r="U1258" i="1"/>
  <c r="T1259" i="1"/>
  <c r="U1259" i="1"/>
  <c r="T1260" i="1"/>
  <c r="U1260" i="1"/>
  <c r="T1261" i="1"/>
  <c r="U1261" i="1"/>
  <c r="T1262" i="1"/>
  <c r="U1262" i="1"/>
  <c r="T1263" i="1"/>
  <c r="U1263" i="1"/>
  <c r="T1264" i="1"/>
  <c r="U1264" i="1"/>
  <c r="T1265" i="1"/>
  <c r="U1265" i="1"/>
  <c r="T1266" i="1"/>
  <c r="U1266" i="1"/>
  <c r="T1267" i="1"/>
  <c r="U1267" i="1"/>
  <c r="T1268" i="1"/>
  <c r="U1268" i="1"/>
  <c r="T1269" i="1"/>
  <c r="U1269" i="1"/>
  <c r="T1270" i="1"/>
  <c r="U1270" i="1"/>
  <c r="T1271" i="1"/>
  <c r="U1271" i="1"/>
  <c r="T1272" i="1"/>
  <c r="U1272" i="1"/>
  <c r="T1273" i="1"/>
  <c r="U1273" i="1"/>
  <c r="T1274" i="1"/>
  <c r="U1274" i="1"/>
  <c r="T1275" i="1"/>
  <c r="U1275" i="1"/>
  <c r="T1276" i="1"/>
  <c r="U1276" i="1"/>
  <c r="T1277" i="1"/>
  <c r="U1277" i="1"/>
  <c r="T1278" i="1"/>
  <c r="U1278" i="1"/>
  <c r="T1279" i="1"/>
  <c r="U1279" i="1"/>
  <c r="T1280" i="1"/>
  <c r="U1280" i="1"/>
  <c r="T1281" i="1"/>
  <c r="U1281" i="1"/>
  <c r="T1282" i="1"/>
  <c r="U1282" i="1"/>
  <c r="T1283" i="1"/>
  <c r="U1283" i="1"/>
  <c r="T1284" i="1"/>
  <c r="U1284" i="1"/>
  <c r="T1285" i="1"/>
  <c r="U1285" i="1"/>
  <c r="T1286" i="1"/>
  <c r="U1286" i="1"/>
  <c r="T1287" i="1"/>
  <c r="U1287" i="1"/>
  <c r="T1288" i="1"/>
  <c r="U1288" i="1"/>
  <c r="T1289" i="1"/>
  <c r="U1289" i="1"/>
  <c r="T1290" i="1"/>
  <c r="U1290" i="1"/>
  <c r="T1291" i="1"/>
  <c r="U1291" i="1"/>
  <c r="T1292" i="1"/>
  <c r="U1292" i="1"/>
  <c r="T1293" i="1"/>
  <c r="U1293" i="1"/>
  <c r="T1294" i="1"/>
  <c r="U1294" i="1"/>
  <c r="T1295" i="1"/>
  <c r="U1295" i="1"/>
  <c r="T1296" i="1"/>
  <c r="U1296" i="1"/>
  <c r="T1297" i="1"/>
  <c r="U1297" i="1"/>
  <c r="T1298" i="1"/>
  <c r="U1298" i="1"/>
  <c r="T1299" i="1"/>
  <c r="U1299" i="1"/>
  <c r="T1300" i="1"/>
  <c r="U1300" i="1"/>
  <c r="T1301" i="1"/>
  <c r="U1301" i="1"/>
  <c r="T1302" i="1"/>
  <c r="U1302" i="1"/>
  <c r="T1303" i="1"/>
  <c r="U1303" i="1"/>
  <c r="T1304" i="1"/>
  <c r="U1304" i="1"/>
  <c r="T1305" i="1"/>
  <c r="U1305" i="1"/>
  <c r="T1306" i="1"/>
  <c r="U1306" i="1"/>
  <c r="T1307" i="1"/>
  <c r="U1307" i="1"/>
  <c r="T1308" i="1"/>
  <c r="U1308" i="1"/>
  <c r="T1309" i="1"/>
  <c r="U1309" i="1"/>
  <c r="T1310" i="1"/>
  <c r="U1310" i="1"/>
  <c r="T1311" i="1"/>
  <c r="U1311" i="1"/>
  <c r="T1312" i="1"/>
  <c r="U1312" i="1"/>
  <c r="T1313" i="1"/>
  <c r="U1313" i="1"/>
  <c r="T1314" i="1"/>
  <c r="U1314" i="1"/>
  <c r="T1315" i="1"/>
  <c r="U1315" i="1"/>
  <c r="T1316" i="1"/>
  <c r="U1316" i="1"/>
  <c r="T1317" i="1"/>
  <c r="U1317" i="1"/>
  <c r="T1318" i="1"/>
  <c r="U1318" i="1"/>
  <c r="T1319" i="1"/>
  <c r="U1319" i="1"/>
  <c r="T1320" i="1"/>
  <c r="U1320" i="1"/>
  <c r="T1321" i="1"/>
  <c r="U1321" i="1"/>
  <c r="T1322" i="1"/>
  <c r="U1322" i="1"/>
  <c r="T1323" i="1"/>
  <c r="U1323" i="1"/>
  <c r="T1324" i="1"/>
  <c r="U1324" i="1"/>
  <c r="T1325" i="1"/>
  <c r="U1325" i="1"/>
  <c r="T1326" i="1"/>
  <c r="U1326" i="1"/>
  <c r="T1327" i="1"/>
  <c r="U1327" i="1"/>
  <c r="T1328" i="1"/>
  <c r="U1328" i="1"/>
  <c r="T1329" i="1"/>
  <c r="U1329" i="1"/>
  <c r="T1330" i="1"/>
  <c r="U1330" i="1"/>
  <c r="T1331" i="1"/>
  <c r="U1331" i="1"/>
  <c r="T1332" i="1"/>
  <c r="U1332" i="1"/>
  <c r="T1333" i="1"/>
  <c r="U1333" i="1"/>
  <c r="T1334" i="1"/>
  <c r="U1334" i="1"/>
  <c r="T1335" i="1"/>
  <c r="U1335" i="1"/>
  <c r="T1336" i="1"/>
  <c r="U1336" i="1"/>
  <c r="T1337" i="1"/>
  <c r="U1337" i="1"/>
  <c r="T1338" i="1"/>
  <c r="U1338" i="1"/>
  <c r="T1339" i="1"/>
  <c r="U1339" i="1"/>
  <c r="T1340" i="1"/>
  <c r="U1340" i="1"/>
  <c r="T1341" i="1"/>
  <c r="U1341" i="1"/>
  <c r="T1342" i="1"/>
  <c r="U1342" i="1"/>
  <c r="T1343" i="1"/>
  <c r="U1343" i="1"/>
  <c r="T1344" i="1"/>
  <c r="U1344" i="1"/>
  <c r="T1345" i="1"/>
  <c r="U1345" i="1"/>
  <c r="T1346" i="1"/>
  <c r="U1346" i="1"/>
  <c r="T1347" i="1"/>
  <c r="U1347" i="1"/>
  <c r="T1348" i="1"/>
  <c r="U1348" i="1"/>
  <c r="T1349" i="1"/>
  <c r="U1349" i="1"/>
  <c r="T1350" i="1"/>
  <c r="U1350" i="1"/>
  <c r="T1351" i="1"/>
  <c r="U1351" i="1"/>
  <c r="T1352" i="1"/>
  <c r="U1352" i="1"/>
  <c r="T1353" i="1"/>
  <c r="U1353" i="1"/>
  <c r="T1354" i="1"/>
  <c r="U1354" i="1"/>
  <c r="T1355" i="1"/>
  <c r="U1355" i="1"/>
  <c r="T1356" i="1"/>
  <c r="U1356" i="1"/>
  <c r="T1357" i="1"/>
  <c r="U1357" i="1"/>
  <c r="T1358" i="1"/>
  <c r="U1358" i="1"/>
  <c r="T1359" i="1"/>
  <c r="U1359" i="1"/>
  <c r="T1360" i="1"/>
  <c r="U1360" i="1"/>
  <c r="T1361" i="1"/>
  <c r="U1361" i="1"/>
  <c r="T1362" i="1"/>
  <c r="U1362" i="1"/>
  <c r="T1363" i="1"/>
  <c r="U1363" i="1"/>
  <c r="T1364" i="1"/>
  <c r="U1364" i="1"/>
  <c r="T1365" i="1"/>
  <c r="U1365" i="1"/>
  <c r="T1366" i="1"/>
  <c r="U1366" i="1"/>
  <c r="T1367" i="1"/>
  <c r="U1367" i="1"/>
  <c r="T1368" i="1"/>
  <c r="U1368" i="1"/>
  <c r="T1369" i="1"/>
  <c r="U1369" i="1"/>
  <c r="T1370" i="1"/>
  <c r="U1370" i="1"/>
  <c r="T1371" i="1"/>
  <c r="U1371" i="1"/>
  <c r="T1372" i="1"/>
  <c r="U1372" i="1"/>
  <c r="T1373" i="1"/>
  <c r="U1373" i="1"/>
  <c r="T1374" i="1"/>
  <c r="U1374" i="1"/>
  <c r="T1375" i="1"/>
  <c r="U1375" i="1"/>
  <c r="T1376" i="1"/>
  <c r="U1376" i="1"/>
  <c r="T1377" i="1"/>
  <c r="U1377" i="1"/>
  <c r="T1378" i="1"/>
  <c r="U1378" i="1"/>
  <c r="T1379" i="1"/>
  <c r="U1379" i="1"/>
  <c r="T1380" i="1"/>
  <c r="U1380" i="1"/>
  <c r="T1381" i="1"/>
  <c r="U1381" i="1"/>
  <c r="T1382" i="1"/>
  <c r="U1382" i="1"/>
  <c r="T1383" i="1"/>
  <c r="U1383" i="1"/>
  <c r="T1384" i="1"/>
  <c r="U1384" i="1"/>
  <c r="T1385" i="1"/>
  <c r="U1385" i="1"/>
  <c r="T1386" i="1"/>
  <c r="U1386" i="1"/>
  <c r="T1387" i="1"/>
  <c r="U1387" i="1"/>
  <c r="T1388" i="1"/>
  <c r="U1388" i="1"/>
  <c r="T1389" i="1"/>
  <c r="U1389" i="1"/>
  <c r="T1390" i="1"/>
  <c r="U1390" i="1"/>
  <c r="T1391" i="1"/>
  <c r="U1391" i="1"/>
  <c r="T1392" i="1"/>
  <c r="U1392" i="1"/>
  <c r="T1393" i="1"/>
  <c r="U1393" i="1"/>
  <c r="T1394" i="1"/>
  <c r="U1394" i="1"/>
  <c r="T1395" i="1"/>
  <c r="U1395" i="1"/>
  <c r="T1396" i="1"/>
  <c r="U1396" i="1"/>
  <c r="T1397" i="1"/>
  <c r="U1397" i="1"/>
  <c r="T1398" i="1"/>
  <c r="U1398" i="1"/>
  <c r="T1399" i="1"/>
  <c r="U1399" i="1"/>
  <c r="T1400" i="1"/>
  <c r="U1400" i="1"/>
  <c r="T1401" i="1"/>
  <c r="U1401" i="1"/>
  <c r="T1402" i="1"/>
  <c r="U1402" i="1"/>
  <c r="T1403" i="1"/>
  <c r="U1403" i="1"/>
  <c r="T1404" i="1"/>
  <c r="U1404" i="1"/>
  <c r="T1405" i="1"/>
  <c r="U1405" i="1"/>
  <c r="T1406" i="1"/>
  <c r="U1406" i="1"/>
  <c r="T1407" i="1"/>
  <c r="U1407" i="1"/>
  <c r="T1408" i="1"/>
  <c r="U1408" i="1"/>
  <c r="T1409" i="1"/>
  <c r="U1409" i="1"/>
  <c r="T1410" i="1"/>
  <c r="U1410" i="1"/>
  <c r="T1411" i="1"/>
  <c r="U1411" i="1"/>
  <c r="T1412" i="1"/>
  <c r="U1412" i="1"/>
  <c r="T1413" i="1"/>
  <c r="U1413" i="1"/>
  <c r="T1414" i="1"/>
  <c r="U1414" i="1"/>
  <c r="T1415" i="1"/>
  <c r="U1415" i="1"/>
  <c r="T1416" i="1"/>
  <c r="U1416" i="1"/>
  <c r="T1417" i="1"/>
  <c r="U1417" i="1"/>
  <c r="T1418" i="1"/>
  <c r="U1418" i="1"/>
  <c r="T1419" i="1"/>
  <c r="U1419" i="1"/>
  <c r="T1420" i="1"/>
  <c r="U1420" i="1"/>
  <c r="T1421" i="1"/>
  <c r="U1421" i="1"/>
  <c r="T1422" i="1"/>
  <c r="U1422" i="1"/>
  <c r="T1423" i="1"/>
  <c r="U1423" i="1"/>
  <c r="T1424" i="1"/>
  <c r="U1424" i="1"/>
  <c r="T1425" i="1"/>
  <c r="U1425" i="1"/>
  <c r="T1426" i="1"/>
  <c r="U1426" i="1"/>
  <c r="T1427" i="1"/>
  <c r="U1427" i="1"/>
  <c r="T1428" i="1"/>
  <c r="U1428" i="1"/>
  <c r="T1429" i="1"/>
  <c r="U1429" i="1"/>
  <c r="T1430" i="1"/>
  <c r="U1430" i="1"/>
  <c r="T1431" i="1"/>
  <c r="U1431" i="1"/>
  <c r="T1432" i="1"/>
  <c r="U1432" i="1"/>
  <c r="T1433" i="1"/>
  <c r="U1433" i="1"/>
  <c r="T1434" i="1"/>
  <c r="U1434" i="1"/>
  <c r="T1435" i="1"/>
  <c r="U1435" i="1"/>
  <c r="T1436" i="1"/>
  <c r="U1436" i="1"/>
  <c r="T1437" i="1"/>
  <c r="U1437" i="1"/>
  <c r="T1438" i="1"/>
  <c r="U1438" i="1"/>
  <c r="T1439" i="1"/>
  <c r="U1439" i="1"/>
  <c r="T1440" i="1"/>
  <c r="U1440" i="1"/>
  <c r="T1441" i="1"/>
  <c r="U1441" i="1"/>
  <c r="T1442" i="1"/>
  <c r="U1442" i="1"/>
  <c r="T1443" i="1"/>
  <c r="U1443" i="1"/>
  <c r="T1444" i="1"/>
  <c r="U1444" i="1"/>
  <c r="T1445" i="1"/>
  <c r="U1445" i="1"/>
  <c r="T1446" i="1"/>
  <c r="U1446" i="1"/>
  <c r="T1447" i="1"/>
  <c r="U1447" i="1"/>
  <c r="T1448" i="1"/>
  <c r="U1448" i="1"/>
  <c r="T1449" i="1"/>
  <c r="U1449" i="1"/>
  <c r="T1450" i="1"/>
  <c r="U1450" i="1"/>
  <c r="T1451" i="1"/>
  <c r="U1451" i="1"/>
  <c r="T1452" i="1"/>
  <c r="U1452" i="1"/>
  <c r="T1453" i="1"/>
  <c r="U1453" i="1"/>
  <c r="T1454" i="1"/>
  <c r="U1454" i="1"/>
  <c r="T1455" i="1"/>
  <c r="U1455" i="1"/>
  <c r="T1456" i="1"/>
  <c r="U1456" i="1"/>
  <c r="T1457" i="1"/>
  <c r="U1457" i="1"/>
  <c r="T1458" i="1"/>
  <c r="U1458" i="1"/>
  <c r="T1459" i="1"/>
  <c r="U1459" i="1"/>
  <c r="T1460" i="1"/>
  <c r="U1460" i="1"/>
  <c r="T1461" i="1"/>
  <c r="U1461" i="1"/>
  <c r="T1462" i="1"/>
  <c r="U1462" i="1"/>
  <c r="T1463" i="1"/>
  <c r="U1463" i="1"/>
  <c r="T1464" i="1"/>
  <c r="U1464" i="1"/>
  <c r="T1465" i="1"/>
  <c r="U1465" i="1"/>
  <c r="T1466" i="1"/>
  <c r="U1466" i="1"/>
  <c r="T1467" i="1"/>
  <c r="U1467" i="1"/>
  <c r="T1468" i="1"/>
  <c r="U1468" i="1"/>
  <c r="T1469" i="1"/>
  <c r="U1469" i="1"/>
  <c r="T1470" i="1"/>
  <c r="U1470" i="1"/>
  <c r="T1471" i="1"/>
  <c r="U1471" i="1"/>
  <c r="T1472" i="1"/>
  <c r="U1472" i="1"/>
  <c r="T1473" i="1"/>
  <c r="U1473" i="1"/>
  <c r="T1474" i="1"/>
  <c r="U1474" i="1"/>
  <c r="T1475" i="1"/>
  <c r="U1475" i="1"/>
  <c r="T1476" i="1"/>
  <c r="U1476" i="1"/>
  <c r="T1477" i="1"/>
  <c r="U1477" i="1"/>
  <c r="T1478" i="1"/>
  <c r="U1478" i="1"/>
  <c r="T1479" i="1"/>
  <c r="U1479" i="1"/>
  <c r="T1480" i="1"/>
  <c r="U1480" i="1"/>
  <c r="T1481" i="1"/>
  <c r="U1481" i="1"/>
  <c r="T1482" i="1"/>
  <c r="U1482" i="1"/>
  <c r="T1483" i="1"/>
  <c r="U1483" i="1"/>
  <c r="T1484" i="1"/>
  <c r="U1484" i="1"/>
  <c r="T1485" i="1"/>
  <c r="U1485" i="1"/>
  <c r="T1486" i="1"/>
  <c r="U1486" i="1"/>
  <c r="T1487" i="1"/>
  <c r="U1487" i="1"/>
  <c r="T1488" i="1"/>
  <c r="U1488" i="1"/>
  <c r="T1489" i="1"/>
  <c r="U1489" i="1"/>
  <c r="T1490" i="1"/>
  <c r="U1490" i="1"/>
  <c r="T1491" i="1"/>
  <c r="U1491" i="1"/>
  <c r="T1492" i="1"/>
  <c r="U1492" i="1"/>
  <c r="T1493" i="1"/>
  <c r="U1493" i="1"/>
  <c r="T1494" i="1"/>
  <c r="U1494" i="1"/>
  <c r="T1495" i="1"/>
  <c r="U1495" i="1"/>
  <c r="T1496" i="1"/>
  <c r="U1496" i="1"/>
  <c r="T1497" i="1"/>
  <c r="U1497" i="1"/>
  <c r="T1498" i="1"/>
  <c r="U1498" i="1"/>
  <c r="T1499" i="1"/>
  <c r="U1499" i="1"/>
  <c r="T1500" i="1"/>
  <c r="U1500" i="1"/>
  <c r="T1501" i="1"/>
  <c r="U1501" i="1"/>
  <c r="T1502" i="1"/>
  <c r="U1502" i="1"/>
  <c r="T1503" i="1"/>
  <c r="U1503" i="1"/>
  <c r="T1504" i="1"/>
  <c r="U1504" i="1"/>
  <c r="T1505" i="1"/>
  <c r="U1505" i="1"/>
  <c r="T1506" i="1"/>
  <c r="U1506" i="1"/>
  <c r="T1507" i="1"/>
  <c r="U1507" i="1"/>
  <c r="T1508" i="1"/>
  <c r="U1508" i="1"/>
  <c r="T1509" i="1"/>
  <c r="U1509" i="1"/>
  <c r="T1510" i="1"/>
  <c r="U1510" i="1"/>
  <c r="T1511" i="1"/>
  <c r="U1511" i="1"/>
  <c r="T1512" i="1"/>
  <c r="U1512" i="1"/>
  <c r="T1513" i="1"/>
  <c r="U1513" i="1"/>
  <c r="T1514" i="1"/>
  <c r="U1514" i="1"/>
  <c r="T1515" i="1"/>
  <c r="U1515" i="1"/>
  <c r="T1516" i="1"/>
  <c r="U1516" i="1"/>
  <c r="T1517" i="1"/>
  <c r="U1517" i="1"/>
  <c r="T1518" i="1"/>
  <c r="U1518" i="1"/>
  <c r="T1519" i="1"/>
  <c r="U1519" i="1"/>
  <c r="T1520" i="1"/>
  <c r="U1520" i="1"/>
  <c r="T1521" i="1"/>
  <c r="U1521" i="1"/>
  <c r="T1522" i="1"/>
  <c r="U1522" i="1"/>
  <c r="T1523" i="1"/>
  <c r="U1523" i="1"/>
  <c r="T1524" i="1"/>
  <c r="U1524" i="1"/>
  <c r="T1525" i="1"/>
  <c r="U1525" i="1"/>
  <c r="T1526" i="1"/>
  <c r="U1526" i="1"/>
  <c r="T1527" i="1"/>
  <c r="U1527" i="1"/>
  <c r="T1528" i="1"/>
  <c r="U1528" i="1"/>
  <c r="T1529" i="1"/>
  <c r="U1529" i="1"/>
  <c r="T1530" i="1"/>
  <c r="U1530" i="1"/>
  <c r="T1531" i="1"/>
  <c r="U1531" i="1"/>
  <c r="T1532" i="1"/>
  <c r="U1532" i="1"/>
  <c r="T1533" i="1"/>
  <c r="U1533" i="1"/>
  <c r="T1534" i="1"/>
  <c r="U1534" i="1"/>
  <c r="T1535" i="1"/>
  <c r="U1535" i="1"/>
  <c r="T1536" i="1"/>
  <c r="U1536" i="1"/>
  <c r="T1537" i="1"/>
  <c r="U1537" i="1"/>
  <c r="T1538" i="1"/>
  <c r="U1538" i="1"/>
  <c r="T1539" i="1"/>
  <c r="U1539" i="1"/>
  <c r="T1540" i="1"/>
  <c r="U1540" i="1"/>
  <c r="T1541" i="1"/>
  <c r="U1541" i="1"/>
  <c r="T1542" i="1"/>
  <c r="U1542" i="1"/>
  <c r="T1543" i="1"/>
  <c r="U1543" i="1"/>
  <c r="T1544" i="1"/>
  <c r="U1544" i="1"/>
  <c r="T1545" i="1"/>
  <c r="U1545" i="1"/>
  <c r="T1546" i="1"/>
  <c r="U1546" i="1"/>
  <c r="T1547" i="1"/>
  <c r="U1547" i="1"/>
  <c r="T1548" i="1"/>
  <c r="U1548" i="1"/>
  <c r="T1549" i="1"/>
  <c r="U1549" i="1"/>
  <c r="T1550" i="1"/>
  <c r="U1550" i="1"/>
  <c r="T1551" i="1"/>
  <c r="U1551" i="1"/>
  <c r="T1552" i="1"/>
  <c r="U1552" i="1"/>
  <c r="T1553" i="1"/>
  <c r="U1553" i="1"/>
  <c r="T1554" i="1"/>
  <c r="U1554" i="1"/>
  <c r="T1555" i="1"/>
  <c r="U1555" i="1"/>
  <c r="T1556" i="1"/>
  <c r="U1556" i="1"/>
  <c r="T1557" i="1"/>
  <c r="U1557" i="1"/>
  <c r="T1558" i="1"/>
  <c r="U1558" i="1"/>
  <c r="T1559" i="1"/>
  <c r="U1559" i="1"/>
  <c r="T1560" i="1"/>
  <c r="U1560" i="1"/>
  <c r="T1561" i="1"/>
  <c r="U1561" i="1"/>
  <c r="T1562" i="1"/>
  <c r="U1562" i="1"/>
  <c r="T1563" i="1"/>
  <c r="U1563" i="1"/>
  <c r="T1564" i="1"/>
  <c r="U1564" i="1"/>
  <c r="T1565" i="1"/>
  <c r="U1565" i="1"/>
  <c r="T1566" i="1"/>
  <c r="U1566" i="1"/>
  <c r="T1567" i="1"/>
  <c r="U1567" i="1"/>
  <c r="T1568" i="1"/>
  <c r="U1568" i="1"/>
  <c r="T1569" i="1"/>
  <c r="U1569" i="1"/>
  <c r="T1570" i="1"/>
  <c r="U1570" i="1"/>
  <c r="T1571" i="1"/>
  <c r="U1571" i="1"/>
  <c r="T1572" i="1"/>
  <c r="U1572" i="1"/>
  <c r="T1573" i="1"/>
  <c r="U1573" i="1"/>
  <c r="T1574" i="1"/>
  <c r="U1574" i="1"/>
  <c r="T1575" i="1"/>
  <c r="U1575" i="1"/>
  <c r="T1576" i="1"/>
  <c r="U1576" i="1"/>
  <c r="T1577" i="1"/>
  <c r="U1577" i="1"/>
  <c r="T1578" i="1"/>
  <c r="U1578" i="1"/>
  <c r="T1579" i="1"/>
  <c r="U1579" i="1"/>
  <c r="T1580" i="1"/>
  <c r="U1580" i="1"/>
  <c r="T1581" i="1"/>
  <c r="U1581" i="1"/>
  <c r="T1582" i="1"/>
  <c r="U1582" i="1"/>
  <c r="T1583" i="1"/>
  <c r="U1583" i="1"/>
  <c r="T1584" i="1"/>
  <c r="U1584" i="1"/>
  <c r="T1585" i="1"/>
  <c r="U1585" i="1"/>
  <c r="T1586" i="1"/>
  <c r="U1586" i="1"/>
  <c r="T1587" i="1"/>
  <c r="U1587" i="1"/>
  <c r="T1588" i="1"/>
  <c r="U1588" i="1"/>
  <c r="T1589" i="1"/>
  <c r="U1589" i="1"/>
  <c r="T1590" i="1"/>
  <c r="U1590" i="1"/>
  <c r="T1591" i="1"/>
  <c r="U1591" i="1"/>
  <c r="T1592" i="1"/>
  <c r="U1592" i="1"/>
  <c r="T1593" i="1"/>
  <c r="U1593" i="1"/>
  <c r="T1594" i="1"/>
  <c r="U1594" i="1"/>
  <c r="T1595" i="1"/>
  <c r="U1595" i="1"/>
  <c r="T1596" i="1"/>
  <c r="U1596" i="1"/>
  <c r="T1597" i="1"/>
  <c r="U1597" i="1"/>
  <c r="T1598" i="1"/>
  <c r="U1598" i="1"/>
  <c r="T1599" i="1"/>
  <c r="U1599" i="1"/>
  <c r="T1600" i="1"/>
  <c r="U1600" i="1"/>
  <c r="T1601" i="1"/>
  <c r="U1601" i="1"/>
  <c r="T1602" i="1"/>
  <c r="U1602" i="1"/>
  <c r="T1603" i="1"/>
  <c r="U1603" i="1"/>
  <c r="T1604" i="1"/>
  <c r="U1604" i="1"/>
  <c r="T1605" i="1"/>
  <c r="U1605" i="1"/>
  <c r="T1606" i="1"/>
  <c r="U1606" i="1"/>
  <c r="T1607" i="1"/>
  <c r="U1607" i="1"/>
  <c r="T1608" i="1"/>
  <c r="U1608" i="1"/>
  <c r="T1609" i="1"/>
  <c r="U1609" i="1"/>
  <c r="T1610" i="1"/>
  <c r="U1610" i="1"/>
  <c r="T1611" i="1"/>
  <c r="U1611" i="1"/>
  <c r="T1612" i="1"/>
  <c r="U1612" i="1"/>
  <c r="T1613" i="1"/>
  <c r="U1613" i="1"/>
  <c r="T1614" i="1"/>
  <c r="U1614" i="1"/>
  <c r="T1615" i="1"/>
  <c r="U1615" i="1"/>
  <c r="T1616" i="1"/>
  <c r="U1616" i="1"/>
  <c r="T1617" i="1"/>
  <c r="U1617" i="1"/>
  <c r="T1618" i="1"/>
  <c r="U1618" i="1"/>
  <c r="T1619" i="1"/>
  <c r="U1619" i="1"/>
  <c r="T1620" i="1"/>
  <c r="U1620" i="1"/>
  <c r="T1621" i="1"/>
  <c r="U1621" i="1"/>
  <c r="T1622" i="1"/>
  <c r="U1622" i="1"/>
  <c r="T1623" i="1"/>
  <c r="U1623" i="1"/>
  <c r="T1624" i="1"/>
  <c r="U1624" i="1"/>
  <c r="T1625" i="1"/>
  <c r="U1625" i="1"/>
  <c r="T1626" i="1"/>
  <c r="U1626" i="1"/>
  <c r="T1627" i="1"/>
  <c r="U1627" i="1"/>
  <c r="T1628" i="1"/>
  <c r="U1628" i="1"/>
  <c r="T1629" i="1"/>
  <c r="U1629" i="1"/>
  <c r="T1630" i="1"/>
  <c r="U1630" i="1"/>
  <c r="T1631" i="1"/>
  <c r="U1631" i="1"/>
  <c r="T1632" i="1"/>
  <c r="U1632" i="1"/>
  <c r="T1633" i="1"/>
  <c r="U1633" i="1"/>
  <c r="T1634" i="1"/>
  <c r="U1634" i="1"/>
  <c r="T1635" i="1"/>
  <c r="U1635" i="1"/>
  <c r="T1636" i="1"/>
  <c r="U1636" i="1"/>
  <c r="T1637" i="1"/>
  <c r="U1637" i="1"/>
  <c r="T1638" i="1"/>
  <c r="U1638" i="1"/>
  <c r="T1639" i="1"/>
  <c r="U1639" i="1"/>
  <c r="T1640" i="1"/>
  <c r="U1640" i="1"/>
  <c r="T1641" i="1"/>
  <c r="U1641" i="1"/>
  <c r="T1642" i="1"/>
  <c r="U1642" i="1"/>
  <c r="T1643" i="1"/>
  <c r="U1643" i="1"/>
  <c r="T1644" i="1"/>
  <c r="U1644" i="1"/>
  <c r="T1645" i="1"/>
  <c r="U1645" i="1"/>
  <c r="T1646" i="1"/>
  <c r="U1646" i="1"/>
  <c r="T1647" i="1"/>
  <c r="U1647" i="1"/>
  <c r="T1648" i="1"/>
  <c r="U1648" i="1"/>
  <c r="T1649" i="1"/>
  <c r="U1649" i="1"/>
  <c r="T1650" i="1"/>
  <c r="U1650" i="1"/>
  <c r="T1651" i="1"/>
  <c r="U1651" i="1"/>
  <c r="T1652" i="1"/>
  <c r="U1652" i="1"/>
  <c r="T1653" i="1"/>
  <c r="U1653" i="1"/>
  <c r="T1654" i="1"/>
  <c r="U1654" i="1"/>
  <c r="T1655" i="1"/>
  <c r="U1655" i="1"/>
  <c r="T1656" i="1"/>
  <c r="U1656" i="1"/>
  <c r="T1657" i="1"/>
  <c r="U1657" i="1"/>
  <c r="T1658" i="1"/>
  <c r="U1658" i="1"/>
  <c r="T1659" i="1"/>
  <c r="U1659" i="1"/>
  <c r="T1660" i="1"/>
  <c r="U1660" i="1"/>
  <c r="T1661" i="1"/>
  <c r="U1661" i="1"/>
  <c r="T1662" i="1"/>
  <c r="U1662" i="1"/>
  <c r="T1663" i="1"/>
  <c r="U1663" i="1"/>
  <c r="T1664" i="1"/>
  <c r="U1664" i="1"/>
  <c r="T1665" i="1"/>
  <c r="U1665" i="1"/>
  <c r="T1666" i="1"/>
  <c r="U1666" i="1"/>
  <c r="T1667" i="1"/>
  <c r="U1667" i="1"/>
  <c r="T1668" i="1"/>
  <c r="U1668" i="1"/>
  <c r="T1669" i="1"/>
  <c r="U1669" i="1"/>
  <c r="T1670" i="1"/>
  <c r="U1670" i="1"/>
  <c r="T1671" i="1"/>
  <c r="U1671" i="1"/>
  <c r="T1672" i="1"/>
  <c r="U1672" i="1"/>
  <c r="T1673" i="1"/>
  <c r="U1673" i="1"/>
  <c r="T1674" i="1"/>
  <c r="U1674" i="1"/>
  <c r="T1675" i="1"/>
  <c r="U1675" i="1"/>
  <c r="T1676" i="1"/>
  <c r="U1676" i="1"/>
  <c r="T1677" i="1"/>
  <c r="U1677" i="1"/>
  <c r="T1678" i="1"/>
  <c r="U1678" i="1"/>
  <c r="T1679" i="1"/>
  <c r="U1679" i="1"/>
  <c r="T1680" i="1"/>
  <c r="U1680" i="1"/>
  <c r="T1681" i="1"/>
  <c r="U1681" i="1"/>
  <c r="T1682" i="1"/>
  <c r="U1682" i="1"/>
  <c r="T1683" i="1"/>
  <c r="U1683" i="1"/>
  <c r="T1684" i="1"/>
  <c r="U1684" i="1"/>
  <c r="T1685" i="1"/>
  <c r="U1685" i="1"/>
  <c r="T1686" i="1"/>
  <c r="U1686" i="1"/>
  <c r="T1687" i="1"/>
  <c r="U1687" i="1"/>
  <c r="T1688" i="1"/>
  <c r="U1688" i="1"/>
  <c r="T1689" i="1"/>
  <c r="U1689" i="1"/>
  <c r="T1690" i="1"/>
  <c r="U1690" i="1"/>
  <c r="T1691" i="1"/>
  <c r="U1691" i="1"/>
  <c r="T1692" i="1"/>
  <c r="U1692" i="1"/>
  <c r="T1693" i="1"/>
  <c r="U1693" i="1"/>
  <c r="T1694" i="1"/>
  <c r="U1694" i="1"/>
  <c r="T1695" i="1"/>
  <c r="U1695" i="1"/>
  <c r="T1696" i="1"/>
  <c r="U1696" i="1"/>
  <c r="T1697" i="1"/>
  <c r="U1697" i="1"/>
  <c r="T1698" i="1"/>
  <c r="U1698" i="1"/>
  <c r="T1699" i="1"/>
  <c r="U1699" i="1"/>
  <c r="T1700" i="1"/>
  <c r="U1700" i="1"/>
  <c r="T1701" i="1"/>
  <c r="U1701" i="1"/>
  <c r="T1702" i="1"/>
  <c r="U1702" i="1"/>
  <c r="T1703" i="1"/>
  <c r="U1703" i="1"/>
  <c r="T1704" i="1"/>
  <c r="U1704" i="1"/>
  <c r="T1705" i="1"/>
  <c r="U1705" i="1"/>
  <c r="T1706" i="1"/>
  <c r="U1706" i="1"/>
  <c r="T1707" i="1"/>
  <c r="U1707" i="1"/>
  <c r="T1708" i="1"/>
  <c r="U1708" i="1"/>
  <c r="T1709" i="1"/>
  <c r="U1709" i="1"/>
  <c r="T1710" i="1"/>
  <c r="U1710" i="1"/>
  <c r="T1711" i="1"/>
  <c r="U1711" i="1"/>
  <c r="T1712" i="1"/>
  <c r="U1712" i="1"/>
  <c r="T1713" i="1"/>
  <c r="U1713" i="1"/>
  <c r="T1714" i="1"/>
  <c r="U1714" i="1"/>
  <c r="T1715" i="1"/>
  <c r="U1715" i="1"/>
  <c r="T1716" i="1"/>
  <c r="U1716" i="1"/>
  <c r="T1717" i="1"/>
  <c r="U1717" i="1"/>
  <c r="T1718" i="1"/>
  <c r="U1718" i="1"/>
  <c r="T1719" i="1"/>
  <c r="U1719" i="1"/>
  <c r="T1720" i="1"/>
  <c r="U1720" i="1"/>
  <c r="T1721" i="1"/>
  <c r="U1721" i="1"/>
  <c r="T1722" i="1"/>
  <c r="U1722" i="1"/>
  <c r="T1723" i="1"/>
  <c r="U1723" i="1"/>
  <c r="T1724" i="1"/>
  <c r="U1724" i="1"/>
  <c r="T1725" i="1"/>
  <c r="U1725" i="1"/>
  <c r="T1726" i="1"/>
  <c r="U1726" i="1"/>
  <c r="T1727" i="1"/>
  <c r="U1727" i="1"/>
  <c r="T1728" i="1"/>
  <c r="U1728" i="1"/>
  <c r="T1729" i="1"/>
  <c r="U1729" i="1"/>
  <c r="T1730" i="1"/>
  <c r="U1730" i="1"/>
  <c r="T1731" i="1"/>
  <c r="U1731" i="1"/>
  <c r="T1732" i="1"/>
  <c r="U1732" i="1"/>
  <c r="T1733" i="1"/>
  <c r="U1733" i="1"/>
  <c r="T1734" i="1"/>
  <c r="U1734" i="1"/>
  <c r="T1735" i="1"/>
  <c r="U1735" i="1"/>
  <c r="T1736" i="1"/>
  <c r="U1736" i="1"/>
  <c r="T1737" i="1"/>
  <c r="U1737" i="1"/>
  <c r="T1738" i="1"/>
  <c r="U1738" i="1"/>
  <c r="T1739" i="1"/>
  <c r="U1739" i="1"/>
  <c r="T1740" i="1"/>
  <c r="U1740" i="1"/>
  <c r="T1741" i="1"/>
  <c r="U1741" i="1"/>
  <c r="T1742" i="1"/>
  <c r="U1742" i="1"/>
  <c r="T1743" i="1"/>
  <c r="U1743" i="1"/>
  <c r="T1744" i="1"/>
  <c r="U1744" i="1"/>
  <c r="T1745" i="1"/>
  <c r="U1745" i="1"/>
  <c r="T1746" i="1"/>
  <c r="U1746" i="1"/>
  <c r="T1747" i="1"/>
  <c r="U1747" i="1"/>
  <c r="T1748" i="1"/>
  <c r="U1748" i="1"/>
  <c r="T1749" i="1"/>
  <c r="U1749" i="1"/>
  <c r="T1750" i="1"/>
  <c r="U1750" i="1"/>
  <c r="T1751" i="1"/>
  <c r="U1751" i="1"/>
  <c r="T1752" i="1"/>
  <c r="U1752" i="1"/>
  <c r="T1753" i="1"/>
  <c r="U1753" i="1"/>
  <c r="T1754" i="1"/>
  <c r="U1754" i="1"/>
  <c r="T1755" i="1"/>
  <c r="U1755" i="1"/>
  <c r="T1756" i="1"/>
  <c r="U1756" i="1"/>
  <c r="T1757" i="1"/>
  <c r="U1757" i="1"/>
  <c r="T1758" i="1"/>
  <c r="U1758" i="1"/>
  <c r="T1759" i="1"/>
  <c r="U1759" i="1"/>
  <c r="T1760" i="1"/>
  <c r="U1760" i="1"/>
  <c r="T1761" i="1"/>
  <c r="U1761" i="1"/>
  <c r="T1762" i="1"/>
  <c r="U1762" i="1"/>
  <c r="T1763" i="1"/>
  <c r="U1763" i="1"/>
  <c r="T1764" i="1"/>
  <c r="U1764" i="1"/>
  <c r="T1765" i="1"/>
  <c r="U1765" i="1"/>
  <c r="T1766" i="1"/>
  <c r="U1766" i="1"/>
  <c r="T1767" i="1"/>
  <c r="U1767" i="1"/>
  <c r="T1768" i="1"/>
  <c r="U1768" i="1"/>
  <c r="T1769" i="1"/>
  <c r="U1769" i="1"/>
  <c r="T1770" i="1"/>
  <c r="U1770" i="1"/>
  <c r="T1771" i="1"/>
  <c r="U1771" i="1"/>
  <c r="T1772" i="1"/>
  <c r="U1772" i="1"/>
  <c r="T1773" i="1"/>
  <c r="U1773" i="1"/>
  <c r="T1774" i="1"/>
  <c r="U1774" i="1"/>
  <c r="T1775" i="1"/>
  <c r="U1775" i="1"/>
  <c r="T1776" i="1"/>
  <c r="U1776" i="1"/>
  <c r="T1777" i="1"/>
  <c r="U1777" i="1"/>
  <c r="T1778" i="1"/>
  <c r="U1778" i="1"/>
  <c r="T1779" i="1"/>
  <c r="U1779" i="1"/>
  <c r="T1780" i="1"/>
  <c r="U1780" i="1"/>
  <c r="T1781" i="1"/>
  <c r="U1781" i="1"/>
  <c r="T1782" i="1"/>
  <c r="U1782" i="1"/>
  <c r="U1109" i="1"/>
  <c r="T1109" i="1"/>
  <c r="T1021" i="1"/>
  <c r="U1021" i="1"/>
  <c r="T1022" i="1"/>
  <c r="U1022" i="1"/>
  <c r="T1023" i="1"/>
  <c r="U1023" i="1"/>
  <c r="T1024" i="1"/>
  <c r="U1024" i="1"/>
  <c r="T1025" i="1"/>
  <c r="U1025" i="1"/>
  <c r="T1026" i="1"/>
  <c r="U1026" i="1"/>
  <c r="T1027" i="1"/>
  <c r="U1027" i="1"/>
  <c r="T1028" i="1"/>
  <c r="U1028" i="1"/>
  <c r="T1029" i="1"/>
  <c r="U1029" i="1"/>
  <c r="T1030" i="1"/>
  <c r="U1030" i="1"/>
  <c r="T1031" i="1"/>
  <c r="U1031" i="1"/>
  <c r="T1032" i="1"/>
  <c r="U1032" i="1"/>
  <c r="T1033" i="1"/>
  <c r="U1033" i="1"/>
  <c r="T1034" i="1"/>
  <c r="U1034" i="1"/>
  <c r="T1035" i="1"/>
  <c r="U1035" i="1"/>
  <c r="T1036" i="1"/>
  <c r="U1036" i="1"/>
  <c r="T1037" i="1"/>
  <c r="U1037" i="1"/>
  <c r="T1038" i="1"/>
  <c r="U1038" i="1"/>
  <c r="T1039" i="1"/>
  <c r="U1039" i="1"/>
  <c r="T1040" i="1"/>
  <c r="U1040" i="1"/>
  <c r="T1041" i="1"/>
  <c r="U1041" i="1"/>
  <c r="T1042" i="1"/>
  <c r="U1042" i="1"/>
  <c r="T1043" i="1"/>
  <c r="U1043" i="1"/>
  <c r="T1044" i="1"/>
  <c r="U1044" i="1"/>
  <c r="T1045" i="1"/>
  <c r="U1045" i="1"/>
  <c r="T1046" i="1"/>
  <c r="U1046" i="1"/>
  <c r="T1047" i="1"/>
  <c r="U1047" i="1"/>
  <c r="T1048" i="1"/>
  <c r="U1048" i="1"/>
  <c r="T1049" i="1"/>
  <c r="U1049" i="1"/>
  <c r="T1050" i="1"/>
  <c r="U1050" i="1"/>
  <c r="T1051" i="1"/>
  <c r="U1051" i="1"/>
  <c r="T1052" i="1"/>
  <c r="U1052" i="1"/>
  <c r="T1053" i="1"/>
  <c r="U1053" i="1"/>
  <c r="T1054" i="1"/>
  <c r="U1054" i="1"/>
  <c r="T1055" i="1"/>
  <c r="U1055" i="1"/>
  <c r="T1056" i="1"/>
  <c r="U1056" i="1"/>
  <c r="T1057" i="1"/>
  <c r="U1057" i="1"/>
  <c r="T1058" i="1"/>
  <c r="U1058" i="1"/>
  <c r="T1059" i="1"/>
  <c r="U1059" i="1"/>
  <c r="T1060" i="1"/>
  <c r="U1060" i="1"/>
  <c r="T1061" i="1"/>
  <c r="U1061" i="1"/>
  <c r="T1062" i="1"/>
  <c r="U1062" i="1"/>
  <c r="T1063" i="1"/>
  <c r="U1063" i="1"/>
  <c r="T1064" i="1"/>
  <c r="U1064" i="1"/>
  <c r="T1065" i="1"/>
  <c r="U1065" i="1"/>
  <c r="T1066" i="1"/>
  <c r="U1066" i="1"/>
  <c r="T1067" i="1"/>
  <c r="U1067" i="1"/>
  <c r="T1068" i="1"/>
  <c r="U1068" i="1"/>
  <c r="T1069" i="1"/>
  <c r="U1069" i="1"/>
  <c r="T1070" i="1"/>
  <c r="U1070" i="1"/>
  <c r="T1071" i="1"/>
  <c r="U1071" i="1"/>
  <c r="T1072" i="1"/>
  <c r="U1072" i="1"/>
  <c r="T1073" i="1"/>
  <c r="U1073" i="1"/>
  <c r="T1074" i="1"/>
  <c r="U1074" i="1"/>
  <c r="T1075" i="1"/>
  <c r="U1075" i="1"/>
  <c r="T1076" i="1"/>
  <c r="U1076" i="1"/>
  <c r="T1077" i="1"/>
  <c r="U1077" i="1"/>
  <c r="T1078" i="1"/>
  <c r="U1078" i="1"/>
  <c r="T1079" i="1"/>
  <c r="U1079" i="1"/>
  <c r="T1080" i="1"/>
  <c r="U1080" i="1"/>
  <c r="T1081" i="1"/>
  <c r="U1081" i="1"/>
  <c r="T1082" i="1"/>
  <c r="U1082" i="1"/>
  <c r="T1083" i="1"/>
  <c r="U1083" i="1"/>
  <c r="T1084" i="1"/>
  <c r="U1084" i="1"/>
  <c r="T1085" i="1"/>
  <c r="U1085" i="1"/>
  <c r="T1086" i="1"/>
  <c r="U1086" i="1"/>
  <c r="T1087" i="1"/>
  <c r="U1087" i="1"/>
  <c r="T1088" i="1"/>
  <c r="U1088" i="1"/>
  <c r="T1089" i="1"/>
  <c r="U1089" i="1"/>
  <c r="T1090" i="1"/>
  <c r="U1090" i="1"/>
  <c r="T1091" i="1"/>
  <c r="U1091" i="1"/>
  <c r="T1092" i="1"/>
  <c r="U1092" i="1"/>
  <c r="T1093" i="1"/>
  <c r="U1093" i="1"/>
  <c r="T1094" i="1"/>
  <c r="U1094" i="1"/>
  <c r="T1095" i="1"/>
  <c r="U1095" i="1"/>
  <c r="T1096" i="1"/>
  <c r="U1096" i="1"/>
  <c r="T1097" i="1"/>
  <c r="U1097" i="1"/>
  <c r="T1098" i="1"/>
  <c r="U1098" i="1"/>
  <c r="T1099" i="1"/>
  <c r="U1099" i="1"/>
  <c r="T1100" i="1"/>
  <c r="U1100" i="1"/>
  <c r="T1101" i="1"/>
  <c r="U1101" i="1"/>
  <c r="T1102" i="1"/>
  <c r="U1102" i="1"/>
  <c r="T1103" i="1"/>
  <c r="U1103" i="1"/>
  <c r="T1104" i="1"/>
  <c r="U1104" i="1"/>
  <c r="T1105" i="1"/>
  <c r="U1105" i="1"/>
  <c r="T1106" i="1"/>
  <c r="U1106" i="1"/>
  <c r="T1107" i="1"/>
  <c r="U1107" i="1"/>
  <c r="T1108" i="1"/>
  <c r="U1108" i="1"/>
  <c r="U1020" i="1"/>
  <c r="T1020" i="1"/>
  <c r="T53" i="1"/>
  <c r="U53" i="1"/>
  <c r="T54" i="1"/>
  <c r="U54" i="1"/>
  <c r="T55" i="1"/>
  <c r="U55" i="1"/>
  <c r="T56" i="1"/>
  <c r="U56" i="1"/>
  <c r="T57" i="1"/>
  <c r="U57" i="1"/>
  <c r="T58" i="1"/>
  <c r="U58" i="1"/>
  <c r="T59" i="1"/>
  <c r="U59" i="1"/>
  <c r="T60" i="1"/>
  <c r="U60" i="1"/>
  <c r="T61" i="1"/>
  <c r="U61" i="1"/>
  <c r="T62" i="1"/>
  <c r="U62" i="1"/>
  <c r="T63" i="1"/>
  <c r="U63" i="1"/>
  <c r="T64" i="1"/>
  <c r="U64" i="1"/>
  <c r="T65" i="1"/>
  <c r="U65" i="1"/>
  <c r="T66" i="1"/>
  <c r="U66" i="1"/>
  <c r="T67" i="1"/>
  <c r="U67" i="1"/>
  <c r="T68" i="1"/>
  <c r="U68" i="1"/>
  <c r="T69" i="1"/>
  <c r="U69" i="1"/>
  <c r="T70" i="1"/>
  <c r="U70" i="1"/>
  <c r="T71" i="1"/>
  <c r="U71" i="1"/>
  <c r="T72" i="1"/>
  <c r="U72" i="1"/>
  <c r="T73" i="1"/>
  <c r="U73" i="1"/>
  <c r="T74" i="1"/>
  <c r="U74" i="1"/>
  <c r="T75" i="1"/>
  <c r="U75" i="1"/>
  <c r="T76" i="1"/>
  <c r="U76" i="1"/>
  <c r="T77" i="1"/>
  <c r="U77" i="1"/>
  <c r="T78" i="1"/>
  <c r="U78" i="1"/>
  <c r="T79" i="1"/>
  <c r="U79" i="1"/>
  <c r="T80" i="1"/>
  <c r="U80" i="1"/>
  <c r="T81" i="1"/>
  <c r="U81" i="1"/>
  <c r="T82" i="1"/>
  <c r="U82" i="1"/>
  <c r="T83" i="1"/>
  <c r="U83" i="1"/>
  <c r="T84" i="1"/>
  <c r="U84" i="1"/>
  <c r="T85" i="1"/>
  <c r="U85" i="1"/>
  <c r="T86" i="1"/>
  <c r="U86" i="1"/>
  <c r="T87" i="1"/>
  <c r="U87" i="1"/>
  <c r="T88" i="1"/>
  <c r="U88" i="1"/>
  <c r="T89" i="1"/>
  <c r="U89" i="1"/>
  <c r="T90" i="1"/>
  <c r="U90" i="1"/>
  <c r="T91" i="1"/>
  <c r="U91" i="1"/>
  <c r="T92" i="1"/>
  <c r="U92" i="1"/>
  <c r="T93" i="1"/>
  <c r="U93" i="1"/>
  <c r="T94" i="1"/>
  <c r="U94" i="1"/>
  <c r="T95" i="1"/>
  <c r="U95" i="1"/>
  <c r="T96" i="1"/>
  <c r="U96" i="1"/>
  <c r="T97" i="1"/>
  <c r="U97" i="1"/>
  <c r="T98" i="1"/>
  <c r="U98" i="1"/>
  <c r="T99" i="1"/>
  <c r="U99" i="1"/>
  <c r="T100" i="1"/>
  <c r="U100" i="1"/>
  <c r="T101" i="1"/>
  <c r="U101" i="1"/>
  <c r="T102" i="1"/>
  <c r="U102" i="1"/>
  <c r="T103" i="1"/>
  <c r="U103" i="1"/>
  <c r="T104" i="1"/>
  <c r="U104" i="1"/>
  <c r="T105" i="1"/>
  <c r="U105" i="1"/>
  <c r="T106" i="1"/>
  <c r="U106" i="1"/>
  <c r="T107" i="1"/>
  <c r="U107" i="1"/>
  <c r="T108" i="1"/>
  <c r="U108" i="1"/>
  <c r="T109" i="1"/>
  <c r="U109" i="1"/>
  <c r="T110" i="1"/>
  <c r="U110" i="1"/>
  <c r="T111" i="1"/>
  <c r="U111" i="1"/>
  <c r="T112" i="1"/>
  <c r="U112" i="1"/>
  <c r="T113" i="1"/>
  <c r="U113" i="1"/>
  <c r="T114" i="1"/>
  <c r="U114" i="1"/>
  <c r="T115" i="1"/>
  <c r="U115" i="1"/>
  <c r="T116" i="1"/>
  <c r="U116" i="1"/>
  <c r="T117" i="1"/>
  <c r="U117" i="1"/>
  <c r="T118" i="1"/>
  <c r="U118" i="1"/>
  <c r="T119" i="1"/>
  <c r="U119" i="1"/>
  <c r="T120" i="1"/>
  <c r="U120" i="1"/>
  <c r="T121" i="1"/>
  <c r="U121" i="1"/>
  <c r="T122" i="1"/>
  <c r="U122" i="1"/>
  <c r="T123" i="1"/>
  <c r="U123" i="1"/>
  <c r="T124" i="1"/>
  <c r="U124" i="1"/>
  <c r="T125" i="1"/>
  <c r="U125" i="1"/>
  <c r="T126" i="1"/>
  <c r="U126" i="1"/>
  <c r="T127" i="1"/>
  <c r="U127" i="1"/>
  <c r="T128" i="1"/>
  <c r="U128" i="1"/>
  <c r="T129" i="1"/>
  <c r="U129" i="1"/>
  <c r="T130" i="1"/>
  <c r="U130" i="1"/>
  <c r="T131" i="1"/>
  <c r="U131" i="1"/>
  <c r="T132" i="1"/>
  <c r="U132" i="1"/>
  <c r="T133" i="1"/>
  <c r="U133" i="1"/>
  <c r="T134" i="1"/>
  <c r="U134" i="1"/>
  <c r="T135" i="1"/>
  <c r="U135" i="1"/>
  <c r="T136" i="1"/>
  <c r="U136" i="1"/>
  <c r="T137" i="1"/>
  <c r="U137" i="1"/>
  <c r="T138" i="1"/>
  <c r="U138" i="1"/>
  <c r="T139" i="1"/>
  <c r="U139" i="1"/>
  <c r="T140" i="1"/>
  <c r="U140" i="1"/>
  <c r="T141" i="1"/>
  <c r="U141" i="1"/>
  <c r="T142" i="1"/>
  <c r="U142" i="1"/>
  <c r="T143" i="1"/>
  <c r="U143" i="1"/>
  <c r="T144" i="1"/>
  <c r="U144" i="1"/>
  <c r="T145" i="1"/>
  <c r="U145" i="1"/>
  <c r="T146" i="1"/>
  <c r="U146" i="1"/>
  <c r="T147" i="1"/>
  <c r="U147" i="1"/>
  <c r="T148" i="1"/>
  <c r="U148" i="1"/>
  <c r="T149" i="1"/>
  <c r="U149" i="1"/>
  <c r="T150" i="1"/>
  <c r="U150" i="1"/>
  <c r="T151" i="1"/>
  <c r="U151" i="1"/>
  <c r="T152" i="1"/>
  <c r="U152" i="1"/>
  <c r="T153" i="1"/>
  <c r="U153" i="1"/>
  <c r="T154" i="1"/>
  <c r="U154" i="1"/>
  <c r="T155" i="1"/>
  <c r="U155" i="1"/>
  <c r="T156" i="1"/>
  <c r="U156" i="1"/>
  <c r="T157" i="1"/>
  <c r="U157" i="1"/>
  <c r="T158" i="1"/>
  <c r="U158" i="1"/>
  <c r="T159" i="1"/>
  <c r="U159" i="1"/>
  <c r="T160" i="1"/>
  <c r="U160" i="1"/>
  <c r="T161" i="1"/>
  <c r="U161" i="1"/>
  <c r="T162" i="1"/>
  <c r="U162" i="1"/>
  <c r="T163" i="1"/>
  <c r="U163" i="1"/>
  <c r="T164" i="1"/>
  <c r="U164" i="1"/>
  <c r="T165" i="1"/>
  <c r="U165" i="1"/>
  <c r="T166" i="1"/>
  <c r="U166" i="1"/>
  <c r="T167" i="1"/>
  <c r="U167" i="1"/>
  <c r="T168" i="1"/>
  <c r="U168" i="1"/>
  <c r="T169" i="1"/>
  <c r="U169" i="1"/>
  <c r="T170" i="1"/>
  <c r="U170" i="1"/>
  <c r="T171" i="1"/>
  <c r="U171" i="1"/>
  <c r="T172" i="1"/>
  <c r="U172" i="1"/>
  <c r="T173" i="1"/>
  <c r="U173" i="1"/>
  <c r="T174" i="1"/>
  <c r="U174" i="1"/>
  <c r="T175" i="1"/>
  <c r="U175" i="1"/>
  <c r="T176" i="1"/>
  <c r="U176" i="1"/>
  <c r="T177" i="1"/>
  <c r="U177" i="1"/>
  <c r="T178" i="1"/>
  <c r="U178" i="1"/>
  <c r="T179" i="1"/>
  <c r="U179" i="1"/>
  <c r="T180" i="1"/>
  <c r="U180" i="1"/>
  <c r="T181" i="1"/>
  <c r="U181" i="1"/>
  <c r="T182" i="1"/>
  <c r="U182" i="1"/>
  <c r="T183" i="1"/>
  <c r="U183" i="1"/>
  <c r="T184" i="1"/>
  <c r="U184" i="1"/>
  <c r="T185" i="1"/>
  <c r="U185" i="1"/>
  <c r="T186" i="1"/>
  <c r="U186" i="1"/>
  <c r="T187" i="1"/>
  <c r="U187" i="1"/>
  <c r="T188" i="1"/>
  <c r="U188" i="1"/>
  <c r="T189" i="1"/>
  <c r="U189" i="1"/>
  <c r="T190" i="1"/>
  <c r="U190" i="1"/>
  <c r="T191" i="1"/>
  <c r="U191" i="1"/>
  <c r="T192" i="1"/>
  <c r="U192" i="1"/>
  <c r="T193" i="1"/>
  <c r="U193" i="1"/>
  <c r="T194" i="1"/>
  <c r="U194" i="1"/>
  <c r="T195" i="1"/>
  <c r="U195" i="1"/>
  <c r="T196" i="1"/>
  <c r="U196" i="1"/>
  <c r="T197" i="1"/>
  <c r="U197" i="1"/>
  <c r="T198" i="1"/>
  <c r="U198" i="1"/>
  <c r="T199" i="1"/>
  <c r="U199" i="1"/>
  <c r="T200" i="1"/>
  <c r="U200" i="1"/>
  <c r="T201" i="1"/>
  <c r="U201" i="1"/>
  <c r="T202" i="1"/>
  <c r="U202" i="1"/>
  <c r="T203" i="1"/>
  <c r="U203" i="1"/>
  <c r="T204" i="1"/>
  <c r="U204" i="1"/>
  <c r="T205" i="1"/>
  <c r="U205" i="1"/>
  <c r="T206" i="1"/>
  <c r="U206" i="1"/>
  <c r="T207" i="1"/>
  <c r="U207" i="1"/>
  <c r="T208" i="1"/>
  <c r="U208" i="1"/>
  <c r="T209" i="1"/>
  <c r="U209" i="1"/>
  <c r="T210" i="1"/>
  <c r="U210" i="1"/>
  <c r="T211" i="1"/>
  <c r="U211" i="1"/>
  <c r="T212" i="1"/>
  <c r="U212" i="1"/>
  <c r="T213" i="1"/>
  <c r="U213" i="1"/>
  <c r="T214" i="1"/>
  <c r="U214" i="1"/>
  <c r="T215" i="1"/>
  <c r="U215" i="1"/>
  <c r="T216" i="1"/>
  <c r="U216" i="1"/>
  <c r="T217" i="1"/>
  <c r="U217" i="1"/>
  <c r="T218" i="1"/>
  <c r="U218" i="1"/>
  <c r="T219" i="1"/>
  <c r="U219" i="1"/>
  <c r="T220" i="1"/>
  <c r="U220" i="1"/>
  <c r="T221" i="1"/>
  <c r="U221" i="1"/>
  <c r="T222" i="1"/>
  <c r="U222" i="1"/>
  <c r="T223" i="1"/>
  <c r="U223" i="1"/>
  <c r="T224" i="1"/>
  <c r="U224" i="1"/>
  <c r="T225" i="1"/>
  <c r="U225" i="1"/>
  <c r="T226" i="1"/>
  <c r="U226" i="1"/>
  <c r="T227" i="1"/>
  <c r="U227" i="1"/>
  <c r="T228" i="1"/>
  <c r="U228" i="1"/>
  <c r="T229" i="1"/>
  <c r="U229" i="1"/>
  <c r="T230" i="1"/>
  <c r="U230" i="1"/>
  <c r="T231" i="1"/>
  <c r="U231" i="1"/>
  <c r="T232" i="1"/>
  <c r="U232" i="1"/>
  <c r="T233" i="1"/>
  <c r="U233" i="1"/>
  <c r="T234" i="1"/>
  <c r="U234" i="1"/>
  <c r="T235" i="1"/>
  <c r="U235" i="1"/>
  <c r="T236" i="1"/>
  <c r="U236" i="1"/>
  <c r="T237" i="1"/>
  <c r="U237" i="1"/>
  <c r="T238" i="1"/>
  <c r="U238" i="1"/>
  <c r="T239" i="1"/>
  <c r="U239" i="1"/>
  <c r="T240" i="1"/>
  <c r="U240" i="1"/>
  <c r="T241" i="1"/>
  <c r="U241" i="1"/>
  <c r="T242" i="1"/>
  <c r="U242" i="1"/>
  <c r="T243" i="1"/>
  <c r="U243" i="1"/>
  <c r="T244" i="1"/>
  <c r="U244" i="1"/>
  <c r="T245" i="1"/>
  <c r="U245" i="1"/>
  <c r="T246" i="1"/>
  <c r="U246" i="1"/>
  <c r="T247" i="1"/>
  <c r="U247" i="1"/>
  <c r="T248" i="1"/>
  <c r="U248" i="1"/>
  <c r="T249" i="1"/>
  <c r="U249" i="1"/>
  <c r="T250" i="1"/>
  <c r="U250" i="1"/>
  <c r="T251" i="1"/>
  <c r="U251" i="1"/>
  <c r="T252" i="1"/>
  <c r="U252" i="1"/>
  <c r="T253" i="1"/>
  <c r="U253" i="1"/>
  <c r="T254" i="1"/>
  <c r="U254" i="1"/>
  <c r="T255" i="1"/>
  <c r="U255" i="1"/>
  <c r="T256" i="1"/>
  <c r="U256" i="1"/>
  <c r="T257" i="1"/>
  <c r="U257" i="1"/>
  <c r="T258" i="1"/>
  <c r="U258" i="1"/>
  <c r="T259" i="1"/>
  <c r="U259" i="1"/>
  <c r="T260" i="1"/>
  <c r="U260" i="1"/>
  <c r="T261" i="1"/>
  <c r="U261" i="1"/>
  <c r="T262" i="1"/>
  <c r="U262" i="1"/>
  <c r="T263" i="1"/>
  <c r="U263" i="1"/>
  <c r="T264" i="1"/>
  <c r="U264" i="1"/>
  <c r="T265" i="1"/>
  <c r="U265" i="1"/>
  <c r="T266" i="1"/>
  <c r="U266" i="1"/>
  <c r="T267" i="1"/>
  <c r="U267" i="1"/>
  <c r="T268" i="1"/>
  <c r="U268" i="1"/>
  <c r="T269" i="1"/>
  <c r="U269" i="1"/>
  <c r="T270" i="1"/>
  <c r="U270" i="1"/>
  <c r="T271" i="1"/>
  <c r="U271" i="1"/>
  <c r="T272" i="1"/>
  <c r="U272" i="1"/>
  <c r="T273" i="1"/>
  <c r="U273" i="1"/>
  <c r="T274" i="1"/>
  <c r="U274" i="1"/>
  <c r="T275" i="1"/>
  <c r="U275" i="1"/>
  <c r="T276" i="1"/>
  <c r="U276" i="1"/>
  <c r="T277" i="1"/>
  <c r="U277" i="1"/>
  <c r="T278" i="1"/>
  <c r="U278" i="1"/>
  <c r="T279" i="1"/>
  <c r="U279" i="1"/>
  <c r="T280" i="1"/>
  <c r="U280" i="1"/>
  <c r="T281" i="1"/>
  <c r="U281" i="1"/>
  <c r="T282" i="1"/>
  <c r="U282" i="1"/>
  <c r="T283" i="1"/>
  <c r="U283" i="1"/>
  <c r="T284" i="1"/>
  <c r="U284" i="1"/>
  <c r="T285" i="1"/>
  <c r="U285" i="1"/>
  <c r="T286" i="1"/>
  <c r="U286" i="1"/>
  <c r="T287" i="1"/>
  <c r="U287" i="1"/>
  <c r="T288" i="1"/>
  <c r="U288" i="1"/>
  <c r="T289" i="1"/>
  <c r="U289" i="1"/>
  <c r="T290" i="1"/>
  <c r="U290" i="1"/>
  <c r="T291" i="1"/>
  <c r="U291" i="1"/>
  <c r="T292" i="1"/>
  <c r="U292" i="1"/>
  <c r="T293" i="1"/>
  <c r="U293" i="1"/>
  <c r="T294" i="1"/>
  <c r="U294" i="1"/>
  <c r="T295" i="1"/>
  <c r="U295" i="1"/>
  <c r="T296" i="1"/>
  <c r="U296" i="1"/>
  <c r="T297" i="1"/>
  <c r="U297" i="1"/>
  <c r="T298" i="1"/>
  <c r="U298" i="1"/>
  <c r="T299" i="1"/>
  <c r="U299" i="1"/>
  <c r="T300" i="1"/>
  <c r="U300" i="1"/>
  <c r="T301" i="1"/>
  <c r="U301" i="1"/>
  <c r="T302" i="1"/>
  <c r="U302" i="1"/>
  <c r="T303" i="1"/>
  <c r="U303" i="1"/>
  <c r="T304" i="1"/>
  <c r="U304" i="1"/>
  <c r="T305" i="1"/>
  <c r="U305" i="1"/>
  <c r="T306" i="1"/>
  <c r="U306" i="1"/>
  <c r="T307" i="1"/>
  <c r="U307" i="1"/>
  <c r="T308" i="1"/>
  <c r="U308" i="1"/>
  <c r="T309" i="1"/>
  <c r="U309" i="1"/>
  <c r="T310" i="1"/>
  <c r="U310" i="1"/>
  <c r="T311" i="1"/>
  <c r="U311" i="1"/>
  <c r="T312" i="1"/>
  <c r="U312" i="1"/>
  <c r="T313" i="1"/>
  <c r="U313" i="1"/>
  <c r="T314" i="1"/>
  <c r="U314" i="1"/>
  <c r="T315" i="1"/>
  <c r="U315" i="1"/>
  <c r="T316" i="1"/>
  <c r="U316" i="1"/>
  <c r="T317" i="1"/>
  <c r="U317" i="1"/>
  <c r="T318" i="1"/>
  <c r="U318" i="1"/>
  <c r="T319" i="1"/>
  <c r="U319" i="1"/>
  <c r="T320" i="1"/>
  <c r="U320" i="1"/>
  <c r="T321" i="1"/>
  <c r="U321" i="1"/>
  <c r="T322" i="1"/>
  <c r="U322" i="1"/>
  <c r="T323" i="1"/>
  <c r="U323" i="1"/>
  <c r="T324" i="1"/>
  <c r="U324" i="1"/>
  <c r="T325" i="1"/>
  <c r="U325" i="1"/>
  <c r="T326" i="1"/>
  <c r="U326" i="1"/>
  <c r="T327" i="1"/>
  <c r="U327" i="1"/>
  <c r="T328" i="1"/>
  <c r="U328" i="1"/>
  <c r="T329" i="1"/>
  <c r="U329" i="1"/>
  <c r="T330" i="1"/>
  <c r="U330" i="1"/>
  <c r="T331" i="1"/>
  <c r="U331" i="1"/>
  <c r="T332" i="1"/>
  <c r="U332" i="1"/>
  <c r="T333" i="1"/>
  <c r="U333" i="1"/>
  <c r="T334" i="1"/>
  <c r="U334" i="1"/>
  <c r="T335" i="1"/>
  <c r="U335" i="1"/>
  <c r="T336" i="1"/>
  <c r="U336" i="1"/>
  <c r="T337" i="1"/>
  <c r="U337" i="1"/>
  <c r="T338" i="1"/>
  <c r="U338" i="1"/>
  <c r="T339" i="1"/>
  <c r="U339" i="1"/>
  <c r="T340" i="1"/>
  <c r="U340" i="1"/>
  <c r="T341" i="1"/>
  <c r="U341" i="1"/>
  <c r="T342" i="1"/>
  <c r="U342" i="1"/>
  <c r="T343" i="1"/>
  <c r="U343" i="1"/>
  <c r="T344" i="1"/>
  <c r="U344" i="1"/>
  <c r="T345" i="1"/>
  <c r="U345" i="1"/>
  <c r="T346" i="1"/>
  <c r="U346" i="1"/>
  <c r="T347" i="1"/>
  <c r="U347" i="1"/>
  <c r="T348" i="1"/>
  <c r="U348" i="1"/>
  <c r="T349" i="1"/>
  <c r="U349" i="1"/>
  <c r="T350" i="1"/>
  <c r="U350" i="1"/>
  <c r="T351" i="1"/>
  <c r="U351" i="1"/>
  <c r="T352" i="1"/>
  <c r="U352" i="1"/>
  <c r="T353" i="1"/>
  <c r="U353" i="1"/>
  <c r="T354" i="1"/>
  <c r="U354" i="1"/>
  <c r="T355" i="1"/>
  <c r="U355" i="1"/>
  <c r="T356" i="1"/>
  <c r="U356" i="1"/>
  <c r="T357" i="1"/>
  <c r="U357" i="1"/>
  <c r="T358" i="1"/>
  <c r="U358" i="1"/>
  <c r="T359" i="1"/>
  <c r="U359" i="1"/>
  <c r="T360" i="1"/>
  <c r="U360" i="1"/>
  <c r="T361" i="1"/>
  <c r="U361" i="1"/>
  <c r="T362" i="1"/>
  <c r="U362" i="1"/>
  <c r="T363" i="1"/>
  <c r="U363" i="1"/>
  <c r="T364" i="1"/>
  <c r="U364" i="1"/>
  <c r="T365" i="1"/>
  <c r="U365" i="1"/>
  <c r="T366" i="1"/>
  <c r="U366" i="1"/>
  <c r="T367" i="1"/>
  <c r="U367" i="1"/>
  <c r="T368" i="1"/>
  <c r="U368" i="1"/>
  <c r="T369" i="1"/>
  <c r="U369" i="1"/>
  <c r="T370" i="1"/>
  <c r="U370" i="1"/>
  <c r="T371" i="1"/>
  <c r="U371" i="1"/>
  <c r="T372" i="1"/>
  <c r="U372" i="1"/>
  <c r="T373" i="1"/>
  <c r="U373" i="1"/>
  <c r="T374" i="1"/>
  <c r="U374" i="1"/>
  <c r="T375" i="1"/>
  <c r="U375" i="1"/>
  <c r="T376" i="1"/>
  <c r="U376" i="1"/>
  <c r="T377" i="1"/>
  <c r="U377" i="1"/>
  <c r="T378" i="1"/>
  <c r="U378" i="1"/>
  <c r="T379" i="1"/>
  <c r="U379" i="1"/>
  <c r="T380" i="1"/>
  <c r="U380" i="1"/>
  <c r="T381" i="1"/>
  <c r="U381" i="1"/>
  <c r="T382" i="1"/>
  <c r="U382" i="1"/>
  <c r="T383" i="1"/>
  <c r="U383" i="1"/>
  <c r="T384" i="1"/>
  <c r="U384" i="1"/>
  <c r="T385" i="1"/>
  <c r="U385" i="1"/>
  <c r="T386" i="1"/>
  <c r="U386" i="1"/>
  <c r="T387" i="1"/>
  <c r="U387" i="1"/>
  <c r="T388" i="1"/>
  <c r="U388" i="1"/>
  <c r="T389" i="1"/>
  <c r="U389" i="1"/>
  <c r="T390" i="1"/>
  <c r="U390" i="1"/>
  <c r="T391" i="1"/>
  <c r="U391" i="1"/>
  <c r="T392" i="1"/>
  <c r="U392" i="1"/>
  <c r="T393" i="1"/>
  <c r="U393" i="1"/>
  <c r="T394" i="1"/>
  <c r="U394" i="1"/>
  <c r="T395" i="1"/>
  <c r="U395" i="1"/>
  <c r="T396" i="1"/>
  <c r="U396" i="1"/>
  <c r="T397" i="1"/>
  <c r="U397" i="1"/>
  <c r="T398" i="1"/>
  <c r="U398" i="1"/>
  <c r="T399" i="1"/>
  <c r="U399" i="1"/>
  <c r="T400" i="1"/>
  <c r="U400" i="1"/>
  <c r="T401" i="1"/>
  <c r="U401" i="1"/>
  <c r="T402" i="1"/>
  <c r="U402" i="1"/>
  <c r="T403" i="1"/>
  <c r="U403" i="1"/>
  <c r="T404" i="1"/>
  <c r="U404" i="1"/>
  <c r="T405" i="1"/>
  <c r="U405" i="1"/>
  <c r="T406" i="1"/>
  <c r="U406" i="1"/>
  <c r="T407" i="1"/>
  <c r="U407" i="1"/>
  <c r="T408" i="1"/>
  <c r="U408" i="1"/>
  <c r="T409" i="1"/>
  <c r="U409" i="1"/>
  <c r="T410" i="1"/>
  <c r="U410" i="1"/>
  <c r="T411" i="1"/>
  <c r="U411" i="1"/>
  <c r="T412" i="1"/>
  <c r="U412" i="1"/>
  <c r="T413" i="1"/>
  <c r="U413" i="1"/>
  <c r="T414" i="1"/>
  <c r="U414" i="1"/>
  <c r="T415" i="1"/>
  <c r="U415" i="1"/>
  <c r="T416" i="1"/>
  <c r="U416" i="1"/>
  <c r="T417" i="1"/>
  <c r="U417" i="1"/>
  <c r="T418" i="1"/>
  <c r="U418" i="1"/>
  <c r="T419" i="1"/>
  <c r="U419" i="1"/>
  <c r="T420" i="1"/>
  <c r="U420" i="1"/>
  <c r="T421" i="1"/>
  <c r="U421" i="1"/>
  <c r="T422" i="1"/>
  <c r="U422" i="1"/>
  <c r="T423" i="1"/>
  <c r="U423" i="1"/>
  <c r="T424" i="1"/>
  <c r="U424" i="1"/>
  <c r="T425" i="1"/>
  <c r="U425" i="1"/>
  <c r="T426" i="1"/>
  <c r="U426" i="1"/>
  <c r="T427" i="1"/>
  <c r="U427" i="1"/>
  <c r="T428" i="1"/>
  <c r="U428" i="1"/>
  <c r="T429" i="1"/>
  <c r="U429" i="1"/>
  <c r="T430" i="1"/>
  <c r="U430" i="1"/>
  <c r="T431" i="1"/>
  <c r="U431" i="1"/>
  <c r="T432" i="1"/>
  <c r="U432" i="1"/>
  <c r="T433" i="1"/>
  <c r="U433" i="1"/>
  <c r="T434" i="1"/>
  <c r="U434" i="1"/>
  <c r="T435" i="1"/>
  <c r="U435" i="1"/>
  <c r="T436" i="1"/>
  <c r="U436" i="1"/>
  <c r="T437" i="1"/>
  <c r="U437" i="1"/>
  <c r="T438" i="1"/>
  <c r="U438" i="1"/>
  <c r="T439" i="1"/>
  <c r="U439" i="1"/>
  <c r="T440" i="1"/>
  <c r="U440" i="1"/>
  <c r="T441" i="1"/>
  <c r="U441" i="1"/>
  <c r="T442" i="1"/>
  <c r="U442" i="1"/>
  <c r="T443" i="1"/>
  <c r="U443" i="1"/>
  <c r="T444" i="1"/>
  <c r="U444" i="1"/>
  <c r="T445" i="1"/>
  <c r="U445" i="1"/>
  <c r="T446" i="1"/>
  <c r="U446" i="1"/>
  <c r="T447" i="1"/>
  <c r="U447" i="1"/>
  <c r="T448" i="1"/>
  <c r="U448" i="1"/>
  <c r="T449" i="1"/>
  <c r="U449" i="1"/>
  <c r="T450" i="1"/>
  <c r="U450" i="1"/>
  <c r="T451" i="1"/>
  <c r="U451" i="1"/>
  <c r="T452" i="1"/>
  <c r="U452" i="1"/>
  <c r="T453" i="1"/>
  <c r="U453" i="1"/>
  <c r="T454" i="1"/>
  <c r="U454" i="1"/>
  <c r="T455" i="1"/>
  <c r="U455" i="1"/>
  <c r="T456" i="1"/>
  <c r="U456" i="1"/>
  <c r="T457" i="1"/>
  <c r="U457" i="1"/>
  <c r="T458" i="1"/>
  <c r="U458" i="1"/>
  <c r="T459" i="1"/>
  <c r="U459" i="1"/>
  <c r="T460" i="1"/>
  <c r="U460" i="1"/>
  <c r="T461" i="1"/>
  <c r="U461" i="1"/>
  <c r="T462" i="1"/>
  <c r="U462" i="1"/>
  <c r="T463" i="1"/>
  <c r="U463" i="1"/>
  <c r="T464" i="1"/>
  <c r="U464" i="1"/>
  <c r="T465" i="1"/>
  <c r="U465" i="1"/>
  <c r="T466" i="1"/>
  <c r="U466" i="1"/>
  <c r="T467" i="1"/>
  <c r="U467" i="1"/>
  <c r="T468" i="1"/>
  <c r="U468" i="1"/>
  <c r="T469" i="1"/>
  <c r="U469" i="1"/>
  <c r="T470" i="1"/>
  <c r="U470" i="1"/>
  <c r="T471" i="1"/>
  <c r="U471" i="1"/>
  <c r="T472" i="1"/>
  <c r="U472" i="1"/>
  <c r="T473" i="1"/>
  <c r="U473" i="1"/>
  <c r="T474" i="1"/>
  <c r="U474" i="1"/>
  <c r="T475" i="1"/>
  <c r="U475" i="1"/>
  <c r="T476" i="1"/>
  <c r="U476" i="1"/>
  <c r="T477" i="1"/>
  <c r="U477" i="1"/>
  <c r="T478" i="1"/>
  <c r="U478" i="1"/>
  <c r="T479" i="1"/>
  <c r="U479" i="1"/>
  <c r="T480" i="1"/>
  <c r="U480" i="1"/>
  <c r="T481" i="1"/>
  <c r="U481" i="1"/>
  <c r="T482" i="1"/>
  <c r="U482" i="1"/>
  <c r="T483" i="1"/>
  <c r="U483" i="1"/>
  <c r="T484" i="1"/>
  <c r="U484" i="1"/>
  <c r="T485" i="1"/>
  <c r="U485" i="1"/>
  <c r="T486" i="1"/>
  <c r="U486" i="1"/>
  <c r="T487" i="1"/>
  <c r="U487" i="1"/>
  <c r="T488" i="1"/>
  <c r="U488" i="1"/>
  <c r="T489" i="1"/>
  <c r="U489" i="1"/>
  <c r="T490" i="1"/>
  <c r="U490" i="1"/>
  <c r="T491" i="1"/>
  <c r="U491" i="1"/>
  <c r="T492" i="1"/>
  <c r="U492" i="1"/>
  <c r="T493" i="1"/>
  <c r="U493" i="1"/>
  <c r="T494" i="1"/>
  <c r="U494" i="1"/>
  <c r="T495" i="1"/>
  <c r="U495" i="1"/>
  <c r="T496" i="1"/>
  <c r="U496" i="1"/>
  <c r="T497" i="1"/>
  <c r="U497" i="1"/>
  <c r="T498" i="1"/>
  <c r="U498" i="1"/>
  <c r="T499" i="1"/>
  <c r="U499" i="1"/>
  <c r="T500" i="1"/>
  <c r="U500" i="1"/>
  <c r="T501" i="1"/>
  <c r="U501" i="1"/>
  <c r="T502" i="1"/>
  <c r="U502" i="1"/>
  <c r="T503" i="1"/>
  <c r="U503" i="1"/>
  <c r="T504" i="1"/>
  <c r="U504" i="1"/>
  <c r="T505" i="1"/>
  <c r="U505" i="1"/>
  <c r="T506" i="1"/>
  <c r="U506" i="1"/>
  <c r="T507" i="1"/>
  <c r="U507" i="1"/>
  <c r="T508" i="1"/>
  <c r="U508" i="1"/>
  <c r="T509" i="1"/>
  <c r="U509" i="1"/>
  <c r="T510" i="1"/>
  <c r="U510" i="1"/>
  <c r="T511" i="1"/>
  <c r="U511" i="1"/>
  <c r="T512" i="1"/>
  <c r="U512" i="1"/>
  <c r="T513" i="1"/>
  <c r="U513" i="1"/>
  <c r="T514" i="1"/>
  <c r="U514" i="1"/>
  <c r="T515" i="1"/>
  <c r="U515" i="1"/>
  <c r="T516" i="1"/>
  <c r="U516" i="1"/>
  <c r="T517" i="1"/>
  <c r="U517" i="1"/>
  <c r="T518" i="1"/>
  <c r="U518" i="1"/>
  <c r="T519" i="1"/>
  <c r="U519" i="1"/>
  <c r="T520" i="1"/>
  <c r="U520" i="1"/>
  <c r="T521" i="1"/>
  <c r="U521" i="1"/>
  <c r="T522" i="1"/>
  <c r="U522" i="1"/>
  <c r="T523" i="1"/>
  <c r="U523" i="1"/>
  <c r="T524" i="1"/>
  <c r="U524" i="1"/>
  <c r="T525" i="1"/>
  <c r="U525" i="1"/>
  <c r="T526" i="1"/>
  <c r="U526" i="1"/>
  <c r="T527" i="1"/>
  <c r="U527" i="1"/>
  <c r="T528" i="1"/>
  <c r="U528" i="1"/>
  <c r="T529" i="1"/>
  <c r="U529" i="1"/>
  <c r="T530" i="1"/>
  <c r="U530" i="1"/>
  <c r="T531" i="1"/>
  <c r="U531" i="1"/>
  <c r="T532" i="1"/>
  <c r="U532" i="1"/>
  <c r="T533" i="1"/>
  <c r="U533" i="1"/>
  <c r="T534" i="1"/>
  <c r="U534" i="1"/>
  <c r="T535" i="1"/>
  <c r="U535" i="1"/>
  <c r="T536" i="1"/>
  <c r="U536" i="1"/>
  <c r="T537" i="1"/>
  <c r="U537" i="1"/>
  <c r="T538" i="1"/>
  <c r="U538" i="1"/>
  <c r="T539" i="1"/>
  <c r="U539" i="1"/>
  <c r="T540" i="1"/>
  <c r="U540" i="1"/>
  <c r="T541" i="1"/>
  <c r="U541" i="1"/>
  <c r="T542" i="1"/>
  <c r="U542" i="1"/>
  <c r="T543" i="1"/>
  <c r="U543" i="1"/>
  <c r="T544" i="1"/>
  <c r="U544" i="1"/>
  <c r="T545" i="1"/>
  <c r="U545" i="1"/>
  <c r="T546" i="1"/>
  <c r="U546" i="1"/>
  <c r="T547" i="1"/>
  <c r="U547" i="1"/>
  <c r="T548" i="1"/>
  <c r="U548" i="1"/>
  <c r="T549" i="1"/>
  <c r="U549" i="1"/>
  <c r="T550" i="1"/>
  <c r="U550" i="1"/>
  <c r="T551" i="1"/>
  <c r="U551" i="1"/>
  <c r="T552" i="1"/>
  <c r="U552" i="1"/>
  <c r="T553" i="1"/>
  <c r="U553" i="1"/>
  <c r="T554" i="1"/>
  <c r="U554" i="1"/>
  <c r="T555" i="1"/>
  <c r="U555" i="1"/>
  <c r="T556" i="1"/>
  <c r="U556" i="1"/>
  <c r="T557" i="1"/>
  <c r="U557" i="1"/>
  <c r="T558" i="1"/>
  <c r="U558" i="1"/>
  <c r="T559" i="1"/>
  <c r="U559" i="1"/>
  <c r="T560" i="1"/>
  <c r="U560" i="1"/>
  <c r="T561" i="1"/>
  <c r="U561" i="1"/>
  <c r="T562" i="1"/>
  <c r="U562" i="1"/>
  <c r="T563" i="1"/>
  <c r="U563" i="1"/>
  <c r="T564" i="1"/>
  <c r="U564" i="1"/>
  <c r="T565" i="1"/>
  <c r="U565" i="1"/>
  <c r="T566" i="1"/>
  <c r="U566" i="1"/>
  <c r="T567" i="1"/>
  <c r="U567" i="1"/>
  <c r="T568" i="1"/>
  <c r="U568" i="1"/>
  <c r="T569" i="1"/>
  <c r="U569" i="1"/>
  <c r="T570" i="1"/>
  <c r="U570" i="1"/>
  <c r="T571" i="1"/>
  <c r="U571" i="1"/>
  <c r="T572" i="1"/>
  <c r="U572" i="1"/>
  <c r="T573" i="1"/>
  <c r="U573" i="1"/>
  <c r="T574" i="1"/>
  <c r="U574" i="1"/>
  <c r="T575" i="1"/>
  <c r="U575" i="1"/>
  <c r="T576" i="1"/>
  <c r="U576" i="1"/>
  <c r="T577" i="1"/>
  <c r="U577" i="1"/>
  <c r="T578" i="1"/>
  <c r="U578" i="1"/>
  <c r="T579" i="1"/>
  <c r="U579" i="1"/>
  <c r="T580" i="1"/>
  <c r="U580" i="1"/>
  <c r="T581" i="1"/>
  <c r="U581" i="1"/>
  <c r="T582" i="1"/>
  <c r="U582" i="1"/>
  <c r="T583" i="1"/>
  <c r="U583" i="1"/>
  <c r="T584" i="1"/>
  <c r="U584" i="1"/>
  <c r="T585" i="1"/>
  <c r="U585" i="1"/>
  <c r="T586" i="1"/>
  <c r="U586" i="1"/>
  <c r="T587" i="1"/>
  <c r="U587" i="1"/>
  <c r="T588" i="1"/>
  <c r="U588" i="1"/>
  <c r="T589" i="1"/>
  <c r="U589" i="1"/>
  <c r="T590" i="1"/>
  <c r="U590" i="1"/>
  <c r="T591" i="1"/>
  <c r="U591" i="1"/>
  <c r="T592" i="1"/>
  <c r="U592" i="1"/>
  <c r="T593" i="1"/>
  <c r="U593" i="1"/>
  <c r="T594" i="1"/>
  <c r="U594" i="1"/>
  <c r="T595" i="1"/>
  <c r="U595" i="1"/>
  <c r="T596" i="1"/>
  <c r="U596" i="1"/>
  <c r="T597" i="1"/>
  <c r="U597" i="1"/>
  <c r="T598" i="1"/>
  <c r="U598" i="1"/>
  <c r="T599" i="1"/>
  <c r="U599" i="1"/>
  <c r="T600" i="1"/>
  <c r="U600" i="1"/>
  <c r="T601" i="1"/>
  <c r="U601" i="1"/>
  <c r="T602" i="1"/>
  <c r="U602" i="1"/>
  <c r="T603" i="1"/>
  <c r="U603" i="1"/>
  <c r="T604" i="1"/>
  <c r="U604" i="1"/>
  <c r="T605" i="1"/>
  <c r="U605" i="1"/>
  <c r="T606" i="1"/>
  <c r="U606" i="1"/>
  <c r="T607" i="1"/>
  <c r="U607" i="1"/>
  <c r="T608" i="1"/>
  <c r="U608" i="1"/>
  <c r="T609" i="1"/>
  <c r="U609" i="1"/>
  <c r="T610" i="1"/>
  <c r="U610" i="1"/>
  <c r="T611" i="1"/>
  <c r="U611" i="1"/>
  <c r="T612" i="1"/>
  <c r="U612" i="1"/>
  <c r="T613" i="1"/>
  <c r="U613" i="1"/>
  <c r="T614" i="1"/>
  <c r="U614" i="1"/>
  <c r="T615" i="1"/>
  <c r="U615" i="1"/>
  <c r="T616" i="1"/>
  <c r="U616" i="1"/>
  <c r="T617" i="1"/>
  <c r="U617" i="1"/>
  <c r="T618" i="1"/>
  <c r="U618" i="1"/>
  <c r="T619" i="1"/>
  <c r="U619" i="1"/>
  <c r="T620" i="1"/>
  <c r="U620" i="1"/>
  <c r="T621" i="1"/>
  <c r="U621" i="1"/>
  <c r="T622" i="1"/>
  <c r="U622" i="1"/>
  <c r="T623" i="1"/>
  <c r="U623" i="1"/>
  <c r="T624" i="1"/>
  <c r="U624" i="1"/>
  <c r="T625" i="1"/>
  <c r="U625" i="1"/>
  <c r="T626" i="1"/>
  <c r="U626" i="1"/>
  <c r="T627" i="1"/>
  <c r="U627" i="1"/>
  <c r="T628" i="1"/>
  <c r="U628" i="1"/>
  <c r="T629" i="1"/>
  <c r="U629" i="1"/>
  <c r="T630" i="1"/>
  <c r="U630" i="1"/>
  <c r="T631" i="1"/>
  <c r="U631" i="1"/>
  <c r="T632" i="1"/>
  <c r="U632" i="1"/>
  <c r="T633" i="1"/>
  <c r="U633" i="1"/>
  <c r="T634" i="1"/>
  <c r="U634" i="1"/>
  <c r="T635" i="1"/>
  <c r="U635" i="1"/>
  <c r="T636" i="1"/>
  <c r="U636" i="1"/>
  <c r="T637" i="1"/>
  <c r="U637" i="1"/>
  <c r="T638" i="1"/>
  <c r="U638" i="1"/>
  <c r="T639" i="1"/>
  <c r="U639" i="1"/>
  <c r="T640" i="1"/>
  <c r="U640" i="1"/>
  <c r="T641" i="1"/>
  <c r="U641" i="1"/>
  <c r="T642" i="1"/>
  <c r="U642" i="1"/>
  <c r="T643" i="1"/>
  <c r="U643" i="1"/>
  <c r="T644" i="1"/>
  <c r="U644" i="1"/>
  <c r="T645" i="1"/>
  <c r="U645" i="1"/>
  <c r="T646" i="1"/>
  <c r="U646" i="1"/>
  <c r="T647" i="1"/>
  <c r="U647" i="1"/>
  <c r="T648" i="1"/>
  <c r="U648" i="1"/>
  <c r="T649" i="1"/>
  <c r="U649" i="1"/>
  <c r="T650" i="1"/>
  <c r="U650" i="1"/>
  <c r="T651" i="1"/>
  <c r="U651" i="1"/>
  <c r="T652" i="1"/>
  <c r="U652" i="1"/>
  <c r="T653" i="1"/>
  <c r="U653" i="1"/>
  <c r="T654" i="1"/>
  <c r="U654" i="1"/>
  <c r="T655" i="1"/>
  <c r="U655" i="1"/>
  <c r="T656" i="1"/>
  <c r="U656" i="1"/>
  <c r="T657" i="1"/>
  <c r="U657" i="1"/>
  <c r="T658" i="1"/>
  <c r="U658" i="1"/>
  <c r="T659" i="1"/>
  <c r="U659" i="1"/>
  <c r="T660" i="1"/>
  <c r="U660" i="1"/>
  <c r="T661" i="1"/>
  <c r="U661" i="1"/>
  <c r="T662" i="1"/>
  <c r="U662" i="1"/>
  <c r="T663" i="1"/>
  <c r="U663" i="1"/>
  <c r="T664" i="1"/>
  <c r="U664" i="1"/>
  <c r="T665" i="1"/>
  <c r="U665" i="1"/>
  <c r="T666" i="1"/>
  <c r="U666" i="1"/>
  <c r="T667" i="1"/>
  <c r="U667" i="1"/>
  <c r="T668" i="1"/>
  <c r="U668" i="1"/>
  <c r="T669" i="1"/>
  <c r="U669" i="1"/>
  <c r="T670" i="1"/>
  <c r="U670" i="1"/>
  <c r="T671" i="1"/>
  <c r="U671" i="1"/>
  <c r="T672" i="1"/>
  <c r="U672" i="1"/>
  <c r="T673" i="1"/>
  <c r="U673" i="1"/>
  <c r="T674" i="1"/>
  <c r="U674" i="1"/>
  <c r="T675" i="1"/>
  <c r="U675" i="1"/>
  <c r="T676" i="1"/>
  <c r="U676" i="1"/>
  <c r="T677" i="1"/>
  <c r="U677" i="1"/>
  <c r="T678" i="1"/>
  <c r="U678" i="1"/>
  <c r="T679" i="1"/>
  <c r="U679" i="1"/>
  <c r="T680" i="1"/>
  <c r="U680" i="1"/>
  <c r="T681" i="1"/>
  <c r="U681" i="1"/>
  <c r="T682" i="1"/>
  <c r="U682" i="1"/>
  <c r="T683" i="1"/>
  <c r="U683" i="1"/>
  <c r="T684" i="1"/>
  <c r="U684" i="1"/>
  <c r="T685" i="1"/>
  <c r="U685" i="1"/>
  <c r="T686" i="1"/>
  <c r="U686" i="1"/>
  <c r="T687" i="1"/>
  <c r="U687" i="1"/>
  <c r="T688" i="1"/>
  <c r="U688" i="1"/>
  <c r="T689" i="1"/>
  <c r="U689" i="1"/>
  <c r="T690" i="1"/>
  <c r="U690" i="1"/>
  <c r="T691" i="1"/>
  <c r="U691" i="1"/>
  <c r="T692" i="1"/>
  <c r="U692" i="1"/>
  <c r="T693" i="1"/>
  <c r="U693" i="1"/>
  <c r="T694" i="1"/>
  <c r="U694" i="1"/>
  <c r="T695" i="1"/>
  <c r="U695" i="1"/>
  <c r="T696" i="1"/>
  <c r="U696" i="1"/>
  <c r="T697" i="1"/>
  <c r="U697" i="1"/>
  <c r="T698" i="1"/>
  <c r="U698" i="1"/>
  <c r="T699" i="1"/>
  <c r="U699" i="1"/>
  <c r="T700" i="1"/>
  <c r="U700" i="1"/>
  <c r="T701" i="1"/>
  <c r="U701" i="1"/>
  <c r="T702" i="1"/>
  <c r="U702" i="1"/>
  <c r="T703" i="1"/>
  <c r="U703" i="1"/>
  <c r="T704" i="1"/>
  <c r="U704" i="1"/>
  <c r="T705" i="1"/>
  <c r="U705" i="1"/>
  <c r="T706" i="1"/>
  <c r="U706" i="1"/>
  <c r="T707" i="1"/>
  <c r="U707" i="1"/>
  <c r="T708" i="1"/>
  <c r="U708" i="1"/>
  <c r="T709" i="1"/>
  <c r="U709" i="1"/>
  <c r="T710" i="1"/>
  <c r="U710" i="1"/>
  <c r="T711" i="1"/>
  <c r="U711" i="1"/>
  <c r="T712" i="1"/>
  <c r="U712" i="1"/>
  <c r="T713" i="1"/>
  <c r="U713" i="1"/>
  <c r="T714" i="1"/>
  <c r="U714" i="1"/>
  <c r="T715" i="1"/>
  <c r="U715" i="1"/>
  <c r="T716" i="1"/>
  <c r="U716" i="1"/>
  <c r="T717" i="1"/>
  <c r="U717" i="1"/>
  <c r="T718" i="1"/>
  <c r="U718" i="1"/>
  <c r="T719" i="1"/>
  <c r="U719" i="1"/>
  <c r="T720" i="1"/>
  <c r="U720" i="1"/>
  <c r="T721" i="1"/>
  <c r="U721" i="1"/>
  <c r="T722" i="1"/>
  <c r="U722" i="1"/>
  <c r="T723" i="1"/>
  <c r="U723" i="1"/>
  <c r="T724" i="1"/>
  <c r="U724" i="1"/>
  <c r="T725" i="1"/>
  <c r="U725" i="1"/>
  <c r="T726" i="1"/>
  <c r="U726" i="1"/>
  <c r="T727" i="1"/>
  <c r="U727" i="1"/>
  <c r="T728" i="1"/>
  <c r="U728" i="1"/>
  <c r="T729" i="1"/>
  <c r="U729" i="1"/>
  <c r="T730" i="1"/>
  <c r="U730" i="1"/>
  <c r="T731" i="1"/>
  <c r="U731" i="1"/>
  <c r="T732" i="1"/>
  <c r="U732" i="1"/>
  <c r="T733" i="1"/>
  <c r="U733" i="1"/>
  <c r="T734" i="1"/>
  <c r="U734" i="1"/>
  <c r="T735" i="1"/>
  <c r="U735" i="1"/>
  <c r="T736" i="1"/>
  <c r="U736" i="1"/>
  <c r="T737" i="1"/>
  <c r="U737" i="1"/>
  <c r="T738" i="1"/>
  <c r="U738" i="1"/>
  <c r="T739" i="1"/>
  <c r="U739" i="1"/>
  <c r="T740" i="1"/>
  <c r="U740" i="1"/>
  <c r="T741" i="1"/>
  <c r="U741" i="1"/>
  <c r="T742" i="1"/>
  <c r="U742" i="1"/>
  <c r="T743" i="1"/>
  <c r="U743" i="1"/>
  <c r="T744" i="1"/>
  <c r="U744" i="1"/>
  <c r="T745" i="1"/>
  <c r="U745" i="1"/>
  <c r="T746" i="1"/>
  <c r="U746" i="1"/>
  <c r="T747" i="1"/>
  <c r="U747" i="1"/>
  <c r="T748" i="1"/>
  <c r="U748" i="1"/>
  <c r="T749" i="1"/>
  <c r="U749" i="1"/>
  <c r="T750" i="1"/>
  <c r="U750" i="1"/>
  <c r="T751" i="1"/>
  <c r="U751" i="1"/>
  <c r="T752" i="1"/>
  <c r="U752" i="1"/>
  <c r="T753" i="1"/>
  <c r="U753" i="1"/>
  <c r="T754" i="1"/>
  <c r="U754" i="1"/>
  <c r="T755" i="1"/>
  <c r="U755" i="1"/>
  <c r="T756" i="1"/>
  <c r="U756" i="1"/>
  <c r="T757" i="1"/>
  <c r="U757" i="1"/>
  <c r="T758" i="1"/>
  <c r="U758" i="1"/>
  <c r="T759" i="1"/>
  <c r="U759" i="1"/>
  <c r="T760" i="1"/>
  <c r="U760" i="1"/>
  <c r="T761" i="1"/>
  <c r="U761" i="1"/>
  <c r="T762" i="1"/>
  <c r="U762" i="1"/>
  <c r="T763" i="1"/>
  <c r="U763" i="1"/>
  <c r="T764" i="1"/>
  <c r="U764" i="1"/>
  <c r="T765" i="1"/>
  <c r="U765" i="1"/>
  <c r="T766" i="1"/>
  <c r="U766" i="1"/>
  <c r="T767" i="1"/>
  <c r="U767" i="1"/>
  <c r="T768" i="1"/>
  <c r="U768" i="1"/>
  <c r="T769" i="1"/>
  <c r="U769" i="1"/>
  <c r="T770" i="1"/>
  <c r="U770" i="1"/>
  <c r="T771" i="1"/>
  <c r="U771" i="1"/>
  <c r="T772" i="1"/>
  <c r="U772" i="1"/>
  <c r="T773" i="1"/>
  <c r="U773" i="1"/>
  <c r="T774" i="1"/>
  <c r="U774" i="1"/>
  <c r="T775" i="1"/>
  <c r="U775" i="1"/>
  <c r="T776" i="1"/>
  <c r="U776" i="1"/>
  <c r="T777" i="1"/>
  <c r="U777" i="1"/>
  <c r="T778" i="1"/>
  <c r="U778" i="1"/>
  <c r="T779" i="1"/>
  <c r="U779" i="1"/>
  <c r="T780" i="1"/>
  <c r="U780" i="1"/>
  <c r="T781" i="1"/>
  <c r="U781" i="1"/>
  <c r="T782" i="1"/>
  <c r="U782" i="1"/>
  <c r="T783" i="1"/>
  <c r="U783" i="1"/>
  <c r="T784" i="1"/>
  <c r="U784" i="1"/>
  <c r="T785" i="1"/>
  <c r="U785" i="1"/>
  <c r="T786" i="1"/>
  <c r="U786" i="1"/>
  <c r="T787" i="1"/>
  <c r="U787" i="1"/>
  <c r="T788" i="1"/>
  <c r="U788" i="1"/>
  <c r="T789" i="1"/>
  <c r="U789" i="1"/>
  <c r="T790" i="1"/>
  <c r="U790" i="1"/>
  <c r="T791" i="1"/>
  <c r="U791" i="1"/>
  <c r="T792" i="1"/>
  <c r="U792" i="1"/>
  <c r="T793" i="1"/>
  <c r="U793" i="1"/>
  <c r="T794" i="1"/>
  <c r="U794" i="1"/>
  <c r="T795" i="1"/>
  <c r="U795" i="1"/>
  <c r="T796" i="1"/>
  <c r="U796" i="1"/>
  <c r="T797" i="1"/>
  <c r="U797" i="1"/>
  <c r="T798" i="1"/>
  <c r="U798" i="1"/>
  <c r="T799" i="1"/>
  <c r="U799" i="1"/>
  <c r="T800" i="1"/>
  <c r="U800" i="1"/>
  <c r="T801" i="1"/>
  <c r="U801" i="1"/>
  <c r="T802" i="1"/>
  <c r="U802" i="1"/>
  <c r="T803" i="1"/>
  <c r="U803" i="1"/>
  <c r="T804" i="1"/>
  <c r="U804" i="1"/>
  <c r="T805" i="1"/>
  <c r="U805" i="1"/>
  <c r="T806" i="1"/>
  <c r="U806" i="1"/>
  <c r="T807" i="1"/>
  <c r="U807" i="1"/>
  <c r="T808" i="1"/>
  <c r="U808" i="1"/>
  <c r="T809" i="1"/>
  <c r="U809" i="1"/>
  <c r="T810" i="1"/>
  <c r="U810" i="1"/>
  <c r="T811" i="1"/>
  <c r="U811" i="1"/>
  <c r="T812" i="1"/>
  <c r="U812" i="1"/>
  <c r="T813" i="1"/>
  <c r="U813" i="1"/>
  <c r="T814" i="1"/>
  <c r="U814" i="1"/>
  <c r="T815" i="1"/>
  <c r="U815" i="1"/>
  <c r="T816" i="1"/>
  <c r="U816" i="1"/>
  <c r="T817" i="1"/>
  <c r="U817" i="1"/>
  <c r="T818" i="1"/>
  <c r="U818" i="1"/>
  <c r="T819" i="1"/>
  <c r="U819" i="1"/>
  <c r="T820" i="1"/>
  <c r="U820" i="1"/>
  <c r="T821" i="1"/>
  <c r="U821" i="1"/>
  <c r="T822" i="1"/>
  <c r="U822" i="1"/>
  <c r="T823" i="1"/>
  <c r="U823" i="1"/>
  <c r="T824" i="1"/>
  <c r="U824" i="1"/>
  <c r="T825" i="1"/>
  <c r="U825" i="1"/>
  <c r="T826" i="1"/>
  <c r="U826" i="1"/>
  <c r="T827" i="1"/>
  <c r="U827" i="1"/>
  <c r="T828" i="1"/>
  <c r="U828" i="1"/>
  <c r="T829" i="1"/>
  <c r="U829" i="1"/>
  <c r="T830" i="1"/>
  <c r="U830" i="1"/>
  <c r="T831" i="1"/>
  <c r="U831" i="1"/>
  <c r="T832" i="1"/>
  <c r="U832" i="1"/>
  <c r="T833" i="1"/>
  <c r="U833" i="1"/>
  <c r="T834" i="1"/>
  <c r="U834" i="1"/>
  <c r="T835" i="1"/>
  <c r="U835" i="1"/>
  <c r="T836" i="1"/>
  <c r="U836" i="1"/>
  <c r="T837" i="1"/>
  <c r="U837" i="1"/>
  <c r="T838" i="1"/>
  <c r="U838" i="1"/>
  <c r="T839" i="1"/>
  <c r="U839" i="1"/>
  <c r="T840" i="1"/>
  <c r="U840" i="1"/>
  <c r="T841" i="1"/>
  <c r="U841" i="1"/>
  <c r="T842" i="1"/>
  <c r="U842" i="1"/>
  <c r="T843" i="1"/>
  <c r="U843" i="1"/>
  <c r="T844" i="1"/>
  <c r="U844" i="1"/>
  <c r="T845" i="1"/>
  <c r="U845" i="1"/>
  <c r="T846" i="1"/>
  <c r="U846" i="1"/>
  <c r="T847" i="1"/>
  <c r="U847" i="1"/>
  <c r="T848" i="1"/>
  <c r="U848" i="1"/>
  <c r="T849" i="1"/>
  <c r="U849" i="1"/>
  <c r="T850" i="1"/>
  <c r="U850" i="1"/>
  <c r="T851" i="1"/>
  <c r="U851" i="1"/>
  <c r="T852" i="1"/>
  <c r="U852" i="1"/>
  <c r="T853" i="1"/>
  <c r="U853" i="1"/>
  <c r="T854" i="1"/>
  <c r="U854" i="1"/>
  <c r="T855" i="1"/>
  <c r="U855" i="1"/>
  <c r="T856" i="1"/>
  <c r="U856" i="1"/>
  <c r="T857" i="1"/>
  <c r="U857" i="1"/>
  <c r="T858" i="1"/>
  <c r="U858" i="1"/>
  <c r="T859" i="1"/>
  <c r="U859" i="1"/>
  <c r="T860" i="1"/>
  <c r="U860" i="1"/>
  <c r="T861" i="1"/>
  <c r="U861" i="1"/>
  <c r="T862" i="1"/>
  <c r="U862" i="1"/>
  <c r="T863" i="1"/>
  <c r="U863" i="1"/>
  <c r="T864" i="1"/>
  <c r="U864" i="1"/>
  <c r="T865" i="1"/>
  <c r="U865" i="1"/>
  <c r="T866" i="1"/>
  <c r="U866" i="1"/>
  <c r="T867" i="1"/>
  <c r="U867" i="1"/>
  <c r="T868" i="1"/>
  <c r="U868" i="1"/>
  <c r="T869" i="1"/>
  <c r="U869" i="1"/>
  <c r="T870" i="1"/>
  <c r="U870" i="1"/>
  <c r="T871" i="1"/>
  <c r="U871" i="1"/>
  <c r="T872" i="1"/>
  <c r="U872" i="1"/>
  <c r="T873" i="1"/>
  <c r="U873" i="1"/>
  <c r="T874" i="1"/>
  <c r="U874" i="1"/>
  <c r="T875" i="1"/>
  <c r="U875" i="1"/>
  <c r="T876" i="1"/>
  <c r="U876" i="1"/>
  <c r="T877" i="1"/>
  <c r="U877" i="1"/>
  <c r="T878" i="1"/>
  <c r="U878" i="1"/>
  <c r="T879" i="1"/>
  <c r="U879" i="1"/>
  <c r="T880" i="1"/>
  <c r="U880" i="1"/>
  <c r="T881" i="1"/>
  <c r="U881" i="1"/>
  <c r="T882" i="1"/>
  <c r="U882" i="1"/>
  <c r="T883" i="1"/>
  <c r="U883" i="1"/>
  <c r="T884" i="1"/>
  <c r="U884" i="1"/>
  <c r="T885" i="1"/>
  <c r="U885" i="1"/>
  <c r="T886" i="1"/>
  <c r="U886" i="1"/>
  <c r="T887" i="1"/>
  <c r="U887" i="1"/>
  <c r="T888" i="1"/>
  <c r="U888" i="1"/>
  <c r="T889" i="1"/>
  <c r="U889" i="1"/>
  <c r="T890" i="1"/>
  <c r="U890" i="1"/>
  <c r="T891" i="1"/>
  <c r="U891" i="1"/>
  <c r="T892" i="1"/>
  <c r="U892" i="1"/>
  <c r="T893" i="1"/>
  <c r="U893" i="1"/>
  <c r="T894" i="1"/>
  <c r="U894" i="1"/>
  <c r="T895" i="1"/>
  <c r="U895" i="1"/>
  <c r="T896" i="1"/>
  <c r="U896" i="1"/>
  <c r="T897" i="1"/>
  <c r="U897" i="1"/>
  <c r="T898" i="1"/>
  <c r="U898" i="1"/>
  <c r="T899" i="1"/>
  <c r="U899" i="1"/>
  <c r="T900" i="1"/>
  <c r="U900" i="1"/>
  <c r="T901" i="1"/>
  <c r="U901" i="1"/>
  <c r="T902" i="1"/>
  <c r="U902" i="1"/>
  <c r="T903" i="1"/>
  <c r="U903" i="1"/>
  <c r="T904" i="1"/>
  <c r="U904" i="1"/>
  <c r="T905" i="1"/>
  <c r="U905" i="1"/>
  <c r="T906" i="1"/>
  <c r="U906" i="1"/>
  <c r="T907" i="1"/>
  <c r="U907" i="1"/>
  <c r="T908" i="1"/>
  <c r="U908" i="1"/>
  <c r="T909" i="1"/>
  <c r="U909" i="1"/>
  <c r="T910" i="1"/>
  <c r="U910" i="1"/>
  <c r="T911" i="1"/>
  <c r="U911" i="1"/>
  <c r="T912" i="1"/>
  <c r="U912" i="1"/>
  <c r="T913" i="1"/>
  <c r="U913" i="1"/>
  <c r="T914" i="1"/>
  <c r="U914" i="1"/>
  <c r="T915" i="1"/>
  <c r="U915" i="1"/>
  <c r="T916" i="1"/>
  <c r="U916" i="1"/>
  <c r="T917" i="1"/>
  <c r="U917" i="1"/>
  <c r="T918" i="1"/>
  <c r="U918" i="1"/>
  <c r="T919" i="1"/>
  <c r="U919" i="1"/>
  <c r="T920" i="1"/>
  <c r="U920" i="1"/>
  <c r="T921" i="1"/>
  <c r="U921" i="1"/>
  <c r="T922" i="1"/>
  <c r="U922" i="1"/>
  <c r="T923" i="1"/>
  <c r="U923" i="1"/>
  <c r="T924" i="1"/>
  <c r="U924" i="1"/>
  <c r="T925" i="1"/>
  <c r="U925" i="1"/>
  <c r="T926" i="1"/>
  <c r="U926" i="1"/>
  <c r="T927" i="1"/>
  <c r="U927" i="1"/>
  <c r="T928" i="1"/>
  <c r="U928" i="1"/>
  <c r="T929" i="1"/>
  <c r="U929" i="1"/>
  <c r="T930" i="1"/>
  <c r="U930" i="1"/>
  <c r="T931" i="1"/>
  <c r="U931" i="1"/>
  <c r="T932" i="1"/>
  <c r="U932" i="1"/>
  <c r="T933" i="1"/>
  <c r="U933" i="1"/>
  <c r="T934" i="1"/>
  <c r="U934" i="1"/>
  <c r="T935" i="1"/>
  <c r="U935" i="1"/>
  <c r="T936" i="1"/>
  <c r="U936" i="1"/>
  <c r="T937" i="1"/>
  <c r="U937" i="1"/>
  <c r="T938" i="1"/>
  <c r="U938" i="1"/>
  <c r="T939" i="1"/>
  <c r="U939" i="1"/>
  <c r="T940" i="1"/>
  <c r="U940" i="1"/>
  <c r="T941" i="1"/>
  <c r="U941" i="1"/>
  <c r="T942" i="1"/>
  <c r="U942" i="1"/>
  <c r="T943" i="1"/>
  <c r="U943" i="1"/>
  <c r="T944" i="1"/>
  <c r="U944" i="1"/>
  <c r="T945" i="1"/>
  <c r="U945" i="1"/>
  <c r="T946" i="1"/>
  <c r="U946" i="1"/>
  <c r="T947" i="1"/>
  <c r="U947" i="1"/>
  <c r="T948" i="1"/>
  <c r="U948" i="1"/>
  <c r="T949" i="1"/>
  <c r="U949" i="1"/>
  <c r="T950" i="1"/>
  <c r="U950" i="1"/>
  <c r="T951" i="1"/>
  <c r="U951" i="1"/>
  <c r="T952" i="1"/>
  <c r="U952" i="1"/>
  <c r="T953" i="1"/>
  <c r="U953" i="1"/>
  <c r="T46" i="1"/>
  <c r="U46" i="1"/>
  <c r="T47" i="1"/>
  <c r="U47" i="1"/>
  <c r="T48" i="1"/>
  <c r="U48" i="1"/>
  <c r="T49" i="1"/>
  <c r="U49" i="1"/>
  <c r="T50" i="1"/>
  <c r="U50" i="1"/>
  <c r="T51" i="1"/>
  <c r="U51" i="1"/>
  <c r="T52" i="1"/>
  <c r="U52" i="1"/>
  <c r="U45" i="1"/>
  <c r="U2302" i="1"/>
  <c r="U44" i="1"/>
  <c r="R1782" i="1"/>
  <c r="Q1782" i="1"/>
  <c r="P1782" i="1"/>
  <c r="S1782" i="1" s="1"/>
  <c r="O1782" i="1"/>
  <c r="R2408" i="1"/>
  <c r="Q2408" i="1"/>
  <c r="T2408" i="1" s="1"/>
  <c r="P2408" i="1"/>
  <c r="O2408" i="1"/>
  <c r="R44" i="1"/>
  <c r="Q44" i="1"/>
  <c r="T44" i="1" s="1"/>
  <c r="P44" i="1"/>
  <c r="S44" i="1" s="1"/>
  <c r="O44" i="1"/>
  <c r="R43" i="1"/>
  <c r="Q43" i="1"/>
  <c r="T43" i="1" s="1"/>
  <c r="P43" i="1"/>
  <c r="O43" i="1"/>
  <c r="R1966" i="1"/>
  <c r="Q1966" i="1"/>
  <c r="P1966" i="1"/>
  <c r="S1966" i="1" s="1"/>
  <c r="O1966" i="1"/>
  <c r="R1965" i="1"/>
  <c r="Q1965" i="1"/>
  <c r="P1965" i="1"/>
  <c r="S1965" i="1" s="1"/>
  <c r="O1965" i="1"/>
  <c r="R1781" i="1"/>
  <c r="Q1781" i="1"/>
  <c r="P1781" i="1"/>
  <c r="S1781" i="1" s="1"/>
  <c r="O1781" i="1"/>
  <c r="R1019" i="1"/>
  <c r="Q1019" i="1"/>
  <c r="P1019" i="1"/>
  <c r="O1019" i="1"/>
  <c r="R1018" i="1"/>
  <c r="Q1018" i="1"/>
  <c r="T1018" i="1" s="1"/>
  <c r="P1018" i="1"/>
  <c r="S1018" i="1" s="1"/>
  <c r="U1018" i="1" s="1"/>
  <c r="O1018" i="1"/>
  <c r="R1780" i="1"/>
  <c r="Q1780" i="1"/>
  <c r="P1780" i="1"/>
  <c r="S1780" i="1" s="1"/>
  <c r="O1780" i="1"/>
  <c r="R1779" i="1"/>
  <c r="Q1779" i="1"/>
  <c r="P1779" i="1"/>
  <c r="O1779" i="1"/>
  <c r="R1778" i="1"/>
  <c r="Q1778" i="1"/>
  <c r="P1778" i="1"/>
  <c r="O1778" i="1"/>
  <c r="R1777" i="1"/>
  <c r="Q1777" i="1"/>
  <c r="P1777" i="1"/>
  <c r="O1777" i="1"/>
  <c r="R953" i="1"/>
  <c r="Q953" i="1"/>
  <c r="P953" i="1"/>
  <c r="O953" i="1"/>
  <c r="R952" i="1"/>
  <c r="Q952" i="1"/>
  <c r="P952" i="1"/>
  <c r="O952" i="1"/>
  <c r="R951" i="1"/>
  <c r="Q951" i="1"/>
  <c r="P951" i="1"/>
  <c r="O951" i="1"/>
  <c r="R1776" i="1"/>
  <c r="Q1776" i="1"/>
  <c r="P1776" i="1"/>
  <c r="O1776" i="1"/>
  <c r="R1775" i="1"/>
  <c r="Q1775" i="1"/>
  <c r="P1775" i="1"/>
  <c r="S1775" i="1" s="1"/>
  <c r="O1775" i="1"/>
  <c r="R2407" i="1"/>
  <c r="Q2407" i="1"/>
  <c r="T2407" i="1" s="1"/>
  <c r="P2407" i="1"/>
  <c r="O2407" i="1"/>
  <c r="R2406" i="1"/>
  <c r="Q2406" i="1"/>
  <c r="T2406" i="1" s="1"/>
  <c r="P2406" i="1"/>
  <c r="O2406" i="1"/>
  <c r="R2405" i="1"/>
  <c r="Q2405" i="1"/>
  <c r="T2405" i="1" s="1"/>
  <c r="P2405" i="1"/>
  <c r="O2405" i="1"/>
  <c r="R2404" i="1"/>
  <c r="Q2404" i="1"/>
  <c r="T2404" i="1" s="1"/>
  <c r="P2404" i="1"/>
  <c r="O2404" i="1"/>
  <c r="R2403" i="1"/>
  <c r="Q2403" i="1"/>
  <c r="T2403" i="1" s="1"/>
  <c r="P2403" i="1"/>
  <c r="O2403" i="1"/>
  <c r="R2402" i="1"/>
  <c r="Q2402" i="1"/>
  <c r="T2402" i="1" s="1"/>
  <c r="P2402" i="1"/>
  <c r="O2402" i="1"/>
  <c r="R1964" i="1"/>
  <c r="Q1964" i="1"/>
  <c r="P1964" i="1"/>
  <c r="S1964" i="1" s="1"/>
  <c r="O1964" i="1"/>
  <c r="R950" i="1"/>
  <c r="Q950" i="1"/>
  <c r="P950" i="1"/>
  <c r="O950" i="1"/>
  <c r="R949" i="1"/>
  <c r="Q949" i="1"/>
  <c r="P949" i="1"/>
  <c r="O949" i="1"/>
  <c r="R948" i="1"/>
  <c r="Q948" i="1"/>
  <c r="P948" i="1"/>
  <c r="S948" i="1" s="1"/>
  <c r="O948" i="1"/>
  <c r="R947" i="1"/>
  <c r="Q947" i="1"/>
  <c r="P947" i="1"/>
  <c r="O947" i="1"/>
  <c r="R946" i="1"/>
  <c r="Q946" i="1"/>
  <c r="P946" i="1"/>
  <c r="S946" i="1" s="1"/>
  <c r="O946" i="1"/>
  <c r="R945" i="1"/>
  <c r="Q945" i="1"/>
  <c r="P945" i="1"/>
  <c r="O945" i="1"/>
  <c r="R944" i="1"/>
  <c r="Q944" i="1"/>
  <c r="P944" i="1"/>
  <c r="S944" i="1" s="1"/>
  <c r="O944" i="1"/>
  <c r="S943" i="1"/>
  <c r="R943" i="1"/>
  <c r="Q943" i="1"/>
  <c r="P943" i="1"/>
  <c r="O943" i="1"/>
  <c r="R942" i="1"/>
  <c r="Q942" i="1"/>
  <c r="P942" i="1"/>
  <c r="O942" i="1"/>
  <c r="R1017" i="1"/>
  <c r="Q1017" i="1"/>
  <c r="P1017" i="1"/>
  <c r="O1017" i="1"/>
  <c r="R1016" i="1"/>
  <c r="Q1016" i="1"/>
  <c r="P1016" i="1"/>
  <c r="O1016" i="1"/>
  <c r="R941" i="1"/>
  <c r="Q941" i="1"/>
  <c r="P941" i="1"/>
  <c r="O941" i="1"/>
  <c r="R1774" i="1"/>
  <c r="Q1774" i="1"/>
  <c r="P1774" i="1"/>
  <c r="O1774" i="1"/>
  <c r="R1773" i="1"/>
  <c r="Q1773" i="1"/>
  <c r="P1773" i="1"/>
  <c r="O1773" i="1"/>
  <c r="R940" i="1"/>
  <c r="Q940" i="1"/>
  <c r="P940" i="1"/>
  <c r="O940" i="1"/>
  <c r="R1963" i="1"/>
  <c r="Q1963" i="1"/>
  <c r="P1963" i="1"/>
  <c r="S1963" i="1" s="1"/>
  <c r="O1963" i="1"/>
  <c r="R2401" i="1"/>
  <c r="Q2401" i="1"/>
  <c r="P2401" i="1"/>
  <c r="O2401" i="1"/>
  <c r="R939" i="1"/>
  <c r="Q939" i="1"/>
  <c r="P939" i="1"/>
  <c r="S939" i="1" s="1"/>
  <c r="O939" i="1"/>
  <c r="R2400" i="1"/>
  <c r="Q2400" i="1"/>
  <c r="T2400" i="1" s="1"/>
  <c r="P2400" i="1"/>
  <c r="O2400" i="1"/>
  <c r="R2399" i="1"/>
  <c r="Q2399" i="1"/>
  <c r="P2399" i="1"/>
  <c r="O2399" i="1"/>
  <c r="R1772" i="1"/>
  <c r="Q1772" i="1"/>
  <c r="P1772" i="1"/>
  <c r="O1772" i="1"/>
  <c r="R938" i="1"/>
  <c r="Q938" i="1"/>
  <c r="P938" i="1"/>
  <c r="O938" i="1"/>
  <c r="R937" i="1"/>
  <c r="Q937" i="1"/>
  <c r="P937" i="1"/>
  <c r="O937" i="1"/>
  <c r="R1962" i="1"/>
  <c r="Q1962" i="1"/>
  <c r="P1962" i="1"/>
  <c r="O1962" i="1"/>
  <c r="R1961" i="1"/>
  <c r="S1961" i="1" s="1"/>
  <c r="Q1961" i="1"/>
  <c r="P1961" i="1"/>
  <c r="O1961" i="1"/>
  <c r="R1771" i="1"/>
  <c r="Q1771" i="1"/>
  <c r="P1771" i="1"/>
  <c r="S1771" i="1" s="1"/>
  <c r="O1771" i="1"/>
  <c r="R2398" i="1"/>
  <c r="Q2398" i="1"/>
  <c r="T2398" i="1" s="1"/>
  <c r="P2398" i="1"/>
  <c r="O2398" i="1"/>
  <c r="R936" i="1"/>
  <c r="Q936" i="1"/>
  <c r="P936" i="1"/>
  <c r="O936" i="1"/>
  <c r="R935" i="1"/>
  <c r="Q935" i="1"/>
  <c r="P935" i="1"/>
  <c r="S935" i="1" s="1"/>
  <c r="O935" i="1"/>
  <c r="R2397" i="1"/>
  <c r="Q2397" i="1"/>
  <c r="T2397" i="1" s="1"/>
  <c r="P2397" i="1"/>
  <c r="O2397" i="1"/>
  <c r="R2396" i="1"/>
  <c r="Q2396" i="1"/>
  <c r="T2396" i="1" s="1"/>
  <c r="P2396" i="1"/>
  <c r="S2396" i="1" s="1"/>
  <c r="U2396" i="1" s="1"/>
  <c r="O2396" i="1"/>
  <c r="R2395" i="1"/>
  <c r="Q2395" i="1"/>
  <c r="P2395" i="1"/>
  <c r="O2395" i="1"/>
  <c r="R2394" i="1"/>
  <c r="Q2394" i="1"/>
  <c r="T2394" i="1" s="1"/>
  <c r="P2394" i="1"/>
  <c r="O2394" i="1"/>
  <c r="R2393" i="1"/>
  <c r="Q2393" i="1"/>
  <c r="P2393" i="1"/>
  <c r="S2393" i="1" s="1"/>
  <c r="U2393" i="1" s="1"/>
  <c r="O2393" i="1"/>
  <c r="R2392" i="1"/>
  <c r="Q2392" i="1"/>
  <c r="T2392" i="1" s="1"/>
  <c r="P2392" i="1"/>
  <c r="O2392" i="1"/>
  <c r="R2391" i="1"/>
  <c r="Q2391" i="1"/>
  <c r="T2391" i="1" s="1"/>
  <c r="P2391" i="1"/>
  <c r="O2391" i="1"/>
  <c r="S2390" i="1"/>
  <c r="U2390" i="1" s="1"/>
  <c r="R2390" i="1"/>
  <c r="Q2390" i="1"/>
  <c r="P2390" i="1"/>
  <c r="O2390" i="1"/>
  <c r="R2389" i="1"/>
  <c r="Q2389" i="1"/>
  <c r="P2389" i="1"/>
  <c r="O2389" i="1"/>
  <c r="R1770" i="1"/>
  <c r="Q1770" i="1"/>
  <c r="P1770" i="1"/>
  <c r="O1770" i="1"/>
  <c r="R1769" i="1"/>
  <c r="Q1769" i="1"/>
  <c r="P1769" i="1"/>
  <c r="O1769" i="1"/>
  <c r="R1768" i="1"/>
  <c r="Q1768" i="1"/>
  <c r="P1768" i="1"/>
  <c r="O1768" i="1"/>
  <c r="R1767" i="1"/>
  <c r="Q1767" i="1"/>
  <c r="P1767" i="1"/>
  <c r="S1767" i="1" s="1"/>
  <c r="O1767" i="1"/>
  <c r="R1960" i="1"/>
  <c r="Q1960" i="1"/>
  <c r="P1960" i="1"/>
  <c r="O1960" i="1"/>
  <c r="R1108" i="1"/>
  <c r="Q1108" i="1"/>
  <c r="P1108" i="1"/>
  <c r="O1108" i="1"/>
  <c r="R1766" i="1"/>
  <c r="Q1766" i="1"/>
  <c r="P1766" i="1"/>
  <c r="O1766" i="1"/>
  <c r="R1107" i="1"/>
  <c r="Q1107" i="1"/>
  <c r="P1107" i="1"/>
  <c r="O1107" i="1"/>
  <c r="R1106" i="1"/>
  <c r="Q1106" i="1"/>
  <c r="P1106" i="1"/>
  <c r="O1106" i="1"/>
  <c r="R1105" i="1"/>
  <c r="Q1105" i="1"/>
  <c r="P1105" i="1"/>
  <c r="O1105" i="1"/>
  <c r="R1959" i="1"/>
  <c r="S1959" i="1" s="1"/>
  <c r="Q1959" i="1"/>
  <c r="P1959" i="1"/>
  <c r="O1959" i="1"/>
  <c r="R42" i="1"/>
  <c r="Q42" i="1"/>
  <c r="P42" i="1"/>
  <c r="O42" i="1"/>
  <c r="R2388" i="1"/>
  <c r="Q2388" i="1"/>
  <c r="P2388" i="1"/>
  <c r="O2388" i="1"/>
  <c r="R2387" i="1"/>
  <c r="Q2387" i="1"/>
  <c r="P2387" i="1"/>
  <c r="O2387" i="1"/>
  <c r="R1765" i="1"/>
  <c r="Q1765" i="1"/>
  <c r="P1765" i="1"/>
  <c r="S1765" i="1" s="1"/>
  <c r="O1765" i="1"/>
  <c r="R2386" i="1"/>
  <c r="Q2386" i="1"/>
  <c r="T2386" i="1" s="1"/>
  <c r="P2386" i="1"/>
  <c r="O2386" i="1"/>
  <c r="R2385" i="1"/>
  <c r="Q2385" i="1"/>
  <c r="T2385" i="1" s="1"/>
  <c r="P2385" i="1"/>
  <c r="S2385" i="1" s="1"/>
  <c r="U2385" i="1" s="1"/>
  <c r="O2385" i="1"/>
  <c r="R1764" i="1"/>
  <c r="Q1764" i="1"/>
  <c r="P1764" i="1"/>
  <c r="O1764" i="1"/>
  <c r="R1104" i="1"/>
  <c r="Q1104" i="1"/>
  <c r="P1104" i="1"/>
  <c r="O1104" i="1"/>
  <c r="R1763" i="1"/>
  <c r="Q1763" i="1"/>
  <c r="P1763" i="1"/>
  <c r="O1763" i="1"/>
  <c r="R1762" i="1"/>
  <c r="Q1762" i="1"/>
  <c r="P1762" i="1"/>
  <c r="S1762" i="1" s="1"/>
  <c r="O1762" i="1"/>
  <c r="R1958" i="1"/>
  <c r="S1958" i="1" s="1"/>
  <c r="Q1958" i="1"/>
  <c r="P1958" i="1"/>
  <c r="O1958" i="1"/>
  <c r="R2384" i="1"/>
  <c r="Q2384" i="1"/>
  <c r="T2384" i="1" s="1"/>
  <c r="P2384" i="1"/>
  <c r="O2384" i="1"/>
  <c r="R2383" i="1"/>
  <c r="Q2383" i="1"/>
  <c r="P2383" i="1"/>
  <c r="O2383" i="1"/>
  <c r="R1761" i="1"/>
  <c r="Q1761" i="1"/>
  <c r="P1761" i="1"/>
  <c r="S1761" i="1" s="1"/>
  <c r="O1761" i="1"/>
  <c r="R1957" i="1"/>
  <c r="Q1957" i="1"/>
  <c r="P1957" i="1"/>
  <c r="O1957" i="1"/>
  <c r="R1760" i="1"/>
  <c r="Q1760" i="1"/>
  <c r="P1760" i="1"/>
  <c r="O1760" i="1"/>
  <c r="R1759" i="1"/>
  <c r="Q1759" i="1"/>
  <c r="P1759" i="1"/>
  <c r="O1759" i="1"/>
  <c r="R934" i="1"/>
  <c r="Q934" i="1"/>
  <c r="P934" i="1"/>
  <c r="S934" i="1" s="1"/>
  <c r="O934" i="1"/>
  <c r="R933" i="1"/>
  <c r="Q933" i="1"/>
  <c r="P933" i="1"/>
  <c r="O933" i="1"/>
  <c r="R1758" i="1"/>
  <c r="Q1758" i="1"/>
  <c r="P1758" i="1"/>
  <c r="O1758" i="1"/>
  <c r="R2382" i="1"/>
  <c r="Q2382" i="1"/>
  <c r="P2382" i="1"/>
  <c r="O2382" i="1"/>
  <c r="R932" i="1"/>
  <c r="Q932" i="1"/>
  <c r="P932" i="1"/>
  <c r="O932" i="1"/>
  <c r="R931" i="1"/>
  <c r="Q931" i="1"/>
  <c r="P931" i="1"/>
  <c r="S931" i="1" s="1"/>
  <c r="O931" i="1"/>
  <c r="R1956" i="1"/>
  <c r="Q1956" i="1"/>
  <c r="P1956" i="1"/>
  <c r="O1956" i="1"/>
  <c r="R2381" i="1"/>
  <c r="Q2381" i="1"/>
  <c r="T2381" i="1" s="1"/>
  <c r="P2381" i="1"/>
  <c r="O2381" i="1"/>
  <c r="R1757" i="1"/>
  <c r="Q1757" i="1"/>
  <c r="P1757" i="1"/>
  <c r="O1757" i="1"/>
  <c r="R2380" i="1"/>
  <c r="Q2380" i="1"/>
  <c r="T2380" i="1" s="1"/>
  <c r="P2380" i="1"/>
  <c r="S2380" i="1" s="1"/>
  <c r="U2380" i="1" s="1"/>
  <c r="O2380" i="1"/>
  <c r="R930" i="1"/>
  <c r="Q930" i="1"/>
  <c r="P930" i="1"/>
  <c r="O930" i="1"/>
  <c r="R929" i="1"/>
  <c r="Q929" i="1"/>
  <c r="P929" i="1"/>
  <c r="O929" i="1"/>
  <c r="R1756" i="1"/>
  <c r="Q1756" i="1"/>
  <c r="P1756" i="1"/>
  <c r="O1756" i="1"/>
  <c r="R2379" i="1"/>
  <c r="Q2379" i="1"/>
  <c r="T2379" i="1" s="1"/>
  <c r="P2379" i="1"/>
  <c r="O2379" i="1"/>
  <c r="R2378" i="1"/>
  <c r="Q2378" i="1"/>
  <c r="P2378" i="1"/>
  <c r="O2378" i="1"/>
  <c r="R2377" i="1"/>
  <c r="Q2377" i="1"/>
  <c r="T2377" i="1" s="1"/>
  <c r="P2377" i="1"/>
  <c r="O2377" i="1"/>
  <c r="S928" i="1"/>
  <c r="R928" i="1"/>
  <c r="Q928" i="1"/>
  <c r="P928" i="1"/>
  <c r="O928" i="1"/>
  <c r="R1755" i="1"/>
  <c r="Q1755" i="1"/>
  <c r="P1755" i="1"/>
  <c r="S1755" i="1" s="1"/>
  <c r="O1755" i="1"/>
  <c r="R927" i="1"/>
  <c r="Q927" i="1"/>
  <c r="P927" i="1"/>
  <c r="O927" i="1"/>
  <c r="R1103" i="1"/>
  <c r="Q1103" i="1"/>
  <c r="P1103" i="1"/>
  <c r="S1103" i="1" s="1"/>
  <c r="O1103" i="1"/>
  <c r="R926" i="1"/>
  <c r="Q926" i="1"/>
  <c r="P926" i="1"/>
  <c r="O926" i="1"/>
  <c r="R1955" i="1"/>
  <c r="Q1955" i="1"/>
  <c r="P1955" i="1"/>
  <c r="O1955" i="1"/>
  <c r="R925" i="1"/>
  <c r="Q925" i="1"/>
  <c r="P925" i="1"/>
  <c r="O925" i="1"/>
  <c r="R2376" i="1"/>
  <c r="S2376" i="1" s="1"/>
  <c r="U2376" i="1" s="1"/>
  <c r="Q2376" i="1"/>
  <c r="P2376" i="1"/>
  <c r="O2376" i="1"/>
  <c r="R1754" i="1"/>
  <c r="Q1754" i="1"/>
  <c r="P1754" i="1"/>
  <c r="O1754" i="1"/>
  <c r="R924" i="1"/>
  <c r="Q924" i="1"/>
  <c r="P924" i="1"/>
  <c r="O924" i="1"/>
  <c r="R923" i="1"/>
  <c r="Q923" i="1"/>
  <c r="P923" i="1"/>
  <c r="O923" i="1"/>
  <c r="R1753" i="1"/>
  <c r="Q1753" i="1"/>
  <c r="P1753" i="1"/>
  <c r="O1753" i="1"/>
  <c r="R2375" i="1"/>
  <c r="Q2375" i="1"/>
  <c r="T2375" i="1" s="1"/>
  <c r="P2375" i="1"/>
  <c r="O2375" i="1"/>
  <c r="R2374" i="1"/>
  <c r="Q2374" i="1"/>
  <c r="P2374" i="1"/>
  <c r="O2374" i="1"/>
  <c r="R2373" i="1"/>
  <c r="Q2373" i="1"/>
  <c r="T2373" i="1" s="1"/>
  <c r="P2373" i="1"/>
  <c r="O2373" i="1"/>
  <c r="R1752" i="1"/>
  <c r="Q1752" i="1"/>
  <c r="P1752" i="1"/>
  <c r="O1752" i="1"/>
  <c r="R922" i="1"/>
  <c r="Q922" i="1"/>
  <c r="P922" i="1"/>
  <c r="O922" i="1"/>
  <c r="S1102" i="1"/>
  <c r="R1102" i="1"/>
  <c r="Q1102" i="1"/>
  <c r="P1102" i="1"/>
  <c r="O1102" i="1"/>
  <c r="R1751" i="1"/>
  <c r="Q1751" i="1"/>
  <c r="P1751" i="1"/>
  <c r="S1751" i="1" s="1"/>
  <c r="O1751" i="1"/>
  <c r="R1750" i="1"/>
  <c r="Q1750" i="1"/>
  <c r="P1750" i="1"/>
  <c r="O1750" i="1"/>
  <c r="R1749" i="1"/>
  <c r="Q1749" i="1"/>
  <c r="P1749" i="1"/>
  <c r="O1749" i="1"/>
  <c r="R2372" i="1"/>
  <c r="Q2372" i="1"/>
  <c r="P2372" i="1"/>
  <c r="O2372" i="1"/>
  <c r="R1954" i="1"/>
  <c r="Q1954" i="1"/>
  <c r="P1954" i="1"/>
  <c r="O1954" i="1"/>
  <c r="S1748" i="1"/>
  <c r="R1748" i="1"/>
  <c r="Q1748" i="1"/>
  <c r="P1748" i="1"/>
  <c r="O1748" i="1"/>
  <c r="R1747" i="1"/>
  <c r="Q1747" i="1"/>
  <c r="P1747" i="1"/>
  <c r="O1747" i="1"/>
  <c r="R1746" i="1"/>
  <c r="Q1746" i="1"/>
  <c r="P1746" i="1"/>
  <c r="O1746" i="1"/>
  <c r="R921" i="1"/>
  <c r="Q921" i="1"/>
  <c r="P921" i="1"/>
  <c r="O921" i="1"/>
  <c r="R1953" i="1"/>
  <c r="Q1953" i="1"/>
  <c r="P1953" i="1"/>
  <c r="S1953" i="1" s="1"/>
  <c r="O1953" i="1"/>
  <c r="R2371" i="1"/>
  <c r="S2371" i="1" s="1"/>
  <c r="U2371" i="1" s="1"/>
  <c r="Q2371" i="1"/>
  <c r="P2371" i="1"/>
  <c r="O2371" i="1"/>
  <c r="R1745" i="1"/>
  <c r="Q1745" i="1"/>
  <c r="P1745" i="1"/>
  <c r="O1745" i="1"/>
  <c r="S1952" i="1"/>
  <c r="R1952" i="1"/>
  <c r="Q1952" i="1"/>
  <c r="P1952" i="1"/>
  <c r="O1952" i="1"/>
  <c r="R920" i="1"/>
  <c r="Q920" i="1"/>
  <c r="P920" i="1"/>
  <c r="O920" i="1"/>
  <c r="R919" i="1"/>
  <c r="Q919" i="1"/>
  <c r="P919" i="1"/>
  <c r="O919" i="1"/>
  <c r="R1951" i="1"/>
  <c r="Q1951" i="1"/>
  <c r="P1951" i="1"/>
  <c r="S1951" i="1" s="1"/>
  <c r="O1951" i="1"/>
  <c r="S918" i="1"/>
  <c r="R918" i="1"/>
  <c r="Q918" i="1"/>
  <c r="P918" i="1"/>
  <c r="O918" i="1"/>
  <c r="R917" i="1"/>
  <c r="Q917" i="1"/>
  <c r="P917" i="1"/>
  <c r="O917" i="1"/>
  <c r="S916" i="1"/>
  <c r="R916" i="1"/>
  <c r="Q916" i="1"/>
  <c r="P916" i="1"/>
  <c r="O916" i="1"/>
  <c r="R915" i="1"/>
  <c r="Q915" i="1"/>
  <c r="P915" i="1"/>
  <c r="O915" i="1"/>
  <c r="R41" i="1"/>
  <c r="Q41" i="1"/>
  <c r="T41" i="1" s="1"/>
  <c r="P41" i="1"/>
  <c r="O41" i="1"/>
  <c r="R2370" i="1"/>
  <c r="Q2370" i="1"/>
  <c r="T2370" i="1" s="1"/>
  <c r="P2370" i="1"/>
  <c r="O2370" i="1"/>
  <c r="R2369" i="1"/>
  <c r="Q2369" i="1"/>
  <c r="T2369" i="1" s="1"/>
  <c r="P2369" i="1"/>
  <c r="S2369" i="1" s="1"/>
  <c r="U2369" i="1" s="1"/>
  <c r="O2369" i="1"/>
  <c r="R2368" i="1"/>
  <c r="Q2368" i="1"/>
  <c r="T2368" i="1" s="1"/>
  <c r="P2368" i="1"/>
  <c r="O2368" i="1"/>
  <c r="R2367" i="1"/>
  <c r="Q2367" i="1"/>
  <c r="T2367" i="1" s="1"/>
  <c r="P2367" i="1"/>
  <c r="O2367" i="1"/>
  <c r="R2366" i="1"/>
  <c r="Q2366" i="1"/>
  <c r="T2366" i="1" s="1"/>
  <c r="P2366" i="1"/>
  <c r="O2366" i="1"/>
  <c r="R2365" i="1"/>
  <c r="Q2365" i="1"/>
  <c r="T2365" i="1" s="1"/>
  <c r="P2365" i="1"/>
  <c r="S2365" i="1" s="1"/>
  <c r="U2365" i="1" s="1"/>
  <c r="O2365" i="1"/>
  <c r="R2364" i="1"/>
  <c r="Q2364" i="1"/>
  <c r="T2364" i="1" s="1"/>
  <c r="P2364" i="1"/>
  <c r="O2364" i="1"/>
  <c r="R1744" i="1"/>
  <c r="Q1744" i="1"/>
  <c r="P1744" i="1"/>
  <c r="S1744" i="1" s="1"/>
  <c r="O1744" i="1"/>
  <c r="R914" i="1"/>
  <c r="Q914" i="1"/>
  <c r="P914" i="1"/>
  <c r="O914" i="1"/>
  <c r="R913" i="1"/>
  <c r="Q913" i="1"/>
  <c r="P913" i="1"/>
  <c r="S913" i="1" s="1"/>
  <c r="O913" i="1"/>
  <c r="R2363" i="1"/>
  <c r="Q2363" i="1"/>
  <c r="P2363" i="1"/>
  <c r="O2363" i="1"/>
  <c r="R40" i="1"/>
  <c r="Q40" i="1"/>
  <c r="T40" i="1" s="1"/>
  <c r="P40" i="1"/>
  <c r="S40" i="1" s="1"/>
  <c r="U40" i="1" s="1"/>
  <c r="O40" i="1"/>
  <c r="R912" i="1"/>
  <c r="Q912" i="1"/>
  <c r="P912" i="1"/>
  <c r="O912" i="1"/>
  <c r="R911" i="1"/>
  <c r="Q911" i="1"/>
  <c r="P911" i="1"/>
  <c r="S911" i="1" s="1"/>
  <c r="O911" i="1"/>
  <c r="S910" i="1"/>
  <c r="R910" i="1"/>
  <c r="Q910" i="1"/>
  <c r="P910" i="1"/>
  <c r="O910" i="1"/>
  <c r="R2362" i="1"/>
  <c r="Q2362" i="1"/>
  <c r="T2362" i="1" s="1"/>
  <c r="P2362" i="1"/>
  <c r="O2362" i="1"/>
  <c r="R2361" i="1"/>
  <c r="Q2361" i="1"/>
  <c r="P2361" i="1"/>
  <c r="O2361" i="1"/>
  <c r="R909" i="1"/>
  <c r="Q909" i="1"/>
  <c r="P909" i="1"/>
  <c r="S909" i="1" s="1"/>
  <c r="O909" i="1"/>
  <c r="R1743" i="1"/>
  <c r="Q1743" i="1"/>
  <c r="P1743" i="1"/>
  <c r="O1743" i="1"/>
  <c r="R1950" i="1"/>
  <c r="Q1950" i="1"/>
  <c r="P1950" i="1"/>
  <c r="O1950" i="1"/>
  <c r="R908" i="1"/>
  <c r="Q908" i="1"/>
  <c r="P908" i="1"/>
  <c r="O908" i="1"/>
  <c r="R1742" i="1"/>
  <c r="Q1742" i="1"/>
  <c r="P1742" i="1"/>
  <c r="O1742" i="1"/>
  <c r="R1949" i="1"/>
  <c r="Q1949" i="1"/>
  <c r="P1949" i="1"/>
  <c r="O1949" i="1"/>
  <c r="R1741" i="1"/>
  <c r="Q1741" i="1"/>
  <c r="P1741" i="1"/>
  <c r="O1741" i="1"/>
  <c r="R1740" i="1"/>
  <c r="Q1740" i="1"/>
  <c r="P1740" i="1"/>
  <c r="O1740" i="1"/>
  <c r="R1739" i="1"/>
  <c r="Q1739" i="1"/>
  <c r="P1739" i="1"/>
  <c r="S1739" i="1" s="1"/>
  <c r="O1739" i="1"/>
  <c r="R1738" i="1"/>
  <c r="Q1738" i="1"/>
  <c r="P1738" i="1"/>
  <c r="O1738" i="1"/>
  <c r="R1015" i="1"/>
  <c r="Q1015" i="1"/>
  <c r="T1015" i="1" s="1"/>
  <c r="P1015" i="1"/>
  <c r="O1015" i="1"/>
  <c r="R1014" i="1"/>
  <c r="Q1014" i="1"/>
  <c r="P1014" i="1"/>
  <c r="O1014" i="1"/>
  <c r="R907" i="1"/>
  <c r="Q907" i="1"/>
  <c r="P907" i="1"/>
  <c r="S907" i="1" s="1"/>
  <c r="O907" i="1"/>
  <c r="R1737" i="1"/>
  <c r="Q1737" i="1"/>
  <c r="P1737" i="1"/>
  <c r="S1737" i="1" s="1"/>
  <c r="O1737" i="1"/>
  <c r="R1736" i="1"/>
  <c r="Q1736" i="1"/>
  <c r="P1736" i="1"/>
  <c r="O1736" i="1"/>
  <c r="R2360" i="1"/>
  <c r="Q2360" i="1"/>
  <c r="T2360" i="1" s="1"/>
  <c r="P2360" i="1"/>
  <c r="S2360" i="1" s="1"/>
  <c r="U2360" i="1" s="1"/>
  <c r="O2360" i="1"/>
  <c r="R1948" i="1"/>
  <c r="Q1948" i="1"/>
  <c r="P1948" i="1"/>
  <c r="O1948" i="1"/>
  <c r="R1735" i="1"/>
  <c r="Q1735" i="1"/>
  <c r="P1735" i="1"/>
  <c r="S1735" i="1" s="1"/>
  <c r="O1735" i="1"/>
  <c r="R1734" i="1"/>
  <c r="Q1734" i="1"/>
  <c r="P1734" i="1"/>
  <c r="O1734" i="1"/>
  <c r="R1733" i="1"/>
  <c r="Q1733" i="1"/>
  <c r="P1733" i="1"/>
  <c r="O1733" i="1"/>
  <c r="S1732" i="1"/>
  <c r="R1732" i="1"/>
  <c r="Q1732" i="1"/>
  <c r="P1732" i="1"/>
  <c r="O1732" i="1"/>
  <c r="R1731" i="1"/>
  <c r="Q1731" i="1"/>
  <c r="P1731" i="1"/>
  <c r="O1731" i="1"/>
  <c r="R1730" i="1"/>
  <c r="Q1730" i="1"/>
  <c r="P1730" i="1"/>
  <c r="O1730" i="1"/>
  <c r="R1729" i="1"/>
  <c r="Q1729" i="1"/>
  <c r="P1729" i="1"/>
  <c r="S1729" i="1" s="1"/>
  <c r="O1729" i="1"/>
  <c r="R1728" i="1"/>
  <c r="Q1728" i="1"/>
  <c r="P1728" i="1"/>
  <c r="O1728" i="1"/>
  <c r="R2359" i="1"/>
  <c r="Q2359" i="1"/>
  <c r="T2359" i="1" s="1"/>
  <c r="P2359" i="1"/>
  <c r="S2359" i="1" s="1"/>
  <c r="U2359" i="1" s="1"/>
  <c r="O2359" i="1"/>
  <c r="R2358" i="1"/>
  <c r="Q2358" i="1"/>
  <c r="T2358" i="1" s="1"/>
  <c r="P2358" i="1"/>
  <c r="S2358" i="1" s="1"/>
  <c r="U2358" i="1" s="1"/>
  <c r="O2358" i="1"/>
  <c r="R2357" i="1"/>
  <c r="Q2357" i="1"/>
  <c r="T2357" i="1" s="1"/>
  <c r="P2357" i="1"/>
  <c r="O2357" i="1"/>
  <c r="R1101" i="1"/>
  <c r="Q1101" i="1"/>
  <c r="P1101" i="1"/>
  <c r="S1101" i="1" s="1"/>
  <c r="O1101" i="1"/>
  <c r="R1727" i="1"/>
  <c r="Q1727" i="1"/>
  <c r="P1727" i="1"/>
  <c r="O1727" i="1"/>
  <c r="R2356" i="1"/>
  <c r="Q2356" i="1"/>
  <c r="P2356" i="1"/>
  <c r="O2356" i="1"/>
  <c r="R1726" i="1"/>
  <c r="S1726" i="1" s="1"/>
  <c r="Q1726" i="1"/>
  <c r="P1726" i="1"/>
  <c r="O1726" i="1"/>
  <c r="R1013" i="1"/>
  <c r="Q1013" i="1"/>
  <c r="T1013" i="1" s="1"/>
  <c r="P1013" i="1"/>
  <c r="O1013" i="1"/>
  <c r="S1100" i="1"/>
  <c r="R1100" i="1"/>
  <c r="Q1100" i="1"/>
  <c r="P1100" i="1"/>
  <c r="O1100" i="1"/>
  <c r="R906" i="1"/>
  <c r="Q906" i="1"/>
  <c r="P906" i="1"/>
  <c r="O906" i="1"/>
  <c r="R1947" i="1"/>
  <c r="Q1947" i="1"/>
  <c r="P1947" i="1"/>
  <c r="O1947" i="1"/>
  <c r="R1012" i="1"/>
  <c r="Q1012" i="1"/>
  <c r="T1012" i="1" s="1"/>
  <c r="P1012" i="1"/>
  <c r="S1012" i="1" s="1"/>
  <c r="U1012" i="1" s="1"/>
  <c r="O1012" i="1"/>
  <c r="R1725" i="1"/>
  <c r="S1725" i="1" s="1"/>
  <c r="Q1725" i="1"/>
  <c r="P1725" i="1"/>
  <c r="O1725" i="1"/>
  <c r="R1724" i="1"/>
  <c r="Q1724" i="1"/>
  <c r="P1724" i="1"/>
  <c r="O1724" i="1"/>
  <c r="R1723" i="1"/>
  <c r="Q1723" i="1"/>
  <c r="P1723" i="1"/>
  <c r="O1723" i="1"/>
  <c r="R2355" i="1"/>
  <c r="Q2355" i="1"/>
  <c r="T2355" i="1" s="1"/>
  <c r="P2355" i="1"/>
  <c r="O2355" i="1"/>
  <c r="R2354" i="1"/>
  <c r="Q2354" i="1"/>
  <c r="P2354" i="1"/>
  <c r="O2354" i="1"/>
  <c r="R2353" i="1"/>
  <c r="Q2353" i="1"/>
  <c r="P2353" i="1"/>
  <c r="O2353" i="1"/>
  <c r="R1946" i="1"/>
  <c r="Q1946" i="1"/>
  <c r="P1946" i="1"/>
  <c r="O1946" i="1"/>
  <c r="R2352" i="1"/>
  <c r="S2352" i="1" s="1"/>
  <c r="U2352" i="1" s="1"/>
  <c r="Q2352" i="1"/>
  <c r="P2352" i="1"/>
  <c r="O2352" i="1"/>
  <c r="R1722" i="1"/>
  <c r="Q1722" i="1"/>
  <c r="P1722" i="1"/>
  <c r="O1722" i="1"/>
  <c r="R1721" i="1"/>
  <c r="Q1721" i="1"/>
  <c r="P1721" i="1"/>
  <c r="O1721" i="1"/>
  <c r="R1720" i="1"/>
  <c r="Q1720" i="1"/>
  <c r="P1720" i="1"/>
  <c r="S1720" i="1" s="1"/>
  <c r="O1720" i="1"/>
  <c r="R1099" i="1"/>
  <c r="Q1099" i="1"/>
  <c r="P1099" i="1"/>
  <c r="O1099" i="1"/>
  <c r="R905" i="1"/>
  <c r="Q905" i="1"/>
  <c r="P905" i="1"/>
  <c r="O905" i="1"/>
  <c r="S1719" i="1"/>
  <c r="R1719" i="1"/>
  <c r="Q1719" i="1"/>
  <c r="P1719" i="1"/>
  <c r="O1719" i="1"/>
  <c r="R1718" i="1"/>
  <c r="Q1718" i="1"/>
  <c r="P1718" i="1"/>
  <c r="O1718" i="1"/>
  <c r="R1945" i="1"/>
  <c r="Q1945" i="1"/>
  <c r="P1945" i="1"/>
  <c r="O1945" i="1"/>
  <c r="R2351" i="1"/>
  <c r="Q2351" i="1"/>
  <c r="T2351" i="1" s="1"/>
  <c r="P2351" i="1"/>
  <c r="S2351" i="1" s="1"/>
  <c r="U2351" i="1" s="1"/>
  <c r="O2351" i="1"/>
  <c r="R1717" i="1"/>
  <c r="Q1717" i="1"/>
  <c r="P1717" i="1"/>
  <c r="O1717" i="1"/>
  <c r="R1944" i="1"/>
  <c r="Q1944" i="1"/>
  <c r="P1944" i="1"/>
  <c r="O1944" i="1"/>
  <c r="R1716" i="1"/>
  <c r="Q1716" i="1"/>
  <c r="P1716" i="1"/>
  <c r="S1716" i="1" s="1"/>
  <c r="O1716" i="1"/>
  <c r="R1715" i="1"/>
  <c r="Q1715" i="1"/>
  <c r="P1715" i="1"/>
  <c r="O1715" i="1"/>
  <c r="R39" i="1"/>
  <c r="Q39" i="1"/>
  <c r="P39" i="1"/>
  <c r="O39" i="1"/>
  <c r="R1098" i="1"/>
  <c r="Q1098" i="1"/>
  <c r="P1098" i="1"/>
  <c r="O1098" i="1"/>
  <c r="R1097" i="1"/>
  <c r="Q1097" i="1"/>
  <c r="P1097" i="1"/>
  <c r="S1097" i="1" s="1"/>
  <c r="O1097" i="1"/>
  <c r="R1943" i="1"/>
  <c r="S1943" i="1" s="1"/>
  <c r="Q1943" i="1"/>
  <c r="P1943" i="1"/>
  <c r="O1943" i="1"/>
  <c r="R1942" i="1"/>
  <c r="Q1942" i="1"/>
  <c r="P1942" i="1"/>
  <c r="S1942" i="1" s="1"/>
  <c r="O1942" i="1"/>
  <c r="R1941" i="1"/>
  <c r="Q1941" i="1"/>
  <c r="P1941" i="1"/>
  <c r="O1941" i="1"/>
  <c r="R2350" i="1"/>
  <c r="Q2350" i="1"/>
  <c r="T2350" i="1" s="1"/>
  <c r="P2350" i="1"/>
  <c r="O2350" i="1"/>
  <c r="R2349" i="1"/>
  <c r="Q2349" i="1"/>
  <c r="T2349" i="1" s="1"/>
  <c r="P2349" i="1"/>
  <c r="O2349" i="1"/>
  <c r="R2348" i="1"/>
  <c r="Q2348" i="1"/>
  <c r="T2348" i="1" s="1"/>
  <c r="P2348" i="1"/>
  <c r="O2348" i="1"/>
  <c r="R2347" i="1"/>
  <c r="Q2347" i="1"/>
  <c r="P2347" i="1"/>
  <c r="S2347" i="1" s="1"/>
  <c r="U2347" i="1" s="1"/>
  <c r="O2347" i="1"/>
  <c r="R1714" i="1"/>
  <c r="Q1714" i="1"/>
  <c r="P1714" i="1"/>
  <c r="S1714" i="1" s="1"/>
  <c r="O1714" i="1"/>
  <c r="R2346" i="1"/>
  <c r="Q2346" i="1"/>
  <c r="P2346" i="1"/>
  <c r="O2346" i="1"/>
  <c r="R1713" i="1"/>
  <c r="Q1713" i="1"/>
  <c r="P1713" i="1"/>
  <c r="S1713" i="1" s="1"/>
  <c r="O1713" i="1"/>
  <c r="R1940" i="1"/>
  <c r="Q1940" i="1"/>
  <c r="P1940" i="1"/>
  <c r="O1940" i="1"/>
  <c r="R904" i="1"/>
  <c r="Q904" i="1"/>
  <c r="P904" i="1"/>
  <c r="S904" i="1" s="1"/>
  <c r="O904" i="1"/>
  <c r="R903" i="1"/>
  <c r="Q903" i="1"/>
  <c r="P903" i="1"/>
  <c r="S903" i="1" s="1"/>
  <c r="O903" i="1"/>
  <c r="R1939" i="1"/>
  <c r="Q1939" i="1"/>
  <c r="P1939" i="1"/>
  <c r="O1939" i="1"/>
  <c r="R2345" i="1"/>
  <c r="Q2345" i="1"/>
  <c r="T2345" i="1" s="1"/>
  <c r="P2345" i="1"/>
  <c r="O2345" i="1"/>
  <c r="R902" i="1"/>
  <c r="Q902" i="1"/>
  <c r="P902" i="1"/>
  <c r="O902" i="1"/>
  <c r="R901" i="1"/>
  <c r="Q901" i="1"/>
  <c r="P901" i="1"/>
  <c r="O901" i="1"/>
  <c r="R900" i="1"/>
  <c r="Q900" i="1"/>
  <c r="P900" i="1"/>
  <c r="O900" i="1"/>
  <c r="R899" i="1"/>
  <c r="Q899" i="1"/>
  <c r="P899" i="1"/>
  <c r="S899" i="1" s="1"/>
  <c r="O899" i="1"/>
  <c r="R1011" i="1"/>
  <c r="Q1011" i="1"/>
  <c r="T1011" i="1" s="1"/>
  <c r="P1011" i="1"/>
  <c r="O1011" i="1"/>
  <c r="R898" i="1"/>
  <c r="Q898" i="1"/>
  <c r="P898" i="1"/>
  <c r="S898" i="1" s="1"/>
  <c r="O898" i="1"/>
  <c r="R1712" i="1"/>
  <c r="S1712" i="1" s="1"/>
  <c r="Q1712" i="1"/>
  <c r="P1712" i="1"/>
  <c r="O1712" i="1"/>
  <c r="R1711" i="1"/>
  <c r="Q1711" i="1"/>
  <c r="P1711" i="1"/>
  <c r="S1711" i="1" s="1"/>
  <c r="O1711" i="1"/>
  <c r="R897" i="1"/>
  <c r="Q897" i="1"/>
  <c r="P897" i="1"/>
  <c r="O897" i="1"/>
  <c r="R1710" i="1"/>
  <c r="Q1710" i="1"/>
  <c r="P1710" i="1"/>
  <c r="O1710" i="1"/>
  <c r="R1938" i="1"/>
  <c r="Q1938" i="1"/>
  <c r="P1938" i="1"/>
  <c r="O1938" i="1"/>
  <c r="R896" i="1"/>
  <c r="Q896" i="1"/>
  <c r="P896" i="1"/>
  <c r="S896" i="1" s="1"/>
  <c r="O896" i="1"/>
  <c r="R895" i="1"/>
  <c r="Q895" i="1"/>
  <c r="P895" i="1"/>
  <c r="O895" i="1"/>
  <c r="R1709" i="1"/>
  <c r="Q1709" i="1"/>
  <c r="P1709" i="1"/>
  <c r="S1709" i="1" s="1"/>
  <c r="O1709" i="1"/>
  <c r="R1708" i="1"/>
  <c r="S1708" i="1" s="1"/>
  <c r="Q1708" i="1"/>
  <c r="P1708" i="1"/>
  <c r="O1708" i="1"/>
  <c r="R1707" i="1"/>
  <c r="Q1707" i="1"/>
  <c r="P1707" i="1"/>
  <c r="O1707" i="1"/>
  <c r="R894" i="1"/>
  <c r="Q894" i="1"/>
  <c r="P894" i="1"/>
  <c r="O894" i="1"/>
  <c r="R2344" i="1"/>
  <c r="Q2344" i="1"/>
  <c r="T2344" i="1" s="1"/>
  <c r="P2344" i="1"/>
  <c r="O2344" i="1"/>
  <c r="R1706" i="1"/>
  <c r="Q1706" i="1"/>
  <c r="P1706" i="1"/>
  <c r="S1706" i="1" s="1"/>
  <c r="O1706" i="1"/>
  <c r="R2046" i="1"/>
  <c r="Q2046" i="1"/>
  <c r="P2046" i="1"/>
  <c r="O2046" i="1"/>
  <c r="R2045" i="1"/>
  <c r="Q2045" i="1"/>
  <c r="P2045" i="1"/>
  <c r="S2045" i="1" s="1"/>
  <c r="O2045" i="1"/>
  <c r="R2343" i="1"/>
  <c r="S2343" i="1" s="1"/>
  <c r="U2343" i="1" s="1"/>
  <c r="Q2343" i="1"/>
  <c r="P2343" i="1"/>
  <c r="O2343" i="1"/>
  <c r="R893" i="1"/>
  <c r="Q893" i="1"/>
  <c r="P893" i="1"/>
  <c r="S893" i="1" s="1"/>
  <c r="O893" i="1"/>
  <c r="R1705" i="1"/>
  <c r="Q1705" i="1"/>
  <c r="P1705" i="1"/>
  <c r="O1705" i="1"/>
  <c r="R1704" i="1"/>
  <c r="Q1704" i="1"/>
  <c r="P1704" i="1"/>
  <c r="S1704" i="1" s="1"/>
  <c r="O1704" i="1"/>
  <c r="R1937" i="1"/>
  <c r="Q1937" i="1"/>
  <c r="P1937" i="1"/>
  <c r="O1937" i="1"/>
  <c r="R892" i="1"/>
  <c r="Q892" i="1"/>
  <c r="P892" i="1"/>
  <c r="S892" i="1" s="1"/>
  <c r="O892" i="1"/>
  <c r="R1936" i="1"/>
  <c r="Q1936" i="1"/>
  <c r="P1936" i="1"/>
  <c r="O1936" i="1"/>
  <c r="R1096" i="1"/>
  <c r="Q1096" i="1"/>
  <c r="P1096" i="1"/>
  <c r="S1096" i="1" s="1"/>
  <c r="O1096" i="1"/>
  <c r="R1703" i="1"/>
  <c r="S1703" i="1" s="1"/>
  <c r="Q1703" i="1"/>
  <c r="P1703" i="1"/>
  <c r="O1703" i="1"/>
  <c r="R1702" i="1"/>
  <c r="Q1702" i="1"/>
  <c r="P1702" i="1"/>
  <c r="O1702" i="1"/>
  <c r="R1701" i="1"/>
  <c r="Q1701" i="1"/>
  <c r="P1701" i="1"/>
  <c r="O1701" i="1"/>
  <c r="R891" i="1"/>
  <c r="S891" i="1" s="1"/>
  <c r="Q891" i="1"/>
  <c r="P891" i="1"/>
  <c r="O891" i="1"/>
  <c r="R1700" i="1"/>
  <c r="Q1700" i="1"/>
  <c r="P1700" i="1"/>
  <c r="S1700" i="1" s="1"/>
  <c r="O1700" i="1"/>
  <c r="R1699" i="1"/>
  <c r="Q1699" i="1"/>
  <c r="P1699" i="1"/>
  <c r="O1699" i="1"/>
  <c r="R1698" i="1"/>
  <c r="Q1698" i="1"/>
  <c r="P1698" i="1"/>
  <c r="S1698" i="1" s="1"/>
  <c r="O1698" i="1"/>
  <c r="R1935" i="1"/>
  <c r="Q1935" i="1"/>
  <c r="P1935" i="1"/>
  <c r="O1935" i="1"/>
  <c r="R1934" i="1"/>
  <c r="Q1934" i="1"/>
  <c r="P1934" i="1"/>
  <c r="O1934" i="1"/>
  <c r="R2342" i="1"/>
  <c r="Q2342" i="1"/>
  <c r="P2342" i="1"/>
  <c r="O2342" i="1"/>
  <c r="R2341" i="1"/>
  <c r="Q2341" i="1"/>
  <c r="P2341" i="1"/>
  <c r="O2341" i="1"/>
  <c r="R1697" i="1"/>
  <c r="Q1697" i="1"/>
  <c r="P1697" i="1"/>
  <c r="S1697" i="1" s="1"/>
  <c r="O1697" i="1"/>
  <c r="R1696" i="1"/>
  <c r="Q1696" i="1"/>
  <c r="P1696" i="1"/>
  <c r="O1696" i="1"/>
  <c r="R1010" i="1"/>
  <c r="Q1010" i="1"/>
  <c r="T1010" i="1" s="1"/>
  <c r="P1010" i="1"/>
  <c r="S1010" i="1" s="1"/>
  <c r="U1010" i="1" s="1"/>
  <c r="O1010" i="1"/>
  <c r="R1933" i="1"/>
  <c r="S1933" i="1" s="1"/>
  <c r="Q1933" i="1"/>
  <c r="P1933" i="1"/>
  <c r="O1933" i="1"/>
  <c r="R1932" i="1"/>
  <c r="Q1932" i="1"/>
  <c r="P1932" i="1"/>
  <c r="S1932" i="1" s="1"/>
  <c r="O1932" i="1"/>
  <c r="R1695" i="1"/>
  <c r="Q1695" i="1"/>
  <c r="P1695" i="1"/>
  <c r="O1695" i="1"/>
  <c r="R890" i="1"/>
  <c r="Q890" i="1"/>
  <c r="P890" i="1"/>
  <c r="S890" i="1" s="1"/>
  <c r="O890" i="1"/>
  <c r="S889" i="1"/>
  <c r="R889" i="1"/>
  <c r="Q889" i="1"/>
  <c r="P889" i="1"/>
  <c r="O889" i="1"/>
  <c r="R1694" i="1"/>
  <c r="Q1694" i="1"/>
  <c r="P1694" i="1"/>
  <c r="S1694" i="1" s="1"/>
  <c r="O1694" i="1"/>
  <c r="R1693" i="1"/>
  <c r="Q1693" i="1"/>
  <c r="P1693" i="1"/>
  <c r="O1693" i="1"/>
  <c r="R888" i="1"/>
  <c r="Q888" i="1"/>
  <c r="P888" i="1"/>
  <c r="S888" i="1" s="1"/>
  <c r="O888" i="1"/>
  <c r="R887" i="1"/>
  <c r="S887" i="1" s="1"/>
  <c r="Q887" i="1"/>
  <c r="P887" i="1"/>
  <c r="O887" i="1"/>
  <c r="R1692" i="1"/>
  <c r="Q1692" i="1"/>
  <c r="P1692" i="1"/>
  <c r="S1692" i="1" s="1"/>
  <c r="O1692" i="1"/>
  <c r="R1691" i="1"/>
  <c r="Q1691" i="1"/>
  <c r="P1691" i="1"/>
  <c r="O1691" i="1"/>
  <c r="R2340" i="1"/>
  <c r="Q2340" i="1"/>
  <c r="T2340" i="1" s="1"/>
  <c r="P2340" i="1"/>
  <c r="S2340" i="1" s="1"/>
  <c r="U2340" i="1" s="1"/>
  <c r="O2340" i="1"/>
  <c r="R2339" i="1"/>
  <c r="Q2339" i="1"/>
  <c r="T2339" i="1" s="1"/>
  <c r="P2339" i="1"/>
  <c r="S2339" i="1" s="1"/>
  <c r="U2339" i="1" s="1"/>
  <c r="O2339" i="1"/>
  <c r="R886" i="1"/>
  <c r="Q886" i="1"/>
  <c r="P886" i="1"/>
  <c r="O886" i="1"/>
  <c r="R1690" i="1"/>
  <c r="Q1690" i="1"/>
  <c r="P1690" i="1"/>
  <c r="O1690" i="1"/>
  <c r="R1931" i="1"/>
  <c r="Q1931" i="1"/>
  <c r="P1931" i="1"/>
  <c r="O1931" i="1"/>
  <c r="R1689" i="1"/>
  <c r="Q1689" i="1"/>
  <c r="P1689" i="1"/>
  <c r="S1689" i="1" s="1"/>
  <c r="O1689" i="1"/>
  <c r="R885" i="1"/>
  <c r="Q885" i="1"/>
  <c r="P885" i="1"/>
  <c r="O885" i="1"/>
  <c r="R884" i="1"/>
  <c r="Q884" i="1"/>
  <c r="P884" i="1"/>
  <c r="S884" i="1" s="1"/>
  <c r="O884" i="1"/>
  <c r="R2338" i="1"/>
  <c r="Q2338" i="1"/>
  <c r="T2338" i="1" s="1"/>
  <c r="P2338" i="1"/>
  <c r="O2338" i="1"/>
  <c r="R1095" i="1"/>
  <c r="Q1095" i="1"/>
  <c r="P1095" i="1"/>
  <c r="S1095" i="1" s="1"/>
  <c r="O1095" i="1"/>
  <c r="R2044" i="1"/>
  <c r="Q2044" i="1"/>
  <c r="P2044" i="1"/>
  <c r="O2044" i="1"/>
  <c r="R883" i="1"/>
  <c r="Q883" i="1"/>
  <c r="P883" i="1"/>
  <c r="O883" i="1"/>
  <c r="R882" i="1"/>
  <c r="Q882" i="1"/>
  <c r="P882" i="1"/>
  <c r="O882" i="1"/>
  <c r="R881" i="1"/>
  <c r="Q881" i="1"/>
  <c r="P881" i="1"/>
  <c r="O881" i="1"/>
  <c r="R880" i="1"/>
  <c r="Q880" i="1"/>
  <c r="P880" i="1"/>
  <c r="S880" i="1" s="1"/>
  <c r="O880" i="1"/>
  <c r="R1688" i="1"/>
  <c r="S1688" i="1" s="1"/>
  <c r="Q1688" i="1"/>
  <c r="P1688" i="1"/>
  <c r="O1688" i="1"/>
  <c r="R1009" i="1"/>
  <c r="Q1009" i="1"/>
  <c r="T1009" i="1" s="1"/>
  <c r="P1009" i="1"/>
  <c r="S1009" i="1" s="1"/>
  <c r="U1009" i="1" s="1"/>
  <c r="O1009" i="1"/>
  <c r="S2337" i="1"/>
  <c r="U2337" i="1" s="1"/>
  <c r="R2337" i="1"/>
  <c r="Q2337" i="1"/>
  <c r="T2337" i="1" s="1"/>
  <c r="P2337" i="1"/>
  <c r="O2337" i="1"/>
  <c r="R1687" i="1"/>
  <c r="Q1687" i="1"/>
  <c r="P1687" i="1"/>
  <c r="O1687" i="1"/>
  <c r="R879" i="1"/>
  <c r="Q879" i="1"/>
  <c r="P879" i="1"/>
  <c r="O879" i="1"/>
  <c r="R2336" i="1"/>
  <c r="Q2336" i="1"/>
  <c r="T2336" i="1" s="1"/>
  <c r="P2336" i="1"/>
  <c r="S2336" i="1" s="1"/>
  <c r="U2336" i="1" s="1"/>
  <c r="O2336" i="1"/>
  <c r="R1930" i="1"/>
  <c r="S1930" i="1" s="1"/>
  <c r="Q1930" i="1"/>
  <c r="P1930" i="1"/>
  <c r="O1930" i="1"/>
  <c r="R1686" i="1"/>
  <c r="Q1686" i="1"/>
  <c r="P1686" i="1"/>
  <c r="S1686" i="1" s="1"/>
  <c r="O1686" i="1"/>
  <c r="R878" i="1"/>
  <c r="Q878" i="1"/>
  <c r="P878" i="1"/>
  <c r="O878" i="1"/>
  <c r="R877" i="1"/>
  <c r="Q877" i="1"/>
  <c r="P877" i="1"/>
  <c r="S877" i="1" s="1"/>
  <c r="O877" i="1"/>
  <c r="R876" i="1"/>
  <c r="Q876" i="1"/>
  <c r="P876" i="1"/>
  <c r="S876" i="1" s="1"/>
  <c r="O876" i="1"/>
  <c r="R1685" i="1"/>
  <c r="Q1685" i="1"/>
  <c r="P1685" i="1"/>
  <c r="O1685" i="1"/>
  <c r="R2043" i="1"/>
  <c r="Q2043" i="1"/>
  <c r="P2043" i="1"/>
  <c r="O2043" i="1"/>
  <c r="R38" i="1"/>
  <c r="Q38" i="1"/>
  <c r="T38" i="1" s="1"/>
  <c r="P38" i="1"/>
  <c r="O38" i="1"/>
  <c r="R1094" i="1"/>
  <c r="Q1094" i="1"/>
  <c r="P1094" i="1"/>
  <c r="S1094" i="1" s="1"/>
  <c r="O1094" i="1"/>
  <c r="R875" i="1"/>
  <c r="Q875" i="1"/>
  <c r="P875" i="1"/>
  <c r="O875" i="1"/>
  <c r="R1684" i="1"/>
  <c r="Q1684" i="1"/>
  <c r="P1684" i="1"/>
  <c r="O1684" i="1"/>
  <c r="R1683" i="1"/>
  <c r="Q1683" i="1"/>
  <c r="P1683" i="1"/>
  <c r="O1683" i="1"/>
  <c r="R1682" i="1"/>
  <c r="Q1682" i="1"/>
  <c r="P1682" i="1"/>
  <c r="S1682" i="1" s="1"/>
  <c r="O1682" i="1"/>
  <c r="R1929" i="1"/>
  <c r="Q1929" i="1"/>
  <c r="P1929" i="1"/>
  <c r="O1929" i="1"/>
  <c r="R1928" i="1"/>
  <c r="Q1928" i="1"/>
  <c r="P1928" i="1"/>
  <c r="O1928" i="1"/>
  <c r="R874" i="1"/>
  <c r="Q874" i="1"/>
  <c r="P874" i="1"/>
  <c r="O874" i="1"/>
  <c r="R2335" i="1"/>
  <c r="Q2335" i="1"/>
  <c r="T2335" i="1" s="1"/>
  <c r="P2335" i="1"/>
  <c r="S2335" i="1" s="1"/>
  <c r="U2335" i="1" s="1"/>
  <c r="O2335" i="1"/>
  <c r="R1681" i="1"/>
  <c r="Q1681" i="1"/>
  <c r="P1681" i="1"/>
  <c r="O1681" i="1"/>
  <c r="R1008" i="1"/>
  <c r="Q1008" i="1"/>
  <c r="T1008" i="1" s="1"/>
  <c r="P1008" i="1"/>
  <c r="O1008" i="1"/>
  <c r="R1680" i="1"/>
  <c r="Q1680" i="1"/>
  <c r="P1680" i="1"/>
  <c r="O1680" i="1"/>
  <c r="R873" i="1"/>
  <c r="Q873" i="1"/>
  <c r="P873" i="1"/>
  <c r="O873" i="1"/>
  <c r="R872" i="1"/>
  <c r="Q872" i="1"/>
  <c r="P872" i="1"/>
  <c r="O872" i="1"/>
  <c r="R871" i="1"/>
  <c r="Q871" i="1"/>
  <c r="P871" i="1"/>
  <c r="O871" i="1"/>
  <c r="R2334" i="1"/>
  <c r="Q2334" i="1"/>
  <c r="T2334" i="1" s="1"/>
  <c r="P2334" i="1"/>
  <c r="S2334" i="1" s="1"/>
  <c r="U2334" i="1" s="1"/>
  <c r="O2334" i="1"/>
  <c r="S1679" i="1"/>
  <c r="R1679" i="1"/>
  <c r="Q1679" i="1"/>
  <c r="P1679" i="1"/>
  <c r="O1679" i="1"/>
  <c r="R1927" i="1"/>
  <c r="Q1927" i="1"/>
  <c r="P1927" i="1"/>
  <c r="S1927" i="1" s="1"/>
  <c r="O1927" i="1"/>
  <c r="R870" i="1"/>
  <c r="Q870" i="1"/>
  <c r="P870" i="1"/>
  <c r="O870" i="1"/>
  <c r="R2333" i="1"/>
  <c r="Q2333" i="1"/>
  <c r="T2333" i="1" s="1"/>
  <c r="P2333" i="1"/>
  <c r="S2333" i="1" s="1"/>
  <c r="U2333" i="1" s="1"/>
  <c r="O2333" i="1"/>
  <c r="S1926" i="1"/>
  <c r="R1926" i="1"/>
  <c r="Q1926" i="1"/>
  <c r="P1926" i="1"/>
  <c r="O1926" i="1"/>
  <c r="R1093" i="1"/>
  <c r="Q1093" i="1"/>
  <c r="P1093" i="1"/>
  <c r="S1093" i="1" s="1"/>
  <c r="O1093" i="1"/>
  <c r="R869" i="1"/>
  <c r="Q869" i="1"/>
  <c r="P869" i="1"/>
  <c r="O869" i="1"/>
  <c r="R868" i="1"/>
  <c r="Q868" i="1"/>
  <c r="P868" i="1"/>
  <c r="S868" i="1" s="1"/>
  <c r="O868" i="1"/>
  <c r="R1678" i="1"/>
  <c r="S1678" i="1" s="1"/>
  <c r="Q1678" i="1"/>
  <c r="P1678" i="1"/>
  <c r="O1678" i="1"/>
  <c r="R867" i="1"/>
  <c r="Q867" i="1"/>
  <c r="P867" i="1"/>
  <c r="S867" i="1" s="1"/>
  <c r="O867" i="1"/>
  <c r="R866" i="1"/>
  <c r="Q866" i="1"/>
  <c r="P866" i="1"/>
  <c r="O866" i="1"/>
  <c r="R1677" i="1"/>
  <c r="Q1677" i="1"/>
  <c r="P1677" i="1"/>
  <c r="S1677" i="1" s="1"/>
  <c r="O1677" i="1"/>
  <c r="R1676" i="1"/>
  <c r="Q1676" i="1"/>
  <c r="P1676" i="1"/>
  <c r="S1676" i="1" s="1"/>
  <c r="O1676" i="1"/>
  <c r="R1675" i="1"/>
  <c r="Q1675" i="1"/>
  <c r="P1675" i="1"/>
  <c r="O1675" i="1"/>
  <c r="R1674" i="1"/>
  <c r="Q1674" i="1"/>
  <c r="P1674" i="1"/>
  <c r="O1674" i="1"/>
  <c r="R1673" i="1"/>
  <c r="Q1673" i="1"/>
  <c r="P1673" i="1"/>
  <c r="O1673" i="1"/>
  <c r="R2332" i="1"/>
  <c r="Q2332" i="1"/>
  <c r="T2332" i="1" s="1"/>
  <c r="P2332" i="1"/>
  <c r="S2332" i="1" s="1"/>
  <c r="U2332" i="1" s="1"/>
  <c r="O2332" i="1"/>
  <c r="R1925" i="1"/>
  <c r="Q1925" i="1"/>
  <c r="P1925" i="1"/>
  <c r="O1925" i="1"/>
  <c r="R865" i="1"/>
  <c r="Q865" i="1"/>
  <c r="P865" i="1"/>
  <c r="O865" i="1"/>
  <c r="R1924" i="1"/>
  <c r="Q1924" i="1"/>
  <c r="P1924" i="1"/>
  <c r="O1924" i="1"/>
  <c r="R1672" i="1"/>
  <c r="Q1672" i="1"/>
  <c r="P1672" i="1"/>
  <c r="S1672" i="1" s="1"/>
  <c r="O1672" i="1"/>
  <c r="R1671" i="1"/>
  <c r="Q1671" i="1"/>
  <c r="P1671" i="1"/>
  <c r="O1671" i="1"/>
  <c r="R1670" i="1"/>
  <c r="Q1670" i="1"/>
  <c r="P1670" i="1"/>
  <c r="O1670" i="1"/>
  <c r="R1669" i="1"/>
  <c r="Q1669" i="1"/>
  <c r="P1669" i="1"/>
  <c r="O1669" i="1"/>
  <c r="R1668" i="1"/>
  <c r="Q1668" i="1"/>
  <c r="P1668" i="1"/>
  <c r="S1668" i="1" s="1"/>
  <c r="O1668" i="1"/>
  <c r="R1667" i="1"/>
  <c r="Q1667" i="1"/>
  <c r="P1667" i="1"/>
  <c r="O1667" i="1"/>
  <c r="R864" i="1"/>
  <c r="Q864" i="1"/>
  <c r="P864" i="1"/>
  <c r="O864" i="1"/>
  <c r="R863" i="1"/>
  <c r="Q863" i="1"/>
  <c r="P863" i="1"/>
  <c r="O863" i="1"/>
  <c r="R2331" i="1"/>
  <c r="Q2331" i="1"/>
  <c r="P2331" i="1"/>
  <c r="O2331" i="1"/>
  <c r="R862" i="1"/>
  <c r="Q862" i="1"/>
  <c r="P862" i="1"/>
  <c r="O862" i="1"/>
  <c r="R1666" i="1"/>
  <c r="Q1666" i="1"/>
  <c r="P1666" i="1"/>
  <c r="O1666" i="1"/>
  <c r="R1665" i="1"/>
  <c r="Q1665" i="1"/>
  <c r="P1665" i="1"/>
  <c r="S1665" i="1" s="1"/>
  <c r="O1665" i="1"/>
  <c r="S1664" i="1"/>
  <c r="R1664" i="1"/>
  <c r="Q1664" i="1"/>
  <c r="P1664" i="1"/>
  <c r="O1664" i="1"/>
  <c r="R1663" i="1"/>
  <c r="Q1663" i="1"/>
  <c r="P1663" i="1"/>
  <c r="S1663" i="1" s="1"/>
  <c r="O1663" i="1"/>
  <c r="R1923" i="1"/>
  <c r="Q1923" i="1"/>
  <c r="P1923" i="1"/>
  <c r="O1923" i="1"/>
  <c r="R1662" i="1"/>
  <c r="Q1662" i="1"/>
  <c r="P1662" i="1"/>
  <c r="S1662" i="1" s="1"/>
  <c r="O1662" i="1"/>
  <c r="S2330" i="1"/>
  <c r="U2330" i="1" s="1"/>
  <c r="R2330" i="1"/>
  <c r="Q2330" i="1"/>
  <c r="T2330" i="1" s="1"/>
  <c r="P2330" i="1"/>
  <c r="O2330" i="1"/>
  <c r="R1661" i="1"/>
  <c r="Q1661" i="1"/>
  <c r="P1661" i="1"/>
  <c r="O1661" i="1"/>
  <c r="R1092" i="1"/>
  <c r="Q1092" i="1"/>
  <c r="P1092" i="1"/>
  <c r="O1092" i="1"/>
  <c r="R861" i="1"/>
  <c r="Q861" i="1"/>
  <c r="P861" i="1"/>
  <c r="S861" i="1" s="1"/>
  <c r="O861" i="1"/>
  <c r="R860" i="1"/>
  <c r="S860" i="1" s="1"/>
  <c r="Q860" i="1"/>
  <c r="P860" i="1"/>
  <c r="O860" i="1"/>
  <c r="R1660" i="1"/>
  <c r="Q1660" i="1"/>
  <c r="P1660" i="1"/>
  <c r="O1660" i="1"/>
  <c r="R1659" i="1"/>
  <c r="Q1659" i="1"/>
  <c r="P1659" i="1"/>
  <c r="O1659" i="1"/>
  <c r="R1658" i="1"/>
  <c r="Q1658" i="1"/>
  <c r="P1658" i="1"/>
  <c r="O1658" i="1"/>
  <c r="R2329" i="1"/>
  <c r="Q2329" i="1"/>
  <c r="T2329" i="1" s="1"/>
  <c r="P2329" i="1"/>
  <c r="S2329" i="1" s="1"/>
  <c r="U2329" i="1" s="1"/>
  <c r="O2329" i="1"/>
  <c r="R859" i="1"/>
  <c r="Q859" i="1"/>
  <c r="P859" i="1"/>
  <c r="O859" i="1"/>
  <c r="R1657" i="1"/>
  <c r="Q1657" i="1"/>
  <c r="P1657" i="1"/>
  <c r="O1657" i="1"/>
  <c r="R2328" i="1"/>
  <c r="Q2328" i="1"/>
  <c r="P2328" i="1"/>
  <c r="O2328" i="1"/>
  <c r="R2327" i="1"/>
  <c r="Q2327" i="1"/>
  <c r="T2327" i="1" s="1"/>
  <c r="P2327" i="1"/>
  <c r="S2327" i="1" s="1"/>
  <c r="U2327" i="1" s="1"/>
  <c r="O2327" i="1"/>
  <c r="R1656" i="1"/>
  <c r="Q1656" i="1"/>
  <c r="P1656" i="1"/>
  <c r="O1656" i="1"/>
  <c r="R858" i="1"/>
  <c r="Q858" i="1"/>
  <c r="P858" i="1"/>
  <c r="O858" i="1"/>
  <c r="R1655" i="1"/>
  <c r="Q1655" i="1"/>
  <c r="P1655" i="1"/>
  <c r="O1655" i="1"/>
  <c r="R1922" i="1"/>
  <c r="Q1922" i="1"/>
  <c r="P1922" i="1"/>
  <c r="S1922" i="1" s="1"/>
  <c r="O1922" i="1"/>
  <c r="R1654" i="1"/>
  <c r="Q1654" i="1"/>
  <c r="P1654" i="1"/>
  <c r="O1654" i="1"/>
  <c r="R857" i="1"/>
  <c r="Q857" i="1"/>
  <c r="P857" i="1"/>
  <c r="O857" i="1"/>
  <c r="R1653" i="1"/>
  <c r="Q1653" i="1"/>
  <c r="P1653" i="1"/>
  <c r="O1653" i="1"/>
  <c r="R1652" i="1"/>
  <c r="Q1652" i="1"/>
  <c r="P1652" i="1"/>
  <c r="S1652" i="1" s="1"/>
  <c r="O1652" i="1"/>
  <c r="R1921" i="1"/>
  <c r="Q1921" i="1"/>
  <c r="P1921" i="1"/>
  <c r="O1921" i="1"/>
  <c r="R1007" i="1"/>
  <c r="Q1007" i="1"/>
  <c r="T1007" i="1" s="1"/>
  <c r="P1007" i="1"/>
  <c r="O1007" i="1"/>
  <c r="R1006" i="1"/>
  <c r="Q1006" i="1"/>
  <c r="P1006" i="1"/>
  <c r="O1006" i="1"/>
  <c r="R1651" i="1"/>
  <c r="Q1651" i="1"/>
  <c r="P1651" i="1"/>
  <c r="O1651" i="1"/>
  <c r="R2326" i="1"/>
  <c r="Q2326" i="1"/>
  <c r="T2326" i="1" s="1"/>
  <c r="P2326" i="1"/>
  <c r="O2326" i="1"/>
  <c r="R1650" i="1"/>
  <c r="Q1650" i="1"/>
  <c r="P1650" i="1"/>
  <c r="O1650" i="1"/>
  <c r="R1920" i="1"/>
  <c r="Q1920" i="1"/>
  <c r="P1920" i="1"/>
  <c r="S1920" i="1" s="1"/>
  <c r="O1920" i="1"/>
  <c r="S1649" i="1"/>
  <c r="R1649" i="1"/>
  <c r="Q1649" i="1"/>
  <c r="P1649" i="1"/>
  <c r="O1649" i="1"/>
  <c r="R1648" i="1"/>
  <c r="Q1648" i="1"/>
  <c r="P1648" i="1"/>
  <c r="S1648" i="1" s="1"/>
  <c r="O1648" i="1"/>
  <c r="R1647" i="1"/>
  <c r="Q1647" i="1"/>
  <c r="P1647" i="1"/>
  <c r="O1647" i="1"/>
  <c r="R2325" i="1"/>
  <c r="Q2325" i="1"/>
  <c r="T2325" i="1" s="1"/>
  <c r="P2325" i="1"/>
  <c r="O2325" i="1"/>
  <c r="S1646" i="1"/>
  <c r="R1646" i="1"/>
  <c r="Q1646" i="1"/>
  <c r="P1646" i="1"/>
  <c r="O1646" i="1"/>
  <c r="R1645" i="1"/>
  <c r="Q1645" i="1"/>
  <c r="P1645" i="1"/>
  <c r="O1645" i="1"/>
  <c r="R2564" i="1"/>
  <c r="Q2564" i="1"/>
  <c r="P2564" i="1"/>
  <c r="O2564" i="1"/>
  <c r="R2563" i="1"/>
  <c r="Q2563" i="1"/>
  <c r="P2563" i="1"/>
  <c r="S2563" i="1" s="1"/>
  <c r="O2563" i="1"/>
  <c r="R2562" i="1"/>
  <c r="S2562" i="1" s="1"/>
  <c r="Q2562" i="1"/>
  <c r="P2562" i="1"/>
  <c r="O2562" i="1"/>
  <c r="R2561" i="1"/>
  <c r="Q2561" i="1"/>
  <c r="P2561" i="1"/>
  <c r="S2561" i="1" s="1"/>
  <c r="O2561" i="1"/>
  <c r="R2560" i="1"/>
  <c r="Q2560" i="1"/>
  <c r="P2560" i="1"/>
  <c r="O2560" i="1"/>
  <c r="R2559" i="1"/>
  <c r="Q2559" i="1"/>
  <c r="P2559" i="1"/>
  <c r="O2559" i="1"/>
  <c r="R2558" i="1"/>
  <c r="Q2558" i="1"/>
  <c r="P2558" i="1"/>
  <c r="O2558" i="1"/>
  <c r="R2557" i="1"/>
  <c r="Q2557" i="1"/>
  <c r="P2557" i="1"/>
  <c r="S2557" i="1" s="1"/>
  <c r="O2557" i="1"/>
  <c r="R2556" i="1"/>
  <c r="Q2556" i="1"/>
  <c r="P2556" i="1"/>
  <c r="O2556" i="1"/>
  <c r="R2555" i="1"/>
  <c r="Q2555" i="1"/>
  <c r="P2555" i="1"/>
  <c r="S2555" i="1" s="1"/>
  <c r="O2555" i="1"/>
  <c r="R2554" i="1"/>
  <c r="Q2554" i="1"/>
  <c r="P2554" i="1"/>
  <c r="S2554" i="1" s="1"/>
  <c r="O2554" i="1"/>
  <c r="R2553" i="1"/>
  <c r="Q2553" i="1"/>
  <c r="P2553" i="1"/>
  <c r="O2553" i="1"/>
  <c r="R2552" i="1"/>
  <c r="Q2552" i="1"/>
  <c r="P2552" i="1"/>
  <c r="S2552" i="1" s="1"/>
  <c r="O2552" i="1"/>
  <c r="R2551" i="1"/>
  <c r="Q2551" i="1"/>
  <c r="P2551" i="1"/>
  <c r="O2551" i="1"/>
  <c r="R2550" i="1"/>
  <c r="Q2550" i="1"/>
  <c r="P2550" i="1"/>
  <c r="S2550" i="1" s="1"/>
  <c r="O2550" i="1"/>
  <c r="R2549" i="1"/>
  <c r="Q2549" i="1"/>
  <c r="P2549" i="1"/>
  <c r="O2549" i="1"/>
  <c r="R2548" i="1"/>
  <c r="Q2548" i="1"/>
  <c r="P2548" i="1"/>
  <c r="S2548" i="1" s="1"/>
  <c r="O2548" i="1"/>
  <c r="R2547" i="1"/>
  <c r="Q2547" i="1"/>
  <c r="P2547" i="1"/>
  <c r="O2547" i="1"/>
  <c r="R2546" i="1"/>
  <c r="Q2546" i="1"/>
  <c r="P2546" i="1"/>
  <c r="O2546" i="1"/>
  <c r="R2545" i="1"/>
  <c r="Q2545" i="1"/>
  <c r="P2545" i="1"/>
  <c r="O2545" i="1"/>
  <c r="R2324" i="1"/>
  <c r="Q2324" i="1"/>
  <c r="T2324" i="1" s="1"/>
  <c r="P2324" i="1"/>
  <c r="O2324" i="1"/>
  <c r="R2323" i="1"/>
  <c r="S2323" i="1" s="1"/>
  <c r="U2323" i="1" s="1"/>
  <c r="Q2323" i="1"/>
  <c r="P2323" i="1"/>
  <c r="O2323" i="1"/>
  <c r="R2322" i="1"/>
  <c r="Q2322" i="1"/>
  <c r="T2322" i="1" s="1"/>
  <c r="P2322" i="1"/>
  <c r="O2322" i="1"/>
  <c r="R2321" i="1"/>
  <c r="Q2321" i="1"/>
  <c r="P2321" i="1"/>
  <c r="O2321" i="1"/>
  <c r="R2320" i="1"/>
  <c r="Q2320" i="1"/>
  <c r="T2320" i="1" s="1"/>
  <c r="P2320" i="1"/>
  <c r="S2320" i="1" s="1"/>
  <c r="U2320" i="1" s="1"/>
  <c r="O2320" i="1"/>
  <c r="R2319" i="1"/>
  <c r="Q2319" i="1"/>
  <c r="P2319" i="1"/>
  <c r="O2319" i="1"/>
  <c r="R2318" i="1"/>
  <c r="Q2318" i="1"/>
  <c r="T2318" i="1" s="1"/>
  <c r="P2318" i="1"/>
  <c r="O2318" i="1"/>
  <c r="R2317" i="1"/>
  <c r="Q2317" i="1"/>
  <c r="P2317" i="1"/>
  <c r="O2317" i="1"/>
  <c r="R2316" i="1"/>
  <c r="Q2316" i="1"/>
  <c r="P2316" i="1"/>
  <c r="O2316" i="1"/>
  <c r="R2315" i="1"/>
  <c r="Q2315" i="1"/>
  <c r="T2315" i="1" s="1"/>
  <c r="P2315" i="1"/>
  <c r="S2315" i="1" s="1"/>
  <c r="U2315" i="1" s="1"/>
  <c r="O2315" i="1"/>
  <c r="R2314" i="1"/>
  <c r="Q2314" i="1"/>
  <c r="P2314" i="1"/>
  <c r="O2314" i="1"/>
  <c r="R2313" i="1"/>
  <c r="Q2313" i="1"/>
  <c r="T2313" i="1" s="1"/>
  <c r="P2313" i="1"/>
  <c r="S2313" i="1" s="1"/>
  <c r="U2313" i="1" s="1"/>
  <c r="O2313" i="1"/>
  <c r="S2312" i="1"/>
  <c r="U2312" i="1" s="1"/>
  <c r="R2312" i="1"/>
  <c r="Q2312" i="1"/>
  <c r="P2312" i="1"/>
  <c r="O2312" i="1"/>
  <c r="R2311" i="1"/>
  <c r="Q2311" i="1"/>
  <c r="T2311" i="1" s="1"/>
  <c r="P2311" i="1"/>
  <c r="O2311" i="1"/>
  <c r="R2310" i="1"/>
  <c r="Q2310" i="1"/>
  <c r="P2310" i="1"/>
  <c r="O2310" i="1"/>
  <c r="R2309" i="1"/>
  <c r="Q2309" i="1"/>
  <c r="T2309" i="1" s="1"/>
  <c r="P2309" i="1"/>
  <c r="S2309" i="1" s="1"/>
  <c r="U2309" i="1" s="1"/>
  <c r="O2309" i="1"/>
  <c r="S2308" i="1"/>
  <c r="U2308" i="1" s="1"/>
  <c r="R2308" i="1"/>
  <c r="Q2308" i="1"/>
  <c r="T2308" i="1" s="1"/>
  <c r="P2308" i="1"/>
  <c r="O2308" i="1"/>
  <c r="R2307" i="1"/>
  <c r="Q2307" i="1"/>
  <c r="T2307" i="1" s="1"/>
  <c r="P2307" i="1"/>
  <c r="S2307" i="1" s="1"/>
  <c r="U2307" i="1" s="1"/>
  <c r="O2307" i="1"/>
  <c r="R2306" i="1"/>
  <c r="S2306" i="1" s="1"/>
  <c r="U2306" i="1" s="1"/>
  <c r="Q2306" i="1"/>
  <c r="P2306" i="1"/>
  <c r="O2306" i="1"/>
  <c r="R2305" i="1"/>
  <c r="Q2305" i="1"/>
  <c r="T2305" i="1" s="1"/>
  <c r="P2305" i="1"/>
  <c r="S2305" i="1" s="1"/>
  <c r="U2305" i="1" s="1"/>
  <c r="O2305" i="1"/>
  <c r="R2304" i="1"/>
  <c r="Q2304" i="1"/>
  <c r="T2304" i="1" s="1"/>
  <c r="P2304" i="1"/>
  <c r="S2304" i="1" s="1"/>
  <c r="U2304" i="1" s="1"/>
  <c r="O2304" i="1"/>
  <c r="R2303" i="1"/>
  <c r="Q2303" i="1"/>
  <c r="P2303" i="1"/>
  <c r="O2303" i="1"/>
  <c r="R2302" i="1"/>
  <c r="Q2302" i="1"/>
  <c r="T2302" i="1" s="1"/>
  <c r="P2302" i="1"/>
  <c r="S2302" i="1" s="1"/>
  <c r="O2302" i="1"/>
  <c r="R2301" i="1"/>
  <c r="Q2301" i="1"/>
  <c r="P2301" i="1"/>
  <c r="O2301" i="1"/>
  <c r="R2300" i="1"/>
  <c r="Q2300" i="1"/>
  <c r="T2300" i="1" s="1"/>
  <c r="P2300" i="1"/>
  <c r="S2300" i="1" s="1"/>
  <c r="U2300" i="1" s="1"/>
  <c r="O2300" i="1"/>
  <c r="R2299" i="1"/>
  <c r="Q2299" i="1"/>
  <c r="P2299" i="1"/>
  <c r="O2299" i="1"/>
  <c r="R2298" i="1"/>
  <c r="Q2298" i="1"/>
  <c r="T2298" i="1" s="1"/>
  <c r="P2298" i="1"/>
  <c r="S2298" i="1" s="1"/>
  <c r="U2298" i="1" s="1"/>
  <c r="O2298" i="1"/>
  <c r="R2297" i="1"/>
  <c r="Q2297" i="1"/>
  <c r="T2297" i="1" s="1"/>
  <c r="P2297" i="1"/>
  <c r="O2297" i="1"/>
  <c r="R2296" i="1"/>
  <c r="Q2296" i="1"/>
  <c r="T2296" i="1" s="1"/>
  <c r="P2296" i="1"/>
  <c r="O2296" i="1"/>
  <c r="R2295" i="1"/>
  <c r="Q2295" i="1"/>
  <c r="P2295" i="1"/>
  <c r="O2295" i="1"/>
  <c r="R2294" i="1"/>
  <c r="Q2294" i="1"/>
  <c r="T2294" i="1" s="1"/>
  <c r="P2294" i="1"/>
  <c r="O2294" i="1"/>
  <c r="R2293" i="1"/>
  <c r="Q2293" i="1"/>
  <c r="P2293" i="1"/>
  <c r="O2293" i="1"/>
  <c r="R2292" i="1"/>
  <c r="Q2292" i="1"/>
  <c r="P2292" i="1"/>
  <c r="O2292" i="1"/>
  <c r="R2291" i="1"/>
  <c r="Q2291" i="1"/>
  <c r="T2291" i="1" s="1"/>
  <c r="P2291" i="1"/>
  <c r="S2291" i="1" s="1"/>
  <c r="U2291" i="1" s="1"/>
  <c r="O2291" i="1"/>
  <c r="S2290" i="1"/>
  <c r="U2290" i="1" s="1"/>
  <c r="R2290" i="1"/>
  <c r="Q2290" i="1"/>
  <c r="P2290" i="1"/>
  <c r="O2290" i="1"/>
  <c r="R2289" i="1"/>
  <c r="Q2289" i="1"/>
  <c r="T2289" i="1" s="1"/>
  <c r="P2289" i="1"/>
  <c r="S2289" i="1" s="1"/>
  <c r="U2289" i="1" s="1"/>
  <c r="O2289" i="1"/>
  <c r="S2288" i="1"/>
  <c r="U2288" i="1" s="1"/>
  <c r="R2288" i="1"/>
  <c r="Q2288" i="1"/>
  <c r="P2288" i="1"/>
  <c r="O2288" i="1"/>
  <c r="R2287" i="1"/>
  <c r="Q2287" i="1"/>
  <c r="T2287" i="1" s="1"/>
  <c r="P2287" i="1"/>
  <c r="O2287" i="1"/>
  <c r="R2286" i="1"/>
  <c r="Q2286" i="1"/>
  <c r="T2286" i="1" s="1"/>
  <c r="P2286" i="1"/>
  <c r="O2286" i="1"/>
  <c r="R2285" i="1"/>
  <c r="Q2285" i="1"/>
  <c r="T2285" i="1" s="1"/>
  <c r="P2285" i="1"/>
  <c r="S2285" i="1" s="1"/>
  <c r="U2285" i="1" s="1"/>
  <c r="O2285" i="1"/>
  <c r="R2284" i="1"/>
  <c r="S2284" i="1" s="1"/>
  <c r="U2284" i="1" s="1"/>
  <c r="Q2284" i="1"/>
  <c r="P2284" i="1"/>
  <c r="O2284" i="1"/>
  <c r="R2283" i="1"/>
  <c r="Q2283" i="1"/>
  <c r="T2283" i="1" s="1"/>
  <c r="P2283" i="1"/>
  <c r="S2283" i="1" s="1"/>
  <c r="U2283" i="1" s="1"/>
  <c r="O2283" i="1"/>
  <c r="R2282" i="1"/>
  <c r="Q2282" i="1"/>
  <c r="P2282" i="1"/>
  <c r="S2282" i="1" s="1"/>
  <c r="U2282" i="1" s="1"/>
  <c r="O2282" i="1"/>
  <c r="R2281" i="1"/>
  <c r="Q2281" i="1"/>
  <c r="P2281" i="1"/>
  <c r="O2281" i="1"/>
  <c r="R2280" i="1"/>
  <c r="Q2280" i="1"/>
  <c r="T2280" i="1" s="1"/>
  <c r="P2280" i="1"/>
  <c r="S2280" i="1" s="1"/>
  <c r="U2280" i="1" s="1"/>
  <c r="O2280" i="1"/>
  <c r="R2279" i="1"/>
  <c r="Q2279" i="1"/>
  <c r="P2279" i="1"/>
  <c r="O2279" i="1"/>
  <c r="R2278" i="1"/>
  <c r="Q2278" i="1"/>
  <c r="T2278" i="1" s="1"/>
  <c r="P2278" i="1"/>
  <c r="S2278" i="1" s="1"/>
  <c r="U2278" i="1" s="1"/>
  <c r="O2278" i="1"/>
  <c r="R2277" i="1"/>
  <c r="Q2277" i="1"/>
  <c r="P2277" i="1"/>
  <c r="O2277" i="1"/>
  <c r="R2276" i="1"/>
  <c r="Q2276" i="1"/>
  <c r="T2276" i="1" s="1"/>
  <c r="P2276" i="1"/>
  <c r="S2276" i="1" s="1"/>
  <c r="U2276" i="1" s="1"/>
  <c r="O2276" i="1"/>
  <c r="R2275" i="1"/>
  <c r="Q2275" i="1"/>
  <c r="T2275" i="1" s="1"/>
  <c r="P2275" i="1"/>
  <c r="O2275" i="1"/>
  <c r="R2274" i="1"/>
  <c r="Q2274" i="1"/>
  <c r="T2274" i="1" s="1"/>
  <c r="P2274" i="1"/>
  <c r="S2274" i="1" s="1"/>
  <c r="U2274" i="1" s="1"/>
  <c r="O2274" i="1"/>
  <c r="R2273" i="1"/>
  <c r="Q2273" i="1"/>
  <c r="P2273" i="1"/>
  <c r="O2273" i="1"/>
  <c r="R2272" i="1"/>
  <c r="Q2272" i="1"/>
  <c r="P2272" i="1"/>
  <c r="O2272" i="1"/>
  <c r="R2271" i="1"/>
  <c r="Q2271" i="1"/>
  <c r="T2271" i="1" s="1"/>
  <c r="P2271" i="1"/>
  <c r="O2271" i="1"/>
  <c r="R2270" i="1"/>
  <c r="Q2270" i="1"/>
  <c r="P2270" i="1"/>
  <c r="O2270" i="1"/>
  <c r="R2269" i="1"/>
  <c r="Q2269" i="1"/>
  <c r="T2269" i="1" s="1"/>
  <c r="P2269" i="1"/>
  <c r="S2269" i="1" s="1"/>
  <c r="U2269" i="1" s="1"/>
  <c r="O2269" i="1"/>
  <c r="S2268" i="1"/>
  <c r="U2268" i="1" s="1"/>
  <c r="R2268" i="1"/>
  <c r="Q2268" i="1"/>
  <c r="P2268" i="1"/>
  <c r="O2268" i="1"/>
  <c r="R2267" i="1"/>
  <c r="Q2267" i="1"/>
  <c r="T2267" i="1" s="1"/>
  <c r="P2267" i="1"/>
  <c r="S2267" i="1" s="1"/>
  <c r="U2267" i="1" s="1"/>
  <c r="O2267" i="1"/>
  <c r="S2266" i="1"/>
  <c r="U2266" i="1" s="1"/>
  <c r="R2266" i="1"/>
  <c r="Q2266" i="1"/>
  <c r="P2266" i="1"/>
  <c r="O2266" i="1"/>
  <c r="R2265" i="1"/>
  <c r="Q2265" i="1"/>
  <c r="T2265" i="1" s="1"/>
  <c r="P2265" i="1"/>
  <c r="S2265" i="1" s="1"/>
  <c r="U2265" i="1" s="1"/>
  <c r="O2265" i="1"/>
  <c r="R2264" i="1"/>
  <c r="S2264" i="1" s="1"/>
  <c r="U2264" i="1" s="1"/>
  <c r="Q2264" i="1"/>
  <c r="P2264" i="1"/>
  <c r="O2264" i="1"/>
  <c r="R2263" i="1"/>
  <c r="Q2263" i="1"/>
  <c r="T2263" i="1" s="1"/>
  <c r="P2263" i="1"/>
  <c r="O2263" i="1"/>
  <c r="R2262" i="1"/>
  <c r="Q2262" i="1"/>
  <c r="P2262" i="1"/>
  <c r="O2262" i="1"/>
  <c r="R2042" i="1"/>
  <c r="Q2042" i="1"/>
  <c r="P2042" i="1"/>
  <c r="O2042" i="1"/>
  <c r="R2041" i="1"/>
  <c r="Q2041" i="1"/>
  <c r="P2041" i="1"/>
  <c r="S2041" i="1" s="1"/>
  <c r="O2041" i="1"/>
  <c r="R2040" i="1"/>
  <c r="Q2040" i="1"/>
  <c r="P2040" i="1"/>
  <c r="O2040" i="1"/>
  <c r="R2039" i="1"/>
  <c r="Q2039" i="1"/>
  <c r="P2039" i="1"/>
  <c r="S2039" i="1" s="1"/>
  <c r="O2039" i="1"/>
  <c r="R2038" i="1"/>
  <c r="Q2038" i="1"/>
  <c r="P2038" i="1"/>
  <c r="O2038" i="1"/>
  <c r="R2037" i="1"/>
  <c r="Q2037" i="1"/>
  <c r="P2037" i="1"/>
  <c r="S2037" i="1" s="1"/>
  <c r="O2037" i="1"/>
  <c r="R2036" i="1"/>
  <c r="Q2036" i="1"/>
  <c r="P2036" i="1"/>
  <c r="O2036" i="1"/>
  <c r="R2035" i="1"/>
  <c r="Q2035" i="1"/>
  <c r="P2035" i="1"/>
  <c r="S2035" i="1" s="1"/>
  <c r="O2035" i="1"/>
  <c r="R2034" i="1"/>
  <c r="Q2034" i="1"/>
  <c r="P2034" i="1"/>
  <c r="O2034" i="1"/>
  <c r="R2033" i="1"/>
  <c r="Q2033" i="1"/>
  <c r="P2033" i="1"/>
  <c r="S2033" i="1" s="1"/>
  <c r="O2033" i="1"/>
  <c r="R2032" i="1"/>
  <c r="Q2032" i="1"/>
  <c r="P2032" i="1"/>
  <c r="O2032" i="1"/>
  <c r="R2031" i="1"/>
  <c r="Q2031" i="1"/>
  <c r="P2031" i="1"/>
  <c r="O2031" i="1"/>
  <c r="R1919" i="1"/>
  <c r="Q1919" i="1"/>
  <c r="P1919" i="1"/>
  <c r="S1919" i="1" s="1"/>
  <c r="O1919" i="1"/>
  <c r="S1918" i="1"/>
  <c r="R1918" i="1"/>
  <c r="Q1918" i="1"/>
  <c r="P1918" i="1"/>
  <c r="O1918" i="1"/>
  <c r="R1917" i="1"/>
  <c r="Q1917" i="1"/>
  <c r="P1917" i="1"/>
  <c r="O1917" i="1"/>
  <c r="R1916" i="1"/>
  <c r="Q1916" i="1"/>
  <c r="P1916" i="1"/>
  <c r="O1916" i="1"/>
  <c r="R1915" i="1"/>
  <c r="Q1915" i="1"/>
  <c r="P1915" i="1"/>
  <c r="S1915" i="1" s="1"/>
  <c r="O1915" i="1"/>
  <c r="S1914" i="1"/>
  <c r="R1914" i="1"/>
  <c r="Q1914" i="1"/>
  <c r="P1914" i="1"/>
  <c r="O1914" i="1"/>
  <c r="R1913" i="1"/>
  <c r="Q1913" i="1"/>
  <c r="P1913" i="1"/>
  <c r="S1913" i="1" s="1"/>
  <c r="O1913" i="1"/>
  <c r="R1912" i="1"/>
  <c r="S1912" i="1" s="1"/>
  <c r="Q1912" i="1"/>
  <c r="P1912" i="1"/>
  <c r="O1912" i="1"/>
  <c r="R1911" i="1"/>
  <c r="Q1911" i="1"/>
  <c r="P1911" i="1"/>
  <c r="S1911" i="1" s="1"/>
  <c r="O1911" i="1"/>
  <c r="R1910" i="1"/>
  <c r="Q1910" i="1"/>
  <c r="P1910" i="1"/>
  <c r="S1910" i="1" s="1"/>
  <c r="O1910" i="1"/>
  <c r="R1909" i="1"/>
  <c r="Q1909" i="1"/>
  <c r="P1909" i="1"/>
  <c r="O1909" i="1"/>
  <c r="R1908" i="1"/>
  <c r="Q1908" i="1"/>
  <c r="P1908" i="1"/>
  <c r="S1908" i="1" s="1"/>
  <c r="O1908" i="1"/>
  <c r="R1907" i="1"/>
  <c r="Q1907" i="1"/>
  <c r="P1907" i="1"/>
  <c r="O1907" i="1"/>
  <c r="R1906" i="1"/>
  <c r="Q1906" i="1"/>
  <c r="P1906" i="1"/>
  <c r="S1906" i="1" s="1"/>
  <c r="O1906" i="1"/>
  <c r="R1905" i="1"/>
  <c r="Q1905" i="1"/>
  <c r="P1905" i="1"/>
  <c r="O1905" i="1"/>
  <c r="R1904" i="1"/>
  <c r="Q1904" i="1"/>
  <c r="P1904" i="1"/>
  <c r="S1904" i="1" s="1"/>
  <c r="O1904" i="1"/>
  <c r="R1903" i="1"/>
  <c r="Q1903" i="1"/>
  <c r="P1903" i="1"/>
  <c r="O1903" i="1"/>
  <c r="R1902" i="1"/>
  <c r="Q1902" i="1"/>
  <c r="P1902" i="1"/>
  <c r="S1902" i="1" s="1"/>
  <c r="O1902" i="1"/>
  <c r="R1901" i="1"/>
  <c r="Q1901" i="1"/>
  <c r="P1901" i="1"/>
  <c r="O1901" i="1"/>
  <c r="R1900" i="1"/>
  <c r="Q1900" i="1"/>
  <c r="P1900" i="1"/>
  <c r="S1900" i="1" s="1"/>
  <c r="O1900" i="1"/>
  <c r="R1899" i="1"/>
  <c r="Q1899" i="1"/>
  <c r="P1899" i="1"/>
  <c r="O1899" i="1"/>
  <c r="R1898" i="1"/>
  <c r="Q1898" i="1"/>
  <c r="P1898" i="1"/>
  <c r="O1898" i="1"/>
  <c r="R1897" i="1"/>
  <c r="Q1897" i="1"/>
  <c r="P1897" i="1"/>
  <c r="S1897" i="1" s="1"/>
  <c r="O1897" i="1"/>
  <c r="S1896" i="1"/>
  <c r="R1896" i="1"/>
  <c r="Q1896" i="1"/>
  <c r="P1896" i="1"/>
  <c r="O1896" i="1"/>
  <c r="R1895" i="1"/>
  <c r="Q1895" i="1"/>
  <c r="P1895" i="1"/>
  <c r="S1895" i="1" s="1"/>
  <c r="O1895" i="1"/>
  <c r="S1894" i="1"/>
  <c r="R1894" i="1"/>
  <c r="Q1894" i="1"/>
  <c r="P1894" i="1"/>
  <c r="O1894" i="1"/>
  <c r="R1893" i="1"/>
  <c r="Q1893" i="1"/>
  <c r="P1893" i="1"/>
  <c r="O1893" i="1"/>
  <c r="R1892" i="1"/>
  <c r="Q1892" i="1"/>
  <c r="P1892" i="1"/>
  <c r="O1892" i="1"/>
  <c r="R1891" i="1"/>
  <c r="Q1891" i="1"/>
  <c r="P1891" i="1"/>
  <c r="S1891" i="1" s="1"/>
  <c r="O1891" i="1"/>
  <c r="R1890" i="1"/>
  <c r="S1890" i="1" s="1"/>
  <c r="Q1890" i="1"/>
  <c r="P1890" i="1"/>
  <c r="O1890" i="1"/>
  <c r="R1889" i="1"/>
  <c r="Q1889" i="1"/>
  <c r="P1889" i="1"/>
  <c r="S1889" i="1" s="1"/>
  <c r="O1889" i="1"/>
  <c r="R1888" i="1"/>
  <c r="Q1888" i="1"/>
  <c r="P1888" i="1"/>
  <c r="S1888" i="1" s="1"/>
  <c r="O1888" i="1"/>
  <c r="R1887" i="1"/>
  <c r="Q1887" i="1"/>
  <c r="P1887" i="1"/>
  <c r="O1887" i="1"/>
  <c r="R1886" i="1"/>
  <c r="Q1886" i="1"/>
  <c r="P1886" i="1"/>
  <c r="S1886" i="1" s="1"/>
  <c r="O1886" i="1"/>
  <c r="R1885" i="1"/>
  <c r="Q1885" i="1"/>
  <c r="P1885" i="1"/>
  <c r="O1885" i="1"/>
  <c r="R1884" i="1"/>
  <c r="Q1884" i="1"/>
  <c r="P1884" i="1"/>
  <c r="S1884" i="1" s="1"/>
  <c r="O1884" i="1"/>
  <c r="R1883" i="1"/>
  <c r="Q1883" i="1"/>
  <c r="P1883" i="1"/>
  <c r="O1883" i="1"/>
  <c r="R1882" i="1"/>
  <c r="Q1882" i="1"/>
  <c r="P1882" i="1"/>
  <c r="S1882" i="1" s="1"/>
  <c r="O1882" i="1"/>
  <c r="R1881" i="1"/>
  <c r="Q1881" i="1"/>
  <c r="P1881" i="1"/>
  <c r="O1881" i="1"/>
  <c r="R1880" i="1"/>
  <c r="Q1880" i="1"/>
  <c r="P1880" i="1"/>
  <c r="O1880" i="1"/>
  <c r="R1879" i="1"/>
  <c r="Q1879" i="1"/>
  <c r="P1879" i="1"/>
  <c r="O1879" i="1"/>
  <c r="R1878" i="1"/>
  <c r="Q1878" i="1"/>
  <c r="P1878" i="1"/>
  <c r="O1878" i="1"/>
  <c r="R1877" i="1"/>
  <c r="Q1877" i="1"/>
  <c r="P1877" i="1"/>
  <c r="O1877" i="1"/>
  <c r="R1876" i="1"/>
  <c r="Q1876" i="1"/>
  <c r="P1876" i="1"/>
  <c r="O1876" i="1"/>
  <c r="R1875" i="1"/>
  <c r="Q1875" i="1"/>
  <c r="P1875" i="1"/>
  <c r="S1875" i="1" s="1"/>
  <c r="O1875" i="1"/>
  <c r="S1874" i="1"/>
  <c r="R1874" i="1"/>
  <c r="Q1874" i="1"/>
  <c r="P1874" i="1"/>
  <c r="O1874" i="1"/>
  <c r="R1873" i="1"/>
  <c r="Q1873" i="1"/>
  <c r="P1873" i="1"/>
  <c r="S1873" i="1" s="1"/>
  <c r="O1873" i="1"/>
  <c r="S1872" i="1"/>
  <c r="R1872" i="1"/>
  <c r="Q1872" i="1"/>
  <c r="P1872" i="1"/>
  <c r="O1872" i="1"/>
  <c r="R1871" i="1"/>
  <c r="Q1871" i="1"/>
  <c r="P1871" i="1"/>
  <c r="S1871" i="1" s="1"/>
  <c r="O1871" i="1"/>
  <c r="R1870" i="1"/>
  <c r="S1870" i="1" s="1"/>
  <c r="Q1870" i="1"/>
  <c r="P1870" i="1"/>
  <c r="O1870" i="1"/>
  <c r="R1869" i="1"/>
  <c r="Q1869" i="1"/>
  <c r="P1869" i="1"/>
  <c r="O1869" i="1"/>
  <c r="R1868" i="1"/>
  <c r="Q1868" i="1"/>
  <c r="P1868" i="1"/>
  <c r="O1868" i="1"/>
  <c r="R1867" i="1"/>
  <c r="Q1867" i="1"/>
  <c r="P1867" i="1"/>
  <c r="S1867" i="1" s="1"/>
  <c r="O1867" i="1"/>
  <c r="R1866" i="1"/>
  <c r="Q1866" i="1"/>
  <c r="P1866" i="1"/>
  <c r="S1866" i="1" s="1"/>
  <c r="O1866" i="1"/>
  <c r="R1865" i="1"/>
  <c r="Q1865" i="1"/>
  <c r="P1865" i="1"/>
  <c r="O1865" i="1"/>
  <c r="R1864" i="1"/>
  <c r="Q1864" i="1"/>
  <c r="P1864" i="1"/>
  <c r="S1864" i="1" s="1"/>
  <c r="O1864" i="1"/>
  <c r="R1863" i="1"/>
  <c r="Q1863" i="1"/>
  <c r="P1863" i="1"/>
  <c r="O1863" i="1"/>
  <c r="R1862" i="1"/>
  <c r="Q1862" i="1"/>
  <c r="P1862" i="1"/>
  <c r="S1862" i="1" s="1"/>
  <c r="O1862" i="1"/>
  <c r="R1861" i="1"/>
  <c r="Q1861" i="1"/>
  <c r="P1861" i="1"/>
  <c r="O1861" i="1"/>
  <c r="R1860" i="1"/>
  <c r="Q1860" i="1"/>
  <c r="P1860" i="1"/>
  <c r="S1860" i="1" s="1"/>
  <c r="O1860" i="1"/>
  <c r="R1644" i="1"/>
  <c r="Q1644" i="1"/>
  <c r="P1644" i="1"/>
  <c r="O1644" i="1"/>
  <c r="R1643" i="1"/>
  <c r="Q1643" i="1"/>
  <c r="P1643" i="1"/>
  <c r="S1643" i="1" s="1"/>
  <c r="O1643" i="1"/>
  <c r="R1642" i="1"/>
  <c r="Q1642" i="1"/>
  <c r="P1642" i="1"/>
  <c r="O1642" i="1"/>
  <c r="R1641" i="1"/>
  <c r="Q1641" i="1"/>
  <c r="P1641" i="1"/>
  <c r="O1641" i="1"/>
  <c r="R1640" i="1"/>
  <c r="Q1640" i="1"/>
  <c r="P1640" i="1"/>
  <c r="S1640" i="1" s="1"/>
  <c r="O1640" i="1"/>
  <c r="S1639" i="1"/>
  <c r="R1639" i="1"/>
  <c r="Q1639" i="1"/>
  <c r="P1639" i="1"/>
  <c r="O1639" i="1"/>
  <c r="R1638" i="1"/>
  <c r="Q1638" i="1"/>
  <c r="P1638" i="1"/>
  <c r="O1638" i="1"/>
  <c r="R1637" i="1"/>
  <c r="Q1637" i="1"/>
  <c r="P1637" i="1"/>
  <c r="O1637" i="1"/>
  <c r="R1636" i="1"/>
  <c r="Q1636" i="1"/>
  <c r="P1636" i="1"/>
  <c r="S1636" i="1" s="1"/>
  <c r="O1636" i="1"/>
  <c r="S1635" i="1"/>
  <c r="R1635" i="1"/>
  <c r="Q1635" i="1"/>
  <c r="P1635" i="1"/>
  <c r="O1635" i="1"/>
  <c r="R1634" i="1"/>
  <c r="Q1634" i="1"/>
  <c r="P1634" i="1"/>
  <c r="S1634" i="1" s="1"/>
  <c r="O1634" i="1"/>
  <c r="R1633" i="1"/>
  <c r="S1633" i="1" s="1"/>
  <c r="Q1633" i="1"/>
  <c r="P1633" i="1"/>
  <c r="O1633" i="1"/>
  <c r="R1632" i="1"/>
  <c r="Q1632" i="1"/>
  <c r="P1632" i="1"/>
  <c r="O1632" i="1"/>
  <c r="R1631" i="1"/>
  <c r="Q1631" i="1"/>
  <c r="P1631" i="1"/>
  <c r="S1631" i="1" s="1"/>
  <c r="O1631" i="1"/>
  <c r="R1630" i="1"/>
  <c r="Q1630" i="1"/>
  <c r="P1630" i="1"/>
  <c r="O1630" i="1"/>
  <c r="R1629" i="1"/>
  <c r="Q1629" i="1"/>
  <c r="P1629" i="1"/>
  <c r="S1629" i="1" s="1"/>
  <c r="O1629" i="1"/>
  <c r="R1628" i="1"/>
  <c r="Q1628" i="1"/>
  <c r="P1628" i="1"/>
  <c r="O1628" i="1"/>
  <c r="R1627" i="1"/>
  <c r="Q1627" i="1"/>
  <c r="P1627" i="1"/>
  <c r="S1627" i="1" s="1"/>
  <c r="O1627" i="1"/>
  <c r="R1626" i="1"/>
  <c r="Q1626" i="1"/>
  <c r="P1626" i="1"/>
  <c r="O1626" i="1"/>
  <c r="R1625" i="1"/>
  <c r="Q1625" i="1"/>
  <c r="P1625" i="1"/>
  <c r="S1625" i="1" s="1"/>
  <c r="O1625" i="1"/>
  <c r="R1624" i="1"/>
  <c r="Q1624" i="1"/>
  <c r="P1624" i="1"/>
  <c r="O1624" i="1"/>
  <c r="R1623" i="1"/>
  <c r="Q1623" i="1"/>
  <c r="P1623" i="1"/>
  <c r="S1623" i="1" s="1"/>
  <c r="O1623" i="1"/>
  <c r="R1622" i="1"/>
  <c r="Q1622" i="1"/>
  <c r="P1622" i="1"/>
  <c r="O1622" i="1"/>
  <c r="R1621" i="1"/>
  <c r="Q1621" i="1"/>
  <c r="P1621" i="1"/>
  <c r="S1621" i="1" s="1"/>
  <c r="O1621" i="1"/>
  <c r="R1620" i="1"/>
  <c r="Q1620" i="1"/>
  <c r="P1620" i="1"/>
  <c r="O1620" i="1"/>
  <c r="R1619" i="1"/>
  <c r="Q1619" i="1"/>
  <c r="P1619" i="1"/>
  <c r="O1619" i="1"/>
  <c r="R1618" i="1"/>
  <c r="Q1618" i="1"/>
  <c r="P1618" i="1"/>
  <c r="S1618" i="1" s="1"/>
  <c r="O1618" i="1"/>
  <c r="S1617" i="1"/>
  <c r="R1617" i="1"/>
  <c r="Q1617" i="1"/>
  <c r="P1617" i="1"/>
  <c r="O1617" i="1"/>
  <c r="R1616" i="1"/>
  <c r="Q1616" i="1"/>
  <c r="P1616" i="1"/>
  <c r="O1616" i="1"/>
  <c r="S1615" i="1"/>
  <c r="R1615" i="1"/>
  <c r="Q1615" i="1"/>
  <c r="P1615" i="1"/>
  <c r="O1615" i="1"/>
  <c r="R1614" i="1"/>
  <c r="Q1614" i="1"/>
  <c r="P1614" i="1"/>
  <c r="O1614" i="1"/>
  <c r="R1613" i="1"/>
  <c r="Q1613" i="1"/>
  <c r="P1613" i="1"/>
  <c r="O1613" i="1"/>
  <c r="R1612" i="1"/>
  <c r="Q1612" i="1"/>
  <c r="P1612" i="1"/>
  <c r="S1612" i="1" s="1"/>
  <c r="O1612" i="1"/>
  <c r="R1611" i="1"/>
  <c r="S1611" i="1" s="1"/>
  <c r="Q1611" i="1"/>
  <c r="P1611" i="1"/>
  <c r="O1611" i="1"/>
  <c r="R1610" i="1"/>
  <c r="Q1610" i="1"/>
  <c r="P1610" i="1"/>
  <c r="S1610" i="1" s="1"/>
  <c r="O1610" i="1"/>
  <c r="R1609" i="1"/>
  <c r="Q1609" i="1"/>
  <c r="P1609" i="1"/>
  <c r="S1609" i="1" s="1"/>
  <c r="O1609" i="1"/>
  <c r="R1608" i="1"/>
  <c r="Q1608" i="1"/>
  <c r="P1608" i="1"/>
  <c r="O1608" i="1"/>
  <c r="R1607" i="1"/>
  <c r="Q1607" i="1"/>
  <c r="P1607" i="1"/>
  <c r="S1607" i="1" s="1"/>
  <c r="O1607" i="1"/>
  <c r="R1606" i="1"/>
  <c r="Q1606" i="1"/>
  <c r="P1606" i="1"/>
  <c r="O1606" i="1"/>
  <c r="R1605" i="1"/>
  <c r="Q1605" i="1"/>
  <c r="P1605" i="1"/>
  <c r="S1605" i="1" s="1"/>
  <c r="O1605" i="1"/>
  <c r="R1604" i="1"/>
  <c r="Q1604" i="1"/>
  <c r="P1604" i="1"/>
  <c r="O1604" i="1"/>
  <c r="R1603" i="1"/>
  <c r="Q1603" i="1"/>
  <c r="P1603" i="1"/>
  <c r="S1603" i="1" s="1"/>
  <c r="O1603" i="1"/>
  <c r="R1602" i="1"/>
  <c r="Q1602" i="1"/>
  <c r="P1602" i="1"/>
  <c r="O1602" i="1"/>
  <c r="R1601" i="1"/>
  <c r="Q1601" i="1"/>
  <c r="P1601" i="1"/>
  <c r="S1601" i="1" s="1"/>
  <c r="O1601" i="1"/>
  <c r="R1600" i="1"/>
  <c r="Q1600" i="1"/>
  <c r="P1600" i="1"/>
  <c r="O1600" i="1"/>
  <c r="R1599" i="1"/>
  <c r="Q1599" i="1"/>
  <c r="P1599" i="1"/>
  <c r="O1599" i="1"/>
  <c r="R1598" i="1"/>
  <c r="Q1598" i="1"/>
  <c r="P1598" i="1"/>
  <c r="O1598" i="1"/>
  <c r="R1597" i="1"/>
  <c r="Q1597" i="1"/>
  <c r="P1597" i="1"/>
  <c r="O1597" i="1"/>
  <c r="R1596" i="1"/>
  <c r="Q1596" i="1"/>
  <c r="P1596" i="1"/>
  <c r="O1596" i="1"/>
  <c r="R1595" i="1"/>
  <c r="Q1595" i="1"/>
  <c r="P1595" i="1"/>
  <c r="O1595" i="1"/>
  <c r="R1594" i="1"/>
  <c r="Q1594" i="1"/>
  <c r="P1594" i="1"/>
  <c r="O1594" i="1"/>
  <c r="S1593" i="1"/>
  <c r="R1593" i="1"/>
  <c r="Q1593" i="1"/>
  <c r="P1593" i="1"/>
  <c r="O1593" i="1"/>
  <c r="R1592" i="1"/>
  <c r="Q1592" i="1"/>
  <c r="P1592" i="1"/>
  <c r="S1592" i="1" s="1"/>
  <c r="O1592" i="1"/>
  <c r="R1591" i="1"/>
  <c r="Q1591" i="1"/>
  <c r="P1591" i="1"/>
  <c r="O1591" i="1"/>
  <c r="R1590" i="1"/>
  <c r="Q1590" i="1"/>
  <c r="P1590" i="1"/>
  <c r="O1590" i="1"/>
  <c r="R1589" i="1"/>
  <c r="Q1589" i="1"/>
  <c r="P1589" i="1"/>
  <c r="O1589" i="1"/>
  <c r="R1588" i="1"/>
  <c r="Q1588" i="1"/>
  <c r="P1588" i="1"/>
  <c r="S1588" i="1" s="1"/>
  <c r="O1588" i="1"/>
  <c r="S1587" i="1"/>
  <c r="R1587" i="1"/>
  <c r="Q1587" i="1"/>
  <c r="P1587" i="1"/>
  <c r="O1587" i="1"/>
  <c r="R1586" i="1"/>
  <c r="Q1586" i="1"/>
  <c r="P1586" i="1"/>
  <c r="O1586" i="1"/>
  <c r="R1585" i="1"/>
  <c r="Q1585" i="1"/>
  <c r="P1585" i="1"/>
  <c r="O1585" i="1"/>
  <c r="R1584" i="1"/>
  <c r="Q1584" i="1"/>
  <c r="P1584" i="1"/>
  <c r="O1584" i="1"/>
  <c r="R1583" i="1"/>
  <c r="Q1583" i="1"/>
  <c r="P1583" i="1"/>
  <c r="O1583" i="1"/>
  <c r="R1582" i="1"/>
  <c r="Q1582" i="1"/>
  <c r="P1582" i="1"/>
  <c r="S1582" i="1" s="1"/>
  <c r="O1582" i="1"/>
  <c r="R1581" i="1"/>
  <c r="Q1581" i="1"/>
  <c r="P1581" i="1"/>
  <c r="O1581" i="1"/>
  <c r="R1580" i="1"/>
  <c r="Q1580" i="1"/>
  <c r="P1580" i="1"/>
  <c r="O1580" i="1"/>
  <c r="R1579" i="1"/>
  <c r="Q1579" i="1"/>
  <c r="P1579" i="1"/>
  <c r="O1579" i="1"/>
  <c r="R1578" i="1"/>
  <c r="Q1578" i="1"/>
  <c r="P1578" i="1"/>
  <c r="O1578" i="1"/>
  <c r="R1577" i="1"/>
  <c r="Q1577" i="1"/>
  <c r="P1577" i="1"/>
  <c r="O1577" i="1"/>
  <c r="R1576" i="1"/>
  <c r="Q1576" i="1"/>
  <c r="P1576" i="1"/>
  <c r="O1576" i="1"/>
  <c r="R1575" i="1"/>
  <c r="Q1575" i="1"/>
  <c r="P1575" i="1"/>
  <c r="S1575" i="1" s="1"/>
  <c r="O1575" i="1"/>
  <c r="R1574" i="1"/>
  <c r="S1574" i="1" s="1"/>
  <c r="Q1574" i="1"/>
  <c r="P1574" i="1"/>
  <c r="O1574" i="1"/>
  <c r="R1573" i="1"/>
  <c r="Q1573" i="1"/>
  <c r="P1573" i="1"/>
  <c r="S1573" i="1" s="1"/>
  <c r="O1573" i="1"/>
  <c r="R1572" i="1"/>
  <c r="Q1572" i="1"/>
  <c r="P1572" i="1"/>
  <c r="O1572" i="1"/>
  <c r="R1571" i="1"/>
  <c r="Q1571" i="1"/>
  <c r="P1571" i="1"/>
  <c r="S1571" i="1" s="1"/>
  <c r="O1571" i="1"/>
  <c r="R1570" i="1"/>
  <c r="Q1570" i="1"/>
  <c r="P1570" i="1"/>
  <c r="O1570" i="1"/>
  <c r="R1569" i="1"/>
  <c r="Q1569" i="1"/>
  <c r="P1569" i="1"/>
  <c r="O1569" i="1"/>
  <c r="R1568" i="1"/>
  <c r="Q1568" i="1"/>
  <c r="P1568" i="1"/>
  <c r="O1568" i="1"/>
  <c r="R1567" i="1"/>
  <c r="Q1567" i="1"/>
  <c r="P1567" i="1"/>
  <c r="S1567" i="1" s="1"/>
  <c r="O1567" i="1"/>
  <c r="R1566" i="1"/>
  <c r="S1566" i="1" s="1"/>
  <c r="Q1566" i="1"/>
  <c r="P1566" i="1"/>
  <c r="O1566" i="1"/>
  <c r="R1565" i="1"/>
  <c r="Q1565" i="1"/>
  <c r="P1565" i="1"/>
  <c r="O1565" i="1"/>
  <c r="R1564" i="1"/>
  <c r="Q1564" i="1"/>
  <c r="P1564" i="1"/>
  <c r="O1564" i="1"/>
  <c r="R1563" i="1"/>
  <c r="Q1563" i="1"/>
  <c r="P1563" i="1"/>
  <c r="O1563" i="1"/>
  <c r="R1562" i="1"/>
  <c r="Q1562" i="1"/>
  <c r="P1562" i="1"/>
  <c r="O1562" i="1"/>
  <c r="R1561" i="1"/>
  <c r="Q1561" i="1"/>
  <c r="P1561" i="1"/>
  <c r="O1561" i="1"/>
  <c r="R1560" i="1"/>
  <c r="Q1560" i="1"/>
  <c r="P1560" i="1"/>
  <c r="O1560" i="1"/>
  <c r="R1559" i="1"/>
  <c r="Q1559" i="1"/>
  <c r="P1559" i="1"/>
  <c r="O1559" i="1"/>
  <c r="R1558" i="1"/>
  <c r="Q1558" i="1"/>
  <c r="P1558" i="1"/>
  <c r="O1558" i="1"/>
  <c r="R1557" i="1"/>
  <c r="Q1557" i="1"/>
  <c r="P1557" i="1"/>
  <c r="O1557" i="1"/>
  <c r="R1556" i="1"/>
  <c r="Q1556" i="1"/>
  <c r="P1556" i="1"/>
  <c r="S1556" i="1" s="1"/>
  <c r="O1556" i="1"/>
  <c r="R1555" i="1"/>
  <c r="Q1555" i="1"/>
  <c r="P1555" i="1"/>
  <c r="O1555" i="1"/>
  <c r="R1554" i="1"/>
  <c r="Q1554" i="1"/>
  <c r="P1554" i="1"/>
  <c r="O1554" i="1"/>
  <c r="R1553" i="1"/>
  <c r="Q1553" i="1"/>
  <c r="P1553" i="1"/>
  <c r="O1553" i="1"/>
  <c r="R1552" i="1"/>
  <c r="Q1552" i="1"/>
  <c r="P1552" i="1"/>
  <c r="S1552" i="1" s="1"/>
  <c r="O1552" i="1"/>
  <c r="S1551" i="1"/>
  <c r="R1551" i="1"/>
  <c r="Q1551" i="1"/>
  <c r="P1551" i="1"/>
  <c r="O1551" i="1"/>
  <c r="R1550" i="1"/>
  <c r="Q1550" i="1"/>
  <c r="P1550" i="1"/>
  <c r="S1550" i="1" s="1"/>
  <c r="O1550" i="1"/>
  <c r="R1549" i="1"/>
  <c r="Q1549" i="1"/>
  <c r="P1549" i="1"/>
  <c r="O1549" i="1"/>
  <c r="R1548" i="1"/>
  <c r="Q1548" i="1"/>
  <c r="P1548" i="1"/>
  <c r="S1548" i="1" s="1"/>
  <c r="O1548" i="1"/>
  <c r="R1547" i="1"/>
  <c r="Q1547" i="1"/>
  <c r="P1547" i="1"/>
  <c r="O1547" i="1"/>
  <c r="R1546" i="1"/>
  <c r="Q1546" i="1"/>
  <c r="P1546" i="1"/>
  <c r="O1546" i="1"/>
  <c r="R1545" i="1"/>
  <c r="Q1545" i="1"/>
  <c r="P1545" i="1"/>
  <c r="O1545" i="1"/>
  <c r="R1544" i="1"/>
  <c r="Q1544" i="1"/>
  <c r="P1544" i="1"/>
  <c r="S1544" i="1" s="1"/>
  <c r="O1544" i="1"/>
  <c r="R1543" i="1"/>
  <c r="S1543" i="1" s="1"/>
  <c r="Q1543" i="1"/>
  <c r="P1543" i="1"/>
  <c r="O1543" i="1"/>
  <c r="R1542" i="1"/>
  <c r="Q1542" i="1"/>
  <c r="P1542" i="1"/>
  <c r="O1542" i="1"/>
  <c r="R1541" i="1"/>
  <c r="Q1541" i="1"/>
  <c r="P1541" i="1"/>
  <c r="O1541" i="1"/>
  <c r="R1540" i="1"/>
  <c r="Q1540" i="1"/>
  <c r="P1540" i="1"/>
  <c r="O1540" i="1"/>
  <c r="R1539" i="1"/>
  <c r="Q1539" i="1"/>
  <c r="P1539" i="1"/>
  <c r="O1539" i="1"/>
  <c r="R1538" i="1"/>
  <c r="Q1538" i="1"/>
  <c r="P1538" i="1"/>
  <c r="O1538" i="1"/>
  <c r="R1537" i="1"/>
  <c r="Q1537" i="1"/>
  <c r="P1537" i="1"/>
  <c r="O1537" i="1"/>
  <c r="R1536" i="1"/>
  <c r="Q1536" i="1"/>
  <c r="P1536" i="1"/>
  <c r="O1536" i="1"/>
  <c r="R1535" i="1"/>
  <c r="Q1535" i="1"/>
  <c r="P1535" i="1"/>
  <c r="S1535" i="1" s="1"/>
  <c r="O1535" i="1"/>
  <c r="R1534" i="1"/>
  <c r="Q1534" i="1"/>
  <c r="P1534" i="1"/>
  <c r="O1534" i="1"/>
  <c r="R1533" i="1"/>
  <c r="Q1533" i="1"/>
  <c r="P1533" i="1"/>
  <c r="O1533" i="1"/>
  <c r="R1532" i="1"/>
  <c r="Q1532" i="1"/>
  <c r="P1532" i="1"/>
  <c r="O1532" i="1"/>
  <c r="R1531" i="1"/>
  <c r="Q1531" i="1"/>
  <c r="P1531" i="1"/>
  <c r="S1531" i="1" s="1"/>
  <c r="O1531" i="1"/>
  <c r="R1530" i="1"/>
  <c r="Q1530" i="1"/>
  <c r="P1530" i="1"/>
  <c r="O1530" i="1"/>
  <c r="R1529" i="1"/>
  <c r="Q1529" i="1"/>
  <c r="P1529" i="1"/>
  <c r="O1529" i="1"/>
  <c r="R1528" i="1"/>
  <c r="Q1528" i="1"/>
  <c r="P1528" i="1"/>
  <c r="O1528" i="1"/>
  <c r="R1527" i="1"/>
  <c r="Q1527" i="1"/>
  <c r="P1527" i="1"/>
  <c r="O1527" i="1"/>
  <c r="R1526" i="1"/>
  <c r="Q1526" i="1"/>
  <c r="P1526" i="1"/>
  <c r="O1526" i="1"/>
  <c r="R1525" i="1"/>
  <c r="Q1525" i="1"/>
  <c r="P1525" i="1"/>
  <c r="O1525" i="1"/>
  <c r="R1524" i="1"/>
  <c r="Q1524" i="1"/>
  <c r="P1524" i="1"/>
  <c r="O1524" i="1"/>
  <c r="R1523" i="1"/>
  <c r="Q1523" i="1"/>
  <c r="P1523" i="1"/>
  <c r="S1523" i="1" s="1"/>
  <c r="O1523" i="1"/>
  <c r="R1522" i="1"/>
  <c r="Q1522" i="1"/>
  <c r="P1522" i="1"/>
  <c r="O1522" i="1"/>
  <c r="R1521" i="1"/>
  <c r="Q1521" i="1"/>
  <c r="P1521" i="1"/>
  <c r="O1521" i="1"/>
  <c r="S1520" i="1"/>
  <c r="R1520" i="1"/>
  <c r="Q1520" i="1"/>
  <c r="P1520" i="1"/>
  <c r="O1520" i="1"/>
  <c r="R1519" i="1"/>
  <c r="Q1519" i="1"/>
  <c r="P1519" i="1"/>
  <c r="S1519" i="1" s="1"/>
  <c r="O1519" i="1"/>
  <c r="R1518" i="1"/>
  <c r="Q1518" i="1"/>
  <c r="P1518" i="1"/>
  <c r="O1518" i="1"/>
  <c r="R1517" i="1"/>
  <c r="Q1517" i="1"/>
  <c r="P1517" i="1"/>
  <c r="O1517" i="1"/>
  <c r="R1516" i="1"/>
  <c r="Q1516" i="1"/>
  <c r="P1516" i="1"/>
  <c r="O1516" i="1"/>
  <c r="R1515" i="1"/>
  <c r="Q1515" i="1"/>
  <c r="P1515" i="1"/>
  <c r="S1515" i="1" s="1"/>
  <c r="O1515" i="1"/>
  <c r="R1514" i="1"/>
  <c r="Q1514" i="1"/>
  <c r="P1514" i="1"/>
  <c r="S1514" i="1" s="1"/>
  <c r="O1514" i="1"/>
  <c r="R1513" i="1"/>
  <c r="Q1513" i="1"/>
  <c r="P1513" i="1"/>
  <c r="O1513" i="1"/>
  <c r="R1512" i="1"/>
  <c r="Q1512" i="1"/>
  <c r="P1512" i="1"/>
  <c r="S1512" i="1" s="1"/>
  <c r="O1512" i="1"/>
  <c r="R1511" i="1"/>
  <c r="Q1511" i="1"/>
  <c r="P1511" i="1"/>
  <c r="O1511" i="1"/>
  <c r="R1510" i="1"/>
  <c r="Q1510" i="1"/>
  <c r="P1510" i="1"/>
  <c r="S1510" i="1" s="1"/>
  <c r="O1510" i="1"/>
  <c r="R1509" i="1"/>
  <c r="Q1509" i="1"/>
  <c r="P1509" i="1"/>
  <c r="O1509" i="1"/>
  <c r="R1508" i="1"/>
  <c r="Q1508" i="1"/>
  <c r="P1508" i="1"/>
  <c r="S1508" i="1" s="1"/>
  <c r="O1508" i="1"/>
  <c r="R1091" i="1"/>
  <c r="Q1091" i="1"/>
  <c r="P1091" i="1"/>
  <c r="O1091" i="1"/>
  <c r="R1090" i="1"/>
  <c r="Q1090" i="1"/>
  <c r="P1090" i="1"/>
  <c r="O1090" i="1"/>
  <c r="R1089" i="1"/>
  <c r="Q1089" i="1"/>
  <c r="P1089" i="1"/>
  <c r="O1089" i="1"/>
  <c r="R1088" i="1"/>
  <c r="Q1088" i="1"/>
  <c r="P1088" i="1"/>
  <c r="O1088" i="1"/>
  <c r="S1087" i="1"/>
  <c r="R1087" i="1"/>
  <c r="Q1087" i="1"/>
  <c r="P1087" i="1"/>
  <c r="O1087" i="1"/>
  <c r="R1086" i="1"/>
  <c r="Q1086" i="1"/>
  <c r="P1086" i="1"/>
  <c r="O1086" i="1"/>
  <c r="R1085" i="1"/>
  <c r="Q1085" i="1"/>
  <c r="P1085" i="1"/>
  <c r="O1085" i="1"/>
  <c r="R1084" i="1"/>
  <c r="Q1084" i="1"/>
  <c r="P1084" i="1"/>
  <c r="S1084" i="1" s="1"/>
  <c r="O1084" i="1"/>
  <c r="R1083" i="1"/>
  <c r="Q1083" i="1"/>
  <c r="P1083" i="1"/>
  <c r="S1083" i="1" s="1"/>
  <c r="O1083" i="1"/>
  <c r="R1082" i="1"/>
  <c r="Q1082" i="1"/>
  <c r="P1082" i="1"/>
  <c r="O1082" i="1"/>
  <c r="R1081" i="1"/>
  <c r="Q1081" i="1"/>
  <c r="P1081" i="1"/>
  <c r="O1081" i="1"/>
  <c r="R1080" i="1"/>
  <c r="Q1080" i="1"/>
  <c r="P1080" i="1"/>
  <c r="O1080" i="1"/>
  <c r="R1079" i="1"/>
  <c r="Q1079" i="1"/>
  <c r="P1079" i="1"/>
  <c r="S1079" i="1" s="1"/>
  <c r="O1079" i="1"/>
  <c r="R1078" i="1"/>
  <c r="S1078" i="1" s="1"/>
  <c r="Q1078" i="1"/>
  <c r="P1078" i="1"/>
  <c r="O1078" i="1"/>
  <c r="R1077" i="1"/>
  <c r="Q1077" i="1"/>
  <c r="P1077" i="1"/>
  <c r="S1077" i="1" s="1"/>
  <c r="O1077" i="1"/>
  <c r="R1076" i="1"/>
  <c r="Q1076" i="1"/>
  <c r="P1076" i="1"/>
  <c r="O1076" i="1"/>
  <c r="R1075" i="1"/>
  <c r="Q1075" i="1"/>
  <c r="P1075" i="1"/>
  <c r="S1075" i="1" s="1"/>
  <c r="O1075" i="1"/>
  <c r="R1074" i="1"/>
  <c r="Q1074" i="1"/>
  <c r="P1074" i="1"/>
  <c r="O1074" i="1"/>
  <c r="R1073" i="1"/>
  <c r="Q1073" i="1"/>
  <c r="P1073" i="1"/>
  <c r="S1073" i="1" s="1"/>
  <c r="O1073" i="1"/>
  <c r="R1072" i="1"/>
  <c r="Q1072" i="1"/>
  <c r="P1072" i="1"/>
  <c r="S1072" i="1" s="1"/>
  <c r="O1072" i="1"/>
  <c r="R1005" i="1"/>
  <c r="Q1005" i="1"/>
  <c r="P1005" i="1"/>
  <c r="O1005" i="1"/>
  <c r="R1004" i="1"/>
  <c r="Q1004" i="1"/>
  <c r="T1004" i="1" s="1"/>
  <c r="P1004" i="1"/>
  <c r="O1004" i="1"/>
  <c r="R1003" i="1"/>
  <c r="Q1003" i="1"/>
  <c r="P1003" i="1"/>
  <c r="O1003" i="1"/>
  <c r="R1002" i="1"/>
  <c r="Q1002" i="1"/>
  <c r="T1002" i="1" s="1"/>
  <c r="P1002" i="1"/>
  <c r="O1002" i="1"/>
  <c r="R1001" i="1"/>
  <c r="Q1001" i="1"/>
  <c r="P1001" i="1"/>
  <c r="O1001" i="1"/>
  <c r="R1000" i="1"/>
  <c r="Q1000" i="1"/>
  <c r="T1000" i="1" s="1"/>
  <c r="P1000" i="1"/>
  <c r="S1000" i="1" s="1"/>
  <c r="U1000" i="1" s="1"/>
  <c r="O1000" i="1"/>
  <c r="R999" i="1"/>
  <c r="Q999" i="1"/>
  <c r="P999" i="1"/>
  <c r="O999" i="1"/>
  <c r="R998" i="1"/>
  <c r="Q998" i="1"/>
  <c r="T998" i="1" s="1"/>
  <c r="P998" i="1"/>
  <c r="S998" i="1" s="1"/>
  <c r="U998" i="1" s="1"/>
  <c r="O998" i="1"/>
  <c r="S997" i="1"/>
  <c r="U997" i="1" s="1"/>
  <c r="R997" i="1"/>
  <c r="Q997" i="1"/>
  <c r="P997" i="1"/>
  <c r="O997" i="1"/>
  <c r="R996" i="1"/>
  <c r="Q996" i="1"/>
  <c r="T996" i="1" s="1"/>
  <c r="P996" i="1"/>
  <c r="S996" i="1" s="1"/>
  <c r="U996" i="1" s="1"/>
  <c r="O996" i="1"/>
  <c r="R995" i="1"/>
  <c r="Q995" i="1"/>
  <c r="T995" i="1" s="1"/>
  <c r="P995" i="1"/>
  <c r="O995" i="1"/>
  <c r="R994" i="1"/>
  <c r="Q994" i="1"/>
  <c r="T994" i="1" s="1"/>
  <c r="P994" i="1"/>
  <c r="S994" i="1" s="1"/>
  <c r="U994" i="1" s="1"/>
  <c r="O994" i="1"/>
  <c r="R856" i="1"/>
  <c r="Q856" i="1"/>
  <c r="P856" i="1"/>
  <c r="S856" i="1" s="1"/>
  <c r="O856" i="1"/>
  <c r="R855" i="1"/>
  <c r="Q855" i="1"/>
  <c r="P855" i="1"/>
  <c r="O855" i="1"/>
  <c r="R854" i="1"/>
  <c r="Q854" i="1"/>
  <c r="P854" i="1"/>
  <c r="O854" i="1"/>
  <c r="R853" i="1"/>
  <c r="Q853" i="1"/>
  <c r="P853" i="1"/>
  <c r="O853" i="1"/>
  <c r="R852" i="1"/>
  <c r="Q852" i="1"/>
  <c r="P852" i="1"/>
  <c r="S852" i="1" s="1"/>
  <c r="O852" i="1"/>
  <c r="S851" i="1"/>
  <c r="R851" i="1"/>
  <c r="Q851" i="1"/>
  <c r="P851" i="1"/>
  <c r="O851" i="1"/>
  <c r="R850" i="1"/>
  <c r="Q850" i="1"/>
  <c r="P850" i="1"/>
  <c r="O850" i="1"/>
  <c r="R849" i="1"/>
  <c r="Q849" i="1"/>
  <c r="P849" i="1"/>
  <c r="O849" i="1"/>
  <c r="R848" i="1"/>
  <c r="Q848" i="1"/>
  <c r="P848" i="1"/>
  <c r="S848" i="1" s="1"/>
  <c r="O848" i="1"/>
  <c r="R847" i="1"/>
  <c r="Q847" i="1"/>
  <c r="P847" i="1"/>
  <c r="S847" i="1" s="1"/>
  <c r="O847" i="1"/>
  <c r="R846" i="1"/>
  <c r="Q846" i="1"/>
  <c r="P846" i="1"/>
  <c r="O846" i="1"/>
  <c r="R845" i="1"/>
  <c r="Q845" i="1"/>
  <c r="P845" i="1"/>
  <c r="S845" i="1" s="1"/>
  <c r="O845" i="1"/>
  <c r="R844" i="1"/>
  <c r="Q844" i="1"/>
  <c r="P844" i="1"/>
  <c r="O844" i="1"/>
  <c r="R843" i="1"/>
  <c r="Q843" i="1"/>
  <c r="P843" i="1"/>
  <c r="S843" i="1" s="1"/>
  <c r="O843" i="1"/>
  <c r="S842" i="1"/>
  <c r="R842" i="1"/>
  <c r="Q842" i="1"/>
  <c r="P842" i="1"/>
  <c r="O842" i="1"/>
  <c r="R841" i="1"/>
  <c r="Q841" i="1"/>
  <c r="P841" i="1"/>
  <c r="O841" i="1"/>
  <c r="R840" i="1"/>
  <c r="Q840" i="1"/>
  <c r="P840" i="1"/>
  <c r="O840" i="1"/>
  <c r="R839" i="1"/>
  <c r="Q839" i="1"/>
  <c r="P839" i="1"/>
  <c r="O839" i="1"/>
  <c r="R838" i="1"/>
  <c r="Q838" i="1"/>
  <c r="P838" i="1"/>
  <c r="O838" i="1"/>
  <c r="R837" i="1"/>
  <c r="Q837" i="1"/>
  <c r="P837" i="1"/>
  <c r="O837" i="1"/>
  <c r="R836" i="1"/>
  <c r="Q836" i="1"/>
  <c r="P836" i="1"/>
  <c r="O836" i="1"/>
  <c r="R835" i="1"/>
  <c r="Q835" i="1"/>
  <c r="P835" i="1"/>
  <c r="O835" i="1"/>
  <c r="R834" i="1"/>
  <c r="Q834" i="1"/>
  <c r="P834" i="1"/>
  <c r="O834" i="1"/>
  <c r="R833" i="1"/>
  <c r="Q833" i="1"/>
  <c r="P833" i="1"/>
  <c r="O833" i="1"/>
  <c r="S832" i="1"/>
  <c r="R832" i="1"/>
  <c r="Q832" i="1"/>
  <c r="P832" i="1"/>
  <c r="O832" i="1"/>
  <c r="R831" i="1"/>
  <c r="Q831" i="1"/>
  <c r="P831" i="1"/>
  <c r="O831" i="1"/>
  <c r="R830" i="1"/>
  <c r="Q830" i="1"/>
  <c r="P830" i="1"/>
  <c r="O830" i="1"/>
  <c r="R829" i="1"/>
  <c r="Q829" i="1"/>
  <c r="P829" i="1"/>
  <c r="O829" i="1"/>
  <c r="S828" i="1"/>
  <c r="R828" i="1"/>
  <c r="Q828" i="1"/>
  <c r="P828" i="1"/>
  <c r="O828" i="1"/>
  <c r="R827" i="1"/>
  <c r="Q827" i="1"/>
  <c r="P827" i="1"/>
  <c r="O827" i="1"/>
  <c r="R826" i="1"/>
  <c r="Q826" i="1"/>
  <c r="P826" i="1"/>
  <c r="O826" i="1"/>
  <c r="R825" i="1"/>
  <c r="Q825" i="1"/>
  <c r="P825" i="1"/>
  <c r="S825" i="1" s="1"/>
  <c r="O825" i="1"/>
  <c r="S824" i="1"/>
  <c r="R824" i="1"/>
  <c r="Q824" i="1"/>
  <c r="P824" i="1"/>
  <c r="O824" i="1"/>
  <c r="R823" i="1"/>
  <c r="Q823" i="1"/>
  <c r="P823" i="1"/>
  <c r="O823" i="1"/>
  <c r="R822" i="1"/>
  <c r="Q822" i="1"/>
  <c r="P822" i="1"/>
  <c r="O822" i="1"/>
  <c r="R821" i="1"/>
  <c r="Q821" i="1"/>
  <c r="P821" i="1"/>
  <c r="O821" i="1"/>
  <c r="R820" i="1"/>
  <c r="S820" i="1" s="1"/>
  <c r="Q820" i="1"/>
  <c r="P820" i="1"/>
  <c r="O820" i="1"/>
  <c r="R819" i="1"/>
  <c r="Q819" i="1"/>
  <c r="S819" i="1" s="1"/>
  <c r="P819" i="1"/>
  <c r="O819" i="1"/>
  <c r="R818" i="1"/>
  <c r="Q818" i="1"/>
  <c r="P818" i="1"/>
  <c r="S818" i="1" s="1"/>
  <c r="O818" i="1"/>
  <c r="R817" i="1"/>
  <c r="Q817" i="1"/>
  <c r="P817" i="1"/>
  <c r="O817" i="1"/>
  <c r="R816" i="1"/>
  <c r="Q816" i="1"/>
  <c r="P816" i="1"/>
  <c r="O816" i="1"/>
  <c r="R815" i="1"/>
  <c r="S815" i="1" s="1"/>
  <c r="Q815" i="1"/>
  <c r="P815" i="1"/>
  <c r="O815" i="1"/>
  <c r="R814" i="1"/>
  <c r="Q814" i="1"/>
  <c r="P814" i="1"/>
  <c r="O814" i="1"/>
  <c r="R813" i="1"/>
  <c r="Q813" i="1"/>
  <c r="P813" i="1"/>
  <c r="O813" i="1"/>
  <c r="R812" i="1"/>
  <c r="Q812" i="1"/>
  <c r="P812" i="1"/>
  <c r="O812" i="1"/>
  <c r="R811" i="1"/>
  <c r="Q811" i="1"/>
  <c r="P811" i="1"/>
  <c r="O811" i="1"/>
  <c r="S810" i="1"/>
  <c r="R810" i="1"/>
  <c r="Q810" i="1"/>
  <c r="P810" i="1"/>
  <c r="O810" i="1"/>
  <c r="R809" i="1"/>
  <c r="Q809" i="1"/>
  <c r="P809" i="1"/>
  <c r="S809" i="1" s="1"/>
  <c r="O809" i="1"/>
  <c r="R808" i="1"/>
  <c r="S808" i="1" s="1"/>
  <c r="Q808" i="1"/>
  <c r="P808" i="1"/>
  <c r="O808" i="1"/>
  <c r="R807" i="1"/>
  <c r="Q807" i="1"/>
  <c r="P807" i="1"/>
  <c r="O807" i="1"/>
  <c r="S806" i="1"/>
  <c r="R806" i="1"/>
  <c r="Q806" i="1"/>
  <c r="P806" i="1"/>
  <c r="O806" i="1"/>
  <c r="R805" i="1"/>
  <c r="Q805" i="1"/>
  <c r="P805" i="1"/>
  <c r="O805" i="1"/>
  <c r="R804" i="1"/>
  <c r="Q804" i="1"/>
  <c r="P804" i="1"/>
  <c r="O804" i="1"/>
  <c r="R803" i="1"/>
  <c r="Q803" i="1"/>
  <c r="P803" i="1"/>
  <c r="O803" i="1"/>
  <c r="R802" i="1"/>
  <c r="S802" i="1" s="1"/>
  <c r="Q802" i="1"/>
  <c r="P802" i="1"/>
  <c r="O802" i="1"/>
  <c r="R801" i="1"/>
  <c r="Q801" i="1"/>
  <c r="P801" i="1"/>
  <c r="O801" i="1"/>
  <c r="R800" i="1"/>
  <c r="Q800" i="1"/>
  <c r="P800" i="1"/>
  <c r="S800" i="1" s="1"/>
  <c r="O800" i="1"/>
  <c r="R799" i="1"/>
  <c r="Q799" i="1"/>
  <c r="P799" i="1"/>
  <c r="O799" i="1"/>
  <c r="R798" i="1"/>
  <c r="Q798" i="1"/>
  <c r="P798" i="1"/>
  <c r="O798" i="1"/>
  <c r="R797" i="1"/>
  <c r="Q797" i="1"/>
  <c r="P797" i="1"/>
  <c r="O797" i="1"/>
  <c r="R796" i="1"/>
  <c r="Q796" i="1"/>
  <c r="P796" i="1"/>
  <c r="O796" i="1"/>
  <c r="R795" i="1"/>
  <c r="Q795" i="1"/>
  <c r="P795" i="1"/>
  <c r="O795" i="1"/>
  <c r="R794" i="1"/>
  <c r="Q794" i="1"/>
  <c r="P794" i="1"/>
  <c r="O794" i="1"/>
  <c r="R793" i="1"/>
  <c r="Q793" i="1"/>
  <c r="P793" i="1"/>
  <c r="O793" i="1"/>
  <c r="R792" i="1"/>
  <c r="Q792" i="1"/>
  <c r="P792" i="1"/>
  <c r="O792" i="1"/>
  <c r="R791" i="1"/>
  <c r="S791" i="1" s="1"/>
  <c r="Q791" i="1"/>
  <c r="P791" i="1"/>
  <c r="O791" i="1"/>
  <c r="R790" i="1"/>
  <c r="Q790" i="1"/>
  <c r="P790" i="1"/>
  <c r="O790" i="1"/>
  <c r="R789" i="1"/>
  <c r="Q789" i="1"/>
  <c r="P789" i="1"/>
  <c r="O789" i="1"/>
  <c r="R788" i="1"/>
  <c r="Q788" i="1"/>
  <c r="P788" i="1"/>
  <c r="O788" i="1"/>
  <c r="R787" i="1"/>
  <c r="Q787" i="1"/>
  <c r="P787" i="1"/>
  <c r="O787" i="1"/>
  <c r="S786" i="1"/>
  <c r="R786" i="1"/>
  <c r="Q786" i="1"/>
  <c r="P786" i="1"/>
  <c r="O786" i="1"/>
  <c r="R785" i="1"/>
  <c r="Q785" i="1"/>
  <c r="P785" i="1"/>
  <c r="O785" i="1"/>
  <c r="S784" i="1"/>
  <c r="R784" i="1"/>
  <c r="Q784" i="1"/>
  <c r="P784" i="1"/>
  <c r="O784" i="1"/>
  <c r="R783" i="1"/>
  <c r="Q783" i="1"/>
  <c r="P783" i="1"/>
  <c r="O783" i="1"/>
  <c r="R782" i="1"/>
  <c r="Q782" i="1"/>
  <c r="P782" i="1"/>
  <c r="O782" i="1"/>
  <c r="R781" i="1"/>
  <c r="Q781" i="1"/>
  <c r="P781" i="1"/>
  <c r="O781" i="1"/>
  <c r="R780" i="1"/>
  <c r="Q780" i="1"/>
  <c r="P780" i="1"/>
  <c r="O780" i="1"/>
  <c r="R779" i="1"/>
  <c r="Q779" i="1"/>
  <c r="P779" i="1"/>
  <c r="S779" i="1" s="1"/>
  <c r="O779" i="1"/>
  <c r="R778" i="1"/>
  <c r="Q778" i="1"/>
  <c r="P778" i="1"/>
  <c r="O778" i="1"/>
  <c r="R777" i="1"/>
  <c r="Q777" i="1"/>
  <c r="P777" i="1"/>
  <c r="O777" i="1"/>
  <c r="R776" i="1"/>
  <c r="Q776" i="1"/>
  <c r="P776" i="1"/>
  <c r="S776" i="1" s="1"/>
  <c r="O776" i="1"/>
  <c r="R775" i="1"/>
  <c r="S775" i="1" s="1"/>
  <c r="Q775" i="1"/>
  <c r="P775" i="1"/>
  <c r="O775" i="1"/>
  <c r="S774" i="1"/>
  <c r="R774" i="1"/>
  <c r="Q774" i="1"/>
  <c r="P774" i="1"/>
  <c r="O774" i="1"/>
  <c r="R773" i="1"/>
  <c r="Q773" i="1"/>
  <c r="P773" i="1"/>
  <c r="O773" i="1"/>
  <c r="R772" i="1"/>
  <c r="Q772" i="1"/>
  <c r="P772" i="1"/>
  <c r="O772" i="1"/>
  <c r="R771" i="1"/>
  <c r="Q771" i="1"/>
  <c r="P771" i="1"/>
  <c r="O771" i="1"/>
  <c r="R770" i="1"/>
  <c r="Q770" i="1"/>
  <c r="P770" i="1"/>
  <c r="S770" i="1" s="1"/>
  <c r="O770" i="1"/>
  <c r="R769" i="1"/>
  <c r="Q769" i="1"/>
  <c r="P769" i="1"/>
  <c r="S769" i="1" s="1"/>
  <c r="O769" i="1"/>
  <c r="R768" i="1"/>
  <c r="Q768" i="1"/>
  <c r="P768" i="1"/>
  <c r="S768" i="1" s="1"/>
  <c r="O768" i="1"/>
  <c r="R767" i="1"/>
  <c r="Q767" i="1"/>
  <c r="P767" i="1"/>
  <c r="O767" i="1"/>
  <c r="R766" i="1"/>
  <c r="Q766" i="1"/>
  <c r="P766" i="1"/>
  <c r="S766" i="1" s="1"/>
  <c r="O766" i="1"/>
  <c r="R765" i="1"/>
  <c r="Q765" i="1"/>
  <c r="P765" i="1"/>
  <c r="O765" i="1"/>
  <c r="R764" i="1"/>
  <c r="Q764" i="1"/>
  <c r="P764" i="1"/>
  <c r="O764" i="1"/>
  <c r="R763" i="1"/>
  <c r="Q763" i="1"/>
  <c r="P763" i="1"/>
  <c r="O763" i="1"/>
  <c r="S762" i="1"/>
  <c r="R762" i="1"/>
  <c r="Q762" i="1"/>
  <c r="P762" i="1"/>
  <c r="O762" i="1"/>
  <c r="R761" i="1"/>
  <c r="Q761" i="1"/>
  <c r="P761" i="1"/>
  <c r="O761" i="1"/>
  <c r="S760" i="1"/>
  <c r="R760" i="1"/>
  <c r="Q760" i="1"/>
  <c r="P760" i="1"/>
  <c r="O760" i="1"/>
  <c r="R759" i="1"/>
  <c r="Q759" i="1"/>
  <c r="P759" i="1"/>
  <c r="O759" i="1"/>
  <c r="R758" i="1"/>
  <c r="Q758" i="1"/>
  <c r="P758" i="1"/>
  <c r="O758" i="1"/>
  <c r="R757" i="1"/>
  <c r="Q757" i="1"/>
  <c r="P757" i="1"/>
  <c r="S757" i="1" s="1"/>
  <c r="O757" i="1"/>
  <c r="R756" i="1"/>
  <c r="Q756" i="1"/>
  <c r="P756" i="1"/>
  <c r="O756" i="1"/>
  <c r="R755" i="1"/>
  <c r="Q755" i="1"/>
  <c r="P755" i="1"/>
  <c r="S755" i="1" s="1"/>
  <c r="O755" i="1"/>
  <c r="R754" i="1"/>
  <c r="Q754" i="1"/>
  <c r="P754" i="1"/>
  <c r="O754" i="1"/>
  <c r="R753" i="1"/>
  <c r="Q753" i="1"/>
  <c r="P753" i="1"/>
  <c r="O753" i="1"/>
  <c r="R752" i="1"/>
  <c r="Q752" i="1"/>
  <c r="P752" i="1"/>
  <c r="S752" i="1" s="1"/>
  <c r="O752" i="1"/>
  <c r="R751" i="1"/>
  <c r="Q751" i="1"/>
  <c r="P751" i="1"/>
  <c r="O751" i="1"/>
  <c r="R37" i="1"/>
  <c r="Q37" i="1"/>
  <c r="P37" i="1"/>
  <c r="O37" i="1"/>
  <c r="R36" i="1"/>
  <c r="Q36" i="1"/>
  <c r="P36" i="1"/>
  <c r="O36" i="1"/>
  <c r="R35" i="1"/>
  <c r="Q35" i="1"/>
  <c r="P35" i="1"/>
  <c r="O35" i="1"/>
  <c r="R34" i="1"/>
  <c r="Q34" i="1"/>
  <c r="P34" i="1"/>
  <c r="O34" i="1"/>
  <c r="S33" i="1"/>
  <c r="U33" i="1" s="1"/>
  <c r="R33" i="1"/>
  <c r="Q33" i="1"/>
  <c r="T33" i="1" s="1"/>
  <c r="P33" i="1"/>
  <c r="O33" i="1"/>
  <c r="R32" i="1"/>
  <c r="Q32" i="1"/>
  <c r="P32" i="1"/>
  <c r="O32" i="1"/>
  <c r="R31" i="1"/>
  <c r="Q31" i="1"/>
  <c r="P31" i="1"/>
  <c r="S31" i="1" s="1"/>
  <c r="U31" i="1" s="1"/>
  <c r="O31" i="1"/>
  <c r="R30" i="1"/>
  <c r="Q30" i="1"/>
  <c r="P30" i="1"/>
  <c r="S30" i="1" s="1"/>
  <c r="U30" i="1" s="1"/>
  <c r="O30" i="1"/>
  <c r="R29" i="1"/>
  <c r="Q29" i="1"/>
  <c r="T29" i="1" s="1"/>
  <c r="P29" i="1"/>
  <c r="S29" i="1" s="1"/>
  <c r="U29" i="1" s="1"/>
  <c r="O29" i="1"/>
  <c r="R28" i="1"/>
  <c r="Q28" i="1"/>
  <c r="T28" i="1" s="1"/>
  <c r="P28" i="1"/>
  <c r="O28" i="1"/>
  <c r="R27" i="1"/>
  <c r="Q27" i="1"/>
  <c r="T27" i="1" s="1"/>
  <c r="P27" i="1"/>
  <c r="O27" i="1"/>
  <c r="R26" i="1"/>
  <c r="Q26" i="1"/>
  <c r="T26" i="1" s="1"/>
  <c r="P26" i="1"/>
  <c r="O26" i="1"/>
  <c r="R25" i="1"/>
  <c r="Q25" i="1"/>
  <c r="P25" i="1"/>
  <c r="S25" i="1" s="1"/>
  <c r="U25" i="1" s="1"/>
  <c r="O25" i="1"/>
  <c r="R24" i="1"/>
  <c r="Q24" i="1"/>
  <c r="P24" i="1"/>
  <c r="O24" i="1"/>
  <c r="R23" i="1"/>
  <c r="Q23" i="1"/>
  <c r="P23" i="1"/>
  <c r="O23" i="1"/>
  <c r="R22" i="1"/>
  <c r="Q22" i="1"/>
  <c r="P22" i="1"/>
  <c r="O22" i="1"/>
  <c r="S21" i="1"/>
  <c r="U21" i="1" s="1"/>
  <c r="R21" i="1"/>
  <c r="Q21" i="1"/>
  <c r="P21" i="1"/>
  <c r="O21" i="1"/>
  <c r="R1507" i="1"/>
  <c r="Q1507" i="1"/>
  <c r="P1507" i="1"/>
  <c r="O1507" i="1"/>
  <c r="R993" i="1"/>
  <c r="Q993" i="1"/>
  <c r="P993" i="1"/>
  <c r="O993" i="1"/>
  <c r="R2544" i="1"/>
  <c r="Q2544" i="1"/>
  <c r="P2544" i="1"/>
  <c r="O2544" i="1"/>
  <c r="S20" i="1"/>
  <c r="U20" i="1" s="1"/>
  <c r="R20" i="1"/>
  <c r="Q20" i="1"/>
  <c r="P20" i="1"/>
  <c r="O20" i="1"/>
  <c r="R2543" i="1"/>
  <c r="Q2543" i="1"/>
  <c r="P2543" i="1"/>
  <c r="S2543" i="1" s="1"/>
  <c r="O2543" i="1"/>
  <c r="R2261" i="1"/>
  <c r="Q2261" i="1"/>
  <c r="T2261" i="1" s="1"/>
  <c r="P2261" i="1"/>
  <c r="O2261" i="1"/>
  <c r="R2260" i="1"/>
  <c r="Q2260" i="1"/>
  <c r="T2260" i="1" s="1"/>
  <c r="P2260" i="1"/>
  <c r="O2260" i="1"/>
  <c r="R1859" i="1"/>
  <c r="Q1859" i="1"/>
  <c r="P1859" i="1"/>
  <c r="S1859" i="1" s="1"/>
  <c r="O1859" i="1"/>
  <c r="R1858" i="1"/>
  <c r="Q1858" i="1"/>
  <c r="P1858" i="1"/>
  <c r="O1858" i="1"/>
  <c r="R1506" i="1"/>
  <c r="Q1506" i="1"/>
  <c r="P1506" i="1"/>
  <c r="O1506" i="1"/>
  <c r="R1505" i="1"/>
  <c r="Q1505" i="1"/>
  <c r="P1505" i="1"/>
  <c r="O1505" i="1"/>
  <c r="S750" i="1"/>
  <c r="R750" i="1"/>
  <c r="Q750" i="1"/>
  <c r="P750" i="1"/>
  <c r="O750" i="1"/>
  <c r="R1857" i="1"/>
  <c r="Q1857" i="1"/>
  <c r="P1857" i="1"/>
  <c r="O1857" i="1"/>
  <c r="R1856" i="1"/>
  <c r="Q1856" i="1"/>
  <c r="P1856" i="1"/>
  <c r="S1856" i="1" s="1"/>
  <c r="O1856" i="1"/>
  <c r="R1504" i="1"/>
  <c r="Q1504" i="1"/>
  <c r="P1504" i="1"/>
  <c r="S1504" i="1" s="1"/>
  <c r="O1504" i="1"/>
  <c r="R749" i="1"/>
  <c r="Q749" i="1"/>
  <c r="P749" i="1"/>
  <c r="O749" i="1"/>
  <c r="R748" i="1"/>
  <c r="Q748" i="1"/>
  <c r="P748" i="1"/>
  <c r="O748" i="1"/>
  <c r="R747" i="1"/>
  <c r="Q747" i="1"/>
  <c r="P747" i="1"/>
  <c r="O747" i="1"/>
  <c r="R746" i="1"/>
  <c r="Q746" i="1"/>
  <c r="P746" i="1"/>
  <c r="S746" i="1" s="1"/>
  <c r="O746" i="1"/>
  <c r="R745" i="1"/>
  <c r="Q745" i="1"/>
  <c r="P745" i="1"/>
  <c r="S745" i="1" s="1"/>
  <c r="O745" i="1"/>
  <c r="R744" i="1"/>
  <c r="Q744" i="1"/>
  <c r="P744" i="1"/>
  <c r="O744" i="1"/>
  <c r="R743" i="1"/>
  <c r="Q743" i="1"/>
  <c r="P743" i="1"/>
  <c r="O743" i="1"/>
  <c r="R742" i="1"/>
  <c r="Q742" i="1"/>
  <c r="P742" i="1"/>
  <c r="O742" i="1"/>
  <c r="R741" i="1"/>
  <c r="Q741" i="1"/>
  <c r="P741" i="1"/>
  <c r="O741" i="1"/>
  <c r="R740" i="1"/>
  <c r="Q740" i="1"/>
  <c r="P740" i="1"/>
  <c r="O740" i="1"/>
  <c r="R739" i="1"/>
  <c r="Q739" i="1"/>
  <c r="P739" i="1"/>
  <c r="O739" i="1"/>
  <c r="R738" i="1"/>
  <c r="Q738" i="1"/>
  <c r="P738" i="1"/>
  <c r="O738" i="1"/>
  <c r="R737" i="1"/>
  <c r="Q737" i="1"/>
  <c r="P737" i="1"/>
  <c r="S737" i="1" s="1"/>
  <c r="O737" i="1"/>
  <c r="R736" i="1"/>
  <c r="Q736" i="1"/>
  <c r="P736" i="1"/>
  <c r="O736" i="1"/>
  <c r="R735" i="1"/>
  <c r="Q735" i="1"/>
  <c r="P735" i="1"/>
  <c r="O735" i="1"/>
  <c r="R734" i="1"/>
  <c r="Q734" i="1"/>
  <c r="P734" i="1"/>
  <c r="O734" i="1"/>
  <c r="S733" i="1"/>
  <c r="R733" i="1"/>
  <c r="Q733" i="1"/>
  <c r="P733" i="1"/>
  <c r="O733" i="1"/>
  <c r="R732" i="1"/>
  <c r="Q732" i="1"/>
  <c r="P732" i="1"/>
  <c r="O732" i="1"/>
  <c r="R731" i="1"/>
  <c r="Q731" i="1"/>
  <c r="P731" i="1"/>
  <c r="O731" i="1"/>
  <c r="R730" i="1"/>
  <c r="Q730" i="1"/>
  <c r="P730" i="1"/>
  <c r="O730" i="1"/>
  <c r="S729" i="1"/>
  <c r="R729" i="1"/>
  <c r="Q729" i="1"/>
  <c r="P729" i="1"/>
  <c r="O729" i="1"/>
  <c r="R728" i="1"/>
  <c r="Q728" i="1"/>
  <c r="P728" i="1"/>
  <c r="S728" i="1" s="1"/>
  <c r="O728" i="1"/>
  <c r="R2542" i="1"/>
  <c r="Q2542" i="1"/>
  <c r="P2542" i="1"/>
  <c r="O2542" i="1"/>
  <c r="R2541" i="1"/>
  <c r="Q2541" i="1"/>
  <c r="P2541" i="1"/>
  <c r="O2541" i="1"/>
  <c r="R727" i="1"/>
  <c r="Q727" i="1"/>
  <c r="P727" i="1"/>
  <c r="O727" i="1"/>
  <c r="R1503" i="1"/>
  <c r="Q1503" i="1"/>
  <c r="P1503" i="1"/>
  <c r="O1503" i="1"/>
  <c r="R1502" i="1"/>
  <c r="Q1502" i="1"/>
  <c r="P1502" i="1"/>
  <c r="O1502" i="1"/>
  <c r="R1501" i="1"/>
  <c r="Q1501" i="1"/>
  <c r="P1501" i="1"/>
  <c r="O1501" i="1"/>
  <c r="R1500" i="1"/>
  <c r="Q1500" i="1"/>
  <c r="P1500" i="1"/>
  <c r="S1500" i="1" s="1"/>
  <c r="O1500" i="1"/>
  <c r="R1071" i="1"/>
  <c r="S1071" i="1" s="1"/>
  <c r="Q1071" i="1"/>
  <c r="P1071" i="1"/>
  <c r="O1071" i="1"/>
  <c r="R1499" i="1"/>
  <c r="Q1499" i="1"/>
  <c r="P1499" i="1"/>
  <c r="O1499" i="1"/>
  <c r="R1498" i="1"/>
  <c r="Q1498" i="1"/>
  <c r="P1498" i="1"/>
  <c r="O1498" i="1"/>
  <c r="S1497" i="1"/>
  <c r="R1497" i="1"/>
  <c r="Q1497" i="1"/>
  <c r="P1497" i="1"/>
  <c r="O1497" i="1"/>
  <c r="R1496" i="1"/>
  <c r="Q1496" i="1"/>
  <c r="P1496" i="1"/>
  <c r="O1496" i="1"/>
  <c r="R1855" i="1"/>
  <c r="Q1855" i="1"/>
  <c r="P1855" i="1"/>
  <c r="O1855" i="1"/>
  <c r="R1495" i="1"/>
  <c r="Q1495" i="1"/>
  <c r="P1495" i="1"/>
  <c r="O1495" i="1"/>
  <c r="R726" i="1"/>
  <c r="Q726" i="1"/>
  <c r="P726" i="1"/>
  <c r="S726" i="1" s="1"/>
  <c r="O726" i="1"/>
  <c r="R725" i="1"/>
  <c r="Q725" i="1"/>
  <c r="P725" i="1"/>
  <c r="O725" i="1"/>
  <c r="R1494" i="1"/>
  <c r="Q1494" i="1"/>
  <c r="P1494" i="1"/>
  <c r="O1494" i="1"/>
  <c r="R2540" i="1"/>
  <c r="Q2540" i="1"/>
  <c r="P2540" i="1"/>
  <c r="O2540" i="1"/>
  <c r="R1493" i="1"/>
  <c r="Q1493" i="1"/>
  <c r="P1493" i="1"/>
  <c r="S1493" i="1" s="1"/>
  <c r="O1493" i="1"/>
  <c r="R1492" i="1"/>
  <c r="Q1492" i="1"/>
  <c r="P1492" i="1"/>
  <c r="O1492" i="1"/>
  <c r="R1491" i="1"/>
  <c r="Q1491" i="1"/>
  <c r="P1491" i="1"/>
  <c r="O1491" i="1"/>
  <c r="R1490" i="1"/>
  <c r="Q1490" i="1"/>
  <c r="P1490" i="1"/>
  <c r="O1490" i="1"/>
  <c r="S724" i="1"/>
  <c r="R724" i="1"/>
  <c r="Q724" i="1"/>
  <c r="P724" i="1"/>
  <c r="O724" i="1"/>
  <c r="R1489" i="1"/>
  <c r="Q1489" i="1"/>
  <c r="P1489" i="1"/>
  <c r="O1489" i="1"/>
  <c r="S723" i="1"/>
  <c r="R723" i="1"/>
  <c r="Q723" i="1"/>
  <c r="P723" i="1"/>
  <c r="O723" i="1"/>
  <c r="R1488" i="1"/>
  <c r="Q1488" i="1"/>
  <c r="P1488" i="1"/>
  <c r="O1488" i="1"/>
  <c r="R1487" i="1"/>
  <c r="Q1487" i="1"/>
  <c r="P1487" i="1"/>
  <c r="O1487" i="1"/>
  <c r="R19" i="1"/>
  <c r="Q19" i="1"/>
  <c r="P19" i="1"/>
  <c r="O19" i="1"/>
  <c r="R722" i="1"/>
  <c r="Q722" i="1"/>
  <c r="P722" i="1"/>
  <c r="S722" i="1" s="1"/>
  <c r="O722" i="1"/>
  <c r="R1486" i="1"/>
  <c r="Q1486" i="1"/>
  <c r="P1486" i="1"/>
  <c r="S1486" i="1" s="1"/>
  <c r="O1486" i="1"/>
  <c r="R721" i="1"/>
  <c r="Q721" i="1"/>
  <c r="P721" i="1"/>
  <c r="O721" i="1"/>
  <c r="R720" i="1"/>
  <c r="Q720" i="1"/>
  <c r="P720" i="1"/>
  <c r="O720" i="1"/>
  <c r="R1485" i="1"/>
  <c r="Q1485" i="1"/>
  <c r="P1485" i="1"/>
  <c r="O1485" i="1"/>
  <c r="R719" i="1"/>
  <c r="Q719" i="1"/>
  <c r="P719" i="1"/>
  <c r="O719" i="1"/>
  <c r="R18" i="1"/>
  <c r="Q18" i="1"/>
  <c r="P18" i="1"/>
  <c r="S18" i="1" s="1"/>
  <c r="U18" i="1" s="1"/>
  <c r="O18" i="1"/>
  <c r="R718" i="1"/>
  <c r="Q718" i="1"/>
  <c r="P718" i="1"/>
  <c r="O718" i="1"/>
  <c r="R1854" i="1"/>
  <c r="Q1854" i="1"/>
  <c r="P1854" i="1"/>
  <c r="O1854" i="1"/>
  <c r="R1853" i="1"/>
  <c r="Q1853" i="1"/>
  <c r="P1853" i="1"/>
  <c r="O1853" i="1"/>
  <c r="S717" i="1"/>
  <c r="R717" i="1"/>
  <c r="Q717" i="1"/>
  <c r="P717" i="1"/>
  <c r="O717" i="1"/>
  <c r="R716" i="1"/>
  <c r="S716" i="1" s="1"/>
  <c r="Q716" i="1"/>
  <c r="P716" i="1"/>
  <c r="O716" i="1"/>
  <c r="R715" i="1"/>
  <c r="Q715" i="1"/>
  <c r="P715" i="1"/>
  <c r="O715" i="1"/>
  <c r="R714" i="1"/>
  <c r="Q714" i="1"/>
  <c r="P714" i="1"/>
  <c r="O714" i="1"/>
  <c r="R992" i="1"/>
  <c r="Q992" i="1"/>
  <c r="P992" i="1"/>
  <c r="S992" i="1" s="1"/>
  <c r="U992" i="1" s="1"/>
  <c r="O992" i="1"/>
  <c r="R713" i="1"/>
  <c r="Q713" i="1"/>
  <c r="P713" i="1"/>
  <c r="O713" i="1"/>
  <c r="R712" i="1"/>
  <c r="Q712" i="1"/>
  <c r="P712" i="1"/>
  <c r="O712" i="1"/>
  <c r="R711" i="1"/>
  <c r="Q711" i="1"/>
  <c r="P711" i="1"/>
  <c r="S711" i="1" s="1"/>
  <c r="O711" i="1"/>
  <c r="R710" i="1"/>
  <c r="Q710" i="1"/>
  <c r="P710" i="1"/>
  <c r="O710" i="1"/>
  <c r="R709" i="1"/>
  <c r="Q709" i="1"/>
  <c r="P709" i="1"/>
  <c r="O709" i="1"/>
  <c r="R708" i="1"/>
  <c r="Q708" i="1"/>
  <c r="P708" i="1"/>
  <c r="S708" i="1" s="1"/>
  <c r="O708" i="1"/>
  <c r="R707" i="1"/>
  <c r="Q707" i="1"/>
  <c r="P707" i="1"/>
  <c r="O707" i="1"/>
  <c r="S1070" i="1"/>
  <c r="R1070" i="1"/>
  <c r="Q1070" i="1"/>
  <c r="P1070" i="1"/>
  <c r="O1070" i="1"/>
  <c r="R706" i="1"/>
  <c r="Q706" i="1"/>
  <c r="P706" i="1"/>
  <c r="O706" i="1"/>
  <c r="R1484" i="1"/>
  <c r="Q1484" i="1"/>
  <c r="P1484" i="1"/>
  <c r="O1484" i="1"/>
  <c r="R1483" i="1"/>
  <c r="Q1483" i="1"/>
  <c r="P1483" i="1"/>
  <c r="O1483" i="1"/>
  <c r="S1482" i="1"/>
  <c r="R1482" i="1"/>
  <c r="Q1482" i="1"/>
  <c r="P1482" i="1"/>
  <c r="O1482" i="1"/>
  <c r="R1481" i="1"/>
  <c r="Q1481" i="1"/>
  <c r="P1481" i="1"/>
  <c r="O1481" i="1"/>
  <c r="R705" i="1"/>
  <c r="Q705" i="1"/>
  <c r="P705" i="1"/>
  <c r="O705" i="1"/>
  <c r="R1480" i="1"/>
  <c r="Q1480" i="1"/>
  <c r="P1480" i="1"/>
  <c r="O1480" i="1"/>
  <c r="R704" i="1"/>
  <c r="Q704" i="1"/>
  <c r="P704" i="1"/>
  <c r="O704" i="1"/>
  <c r="R1852" i="1"/>
  <c r="Q1852" i="1"/>
  <c r="P1852" i="1"/>
  <c r="O1852" i="1"/>
  <c r="R703" i="1"/>
  <c r="Q703" i="1"/>
  <c r="P703" i="1"/>
  <c r="O703" i="1"/>
  <c r="R702" i="1"/>
  <c r="Q702" i="1"/>
  <c r="P702" i="1"/>
  <c r="O702" i="1"/>
  <c r="R701" i="1"/>
  <c r="Q701" i="1"/>
  <c r="P701" i="1"/>
  <c r="S701" i="1" s="1"/>
  <c r="O701" i="1"/>
  <c r="R700" i="1"/>
  <c r="S700" i="1" s="1"/>
  <c r="Q700" i="1"/>
  <c r="P700" i="1"/>
  <c r="O700" i="1"/>
  <c r="R699" i="1"/>
  <c r="Q699" i="1"/>
  <c r="P699" i="1"/>
  <c r="O699" i="1"/>
  <c r="R2539" i="1"/>
  <c r="Q2539" i="1"/>
  <c r="P2539" i="1"/>
  <c r="O2539" i="1"/>
  <c r="S2259" i="1"/>
  <c r="U2259" i="1" s="1"/>
  <c r="R2259" i="1"/>
  <c r="Q2259" i="1"/>
  <c r="T2259" i="1" s="1"/>
  <c r="P2259" i="1"/>
  <c r="O2259" i="1"/>
  <c r="R698" i="1"/>
  <c r="Q698" i="1"/>
  <c r="P698" i="1"/>
  <c r="O698" i="1"/>
  <c r="R1479" i="1"/>
  <c r="Q1479" i="1"/>
  <c r="P1479" i="1"/>
  <c r="O1479" i="1"/>
  <c r="R697" i="1"/>
  <c r="Q697" i="1"/>
  <c r="P697" i="1"/>
  <c r="O697" i="1"/>
  <c r="R696" i="1"/>
  <c r="Q696" i="1"/>
  <c r="P696" i="1"/>
  <c r="S696" i="1" s="1"/>
  <c r="O696" i="1"/>
  <c r="R1478" i="1"/>
  <c r="Q1478" i="1"/>
  <c r="P1478" i="1"/>
  <c r="O1478" i="1"/>
  <c r="R695" i="1"/>
  <c r="Q695" i="1"/>
  <c r="P695" i="1"/>
  <c r="O695" i="1"/>
  <c r="R1477" i="1"/>
  <c r="Q1477" i="1"/>
  <c r="P1477" i="1"/>
  <c r="O1477" i="1"/>
  <c r="R1476" i="1"/>
  <c r="Q1476" i="1"/>
  <c r="P1476" i="1"/>
  <c r="S1476" i="1" s="1"/>
  <c r="O1476" i="1"/>
  <c r="R694" i="1"/>
  <c r="Q694" i="1"/>
  <c r="P694" i="1"/>
  <c r="O694" i="1"/>
  <c r="R693" i="1"/>
  <c r="Q693" i="1"/>
  <c r="P693" i="1"/>
  <c r="O693" i="1"/>
  <c r="R692" i="1"/>
  <c r="Q692" i="1"/>
  <c r="P692" i="1"/>
  <c r="O692" i="1"/>
  <c r="S1475" i="1"/>
  <c r="R1475" i="1"/>
  <c r="Q1475" i="1"/>
  <c r="P1475" i="1"/>
  <c r="O1475" i="1"/>
  <c r="R691" i="1"/>
  <c r="Q691" i="1"/>
  <c r="P691" i="1"/>
  <c r="O691" i="1"/>
  <c r="S690" i="1"/>
  <c r="R690" i="1"/>
  <c r="Q690" i="1"/>
  <c r="P690" i="1"/>
  <c r="O690" i="1"/>
  <c r="R1851" i="1"/>
  <c r="Q1851" i="1"/>
  <c r="P1851" i="1"/>
  <c r="S1851" i="1" s="1"/>
  <c r="O1851" i="1"/>
  <c r="R1474" i="1"/>
  <c r="Q1474" i="1"/>
  <c r="P1474" i="1"/>
  <c r="O1474" i="1"/>
  <c r="R1473" i="1"/>
  <c r="Q1473" i="1"/>
  <c r="P1473" i="1"/>
  <c r="O1473" i="1"/>
  <c r="R689" i="1"/>
  <c r="Q689" i="1"/>
  <c r="P689" i="1"/>
  <c r="O689" i="1"/>
  <c r="R688" i="1"/>
  <c r="Q688" i="1"/>
  <c r="P688" i="1"/>
  <c r="O688" i="1"/>
  <c r="R1472" i="1"/>
  <c r="Q1472" i="1"/>
  <c r="P1472" i="1"/>
  <c r="S1472" i="1" s="1"/>
  <c r="O1472" i="1"/>
  <c r="R1471" i="1"/>
  <c r="Q1471" i="1"/>
  <c r="P1471" i="1"/>
  <c r="O1471" i="1"/>
  <c r="S687" i="1"/>
  <c r="R687" i="1"/>
  <c r="Q687" i="1"/>
  <c r="P687" i="1"/>
  <c r="O687" i="1"/>
  <c r="R686" i="1"/>
  <c r="Q686" i="1"/>
  <c r="P686" i="1"/>
  <c r="O686" i="1"/>
  <c r="R2258" i="1"/>
  <c r="Q2258" i="1"/>
  <c r="T2258" i="1" s="1"/>
  <c r="P2258" i="1"/>
  <c r="O2258" i="1"/>
  <c r="R685" i="1"/>
  <c r="Q685" i="1"/>
  <c r="P685" i="1"/>
  <c r="O685" i="1"/>
  <c r="R684" i="1"/>
  <c r="Q684" i="1"/>
  <c r="P684" i="1"/>
  <c r="O684" i="1"/>
  <c r="R2257" i="1"/>
  <c r="Q2257" i="1"/>
  <c r="P2257" i="1"/>
  <c r="O2257" i="1"/>
  <c r="R1850" i="1"/>
  <c r="Q1850" i="1"/>
  <c r="P1850" i="1"/>
  <c r="S1850" i="1" s="1"/>
  <c r="O1850" i="1"/>
  <c r="R2030" i="1"/>
  <c r="Q2030" i="1"/>
  <c r="P2030" i="1"/>
  <c r="O2030" i="1"/>
  <c r="R1069" i="1"/>
  <c r="Q1069" i="1"/>
  <c r="P1069" i="1"/>
  <c r="O1069" i="1"/>
  <c r="R683" i="1"/>
  <c r="Q683" i="1"/>
  <c r="P683" i="1"/>
  <c r="O683" i="1"/>
  <c r="R1470" i="1"/>
  <c r="Q1470" i="1"/>
  <c r="P1470" i="1"/>
  <c r="O1470" i="1"/>
  <c r="R1469" i="1"/>
  <c r="Q1469" i="1"/>
  <c r="P1469" i="1"/>
  <c r="S1469" i="1" s="1"/>
  <c r="O1469" i="1"/>
  <c r="R1849" i="1"/>
  <c r="Q1849" i="1"/>
  <c r="P1849" i="1"/>
  <c r="O1849" i="1"/>
  <c r="R1468" i="1"/>
  <c r="Q1468" i="1"/>
  <c r="P1468" i="1"/>
  <c r="S1468" i="1" s="1"/>
  <c r="O1468" i="1"/>
  <c r="R1848" i="1"/>
  <c r="Q1848" i="1"/>
  <c r="P1848" i="1"/>
  <c r="O1848" i="1"/>
  <c r="R682" i="1"/>
  <c r="Q682" i="1"/>
  <c r="P682" i="1"/>
  <c r="O682" i="1"/>
  <c r="R1467" i="1"/>
  <c r="Q1467" i="1"/>
  <c r="P1467" i="1"/>
  <c r="O1467" i="1"/>
  <c r="R2538" i="1"/>
  <c r="Q2538" i="1"/>
  <c r="P2538" i="1"/>
  <c r="O2538" i="1"/>
  <c r="R681" i="1"/>
  <c r="Q681" i="1"/>
  <c r="P681" i="1"/>
  <c r="O681" i="1"/>
  <c r="R680" i="1"/>
  <c r="Q680" i="1"/>
  <c r="P680" i="1"/>
  <c r="O680" i="1"/>
  <c r="R679" i="1"/>
  <c r="Q679" i="1"/>
  <c r="P679" i="1"/>
  <c r="O679" i="1"/>
  <c r="R678" i="1"/>
  <c r="Q678" i="1"/>
  <c r="P678" i="1"/>
  <c r="O678" i="1"/>
  <c r="S1466" i="1"/>
  <c r="R1466" i="1"/>
  <c r="Q1466" i="1"/>
  <c r="P1466" i="1"/>
  <c r="O1466" i="1"/>
  <c r="R1847" i="1"/>
  <c r="Q1847" i="1"/>
  <c r="P1847" i="1"/>
  <c r="O1847" i="1"/>
  <c r="S1068" i="1"/>
  <c r="R1068" i="1"/>
  <c r="Q1068" i="1"/>
  <c r="P1068" i="1"/>
  <c r="O1068" i="1"/>
  <c r="R677" i="1"/>
  <c r="Q677" i="1"/>
  <c r="P677" i="1"/>
  <c r="O677" i="1"/>
  <c r="R1846" i="1"/>
  <c r="Q1846" i="1"/>
  <c r="P1846" i="1"/>
  <c r="O1846" i="1"/>
  <c r="R1845" i="1"/>
  <c r="Q1845" i="1"/>
  <c r="P1845" i="1"/>
  <c r="O1845" i="1"/>
  <c r="R676" i="1"/>
  <c r="Q676" i="1"/>
  <c r="P676" i="1"/>
  <c r="O676" i="1"/>
  <c r="R1844" i="1"/>
  <c r="Q1844" i="1"/>
  <c r="P1844" i="1"/>
  <c r="O1844" i="1"/>
  <c r="R675" i="1"/>
  <c r="Q675" i="1"/>
  <c r="P675" i="1"/>
  <c r="S675" i="1" s="1"/>
  <c r="O675" i="1"/>
  <c r="R2256" i="1"/>
  <c r="Q2256" i="1"/>
  <c r="P2256" i="1"/>
  <c r="O2256" i="1"/>
  <c r="S1465" i="1"/>
  <c r="R1465" i="1"/>
  <c r="Q1465" i="1"/>
  <c r="P1465" i="1"/>
  <c r="O1465" i="1"/>
  <c r="R674" i="1"/>
  <c r="Q674" i="1"/>
  <c r="P674" i="1"/>
  <c r="O674" i="1"/>
  <c r="R1464" i="1"/>
  <c r="Q1464" i="1"/>
  <c r="P1464" i="1"/>
  <c r="O1464" i="1"/>
  <c r="R1463" i="1"/>
  <c r="Q1463" i="1"/>
  <c r="P1463" i="1"/>
  <c r="O1463" i="1"/>
  <c r="R673" i="1"/>
  <c r="Q673" i="1"/>
  <c r="P673" i="1"/>
  <c r="O673" i="1"/>
  <c r="R1843" i="1"/>
  <c r="Q1843" i="1"/>
  <c r="P1843" i="1"/>
  <c r="O1843" i="1"/>
  <c r="R672" i="1"/>
  <c r="Q672" i="1"/>
  <c r="P672" i="1"/>
  <c r="S672" i="1" s="1"/>
  <c r="O672" i="1"/>
  <c r="R671" i="1"/>
  <c r="Q671" i="1"/>
  <c r="P671" i="1"/>
  <c r="O671" i="1"/>
  <c r="R1462" i="1"/>
  <c r="Q1462" i="1"/>
  <c r="P1462" i="1"/>
  <c r="O1462" i="1"/>
  <c r="R1461" i="1"/>
  <c r="Q1461" i="1"/>
  <c r="P1461" i="1"/>
  <c r="O1461" i="1"/>
  <c r="R1842" i="1"/>
  <c r="Q1842" i="1"/>
  <c r="P1842" i="1"/>
  <c r="O1842" i="1"/>
  <c r="R1841" i="1"/>
  <c r="Q1841" i="1"/>
  <c r="P1841" i="1"/>
  <c r="S1841" i="1" s="1"/>
  <c r="O1841" i="1"/>
  <c r="R1460" i="1"/>
  <c r="Q1460" i="1"/>
  <c r="P1460" i="1"/>
  <c r="O1460" i="1"/>
  <c r="R670" i="1"/>
  <c r="Q670" i="1"/>
  <c r="P670" i="1"/>
  <c r="S670" i="1" s="1"/>
  <c r="O670" i="1"/>
  <c r="R669" i="1"/>
  <c r="Q669" i="1"/>
  <c r="P669" i="1"/>
  <c r="O669" i="1"/>
  <c r="R1840" i="1"/>
  <c r="Q1840" i="1"/>
  <c r="P1840" i="1"/>
  <c r="O1840" i="1"/>
  <c r="R668" i="1"/>
  <c r="Q668" i="1"/>
  <c r="P668" i="1"/>
  <c r="O668" i="1"/>
  <c r="S1459" i="1"/>
  <c r="R1459" i="1"/>
  <c r="Q1459" i="1"/>
  <c r="P1459" i="1"/>
  <c r="O1459" i="1"/>
  <c r="R667" i="1"/>
  <c r="Q667" i="1"/>
  <c r="P667" i="1"/>
  <c r="O667" i="1"/>
  <c r="R2255" i="1"/>
  <c r="Q2255" i="1"/>
  <c r="T2255" i="1" s="1"/>
  <c r="P2255" i="1"/>
  <c r="O2255" i="1"/>
  <c r="R1839" i="1"/>
  <c r="Q1839" i="1"/>
  <c r="P1839" i="1"/>
  <c r="O1839" i="1"/>
  <c r="R666" i="1"/>
  <c r="Q666" i="1"/>
  <c r="P666" i="1"/>
  <c r="O666" i="1"/>
  <c r="S1458" i="1"/>
  <c r="R1458" i="1"/>
  <c r="Q1458" i="1"/>
  <c r="P1458" i="1"/>
  <c r="O1458" i="1"/>
  <c r="R1457" i="1"/>
  <c r="Q1457" i="1"/>
  <c r="P1457" i="1"/>
  <c r="O1457" i="1"/>
  <c r="R665" i="1"/>
  <c r="Q665" i="1"/>
  <c r="P665" i="1"/>
  <c r="O665" i="1"/>
  <c r="R1067" i="1"/>
  <c r="Q1067" i="1"/>
  <c r="P1067" i="1"/>
  <c r="O1067" i="1"/>
  <c r="R17" i="1"/>
  <c r="Q17" i="1"/>
  <c r="P17" i="1"/>
  <c r="S17" i="1" s="1"/>
  <c r="U17" i="1" s="1"/>
  <c r="O17" i="1"/>
  <c r="R16" i="1"/>
  <c r="Q16" i="1"/>
  <c r="P16" i="1"/>
  <c r="O16" i="1"/>
  <c r="R15" i="1"/>
  <c r="Q15" i="1"/>
  <c r="P15" i="1"/>
  <c r="O15" i="1"/>
  <c r="R2254" i="1"/>
  <c r="Q2254" i="1"/>
  <c r="P2254" i="1"/>
  <c r="O2254" i="1"/>
  <c r="S2050" i="1"/>
  <c r="U2050" i="1" s="1"/>
  <c r="R2050" i="1"/>
  <c r="Q2050" i="1"/>
  <c r="T2050" i="1" s="1"/>
  <c r="P2050" i="1"/>
  <c r="O2050" i="1"/>
  <c r="R664" i="1"/>
  <c r="S664" i="1" s="1"/>
  <c r="Q664" i="1"/>
  <c r="P664" i="1"/>
  <c r="O664" i="1"/>
  <c r="R2049" i="1"/>
  <c r="Q2049" i="1"/>
  <c r="P2049" i="1"/>
  <c r="O2049" i="1"/>
  <c r="S1456" i="1"/>
  <c r="R1456" i="1"/>
  <c r="Q1456" i="1"/>
  <c r="P1456" i="1"/>
  <c r="O1456" i="1"/>
  <c r="R663" i="1"/>
  <c r="Q663" i="1"/>
  <c r="P663" i="1"/>
  <c r="O663" i="1"/>
  <c r="R2048" i="1"/>
  <c r="Q2048" i="1"/>
  <c r="T2048" i="1" s="1"/>
  <c r="P2048" i="1"/>
  <c r="O2048" i="1"/>
  <c r="R1455" i="1"/>
  <c r="Q1455" i="1"/>
  <c r="P1455" i="1"/>
  <c r="O1455" i="1"/>
  <c r="R662" i="1"/>
  <c r="Q662" i="1"/>
  <c r="P662" i="1"/>
  <c r="O662" i="1"/>
  <c r="R661" i="1"/>
  <c r="Q661" i="1"/>
  <c r="P661" i="1"/>
  <c r="S661" i="1" s="1"/>
  <c r="O661" i="1"/>
  <c r="R660" i="1"/>
  <c r="S660" i="1" s="1"/>
  <c r="Q660" i="1"/>
  <c r="P660" i="1"/>
  <c r="O660" i="1"/>
  <c r="R659" i="1"/>
  <c r="Q659" i="1"/>
  <c r="P659" i="1"/>
  <c r="O659" i="1"/>
  <c r="R658" i="1"/>
  <c r="Q658" i="1"/>
  <c r="P658" i="1"/>
  <c r="O658" i="1"/>
  <c r="R2537" i="1"/>
  <c r="Q2537" i="1"/>
  <c r="P2537" i="1"/>
  <c r="O2537" i="1"/>
  <c r="R657" i="1"/>
  <c r="Q657" i="1"/>
  <c r="P657" i="1"/>
  <c r="O657" i="1"/>
  <c r="R656" i="1"/>
  <c r="Q656" i="1"/>
  <c r="P656" i="1"/>
  <c r="O656" i="1"/>
  <c r="R1454" i="1"/>
  <c r="Q1454" i="1"/>
  <c r="P1454" i="1"/>
  <c r="O1454" i="1"/>
  <c r="S2253" i="1"/>
  <c r="U2253" i="1" s="1"/>
  <c r="R2253" i="1"/>
  <c r="Q2253" i="1"/>
  <c r="P2253" i="1"/>
  <c r="O2253" i="1"/>
  <c r="R655" i="1"/>
  <c r="Q655" i="1"/>
  <c r="P655" i="1"/>
  <c r="O655" i="1"/>
  <c r="R2536" i="1"/>
  <c r="Q2536" i="1"/>
  <c r="P2536" i="1"/>
  <c r="O2536" i="1"/>
  <c r="R654" i="1"/>
  <c r="Q654" i="1"/>
  <c r="P654" i="1"/>
  <c r="O654" i="1"/>
  <c r="R2535" i="1"/>
  <c r="Q2535" i="1"/>
  <c r="P2535" i="1"/>
  <c r="O2535" i="1"/>
  <c r="R653" i="1"/>
  <c r="Q653" i="1"/>
  <c r="P653" i="1"/>
  <c r="O653" i="1"/>
  <c r="R1453" i="1"/>
  <c r="Q1453" i="1"/>
  <c r="P1453" i="1"/>
  <c r="O1453" i="1"/>
  <c r="R652" i="1"/>
  <c r="Q652" i="1"/>
  <c r="P652" i="1"/>
  <c r="O652" i="1"/>
  <c r="S651" i="1"/>
  <c r="R651" i="1"/>
  <c r="Q651" i="1"/>
  <c r="P651" i="1"/>
  <c r="O651" i="1"/>
  <c r="R650" i="1"/>
  <c r="Q650" i="1"/>
  <c r="P650" i="1"/>
  <c r="O650" i="1"/>
  <c r="R1452" i="1"/>
  <c r="Q1452" i="1"/>
  <c r="P1452" i="1"/>
  <c r="O1452" i="1"/>
  <c r="R1451" i="1"/>
  <c r="Q1451" i="1"/>
  <c r="P1451" i="1"/>
  <c r="O1451" i="1"/>
  <c r="R2534" i="1"/>
  <c r="Q2534" i="1"/>
  <c r="P2534" i="1"/>
  <c r="O2534" i="1"/>
  <c r="R2533" i="1"/>
  <c r="Q2533" i="1"/>
  <c r="P2533" i="1"/>
  <c r="O2533" i="1"/>
  <c r="R649" i="1"/>
  <c r="Q649" i="1"/>
  <c r="P649" i="1"/>
  <c r="O649" i="1"/>
  <c r="R1450" i="1"/>
  <c r="Q1450" i="1"/>
  <c r="P1450" i="1"/>
  <c r="O1450" i="1"/>
  <c r="R2532" i="1"/>
  <c r="Q2532" i="1"/>
  <c r="P2532" i="1"/>
  <c r="S2532" i="1" s="1"/>
  <c r="O2532" i="1"/>
  <c r="R648" i="1"/>
  <c r="Q648" i="1"/>
  <c r="P648" i="1"/>
  <c r="O648" i="1"/>
  <c r="S647" i="1"/>
  <c r="R647" i="1"/>
  <c r="Q647" i="1"/>
  <c r="P647" i="1"/>
  <c r="O647" i="1"/>
  <c r="R646" i="1"/>
  <c r="Q646" i="1"/>
  <c r="P646" i="1"/>
  <c r="O646" i="1"/>
  <c r="R645" i="1"/>
  <c r="Q645" i="1"/>
  <c r="P645" i="1"/>
  <c r="S645" i="1" s="1"/>
  <c r="O645" i="1"/>
  <c r="R2531" i="1"/>
  <c r="Q2531" i="1"/>
  <c r="P2531" i="1"/>
  <c r="O2531" i="1"/>
  <c r="R644" i="1"/>
  <c r="Q644" i="1"/>
  <c r="P644" i="1"/>
  <c r="S644" i="1" s="1"/>
  <c r="O644" i="1"/>
  <c r="R1449" i="1"/>
  <c r="Q1449" i="1"/>
  <c r="P1449" i="1"/>
  <c r="S1449" i="1" s="1"/>
  <c r="O1449" i="1"/>
  <c r="R643" i="1"/>
  <c r="Q643" i="1"/>
  <c r="P643" i="1"/>
  <c r="O643" i="1"/>
  <c r="R1448" i="1"/>
  <c r="Q1448" i="1"/>
  <c r="P1448" i="1"/>
  <c r="O1448" i="1"/>
  <c r="R642" i="1"/>
  <c r="Q642" i="1"/>
  <c r="P642" i="1"/>
  <c r="O642" i="1"/>
  <c r="R641" i="1"/>
  <c r="Q641" i="1"/>
  <c r="P641" i="1"/>
  <c r="S641" i="1" s="1"/>
  <c r="O641" i="1"/>
  <c r="R1447" i="1"/>
  <c r="Q1447" i="1"/>
  <c r="P1447" i="1"/>
  <c r="O1447" i="1"/>
  <c r="R640" i="1"/>
  <c r="Q640" i="1"/>
  <c r="P640" i="1"/>
  <c r="O640" i="1"/>
  <c r="R639" i="1"/>
  <c r="Q639" i="1"/>
  <c r="P639" i="1"/>
  <c r="O639" i="1"/>
  <c r="R638" i="1"/>
  <c r="Q638" i="1"/>
  <c r="P638" i="1"/>
  <c r="O638" i="1"/>
  <c r="R637" i="1"/>
  <c r="Q637" i="1"/>
  <c r="P637" i="1"/>
  <c r="O637" i="1"/>
  <c r="R1446" i="1"/>
  <c r="S1446" i="1" s="1"/>
  <c r="Q1446" i="1"/>
  <c r="P1446" i="1"/>
  <c r="O1446" i="1"/>
  <c r="S2530" i="1"/>
  <c r="R2530" i="1"/>
  <c r="Q2530" i="1"/>
  <c r="P2530" i="1"/>
  <c r="O2530" i="1"/>
  <c r="R2252" i="1"/>
  <c r="Q2252" i="1"/>
  <c r="T2252" i="1" s="1"/>
  <c r="P2252" i="1"/>
  <c r="O2252" i="1"/>
  <c r="S636" i="1"/>
  <c r="R636" i="1"/>
  <c r="Q636" i="1"/>
  <c r="P636" i="1"/>
  <c r="O636" i="1"/>
  <c r="R635" i="1"/>
  <c r="Q635" i="1"/>
  <c r="P635" i="1"/>
  <c r="S635" i="1" s="1"/>
  <c r="O635" i="1"/>
  <c r="R634" i="1"/>
  <c r="Q634" i="1"/>
  <c r="P634" i="1"/>
  <c r="O634" i="1"/>
  <c r="R633" i="1"/>
  <c r="Q633" i="1"/>
  <c r="P633" i="1"/>
  <c r="O633" i="1"/>
  <c r="R632" i="1"/>
  <c r="Q632" i="1"/>
  <c r="P632" i="1"/>
  <c r="S632" i="1" s="1"/>
  <c r="O632" i="1"/>
  <c r="R631" i="1"/>
  <c r="Q631" i="1"/>
  <c r="P631" i="1"/>
  <c r="O631" i="1"/>
  <c r="R630" i="1"/>
  <c r="Q630" i="1"/>
  <c r="P630" i="1"/>
  <c r="O630" i="1"/>
  <c r="R629" i="1"/>
  <c r="Q629" i="1"/>
  <c r="P629" i="1"/>
  <c r="O629" i="1"/>
  <c r="R628" i="1"/>
  <c r="Q628" i="1"/>
  <c r="P628" i="1"/>
  <c r="O628" i="1"/>
  <c r="R1445" i="1"/>
  <c r="Q1445" i="1"/>
  <c r="P1445" i="1"/>
  <c r="O1445" i="1"/>
  <c r="R627" i="1"/>
  <c r="Q627" i="1"/>
  <c r="P627" i="1"/>
  <c r="O627" i="1"/>
  <c r="R626" i="1"/>
  <c r="Q626" i="1"/>
  <c r="P626" i="1"/>
  <c r="O626" i="1"/>
  <c r="R625" i="1"/>
  <c r="Q625" i="1"/>
  <c r="P625" i="1"/>
  <c r="O625" i="1"/>
  <c r="R624" i="1"/>
  <c r="Q624" i="1"/>
  <c r="P624" i="1"/>
  <c r="O624" i="1"/>
  <c r="R623" i="1"/>
  <c r="Q623" i="1"/>
  <c r="P623" i="1"/>
  <c r="S623" i="1" s="1"/>
  <c r="O623" i="1"/>
  <c r="R622" i="1"/>
  <c r="Q622" i="1"/>
  <c r="P622" i="1"/>
  <c r="O622" i="1"/>
  <c r="S621" i="1"/>
  <c r="R621" i="1"/>
  <c r="Q621" i="1"/>
  <c r="P621" i="1"/>
  <c r="O621" i="1"/>
  <c r="R1444" i="1"/>
  <c r="Q1444" i="1"/>
  <c r="P1444" i="1"/>
  <c r="O1444" i="1"/>
  <c r="R620" i="1"/>
  <c r="Q620" i="1"/>
  <c r="P620" i="1"/>
  <c r="O620" i="1"/>
  <c r="R619" i="1"/>
  <c r="Q619" i="1"/>
  <c r="P619" i="1"/>
  <c r="O619" i="1"/>
  <c r="R2529" i="1"/>
  <c r="Q2529" i="1"/>
  <c r="P2529" i="1"/>
  <c r="O2529" i="1"/>
  <c r="S2528" i="1"/>
  <c r="R2528" i="1"/>
  <c r="Q2528" i="1"/>
  <c r="P2528" i="1"/>
  <c r="O2528" i="1"/>
  <c r="R1443" i="1"/>
  <c r="Q1443" i="1"/>
  <c r="P1443" i="1"/>
  <c r="O1443" i="1"/>
  <c r="R2527" i="1"/>
  <c r="Q2527" i="1"/>
  <c r="P2527" i="1"/>
  <c r="O2527" i="1"/>
  <c r="R618" i="1"/>
  <c r="Q618" i="1"/>
  <c r="P618" i="1"/>
  <c r="O618" i="1"/>
  <c r="R617" i="1"/>
  <c r="Q617" i="1"/>
  <c r="P617" i="1"/>
  <c r="O617" i="1"/>
  <c r="R2526" i="1"/>
  <c r="Q2526" i="1"/>
  <c r="P2526" i="1"/>
  <c r="O2526" i="1"/>
  <c r="R1442" i="1"/>
  <c r="Q1442" i="1"/>
  <c r="P1442" i="1"/>
  <c r="O1442" i="1"/>
  <c r="R1441" i="1"/>
  <c r="Q1441" i="1"/>
  <c r="P1441" i="1"/>
  <c r="S1441" i="1" s="1"/>
  <c r="O1441" i="1"/>
  <c r="R2525" i="1"/>
  <c r="Q2525" i="1"/>
  <c r="P2525" i="1"/>
  <c r="O2525" i="1"/>
  <c r="R2524" i="1"/>
  <c r="Q2524" i="1"/>
  <c r="P2524" i="1"/>
  <c r="O2524" i="1"/>
  <c r="R616" i="1"/>
  <c r="Q616" i="1"/>
  <c r="P616" i="1"/>
  <c r="O616" i="1"/>
  <c r="S615" i="1"/>
  <c r="R615" i="1"/>
  <c r="Q615" i="1"/>
  <c r="P615" i="1"/>
  <c r="O615" i="1"/>
  <c r="R614" i="1"/>
  <c r="Q614" i="1"/>
  <c r="P614" i="1"/>
  <c r="S614" i="1" s="1"/>
  <c r="O614" i="1"/>
  <c r="R613" i="1"/>
  <c r="Q613" i="1"/>
  <c r="P613" i="1"/>
  <c r="S613" i="1" s="1"/>
  <c r="O613" i="1"/>
  <c r="R612" i="1"/>
  <c r="Q612" i="1"/>
  <c r="P612" i="1"/>
  <c r="O612" i="1"/>
  <c r="R611" i="1"/>
  <c r="Q611" i="1"/>
  <c r="P611" i="1"/>
  <c r="O611" i="1"/>
  <c r="R1440" i="1"/>
  <c r="Q1440" i="1"/>
  <c r="P1440" i="1"/>
  <c r="O1440" i="1"/>
  <c r="R2523" i="1"/>
  <c r="Q2523" i="1"/>
  <c r="P2523" i="1"/>
  <c r="O2523" i="1"/>
  <c r="R610" i="1"/>
  <c r="Q610" i="1"/>
  <c r="P610" i="1"/>
  <c r="O610" i="1"/>
  <c r="R609" i="1"/>
  <c r="Q609" i="1"/>
  <c r="P609" i="1"/>
  <c r="O609" i="1"/>
  <c r="R1439" i="1"/>
  <c r="Q1439" i="1"/>
  <c r="P1439" i="1"/>
  <c r="O1439" i="1"/>
  <c r="R1438" i="1"/>
  <c r="Q1438" i="1"/>
  <c r="P1438" i="1"/>
  <c r="O1438" i="1"/>
  <c r="R608" i="1"/>
  <c r="Q608" i="1"/>
  <c r="P608" i="1"/>
  <c r="O608" i="1"/>
  <c r="R1437" i="1"/>
  <c r="Q1437" i="1"/>
  <c r="P1437" i="1"/>
  <c r="O1437" i="1"/>
  <c r="R2522" i="1"/>
  <c r="Q2522" i="1"/>
  <c r="P2522" i="1"/>
  <c r="O2522" i="1"/>
  <c r="S607" i="1"/>
  <c r="R607" i="1"/>
  <c r="Q607" i="1"/>
  <c r="P607" i="1"/>
  <c r="O607" i="1"/>
  <c r="S1436" i="1"/>
  <c r="R1436" i="1"/>
  <c r="Q1436" i="1"/>
  <c r="P1436" i="1"/>
  <c r="O1436" i="1"/>
  <c r="R606" i="1"/>
  <c r="Q606" i="1"/>
  <c r="P606" i="1"/>
  <c r="S606" i="1" s="1"/>
  <c r="O606" i="1"/>
  <c r="R1435" i="1"/>
  <c r="Q1435" i="1"/>
  <c r="P1435" i="1"/>
  <c r="S1435" i="1" s="1"/>
  <c r="O1435" i="1"/>
  <c r="R2521" i="1"/>
  <c r="Q2521" i="1"/>
  <c r="P2521" i="1"/>
  <c r="S2521" i="1" s="1"/>
  <c r="O2521" i="1"/>
  <c r="R605" i="1"/>
  <c r="Q605" i="1"/>
  <c r="P605" i="1"/>
  <c r="O605" i="1"/>
  <c r="R2520" i="1"/>
  <c r="Q2520" i="1"/>
  <c r="P2520" i="1"/>
  <c r="O2520" i="1"/>
  <c r="R604" i="1"/>
  <c r="Q604" i="1"/>
  <c r="P604" i="1"/>
  <c r="O604" i="1"/>
  <c r="R603" i="1"/>
  <c r="Q603" i="1"/>
  <c r="P603" i="1"/>
  <c r="S603" i="1" s="1"/>
  <c r="O603" i="1"/>
  <c r="R602" i="1"/>
  <c r="Q602" i="1"/>
  <c r="P602" i="1"/>
  <c r="O602" i="1"/>
  <c r="R2251" i="1"/>
  <c r="Q2251" i="1"/>
  <c r="P2251" i="1"/>
  <c r="O2251" i="1"/>
  <c r="R601" i="1"/>
  <c r="Q601" i="1"/>
  <c r="P601" i="1"/>
  <c r="O601" i="1"/>
  <c r="R600" i="1"/>
  <c r="Q600" i="1"/>
  <c r="P600" i="1"/>
  <c r="O600" i="1"/>
  <c r="S599" i="1"/>
  <c r="R599" i="1"/>
  <c r="Q599" i="1"/>
  <c r="P599" i="1"/>
  <c r="O599" i="1"/>
  <c r="R1434" i="1"/>
  <c r="Q1434" i="1"/>
  <c r="P1434" i="1"/>
  <c r="O1434" i="1"/>
  <c r="R2519" i="1"/>
  <c r="Q2519" i="1"/>
  <c r="P2519" i="1"/>
  <c r="O2519" i="1"/>
  <c r="S1433" i="1"/>
  <c r="R1433" i="1"/>
  <c r="Q1433" i="1"/>
  <c r="P1433" i="1"/>
  <c r="O1433" i="1"/>
  <c r="R2518" i="1"/>
  <c r="Q2518" i="1"/>
  <c r="P2518" i="1"/>
  <c r="O2518" i="1"/>
  <c r="R598" i="1"/>
  <c r="Q598" i="1"/>
  <c r="P598" i="1"/>
  <c r="O598" i="1"/>
  <c r="R597" i="1"/>
  <c r="Q597" i="1"/>
  <c r="P597" i="1"/>
  <c r="O597" i="1"/>
  <c r="R1432" i="1"/>
  <c r="Q1432" i="1"/>
  <c r="P1432" i="1"/>
  <c r="O1432" i="1"/>
  <c r="R1431" i="1"/>
  <c r="Q1431" i="1"/>
  <c r="P1431" i="1"/>
  <c r="S1431" i="1" s="1"/>
  <c r="O1431" i="1"/>
  <c r="R596" i="1"/>
  <c r="S596" i="1" s="1"/>
  <c r="Q596" i="1"/>
  <c r="P596" i="1"/>
  <c r="O596" i="1"/>
  <c r="S595" i="1"/>
  <c r="R595" i="1"/>
  <c r="Q595" i="1"/>
  <c r="P595" i="1"/>
  <c r="O595" i="1"/>
  <c r="R2047" i="1"/>
  <c r="Q2047" i="1"/>
  <c r="T2047" i="1" s="1"/>
  <c r="P2047" i="1"/>
  <c r="O2047" i="1"/>
  <c r="R1430" i="1"/>
  <c r="S1430" i="1" s="1"/>
  <c r="Q1430" i="1"/>
  <c r="P1430" i="1"/>
  <c r="O1430" i="1"/>
  <c r="R594" i="1"/>
  <c r="Q594" i="1"/>
  <c r="P594" i="1"/>
  <c r="O594" i="1"/>
  <c r="R2517" i="1"/>
  <c r="Q2517" i="1"/>
  <c r="P2517" i="1"/>
  <c r="O2517" i="1"/>
  <c r="R2516" i="1"/>
  <c r="Q2516" i="1"/>
  <c r="P2516" i="1"/>
  <c r="O2516" i="1"/>
  <c r="S2515" i="1"/>
  <c r="R2515" i="1"/>
  <c r="Q2515" i="1"/>
  <c r="P2515" i="1"/>
  <c r="O2515" i="1"/>
  <c r="R2514" i="1"/>
  <c r="Q2514" i="1"/>
  <c r="P2514" i="1"/>
  <c r="O2514" i="1"/>
  <c r="R2513" i="1"/>
  <c r="Q2513" i="1"/>
  <c r="P2513" i="1"/>
  <c r="O2513" i="1"/>
  <c r="R2512" i="1"/>
  <c r="Q2512" i="1"/>
  <c r="P2512" i="1"/>
  <c r="O2512" i="1"/>
  <c r="R2511" i="1"/>
  <c r="Q2511" i="1"/>
  <c r="P2511" i="1"/>
  <c r="O2511" i="1"/>
  <c r="R2510" i="1"/>
  <c r="Q2510" i="1"/>
  <c r="P2510" i="1"/>
  <c r="O2510" i="1"/>
  <c r="R2509" i="1"/>
  <c r="Q2509" i="1"/>
  <c r="P2509" i="1"/>
  <c r="O2509" i="1"/>
  <c r="R2508" i="1"/>
  <c r="Q2508" i="1"/>
  <c r="P2508" i="1"/>
  <c r="O2508" i="1"/>
  <c r="R2507" i="1"/>
  <c r="Q2507" i="1"/>
  <c r="P2507" i="1"/>
  <c r="S2507" i="1" s="1"/>
  <c r="O2507" i="1"/>
  <c r="R2506" i="1"/>
  <c r="S2506" i="1" s="1"/>
  <c r="Q2506" i="1"/>
  <c r="P2506" i="1"/>
  <c r="O2506" i="1"/>
  <c r="R2505" i="1"/>
  <c r="Q2505" i="1"/>
  <c r="P2505" i="1"/>
  <c r="O2505" i="1"/>
  <c r="S2504" i="1"/>
  <c r="R2504" i="1"/>
  <c r="Q2504" i="1"/>
  <c r="P2504" i="1"/>
  <c r="O2504" i="1"/>
  <c r="R2503" i="1"/>
  <c r="Q2503" i="1"/>
  <c r="P2503" i="1"/>
  <c r="O2503" i="1"/>
  <c r="R2502" i="1"/>
  <c r="Q2502" i="1"/>
  <c r="P2502" i="1"/>
  <c r="O2502" i="1"/>
  <c r="R2501" i="1"/>
  <c r="Q2501" i="1"/>
  <c r="P2501" i="1"/>
  <c r="O2501" i="1"/>
  <c r="R2500" i="1"/>
  <c r="Q2500" i="1"/>
  <c r="P2500" i="1"/>
  <c r="O2500" i="1"/>
  <c r="R2499" i="1"/>
  <c r="Q2499" i="1"/>
  <c r="P2499" i="1"/>
  <c r="S2499" i="1" s="1"/>
  <c r="O2499" i="1"/>
  <c r="R2498" i="1"/>
  <c r="Q2498" i="1"/>
  <c r="P2498" i="1"/>
  <c r="O2498" i="1"/>
  <c r="R2497" i="1"/>
  <c r="Q2497" i="1"/>
  <c r="P2497" i="1"/>
  <c r="O2497" i="1"/>
  <c r="R2496" i="1"/>
  <c r="Q2496" i="1"/>
  <c r="P2496" i="1"/>
  <c r="O2496" i="1"/>
  <c r="R2495" i="1"/>
  <c r="Q2495" i="1"/>
  <c r="P2495" i="1"/>
  <c r="S2495" i="1" s="1"/>
  <c r="O2495" i="1"/>
  <c r="R2494" i="1"/>
  <c r="Q2494" i="1"/>
  <c r="P2494" i="1"/>
  <c r="O2494" i="1"/>
  <c r="R2493" i="1"/>
  <c r="Q2493" i="1"/>
  <c r="P2493" i="1"/>
  <c r="O2493" i="1"/>
  <c r="R2492" i="1"/>
  <c r="Q2492" i="1"/>
  <c r="P2492" i="1"/>
  <c r="O2492" i="1"/>
  <c r="S2491" i="1"/>
  <c r="R2491" i="1"/>
  <c r="Q2491" i="1"/>
  <c r="P2491" i="1"/>
  <c r="O2491" i="1"/>
  <c r="R2490" i="1"/>
  <c r="Q2490" i="1"/>
  <c r="P2490" i="1"/>
  <c r="O2490" i="1"/>
  <c r="R2489" i="1"/>
  <c r="Q2489" i="1"/>
  <c r="P2489" i="1"/>
  <c r="S2489" i="1" s="1"/>
  <c r="O2489" i="1"/>
  <c r="R2488" i="1"/>
  <c r="Q2488" i="1"/>
  <c r="P2488" i="1"/>
  <c r="O2488" i="1"/>
  <c r="R2487" i="1"/>
  <c r="Q2487" i="1"/>
  <c r="P2487" i="1"/>
  <c r="O2487" i="1"/>
  <c r="R2486" i="1"/>
  <c r="Q2486" i="1"/>
  <c r="P2486" i="1"/>
  <c r="O2486" i="1"/>
  <c r="R2485" i="1"/>
  <c r="Q2485" i="1"/>
  <c r="P2485" i="1"/>
  <c r="S2485" i="1" s="1"/>
  <c r="O2485" i="1"/>
  <c r="R2484" i="1"/>
  <c r="Q2484" i="1"/>
  <c r="P2484" i="1"/>
  <c r="S2484" i="1" s="1"/>
  <c r="O2484" i="1"/>
  <c r="R2483" i="1"/>
  <c r="Q2483" i="1"/>
  <c r="P2483" i="1"/>
  <c r="O2483" i="1"/>
  <c r="R2482" i="1"/>
  <c r="Q2482" i="1"/>
  <c r="P2482" i="1"/>
  <c r="O2482" i="1"/>
  <c r="R2481" i="1"/>
  <c r="Q2481" i="1"/>
  <c r="P2481" i="1"/>
  <c r="O2481" i="1"/>
  <c r="R2480" i="1"/>
  <c r="Q2480" i="1"/>
  <c r="P2480" i="1"/>
  <c r="O2480" i="1"/>
  <c r="R2479" i="1"/>
  <c r="Q2479" i="1"/>
  <c r="P2479" i="1"/>
  <c r="S2479" i="1" s="1"/>
  <c r="O2479" i="1"/>
  <c r="R2478" i="1"/>
  <c r="Q2478" i="1"/>
  <c r="P2478" i="1"/>
  <c r="O2478" i="1"/>
  <c r="R2477" i="1"/>
  <c r="Q2477" i="1"/>
  <c r="P2477" i="1"/>
  <c r="O2477" i="1"/>
  <c r="R2476" i="1"/>
  <c r="Q2476" i="1"/>
  <c r="P2476" i="1"/>
  <c r="O2476" i="1"/>
  <c r="S2475" i="1"/>
  <c r="R2475" i="1"/>
  <c r="Q2475" i="1"/>
  <c r="P2475" i="1"/>
  <c r="O2475" i="1"/>
  <c r="R2474" i="1"/>
  <c r="Q2474" i="1"/>
  <c r="P2474" i="1"/>
  <c r="S2474" i="1" s="1"/>
  <c r="O2474" i="1"/>
  <c r="R2029" i="1"/>
  <c r="Q2029" i="1"/>
  <c r="P2029" i="1"/>
  <c r="S2029" i="1" s="1"/>
  <c r="O2029" i="1"/>
  <c r="R2028" i="1"/>
  <c r="Q2028" i="1"/>
  <c r="P2028" i="1"/>
  <c r="O2028" i="1"/>
  <c r="R2027" i="1"/>
  <c r="Q2027" i="1"/>
  <c r="P2027" i="1"/>
  <c r="S2027" i="1" s="1"/>
  <c r="O2027" i="1"/>
  <c r="R2026" i="1"/>
  <c r="Q2026" i="1"/>
  <c r="P2026" i="1"/>
  <c r="O2026" i="1"/>
  <c r="R2025" i="1"/>
  <c r="Q2025" i="1"/>
  <c r="P2025" i="1"/>
  <c r="S2025" i="1" s="1"/>
  <c r="O2025" i="1"/>
  <c r="R2024" i="1"/>
  <c r="Q2024" i="1"/>
  <c r="P2024" i="1"/>
  <c r="S2024" i="1" s="1"/>
  <c r="O2024" i="1"/>
  <c r="R2023" i="1"/>
  <c r="Q2023" i="1"/>
  <c r="P2023" i="1"/>
  <c r="O2023" i="1"/>
  <c r="R2022" i="1"/>
  <c r="Q2022" i="1"/>
  <c r="P2022" i="1"/>
  <c r="S2022" i="1" s="1"/>
  <c r="O2022" i="1"/>
  <c r="R2021" i="1"/>
  <c r="Q2021" i="1"/>
  <c r="P2021" i="1"/>
  <c r="S2021" i="1" s="1"/>
  <c r="O2021" i="1"/>
  <c r="R2020" i="1"/>
  <c r="Q2020" i="1"/>
  <c r="P2020" i="1"/>
  <c r="O2020" i="1"/>
  <c r="R2019" i="1"/>
  <c r="Q2019" i="1"/>
  <c r="P2019" i="1"/>
  <c r="O2019" i="1"/>
  <c r="R2018" i="1"/>
  <c r="Q2018" i="1"/>
  <c r="P2018" i="1"/>
  <c r="O2018" i="1"/>
  <c r="R2017" i="1"/>
  <c r="Q2017" i="1"/>
  <c r="P2017" i="1"/>
  <c r="O2017" i="1"/>
  <c r="R2016" i="1"/>
  <c r="Q2016" i="1"/>
  <c r="P2016" i="1"/>
  <c r="S2016" i="1" s="1"/>
  <c r="O2016" i="1"/>
  <c r="S2015" i="1"/>
  <c r="R2015" i="1"/>
  <c r="Q2015" i="1"/>
  <c r="P2015" i="1"/>
  <c r="O2015" i="1"/>
  <c r="R2014" i="1"/>
  <c r="Q2014" i="1"/>
  <c r="P2014" i="1"/>
  <c r="O2014" i="1"/>
  <c r="R2013" i="1"/>
  <c r="Q2013" i="1"/>
  <c r="P2013" i="1"/>
  <c r="S2013" i="1" s="1"/>
  <c r="O2013" i="1"/>
  <c r="R2012" i="1"/>
  <c r="Q2012" i="1"/>
  <c r="P2012" i="1"/>
  <c r="S2012" i="1" s="1"/>
  <c r="O2012" i="1"/>
  <c r="R2011" i="1"/>
  <c r="Q2011" i="1"/>
  <c r="P2011" i="1"/>
  <c r="S2011" i="1" s="1"/>
  <c r="O2011" i="1"/>
  <c r="R2010" i="1"/>
  <c r="Q2010" i="1"/>
  <c r="P2010" i="1"/>
  <c r="S2010" i="1" s="1"/>
  <c r="O2010" i="1"/>
  <c r="R2009" i="1"/>
  <c r="Q2009" i="1"/>
  <c r="P2009" i="1"/>
  <c r="S2009" i="1" s="1"/>
  <c r="O2009" i="1"/>
  <c r="R2008" i="1"/>
  <c r="Q2008" i="1"/>
  <c r="P2008" i="1"/>
  <c r="S2008" i="1" s="1"/>
  <c r="O2008" i="1"/>
  <c r="R2007" i="1"/>
  <c r="Q2007" i="1"/>
  <c r="P2007" i="1"/>
  <c r="S2007" i="1" s="1"/>
  <c r="O2007" i="1"/>
  <c r="R2006" i="1"/>
  <c r="Q2006" i="1"/>
  <c r="P2006" i="1"/>
  <c r="O2006" i="1"/>
  <c r="R2005" i="1"/>
  <c r="Q2005" i="1"/>
  <c r="P2005" i="1"/>
  <c r="O2005" i="1"/>
  <c r="R2004" i="1"/>
  <c r="Q2004" i="1"/>
  <c r="P2004" i="1"/>
  <c r="O2004" i="1"/>
  <c r="R2003" i="1"/>
  <c r="Q2003" i="1"/>
  <c r="P2003" i="1"/>
  <c r="O2003" i="1"/>
  <c r="R2002" i="1"/>
  <c r="Q2002" i="1"/>
  <c r="P2002" i="1"/>
  <c r="O2002" i="1"/>
  <c r="R2001" i="1"/>
  <c r="Q2001" i="1"/>
  <c r="P2001" i="1"/>
  <c r="O2001" i="1"/>
  <c r="R2000" i="1"/>
  <c r="Q2000" i="1"/>
  <c r="P2000" i="1"/>
  <c r="S2000" i="1" s="1"/>
  <c r="O2000" i="1"/>
  <c r="S1999" i="1"/>
  <c r="R1999" i="1"/>
  <c r="Q1999" i="1"/>
  <c r="P1999" i="1"/>
  <c r="O1999" i="1"/>
  <c r="R1998" i="1"/>
  <c r="Q1998" i="1"/>
  <c r="P1998" i="1"/>
  <c r="O1998" i="1"/>
  <c r="R1997" i="1"/>
  <c r="Q1997" i="1"/>
  <c r="P1997" i="1"/>
  <c r="S1997" i="1" s="1"/>
  <c r="O1997" i="1"/>
  <c r="R1996" i="1"/>
  <c r="Q1996" i="1"/>
  <c r="P1996" i="1"/>
  <c r="O1996" i="1"/>
  <c r="R1995" i="1"/>
  <c r="Q1995" i="1"/>
  <c r="P1995" i="1"/>
  <c r="O1995" i="1"/>
  <c r="R1994" i="1"/>
  <c r="Q1994" i="1"/>
  <c r="P1994" i="1"/>
  <c r="S1994" i="1" s="1"/>
  <c r="O1994" i="1"/>
  <c r="R1993" i="1"/>
  <c r="Q1993" i="1"/>
  <c r="P1993" i="1"/>
  <c r="O1993" i="1"/>
  <c r="R1992" i="1"/>
  <c r="Q1992" i="1"/>
  <c r="P1992" i="1"/>
  <c r="O1992" i="1"/>
  <c r="R1991" i="1"/>
  <c r="Q1991" i="1"/>
  <c r="P1991" i="1"/>
  <c r="S1991" i="1" s="1"/>
  <c r="O1991" i="1"/>
  <c r="R1990" i="1"/>
  <c r="Q1990" i="1"/>
  <c r="P1990" i="1"/>
  <c r="S1990" i="1" s="1"/>
  <c r="O1990" i="1"/>
  <c r="R1989" i="1"/>
  <c r="Q1989" i="1"/>
  <c r="P1989" i="1"/>
  <c r="O1989" i="1"/>
  <c r="R1988" i="1"/>
  <c r="Q1988" i="1"/>
  <c r="P1988" i="1"/>
  <c r="O1988" i="1"/>
  <c r="R1987" i="1"/>
  <c r="Q1987" i="1"/>
  <c r="P1987" i="1"/>
  <c r="O1987" i="1"/>
  <c r="R1986" i="1"/>
  <c r="Q1986" i="1"/>
  <c r="P1986" i="1"/>
  <c r="O1986" i="1"/>
  <c r="R1985" i="1"/>
  <c r="Q1985" i="1"/>
  <c r="P1985" i="1"/>
  <c r="O1985" i="1"/>
  <c r="R1984" i="1"/>
  <c r="Q1984" i="1"/>
  <c r="P1984" i="1"/>
  <c r="S1984" i="1" s="1"/>
  <c r="O1984" i="1"/>
  <c r="R1983" i="1"/>
  <c r="Q1983" i="1"/>
  <c r="P1983" i="1"/>
  <c r="O1983" i="1"/>
  <c r="R1982" i="1"/>
  <c r="Q1982" i="1"/>
  <c r="P1982" i="1"/>
  <c r="O1982" i="1"/>
  <c r="R1981" i="1"/>
  <c r="Q1981" i="1"/>
  <c r="P1981" i="1"/>
  <c r="S1981" i="1" s="1"/>
  <c r="O1981" i="1"/>
  <c r="R1980" i="1"/>
  <c r="Q1980" i="1"/>
  <c r="P1980" i="1"/>
  <c r="S1980" i="1" s="1"/>
  <c r="O1980" i="1"/>
  <c r="R1979" i="1"/>
  <c r="Q1979" i="1"/>
  <c r="P1979" i="1"/>
  <c r="O1979" i="1"/>
  <c r="R1978" i="1"/>
  <c r="Q1978" i="1"/>
  <c r="P1978" i="1"/>
  <c r="S1978" i="1" s="1"/>
  <c r="O1978" i="1"/>
  <c r="R1977" i="1"/>
  <c r="Q1977" i="1"/>
  <c r="P1977" i="1"/>
  <c r="S1977" i="1" s="1"/>
  <c r="O1977" i="1"/>
  <c r="R1429" i="1"/>
  <c r="Q1429" i="1"/>
  <c r="P1429" i="1"/>
  <c r="S1429" i="1" s="1"/>
  <c r="O1429" i="1"/>
  <c r="R1428" i="1"/>
  <c r="Q1428" i="1"/>
  <c r="P1428" i="1"/>
  <c r="S1428" i="1" s="1"/>
  <c r="O1428" i="1"/>
  <c r="R1427" i="1"/>
  <c r="Q1427" i="1"/>
  <c r="P1427" i="1"/>
  <c r="S1427" i="1" s="1"/>
  <c r="O1427" i="1"/>
  <c r="S1066" i="1"/>
  <c r="R1066" i="1"/>
  <c r="Q1066" i="1"/>
  <c r="P1066" i="1"/>
  <c r="O1066" i="1"/>
  <c r="R1065" i="1"/>
  <c r="Q1065" i="1"/>
  <c r="P1065" i="1"/>
  <c r="O1065" i="1"/>
  <c r="R991" i="1"/>
  <c r="Q991" i="1"/>
  <c r="P991" i="1"/>
  <c r="O991" i="1"/>
  <c r="R990" i="1"/>
  <c r="Q990" i="1"/>
  <c r="T990" i="1" s="1"/>
  <c r="P990" i="1"/>
  <c r="O990" i="1"/>
  <c r="R989" i="1"/>
  <c r="Q989" i="1"/>
  <c r="P989" i="1"/>
  <c r="O989" i="1"/>
  <c r="R593" i="1"/>
  <c r="Q593" i="1"/>
  <c r="P593" i="1"/>
  <c r="O593" i="1"/>
  <c r="R592" i="1"/>
  <c r="Q592" i="1"/>
  <c r="P592" i="1"/>
  <c r="S592" i="1" s="1"/>
  <c r="O592" i="1"/>
  <c r="R591" i="1"/>
  <c r="Q591" i="1"/>
  <c r="P591" i="1"/>
  <c r="O591" i="1"/>
  <c r="R590" i="1"/>
  <c r="Q590" i="1"/>
  <c r="P590" i="1"/>
  <c r="S590" i="1" s="1"/>
  <c r="O590" i="1"/>
  <c r="R589" i="1"/>
  <c r="Q589" i="1"/>
  <c r="P589" i="1"/>
  <c r="O589" i="1"/>
  <c r="R588" i="1"/>
  <c r="Q588" i="1"/>
  <c r="P588" i="1"/>
  <c r="O588" i="1"/>
  <c r="R587" i="1"/>
  <c r="Q587" i="1"/>
  <c r="P587" i="1"/>
  <c r="O587" i="1"/>
  <c r="R586" i="1"/>
  <c r="Q586" i="1"/>
  <c r="P586" i="1"/>
  <c r="S586" i="1" s="1"/>
  <c r="O586" i="1"/>
  <c r="S585" i="1"/>
  <c r="R585" i="1"/>
  <c r="Q585" i="1"/>
  <c r="P585" i="1"/>
  <c r="O585" i="1"/>
  <c r="R584" i="1"/>
  <c r="Q584" i="1"/>
  <c r="P584" i="1"/>
  <c r="O584" i="1"/>
  <c r="R583" i="1"/>
  <c r="Q583" i="1"/>
  <c r="P583" i="1"/>
  <c r="S583" i="1" s="1"/>
  <c r="O583" i="1"/>
  <c r="S582" i="1"/>
  <c r="R582" i="1"/>
  <c r="Q582" i="1"/>
  <c r="P582" i="1"/>
  <c r="O582" i="1"/>
  <c r="R581" i="1"/>
  <c r="Q581" i="1"/>
  <c r="P581" i="1"/>
  <c r="S581" i="1" s="1"/>
  <c r="O581" i="1"/>
  <c r="R580" i="1"/>
  <c r="Q580" i="1"/>
  <c r="P580" i="1"/>
  <c r="O580" i="1"/>
  <c r="R579" i="1"/>
  <c r="Q579" i="1"/>
  <c r="P579" i="1"/>
  <c r="S579" i="1" s="1"/>
  <c r="O579" i="1"/>
  <c r="R578" i="1"/>
  <c r="Q578" i="1"/>
  <c r="P578" i="1"/>
  <c r="O578" i="1"/>
  <c r="R577" i="1"/>
  <c r="Q577" i="1"/>
  <c r="P577" i="1"/>
  <c r="S577" i="1" s="1"/>
  <c r="O577" i="1"/>
  <c r="S576" i="1"/>
  <c r="R576" i="1"/>
  <c r="Q576" i="1"/>
  <c r="P576" i="1"/>
  <c r="O576" i="1"/>
  <c r="R575" i="1"/>
  <c r="Q575" i="1"/>
  <c r="P575" i="1"/>
  <c r="O575" i="1"/>
  <c r="R574" i="1"/>
  <c r="Q574" i="1"/>
  <c r="P574" i="1"/>
  <c r="S574" i="1" s="1"/>
  <c r="O574" i="1"/>
  <c r="R573" i="1"/>
  <c r="Q573" i="1"/>
  <c r="P573" i="1"/>
  <c r="S573" i="1" s="1"/>
  <c r="O573" i="1"/>
  <c r="R572" i="1"/>
  <c r="Q572" i="1"/>
  <c r="P572" i="1"/>
  <c r="S572" i="1" s="1"/>
  <c r="O572" i="1"/>
  <c r="R571" i="1"/>
  <c r="Q571" i="1"/>
  <c r="P571" i="1"/>
  <c r="S571" i="1" s="1"/>
  <c r="O571" i="1"/>
  <c r="R570" i="1"/>
  <c r="Q570" i="1"/>
  <c r="P570" i="1"/>
  <c r="S570" i="1" s="1"/>
  <c r="O570" i="1"/>
  <c r="R569" i="1"/>
  <c r="Q569" i="1"/>
  <c r="P569" i="1"/>
  <c r="O569" i="1"/>
  <c r="R568" i="1"/>
  <c r="Q568" i="1"/>
  <c r="P568" i="1"/>
  <c r="S568" i="1" s="1"/>
  <c r="O568" i="1"/>
  <c r="R567" i="1"/>
  <c r="Q567" i="1"/>
  <c r="P567" i="1"/>
  <c r="O567" i="1"/>
  <c r="R566" i="1"/>
  <c r="Q566" i="1"/>
  <c r="P566" i="1"/>
  <c r="O566" i="1"/>
  <c r="R565" i="1"/>
  <c r="Q565" i="1"/>
  <c r="P565" i="1"/>
  <c r="O565" i="1"/>
  <c r="R564" i="1"/>
  <c r="Q564" i="1"/>
  <c r="P564" i="1"/>
  <c r="O564" i="1"/>
  <c r="R563" i="1"/>
  <c r="Q563" i="1"/>
  <c r="P563" i="1"/>
  <c r="O563" i="1"/>
  <c r="R562" i="1"/>
  <c r="Q562" i="1"/>
  <c r="P562" i="1"/>
  <c r="O562" i="1"/>
  <c r="R561" i="1"/>
  <c r="Q561" i="1"/>
  <c r="P561" i="1"/>
  <c r="S561" i="1" s="1"/>
  <c r="O561" i="1"/>
  <c r="S560" i="1"/>
  <c r="R560" i="1"/>
  <c r="Q560" i="1"/>
  <c r="P560" i="1"/>
  <c r="O560" i="1"/>
  <c r="R559" i="1"/>
  <c r="Q559" i="1"/>
  <c r="P559" i="1"/>
  <c r="S559" i="1" s="1"/>
  <c r="O559" i="1"/>
  <c r="R558" i="1"/>
  <c r="Q558" i="1"/>
  <c r="P558" i="1"/>
  <c r="S558" i="1" s="1"/>
  <c r="O558" i="1"/>
  <c r="R557" i="1"/>
  <c r="Q557" i="1"/>
  <c r="P557" i="1"/>
  <c r="O557" i="1"/>
  <c r="R556" i="1"/>
  <c r="Q556" i="1"/>
  <c r="P556" i="1"/>
  <c r="O556" i="1"/>
  <c r="R555" i="1"/>
  <c r="Q555" i="1"/>
  <c r="P555" i="1"/>
  <c r="S555" i="1" s="1"/>
  <c r="O555" i="1"/>
  <c r="R554" i="1"/>
  <c r="Q554" i="1"/>
  <c r="P554" i="1"/>
  <c r="O554" i="1"/>
  <c r="R553" i="1"/>
  <c r="Q553" i="1"/>
  <c r="P553" i="1"/>
  <c r="O553" i="1"/>
  <c r="R552" i="1"/>
  <c r="Q552" i="1"/>
  <c r="P552" i="1"/>
  <c r="S552" i="1" s="1"/>
  <c r="O552" i="1"/>
  <c r="R551" i="1"/>
  <c r="Q551" i="1"/>
  <c r="P551" i="1"/>
  <c r="O551" i="1"/>
  <c r="R550" i="1"/>
  <c r="Q550" i="1"/>
  <c r="P550" i="1"/>
  <c r="S550" i="1" s="1"/>
  <c r="O550" i="1"/>
  <c r="R549" i="1"/>
  <c r="Q549" i="1"/>
  <c r="P549" i="1"/>
  <c r="O549" i="1"/>
  <c r="R548" i="1"/>
  <c r="Q548" i="1"/>
  <c r="P548" i="1"/>
  <c r="S548" i="1" s="1"/>
  <c r="O548" i="1"/>
  <c r="R547" i="1"/>
  <c r="Q547" i="1"/>
  <c r="P547" i="1"/>
  <c r="O547" i="1"/>
  <c r="R546" i="1"/>
  <c r="Q546" i="1"/>
  <c r="P546" i="1"/>
  <c r="S546" i="1" s="1"/>
  <c r="O546" i="1"/>
  <c r="R545" i="1"/>
  <c r="Q545" i="1"/>
  <c r="P545" i="1"/>
  <c r="O545" i="1"/>
  <c r="R544" i="1"/>
  <c r="Q544" i="1"/>
  <c r="P544" i="1"/>
  <c r="O544" i="1"/>
  <c r="R543" i="1"/>
  <c r="Q543" i="1"/>
  <c r="P543" i="1"/>
  <c r="O543" i="1"/>
  <c r="S542" i="1"/>
  <c r="R542" i="1"/>
  <c r="Q542" i="1"/>
  <c r="P542" i="1"/>
  <c r="O542" i="1"/>
  <c r="R541" i="1"/>
  <c r="Q541" i="1"/>
  <c r="P541" i="1"/>
  <c r="S541" i="1" s="1"/>
  <c r="O541" i="1"/>
  <c r="R540" i="1"/>
  <c r="Q540" i="1"/>
  <c r="P540" i="1"/>
  <c r="O540" i="1"/>
  <c r="R539" i="1"/>
  <c r="Q539" i="1"/>
  <c r="P539" i="1"/>
  <c r="S539" i="1" s="1"/>
  <c r="O539" i="1"/>
  <c r="R538" i="1"/>
  <c r="Q538" i="1"/>
  <c r="P538" i="1"/>
  <c r="O538" i="1"/>
  <c r="R537" i="1"/>
  <c r="Q537" i="1"/>
  <c r="P537" i="1"/>
  <c r="S537" i="1" s="1"/>
  <c r="O537" i="1"/>
  <c r="R536" i="1"/>
  <c r="Q536" i="1"/>
  <c r="P536" i="1"/>
  <c r="O536" i="1"/>
  <c r="R535" i="1"/>
  <c r="Q535" i="1"/>
  <c r="P535" i="1"/>
  <c r="S535" i="1" s="1"/>
  <c r="O535" i="1"/>
  <c r="S534" i="1"/>
  <c r="R534" i="1"/>
  <c r="Q534" i="1"/>
  <c r="P534" i="1"/>
  <c r="O534" i="1"/>
  <c r="R533" i="1"/>
  <c r="Q533" i="1"/>
  <c r="P533" i="1"/>
  <c r="O533" i="1"/>
  <c r="R532" i="1"/>
  <c r="Q532" i="1"/>
  <c r="P532" i="1"/>
  <c r="O532" i="1"/>
  <c r="R531" i="1"/>
  <c r="Q531" i="1"/>
  <c r="P531" i="1"/>
  <c r="O531" i="1"/>
  <c r="R530" i="1"/>
  <c r="Q530" i="1"/>
  <c r="P530" i="1"/>
  <c r="O530" i="1"/>
  <c r="R529" i="1"/>
  <c r="Q529" i="1"/>
  <c r="P529" i="1"/>
  <c r="S529" i="1" s="1"/>
  <c r="O529" i="1"/>
  <c r="R528" i="1"/>
  <c r="Q528" i="1"/>
  <c r="P528" i="1"/>
  <c r="S528" i="1" s="1"/>
  <c r="O528" i="1"/>
  <c r="R527" i="1"/>
  <c r="Q527" i="1"/>
  <c r="P527" i="1"/>
  <c r="O527" i="1"/>
  <c r="R526" i="1"/>
  <c r="Q526" i="1"/>
  <c r="P526" i="1"/>
  <c r="O526" i="1"/>
  <c r="R525" i="1"/>
  <c r="Q525" i="1"/>
  <c r="P525" i="1"/>
  <c r="O525" i="1"/>
  <c r="R524" i="1"/>
  <c r="Q524" i="1"/>
  <c r="P524" i="1"/>
  <c r="O524" i="1"/>
  <c r="R523" i="1"/>
  <c r="Q523" i="1"/>
  <c r="P523" i="1"/>
  <c r="O523" i="1"/>
  <c r="R522" i="1"/>
  <c r="Q522" i="1"/>
  <c r="P522" i="1"/>
  <c r="O522" i="1"/>
  <c r="S521" i="1"/>
  <c r="R521" i="1"/>
  <c r="Q521" i="1"/>
  <c r="P521" i="1"/>
  <c r="O521" i="1"/>
  <c r="R520" i="1"/>
  <c r="Q520" i="1"/>
  <c r="P520" i="1"/>
  <c r="S520" i="1" s="1"/>
  <c r="O520" i="1"/>
  <c r="R519" i="1"/>
  <c r="Q519" i="1"/>
  <c r="P519" i="1"/>
  <c r="S519" i="1" s="1"/>
  <c r="O519" i="1"/>
  <c r="R518" i="1"/>
  <c r="Q518" i="1"/>
  <c r="P518" i="1"/>
  <c r="O518" i="1"/>
  <c r="R517" i="1"/>
  <c r="Q517" i="1"/>
  <c r="P517" i="1"/>
  <c r="S517" i="1" s="1"/>
  <c r="O517" i="1"/>
  <c r="R516" i="1"/>
  <c r="Q516" i="1"/>
  <c r="P516" i="1"/>
  <c r="O516" i="1"/>
  <c r="R515" i="1"/>
  <c r="Q515" i="1"/>
  <c r="P515" i="1"/>
  <c r="S515" i="1" s="1"/>
  <c r="O515" i="1"/>
  <c r="R514" i="1"/>
  <c r="Q514" i="1"/>
  <c r="P514" i="1"/>
  <c r="O514" i="1"/>
  <c r="R513" i="1"/>
  <c r="Q513" i="1"/>
  <c r="P513" i="1"/>
  <c r="S513" i="1" s="1"/>
  <c r="O513" i="1"/>
  <c r="S512" i="1"/>
  <c r="R512" i="1"/>
  <c r="Q512" i="1"/>
  <c r="P512" i="1"/>
  <c r="O512" i="1"/>
  <c r="R511" i="1"/>
  <c r="Q511" i="1"/>
  <c r="P511" i="1"/>
  <c r="O511" i="1"/>
  <c r="R510" i="1"/>
  <c r="Q510" i="1"/>
  <c r="P510" i="1"/>
  <c r="S510" i="1" s="1"/>
  <c r="O510" i="1"/>
  <c r="R509" i="1"/>
  <c r="Q509" i="1"/>
  <c r="P509" i="1"/>
  <c r="S509" i="1" s="1"/>
  <c r="O509" i="1"/>
  <c r="R508" i="1"/>
  <c r="Q508" i="1"/>
  <c r="P508" i="1"/>
  <c r="S508" i="1" s="1"/>
  <c r="O508" i="1"/>
  <c r="R507" i="1"/>
  <c r="Q507" i="1"/>
  <c r="P507" i="1"/>
  <c r="S507" i="1" s="1"/>
  <c r="O507" i="1"/>
  <c r="R506" i="1"/>
  <c r="Q506" i="1"/>
  <c r="P506" i="1"/>
  <c r="S506" i="1" s="1"/>
  <c r="O506" i="1"/>
  <c r="R2473" i="1"/>
  <c r="Q2473" i="1"/>
  <c r="P2473" i="1"/>
  <c r="O2473" i="1"/>
  <c r="R2472" i="1"/>
  <c r="Q2472" i="1"/>
  <c r="P2472" i="1"/>
  <c r="S2472" i="1" s="1"/>
  <c r="O2472" i="1"/>
  <c r="R2471" i="1"/>
  <c r="Q2471" i="1"/>
  <c r="P2471" i="1"/>
  <c r="O2471" i="1"/>
  <c r="R2470" i="1"/>
  <c r="Q2470" i="1"/>
  <c r="P2470" i="1"/>
  <c r="O2470" i="1"/>
  <c r="R2469" i="1"/>
  <c r="Q2469" i="1"/>
  <c r="P2469" i="1"/>
  <c r="O2469" i="1"/>
  <c r="R2468" i="1"/>
  <c r="Q2468" i="1"/>
  <c r="P2468" i="1"/>
  <c r="O2468" i="1"/>
  <c r="R2467" i="1"/>
  <c r="Q2467" i="1"/>
  <c r="P2467" i="1"/>
  <c r="O2467" i="1"/>
  <c r="R2466" i="1"/>
  <c r="Q2466" i="1"/>
  <c r="P2466" i="1"/>
  <c r="O2466" i="1"/>
  <c r="R2465" i="1"/>
  <c r="Q2465" i="1"/>
  <c r="P2465" i="1"/>
  <c r="S2465" i="1" s="1"/>
  <c r="O2465" i="1"/>
  <c r="R2464" i="1"/>
  <c r="Q2464" i="1"/>
  <c r="P2464" i="1"/>
  <c r="O2464" i="1"/>
  <c r="R2463" i="1"/>
  <c r="Q2463" i="1"/>
  <c r="P2463" i="1"/>
  <c r="S2463" i="1" s="1"/>
  <c r="O2463" i="1"/>
  <c r="R2462" i="1"/>
  <c r="Q2462" i="1"/>
  <c r="P2462" i="1"/>
  <c r="O2462" i="1"/>
  <c r="R2250" i="1"/>
  <c r="Q2250" i="1"/>
  <c r="T2250" i="1" s="1"/>
  <c r="P2250" i="1"/>
  <c r="O2250" i="1"/>
  <c r="R2249" i="1"/>
  <c r="Q2249" i="1"/>
  <c r="P2249" i="1"/>
  <c r="O2249" i="1"/>
  <c r="R2248" i="1"/>
  <c r="Q2248" i="1"/>
  <c r="T2248" i="1" s="1"/>
  <c r="P2248" i="1"/>
  <c r="S2248" i="1" s="1"/>
  <c r="U2248" i="1" s="1"/>
  <c r="O2248" i="1"/>
  <c r="R2247" i="1"/>
  <c r="Q2247" i="1"/>
  <c r="P2247" i="1"/>
  <c r="O2247" i="1"/>
  <c r="R2246" i="1"/>
  <c r="Q2246" i="1"/>
  <c r="P2246" i="1"/>
  <c r="O2246" i="1"/>
  <c r="R2245" i="1"/>
  <c r="Q2245" i="1"/>
  <c r="T2245" i="1" s="1"/>
  <c r="P2245" i="1"/>
  <c r="S2245" i="1" s="1"/>
  <c r="U2245" i="1" s="1"/>
  <c r="O2245" i="1"/>
  <c r="R1976" i="1"/>
  <c r="Q1976" i="1"/>
  <c r="P1976" i="1"/>
  <c r="S1976" i="1" s="1"/>
  <c r="O1976" i="1"/>
  <c r="R1975" i="1"/>
  <c r="Q1975" i="1"/>
  <c r="P1975" i="1"/>
  <c r="S1975" i="1" s="1"/>
  <c r="O1975" i="1"/>
  <c r="R1974" i="1"/>
  <c r="Q1974" i="1"/>
  <c r="P1974" i="1"/>
  <c r="O1974" i="1"/>
  <c r="R1426" i="1"/>
  <c r="Q1426" i="1"/>
  <c r="P1426" i="1"/>
  <c r="S1426" i="1" s="1"/>
  <c r="O1426" i="1"/>
  <c r="R1425" i="1"/>
  <c r="Q1425" i="1"/>
  <c r="P1425" i="1"/>
  <c r="O1425" i="1"/>
  <c r="R1424" i="1"/>
  <c r="Q1424" i="1"/>
  <c r="P1424" i="1"/>
  <c r="S1424" i="1" s="1"/>
  <c r="O1424" i="1"/>
  <c r="R1423" i="1"/>
  <c r="Q1423" i="1"/>
  <c r="P1423" i="1"/>
  <c r="S1423" i="1" s="1"/>
  <c r="O1423" i="1"/>
  <c r="R1422" i="1"/>
  <c r="Q1422" i="1"/>
  <c r="P1422" i="1"/>
  <c r="O1422" i="1"/>
  <c r="R1421" i="1"/>
  <c r="Q1421" i="1"/>
  <c r="P1421" i="1"/>
  <c r="O1421" i="1"/>
  <c r="R1420" i="1"/>
  <c r="Q1420" i="1"/>
  <c r="P1420" i="1"/>
  <c r="S1420" i="1" s="1"/>
  <c r="O1420" i="1"/>
  <c r="R1419" i="1"/>
  <c r="Q1419" i="1"/>
  <c r="P1419" i="1"/>
  <c r="S1419" i="1" s="1"/>
  <c r="O1419" i="1"/>
  <c r="R1418" i="1"/>
  <c r="Q1418" i="1"/>
  <c r="P1418" i="1"/>
  <c r="O1418" i="1"/>
  <c r="R1417" i="1"/>
  <c r="Q1417" i="1"/>
  <c r="P1417" i="1"/>
  <c r="S1417" i="1" s="1"/>
  <c r="O1417" i="1"/>
  <c r="R1416" i="1"/>
  <c r="Q1416" i="1"/>
  <c r="P1416" i="1"/>
  <c r="S1416" i="1" s="1"/>
  <c r="O1416" i="1"/>
  <c r="R1415" i="1"/>
  <c r="Q1415" i="1"/>
  <c r="P1415" i="1"/>
  <c r="S1415" i="1" s="1"/>
  <c r="O1415" i="1"/>
  <c r="R1414" i="1"/>
  <c r="Q1414" i="1"/>
  <c r="P1414" i="1"/>
  <c r="O1414" i="1"/>
  <c r="R1413" i="1"/>
  <c r="Q1413" i="1"/>
  <c r="P1413" i="1"/>
  <c r="O1413" i="1"/>
  <c r="S1412" i="1"/>
  <c r="R1412" i="1"/>
  <c r="Q1412" i="1"/>
  <c r="P1412" i="1"/>
  <c r="O1412" i="1"/>
  <c r="R1411" i="1"/>
  <c r="Q1411" i="1"/>
  <c r="P1411" i="1"/>
  <c r="O1411" i="1"/>
  <c r="R1410" i="1"/>
  <c r="Q1410" i="1"/>
  <c r="P1410" i="1"/>
  <c r="O1410" i="1"/>
  <c r="R1409" i="1"/>
  <c r="Q1409" i="1"/>
  <c r="P1409" i="1"/>
  <c r="O1409" i="1"/>
  <c r="R1408" i="1"/>
  <c r="Q1408" i="1"/>
  <c r="P1408" i="1"/>
  <c r="O1408" i="1"/>
  <c r="S1407" i="1"/>
  <c r="R1407" i="1"/>
  <c r="Q1407" i="1"/>
  <c r="P1407" i="1"/>
  <c r="O1407" i="1"/>
  <c r="R1406" i="1"/>
  <c r="Q1406" i="1"/>
  <c r="P1406" i="1"/>
  <c r="S1406" i="1" s="1"/>
  <c r="O1406" i="1"/>
  <c r="R1405" i="1"/>
  <c r="Q1405" i="1"/>
  <c r="P1405" i="1"/>
  <c r="O1405" i="1"/>
  <c r="R1404" i="1"/>
  <c r="Q1404" i="1"/>
  <c r="P1404" i="1"/>
  <c r="O1404" i="1"/>
  <c r="R1403" i="1"/>
  <c r="Q1403" i="1"/>
  <c r="P1403" i="1"/>
  <c r="O1403" i="1"/>
  <c r="R1402" i="1"/>
  <c r="Q1402" i="1"/>
  <c r="P1402" i="1"/>
  <c r="O1402" i="1"/>
  <c r="R1401" i="1"/>
  <c r="Q1401" i="1"/>
  <c r="P1401" i="1"/>
  <c r="O1401" i="1"/>
  <c r="R1400" i="1"/>
  <c r="Q1400" i="1"/>
  <c r="P1400" i="1"/>
  <c r="O1400" i="1"/>
  <c r="S1399" i="1"/>
  <c r="R1399" i="1"/>
  <c r="Q1399" i="1"/>
  <c r="P1399" i="1"/>
  <c r="O1399" i="1"/>
  <c r="S1398" i="1"/>
  <c r="R1398" i="1"/>
  <c r="Q1398" i="1"/>
  <c r="P1398" i="1"/>
  <c r="O1398" i="1"/>
  <c r="R1397" i="1"/>
  <c r="Q1397" i="1"/>
  <c r="P1397" i="1"/>
  <c r="S1397" i="1" s="1"/>
  <c r="O1397" i="1"/>
  <c r="R1396" i="1"/>
  <c r="Q1396" i="1"/>
  <c r="P1396" i="1"/>
  <c r="O1396" i="1"/>
  <c r="R1395" i="1"/>
  <c r="Q1395" i="1"/>
  <c r="P1395" i="1"/>
  <c r="S1395" i="1" s="1"/>
  <c r="O1395" i="1"/>
  <c r="R1394" i="1"/>
  <c r="Q1394" i="1"/>
  <c r="P1394" i="1"/>
  <c r="O1394" i="1"/>
  <c r="R1393" i="1"/>
  <c r="Q1393" i="1"/>
  <c r="P1393" i="1"/>
  <c r="S1393" i="1" s="1"/>
  <c r="O1393" i="1"/>
  <c r="R1392" i="1"/>
  <c r="Q1392" i="1"/>
  <c r="P1392" i="1"/>
  <c r="O1392" i="1"/>
  <c r="R1391" i="1"/>
  <c r="Q1391" i="1"/>
  <c r="P1391" i="1"/>
  <c r="O1391" i="1"/>
  <c r="S1390" i="1"/>
  <c r="R1390" i="1"/>
  <c r="Q1390" i="1"/>
  <c r="P1390" i="1"/>
  <c r="O1390" i="1"/>
  <c r="R1389" i="1"/>
  <c r="Q1389" i="1"/>
  <c r="P1389" i="1"/>
  <c r="O1389" i="1"/>
  <c r="R1388" i="1"/>
  <c r="Q1388" i="1"/>
  <c r="P1388" i="1"/>
  <c r="S1388" i="1" s="1"/>
  <c r="O1388" i="1"/>
  <c r="R1387" i="1"/>
  <c r="Q1387" i="1"/>
  <c r="P1387" i="1"/>
  <c r="O1387" i="1"/>
  <c r="R1386" i="1"/>
  <c r="Q1386" i="1"/>
  <c r="P1386" i="1"/>
  <c r="S1386" i="1" s="1"/>
  <c r="O1386" i="1"/>
  <c r="R1385" i="1"/>
  <c r="Q1385" i="1"/>
  <c r="P1385" i="1"/>
  <c r="O1385" i="1"/>
  <c r="R1384" i="1"/>
  <c r="Q1384" i="1"/>
  <c r="P1384" i="1"/>
  <c r="S1384" i="1" s="1"/>
  <c r="O1384" i="1"/>
  <c r="S1383" i="1"/>
  <c r="R1383" i="1"/>
  <c r="Q1383" i="1"/>
  <c r="P1383" i="1"/>
  <c r="O1383" i="1"/>
  <c r="R1382" i="1"/>
  <c r="Q1382" i="1"/>
  <c r="P1382" i="1"/>
  <c r="O1382" i="1"/>
  <c r="R1381" i="1"/>
  <c r="Q1381" i="1"/>
  <c r="P1381" i="1"/>
  <c r="O1381" i="1"/>
  <c r="R1380" i="1"/>
  <c r="Q1380" i="1"/>
  <c r="P1380" i="1"/>
  <c r="O1380" i="1"/>
  <c r="R1379" i="1"/>
  <c r="Q1379" i="1"/>
  <c r="P1379" i="1"/>
  <c r="O1379" i="1"/>
  <c r="R1378" i="1"/>
  <c r="Q1378" i="1"/>
  <c r="P1378" i="1"/>
  <c r="O1378" i="1"/>
  <c r="R1377" i="1"/>
  <c r="Q1377" i="1"/>
  <c r="P1377" i="1"/>
  <c r="O1377" i="1"/>
  <c r="R1376" i="1"/>
  <c r="Q1376" i="1"/>
  <c r="P1376" i="1"/>
  <c r="O1376" i="1"/>
  <c r="R1375" i="1"/>
  <c r="Q1375" i="1"/>
  <c r="P1375" i="1"/>
  <c r="S1375" i="1" s="1"/>
  <c r="O1375" i="1"/>
  <c r="S1374" i="1"/>
  <c r="R1374" i="1"/>
  <c r="Q1374" i="1"/>
  <c r="P1374" i="1"/>
  <c r="O1374" i="1"/>
  <c r="R1373" i="1"/>
  <c r="Q1373" i="1"/>
  <c r="P1373" i="1"/>
  <c r="S1373" i="1" s="1"/>
  <c r="O1373" i="1"/>
  <c r="R1372" i="1"/>
  <c r="Q1372" i="1"/>
  <c r="P1372" i="1"/>
  <c r="S1372" i="1" s="1"/>
  <c r="O1372" i="1"/>
  <c r="R1371" i="1"/>
  <c r="Q1371" i="1"/>
  <c r="P1371" i="1"/>
  <c r="O1371" i="1"/>
  <c r="R1370" i="1"/>
  <c r="Q1370" i="1"/>
  <c r="P1370" i="1"/>
  <c r="O1370" i="1"/>
  <c r="R1369" i="1"/>
  <c r="Q1369" i="1"/>
  <c r="P1369" i="1"/>
  <c r="O1369" i="1"/>
  <c r="R1368" i="1"/>
  <c r="Q1368" i="1"/>
  <c r="P1368" i="1"/>
  <c r="O1368" i="1"/>
  <c r="R1367" i="1"/>
  <c r="Q1367" i="1"/>
  <c r="P1367" i="1"/>
  <c r="O1367" i="1"/>
  <c r="R1366" i="1"/>
  <c r="Q1366" i="1"/>
  <c r="P1366" i="1"/>
  <c r="S1366" i="1" s="1"/>
  <c r="O1366" i="1"/>
  <c r="R1365" i="1"/>
  <c r="Q1365" i="1"/>
  <c r="P1365" i="1"/>
  <c r="S1365" i="1" s="1"/>
  <c r="O1365" i="1"/>
  <c r="R1364" i="1"/>
  <c r="Q1364" i="1"/>
  <c r="P1364" i="1"/>
  <c r="S1364" i="1" s="1"/>
  <c r="O1364" i="1"/>
  <c r="R1363" i="1"/>
  <c r="Q1363" i="1"/>
  <c r="P1363" i="1"/>
  <c r="O1363" i="1"/>
  <c r="R1362" i="1"/>
  <c r="Q1362" i="1"/>
  <c r="P1362" i="1"/>
  <c r="S1362" i="1" s="1"/>
  <c r="O1362" i="1"/>
  <c r="R1361" i="1"/>
  <c r="Q1361" i="1"/>
  <c r="P1361" i="1"/>
  <c r="O1361" i="1"/>
  <c r="R1360" i="1"/>
  <c r="Q1360" i="1"/>
  <c r="P1360" i="1"/>
  <c r="S1360" i="1" s="1"/>
  <c r="O1360" i="1"/>
  <c r="R1359" i="1"/>
  <c r="Q1359" i="1"/>
  <c r="S1359" i="1" s="1"/>
  <c r="P1359" i="1"/>
  <c r="O1359" i="1"/>
  <c r="R1358" i="1"/>
  <c r="Q1358" i="1"/>
  <c r="P1358" i="1"/>
  <c r="O1358" i="1"/>
  <c r="R1357" i="1"/>
  <c r="Q1357" i="1"/>
  <c r="P1357" i="1"/>
  <c r="O1357" i="1"/>
  <c r="R1356" i="1"/>
  <c r="Q1356" i="1"/>
  <c r="P1356" i="1"/>
  <c r="S1356" i="1" s="1"/>
  <c r="O1356" i="1"/>
  <c r="R1355" i="1"/>
  <c r="Q1355" i="1"/>
  <c r="P1355" i="1"/>
  <c r="S1355" i="1" s="1"/>
  <c r="O1355" i="1"/>
  <c r="R1354" i="1"/>
  <c r="Q1354" i="1"/>
  <c r="P1354" i="1"/>
  <c r="O1354" i="1"/>
  <c r="R1353" i="1"/>
  <c r="Q1353" i="1"/>
  <c r="P1353" i="1"/>
  <c r="S1353" i="1" s="1"/>
  <c r="O1353" i="1"/>
  <c r="R1352" i="1"/>
  <c r="Q1352" i="1"/>
  <c r="P1352" i="1"/>
  <c r="S1352" i="1" s="1"/>
  <c r="O1352" i="1"/>
  <c r="R1351" i="1"/>
  <c r="Q1351" i="1"/>
  <c r="P1351" i="1"/>
  <c r="S1351" i="1" s="1"/>
  <c r="O1351" i="1"/>
  <c r="R1350" i="1"/>
  <c r="Q1350" i="1"/>
  <c r="S1350" i="1" s="1"/>
  <c r="P1350" i="1"/>
  <c r="O1350" i="1"/>
  <c r="R1349" i="1"/>
  <c r="Q1349" i="1"/>
  <c r="P1349" i="1"/>
  <c r="O1349" i="1"/>
  <c r="S1348" i="1"/>
  <c r="R1348" i="1"/>
  <c r="Q1348" i="1"/>
  <c r="P1348" i="1"/>
  <c r="O1348" i="1"/>
  <c r="R1347" i="1"/>
  <c r="Q1347" i="1"/>
  <c r="P1347" i="1"/>
  <c r="O1347" i="1"/>
  <c r="R1346" i="1"/>
  <c r="Q1346" i="1"/>
  <c r="P1346" i="1"/>
  <c r="O1346" i="1"/>
  <c r="R1345" i="1"/>
  <c r="Q1345" i="1"/>
  <c r="P1345" i="1"/>
  <c r="O1345" i="1"/>
  <c r="R1344" i="1"/>
  <c r="Q1344" i="1"/>
  <c r="P1344" i="1"/>
  <c r="O1344" i="1"/>
  <c r="S1343" i="1"/>
  <c r="R1343" i="1"/>
  <c r="Q1343" i="1"/>
  <c r="P1343" i="1"/>
  <c r="O1343" i="1"/>
  <c r="R1342" i="1"/>
  <c r="Q1342" i="1"/>
  <c r="P1342" i="1"/>
  <c r="S1342" i="1" s="1"/>
  <c r="O1342" i="1"/>
  <c r="R1341" i="1"/>
  <c r="Q1341" i="1"/>
  <c r="P1341" i="1"/>
  <c r="O1341" i="1"/>
  <c r="R1340" i="1"/>
  <c r="Q1340" i="1"/>
  <c r="P1340" i="1"/>
  <c r="S1340" i="1" s="1"/>
  <c r="O1340" i="1"/>
  <c r="R1339" i="1"/>
  <c r="Q1339" i="1"/>
  <c r="P1339" i="1"/>
  <c r="O1339" i="1"/>
  <c r="R1338" i="1"/>
  <c r="Q1338" i="1"/>
  <c r="P1338" i="1"/>
  <c r="O1338" i="1"/>
  <c r="R1337" i="1"/>
  <c r="Q1337" i="1"/>
  <c r="P1337" i="1"/>
  <c r="O1337" i="1"/>
  <c r="R1336" i="1"/>
  <c r="Q1336" i="1"/>
  <c r="P1336" i="1"/>
  <c r="S1336" i="1" s="1"/>
  <c r="O1336" i="1"/>
  <c r="S1335" i="1"/>
  <c r="R1335" i="1"/>
  <c r="Q1335" i="1"/>
  <c r="P1335" i="1"/>
  <c r="O1335" i="1"/>
  <c r="R1334" i="1"/>
  <c r="Q1334" i="1"/>
  <c r="P1334" i="1"/>
  <c r="S1334" i="1" s="1"/>
  <c r="O1334" i="1"/>
  <c r="R1333" i="1"/>
  <c r="Q1333" i="1"/>
  <c r="P1333" i="1"/>
  <c r="S1333" i="1" s="1"/>
  <c r="O1333" i="1"/>
  <c r="S1332" i="1"/>
  <c r="R1332" i="1"/>
  <c r="Q1332" i="1"/>
  <c r="P1332" i="1"/>
  <c r="O1332" i="1"/>
  <c r="R1331" i="1"/>
  <c r="Q1331" i="1"/>
  <c r="P1331" i="1"/>
  <c r="S1331" i="1" s="1"/>
  <c r="O1331" i="1"/>
  <c r="R1330" i="1"/>
  <c r="Q1330" i="1"/>
  <c r="P1330" i="1"/>
  <c r="O1330" i="1"/>
  <c r="R1329" i="1"/>
  <c r="Q1329" i="1"/>
  <c r="P1329" i="1"/>
  <c r="S1329" i="1" s="1"/>
  <c r="O1329" i="1"/>
  <c r="R1328" i="1"/>
  <c r="Q1328" i="1"/>
  <c r="P1328" i="1"/>
  <c r="O1328" i="1"/>
  <c r="R1327" i="1"/>
  <c r="Q1327" i="1"/>
  <c r="P1327" i="1"/>
  <c r="O1327" i="1"/>
  <c r="S1326" i="1"/>
  <c r="R1326" i="1"/>
  <c r="Q1326" i="1"/>
  <c r="P1326" i="1"/>
  <c r="O1326" i="1"/>
  <c r="R1325" i="1"/>
  <c r="Q1325" i="1"/>
  <c r="P1325" i="1"/>
  <c r="O1325" i="1"/>
  <c r="R1324" i="1"/>
  <c r="Q1324" i="1"/>
  <c r="P1324" i="1"/>
  <c r="S1324" i="1" s="1"/>
  <c r="O1324" i="1"/>
  <c r="R1323" i="1"/>
  <c r="Q1323" i="1"/>
  <c r="P1323" i="1"/>
  <c r="S1323" i="1" s="1"/>
  <c r="O1323" i="1"/>
  <c r="R1322" i="1"/>
  <c r="Q1322" i="1"/>
  <c r="P1322" i="1"/>
  <c r="S1322" i="1" s="1"/>
  <c r="O1322" i="1"/>
  <c r="R1321" i="1"/>
  <c r="Q1321" i="1"/>
  <c r="P1321" i="1"/>
  <c r="S1321" i="1" s="1"/>
  <c r="O1321" i="1"/>
  <c r="R1320" i="1"/>
  <c r="Q1320" i="1"/>
  <c r="P1320" i="1"/>
  <c r="S1320" i="1" s="1"/>
  <c r="O1320" i="1"/>
  <c r="R1319" i="1"/>
  <c r="Q1319" i="1"/>
  <c r="P1319" i="1"/>
  <c r="O1319" i="1"/>
  <c r="R1318" i="1"/>
  <c r="Q1318" i="1"/>
  <c r="P1318" i="1"/>
  <c r="S1318" i="1" s="1"/>
  <c r="O1318" i="1"/>
  <c r="R1317" i="1"/>
  <c r="Q1317" i="1"/>
  <c r="P1317" i="1"/>
  <c r="O1317" i="1"/>
  <c r="R1316" i="1"/>
  <c r="Q1316" i="1"/>
  <c r="P1316" i="1"/>
  <c r="O1316" i="1"/>
  <c r="R1315" i="1"/>
  <c r="Q1315" i="1"/>
  <c r="P1315" i="1"/>
  <c r="O1315" i="1"/>
  <c r="R1314" i="1"/>
  <c r="Q1314" i="1"/>
  <c r="P1314" i="1"/>
  <c r="O1314" i="1"/>
  <c r="R1313" i="1"/>
  <c r="Q1313" i="1"/>
  <c r="P1313" i="1"/>
  <c r="O1313" i="1"/>
  <c r="R1312" i="1"/>
  <c r="Q1312" i="1"/>
  <c r="P1312" i="1"/>
  <c r="O1312" i="1"/>
  <c r="S1311" i="1"/>
  <c r="R1311" i="1"/>
  <c r="Q1311" i="1"/>
  <c r="P1311" i="1"/>
  <c r="O1311" i="1"/>
  <c r="R1310" i="1"/>
  <c r="Q1310" i="1"/>
  <c r="P1310" i="1"/>
  <c r="S1310" i="1" s="1"/>
  <c r="O1310" i="1"/>
  <c r="R1309" i="1"/>
  <c r="Q1309" i="1"/>
  <c r="P1309" i="1"/>
  <c r="O1309" i="1"/>
  <c r="R1308" i="1"/>
  <c r="Q1308" i="1"/>
  <c r="P1308" i="1"/>
  <c r="S1308" i="1" s="1"/>
  <c r="O1308" i="1"/>
  <c r="R1307" i="1"/>
  <c r="Q1307" i="1"/>
  <c r="P1307" i="1"/>
  <c r="O1307" i="1"/>
  <c r="R1306" i="1"/>
  <c r="Q1306" i="1"/>
  <c r="P1306" i="1"/>
  <c r="O1306" i="1"/>
  <c r="R1305" i="1"/>
  <c r="Q1305" i="1"/>
  <c r="P1305" i="1"/>
  <c r="O1305" i="1"/>
  <c r="R1304" i="1"/>
  <c r="Q1304" i="1"/>
  <c r="P1304" i="1"/>
  <c r="O1304" i="1"/>
  <c r="R1303" i="1"/>
  <c r="S1303" i="1" s="1"/>
  <c r="Q1303" i="1"/>
  <c r="P1303" i="1"/>
  <c r="O1303" i="1"/>
  <c r="R1302" i="1"/>
  <c r="Q1302" i="1"/>
  <c r="P1302" i="1"/>
  <c r="S1302" i="1" s="1"/>
  <c r="O1302" i="1"/>
  <c r="R1301" i="1"/>
  <c r="Q1301" i="1"/>
  <c r="P1301" i="1"/>
  <c r="S1301" i="1" s="1"/>
  <c r="O1301" i="1"/>
  <c r="R1300" i="1"/>
  <c r="Q1300" i="1"/>
  <c r="P1300" i="1"/>
  <c r="O1300" i="1"/>
  <c r="R1299" i="1"/>
  <c r="Q1299" i="1"/>
  <c r="P1299" i="1"/>
  <c r="O1299" i="1"/>
  <c r="R1298" i="1"/>
  <c r="Q1298" i="1"/>
  <c r="P1298" i="1"/>
  <c r="O1298" i="1"/>
  <c r="R1297" i="1"/>
  <c r="Q1297" i="1"/>
  <c r="P1297" i="1"/>
  <c r="O1297" i="1"/>
  <c r="R1296" i="1"/>
  <c r="Q1296" i="1"/>
  <c r="P1296" i="1"/>
  <c r="O1296" i="1"/>
  <c r="R1295" i="1"/>
  <c r="Q1295" i="1"/>
  <c r="P1295" i="1"/>
  <c r="O1295" i="1"/>
  <c r="S1294" i="1"/>
  <c r="R1294" i="1"/>
  <c r="Q1294" i="1"/>
  <c r="P1294" i="1"/>
  <c r="O1294" i="1"/>
  <c r="R1293" i="1"/>
  <c r="Q1293" i="1"/>
  <c r="P1293" i="1"/>
  <c r="O1293" i="1"/>
  <c r="R1292" i="1"/>
  <c r="Q1292" i="1"/>
  <c r="P1292" i="1"/>
  <c r="O1292" i="1"/>
  <c r="R1291" i="1"/>
  <c r="Q1291" i="1"/>
  <c r="P1291" i="1"/>
  <c r="S1291" i="1" s="1"/>
  <c r="O1291" i="1"/>
  <c r="R1290" i="1"/>
  <c r="Q1290" i="1"/>
  <c r="P1290" i="1"/>
  <c r="O1290" i="1"/>
  <c r="R1289" i="1"/>
  <c r="Q1289" i="1"/>
  <c r="P1289" i="1"/>
  <c r="S1289" i="1" s="1"/>
  <c r="O1289" i="1"/>
  <c r="R1288" i="1"/>
  <c r="Q1288" i="1"/>
  <c r="P1288" i="1"/>
  <c r="O1288" i="1"/>
  <c r="R1287" i="1"/>
  <c r="Q1287" i="1"/>
  <c r="P1287" i="1"/>
  <c r="O1287" i="1"/>
  <c r="R1286" i="1"/>
  <c r="Q1286" i="1"/>
  <c r="P1286" i="1"/>
  <c r="S1286" i="1" s="1"/>
  <c r="O1286" i="1"/>
  <c r="R1285" i="1"/>
  <c r="Q1285" i="1"/>
  <c r="P1285" i="1"/>
  <c r="O1285" i="1"/>
  <c r="R1284" i="1"/>
  <c r="Q1284" i="1"/>
  <c r="P1284" i="1"/>
  <c r="S1284" i="1" s="1"/>
  <c r="O1284" i="1"/>
  <c r="R1283" i="1"/>
  <c r="Q1283" i="1"/>
  <c r="P1283" i="1"/>
  <c r="O1283" i="1"/>
  <c r="R1282" i="1"/>
  <c r="Q1282" i="1"/>
  <c r="P1282" i="1"/>
  <c r="O1282" i="1"/>
  <c r="R1281" i="1"/>
  <c r="Q1281" i="1"/>
  <c r="P1281" i="1"/>
  <c r="S1281" i="1" s="1"/>
  <c r="O1281" i="1"/>
  <c r="R1280" i="1"/>
  <c r="Q1280" i="1"/>
  <c r="P1280" i="1"/>
  <c r="O1280" i="1"/>
  <c r="R1279" i="1"/>
  <c r="Q1279" i="1"/>
  <c r="P1279" i="1"/>
  <c r="O1279" i="1"/>
  <c r="R1278" i="1"/>
  <c r="Q1278" i="1"/>
  <c r="P1278" i="1"/>
  <c r="O1278" i="1"/>
  <c r="R1277" i="1"/>
  <c r="Q1277" i="1"/>
  <c r="P1277" i="1"/>
  <c r="S1277" i="1" s="1"/>
  <c r="O1277" i="1"/>
  <c r="R1276" i="1"/>
  <c r="Q1276" i="1"/>
  <c r="P1276" i="1"/>
  <c r="S1276" i="1" s="1"/>
  <c r="O1276" i="1"/>
  <c r="R1275" i="1"/>
  <c r="Q1275" i="1"/>
  <c r="P1275" i="1"/>
  <c r="O1275" i="1"/>
  <c r="R1064" i="1"/>
  <c r="Q1064" i="1"/>
  <c r="P1064" i="1"/>
  <c r="O1064" i="1"/>
  <c r="R1063" i="1"/>
  <c r="Q1063" i="1"/>
  <c r="P1063" i="1"/>
  <c r="O1063" i="1"/>
  <c r="R1062" i="1"/>
  <c r="Q1062" i="1"/>
  <c r="P1062" i="1"/>
  <c r="O1062" i="1"/>
  <c r="R1061" i="1"/>
  <c r="Q1061" i="1"/>
  <c r="P1061" i="1"/>
  <c r="S1061" i="1" s="1"/>
  <c r="O1061" i="1"/>
  <c r="R1060" i="1"/>
  <c r="Q1060" i="1"/>
  <c r="P1060" i="1"/>
  <c r="O1060" i="1"/>
  <c r="R1059" i="1"/>
  <c r="Q1059" i="1"/>
  <c r="P1059" i="1"/>
  <c r="S1059" i="1" s="1"/>
  <c r="O1059" i="1"/>
  <c r="R1058" i="1"/>
  <c r="Q1058" i="1"/>
  <c r="P1058" i="1"/>
  <c r="S1058" i="1" s="1"/>
  <c r="O1058" i="1"/>
  <c r="R1057" i="1"/>
  <c r="Q1057" i="1"/>
  <c r="P1057" i="1"/>
  <c r="O1057" i="1"/>
  <c r="R1056" i="1"/>
  <c r="Q1056" i="1"/>
  <c r="P1056" i="1"/>
  <c r="S1056" i="1" s="1"/>
  <c r="O1056" i="1"/>
  <c r="R1055" i="1"/>
  <c r="Q1055" i="1"/>
  <c r="P1055" i="1"/>
  <c r="O1055" i="1"/>
  <c r="R1054" i="1"/>
  <c r="Q1054" i="1"/>
  <c r="P1054" i="1"/>
  <c r="S1054" i="1" s="1"/>
  <c r="O1054" i="1"/>
  <c r="R1053" i="1"/>
  <c r="Q1053" i="1"/>
  <c r="P1053" i="1"/>
  <c r="S1053" i="1" s="1"/>
  <c r="O1053" i="1"/>
  <c r="R1052" i="1"/>
  <c r="Q1052" i="1"/>
  <c r="P1052" i="1"/>
  <c r="S1052" i="1" s="1"/>
  <c r="O1052" i="1"/>
  <c r="R1051" i="1"/>
  <c r="Q1051" i="1"/>
  <c r="P1051" i="1"/>
  <c r="S1051" i="1" s="1"/>
  <c r="O1051" i="1"/>
  <c r="R1050" i="1"/>
  <c r="Q1050" i="1"/>
  <c r="P1050" i="1"/>
  <c r="O1050" i="1"/>
  <c r="R1049" i="1"/>
  <c r="Q1049" i="1"/>
  <c r="P1049" i="1"/>
  <c r="S1049" i="1" s="1"/>
  <c r="O1049" i="1"/>
  <c r="R1048" i="1"/>
  <c r="Q1048" i="1"/>
  <c r="P1048" i="1"/>
  <c r="O1048" i="1"/>
  <c r="R1047" i="1"/>
  <c r="Q1047" i="1"/>
  <c r="P1047" i="1"/>
  <c r="S1047" i="1" s="1"/>
  <c r="O1047" i="1"/>
  <c r="R1046" i="1"/>
  <c r="Q1046" i="1"/>
  <c r="P1046" i="1"/>
  <c r="O1046" i="1"/>
  <c r="R1045" i="1"/>
  <c r="Q1045" i="1"/>
  <c r="P1045" i="1"/>
  <c r="O1045" i="1"/>
  <c r="R1044" i="1"/>
  <c r="Q1044" i="1"/>
  <c r="P1044" i="1"/>
  <c r="O1044" i="1"/>
  <c r="R1043" i="1"/>
  <c r="Q1043" i="1"/>
  <c r="P1043" i="1"/>
  <c r="S1043" i="1" s="1"/>
  <c r="O1043" i="1"/>
  <c r="R1042" i="1"/>
  <c r="Q1042" i="1"/>
  <c r="P1042" i="1"/>
  <c r="O1042" i="1"/>
  <c r="R988" i="1"/>
  <c r="Q988" i="1"/>
  <c r="P988" i="1"/>
  <c r="S988" i="1" s="1"/>
  <c r="U988" i="1" s="1"/>
  <c r="O988" i="1"/>
  <c r="R987" i="1"/>
  <c r="Q987" i="1"/>
  <c r="T987" i="1" s="1"/>
  <c r="P987" i="1"/>
  <c r="O987" i="1"/>
  <c r="R986" i="1"/>
  <c r="Q986" i="1"/>
  <c r="P986" i="1"/>
  <c r="S986" i="1" s="1"/>
  <c r="U986" i="1" s="1"/>
  <c r="O986" i="1"/>
  <c r="R985" i="1"/>
  <c r="Q985" i="1"/>
  <c r="T985" i="1" s="1"/>
  <c r="P985" i="1"/>
  <c r="O985" i="1"/>
  <c r="R984" i="1"/>
  <c r="Q984" i="1"/>
  <c r="T984" i="1" s="1"/>
  <c r="P984" i="1"/>
  <c r="S984" i="1" s="1"/>
  <c r="U984" i="1" s="1"/>
  <c r="O984" i="1"/>
  <c r="S505" i="1"/>
  <c r="R505" i="1"/>
  <c r="Q505" i="1"/>
  <c r="P505" i="1"/>
  <c r="O505" i="1"/>
  <c r="R504" i="1"/>
  <c r="Q504" i="1"/>
  <c r="P504" i="1"/>
  <c r="O504" i="1"/>
  <c r="R503" i="1"/>
  <c r="Q503" i="1"/>
  <c r="P503" i="1"/>
  <c r="S503" i="1" s="1"/>
  <c r="O503" i="1"/>
  <c r="R502" i="1"/>
  <c r="Q502" i="1"/>
  <c r="P502" i="1"/>
  <c r="O502" i="1"/>
  <c r="R501" i="1"/>
  <c r="Q501" i="1"/>
  <c r="P501" i="1"/>
  <c r="S501" i="1" s="1"/>
  <c r="O501" i="1"/>
  <c r="R500" i="1"/>
  <c r="Q500" i="1"/>
  <c r="P500" i="1"/>
  <c r="O500" i="1"/>
  <c r="R499" i="1"/>
  <c r="Q499" i="1"/>
  <c r="P499" i="1"/>
  <c r="S499" i="1" s="1"/>
  <c r="O499" i="1"/>
  <c r="R498" i="1"/>
  <c r="Q498" i="1"/>
  <c r="P498" i="1"/>
  <c r="S498" i="1" s="1"/>
  <c r="O498" i="1"/>
  <c r="R497" i="1"/>
  <c r="Q497" i="1"/>
  <c r="P497" i="1"/>
  <c r="S497" i="1" s="1"/>
  <c r="O497" i="1"/>
  <c r="R496" i="1"/>
  <c r="Q496" i="1"/>
  <c r="P496" i="1"/>
  <c r="O496" i="1"/>
  <c r="R495" i="1"/>
  <c r="Q495" i="1"/>
  <c r="P495" i="1"/>
  <c r="O495" i="1"/>
  <c r="R494" i="1"/>
  <c r="Q494" i="1"/>
  <c r="P494" i="1"/>
  <c r="O494" i="1"/>
  <c r="R493" i="1"/>
  <c r="Q493" i="1"/>
  <c r="P493" i="1"/>
  <c r="O493" i="1"/>
  <c r="R492" i="1"/>
  <c r="Q492" i="1"/>
  <c r="P492" i="1"/>
  <c r="O492" i="1"/>
  <c r="R491" i="1"/>
  <c r="Q491" i="1"/>
  <c r="P491" i="1"/>
  <c r="S491" i="1" s="1"/>
  <c r="O491" i="1"/>
  <c r="R490" i="1"/>
  <c r="Q490" i="1"/>
  <c r="P490" i="1"/>
  <c r="O490" i="1"/>
  <c r="R489" i="1"/>
  <c r="Q489" i="1"/>
  <c r="P489" i="1"/>
  <c r="O489" i="1"/>
  <c r="R488" i="1"/>
  <c r="Q488" i="1"/>
  <c r="P488" i="1"/>
  <c r="O488" i="1"/>
  <c r="R487" i="1"/>
  <c r="Q487" i="1"/>
  <c r="P487" i="1"/>
  <c r="O487" i="1"/>
  <c r="R486" i="1"/>
  <c r="S486" i="1" s="1"/>
  <c r="Q486" i="1"/>
  <c r="P486" i="1"/>
  <c r="O486" i="1"/>
  <c r="R485" i="1"/>
  <c r="Q485" i="1"/>
  <c r="P485" i="1"/>
  <c r="O485" i="1"/>
  <c r="R484" i="1"/>
  <c r="Q484" i="1"/>
  <c r="P484" i="1"/>
  <c r="O484" i="1"/>
  <c r="R483" i="1"/>
  <c r="Q483" i="1"/>
  <c r="P483" i="1"/>
  <c r="O483" i="1"/>
  <c r="R482" i="1"/>
  <c r="Q482" i="1"/>
  <c r="P482" i="1"/>
  <c r="O482" i="1"/>
  <c r="R481" i="1"/>
  <c r="Q481" i="1"/>
  <c r="P481" i="1"/>
  <c r="S481" i="1" s="1"/>
  <c r="O481" i="1"/>
  <c r="R480" i="1"/>
  <c r="Q480" i="1"/>
  <c r="P480" i="1"/>
  <c r="O480" i="1"/>
  <c r="R479" i="1"/>
  <c r="Q479" i="1"/>
  <c r="P479" i="1"/>
  <c r="O479" i="1"/>
  <c r="R478" i="1"/>
  <c r="Q478" i="1"/>
  <c r="P478" i="1"/>
  <c r="S478" i="1" s="1"/>
  <c r="O478" i="1"/>
  <c r="R477" i="1"/>
  <c r="Q477" i="1"/>
  <c r="P477" i="1"/>
  <c r="S477" i="1" s="1"/>
  <c r="O477" i="1"/>
  <c r="R476" i="1"/>
  <c r="Q476" i="1"/>
  <c r="P476" i="1"/>
  <c r="O476" i="1"/>
  <c r="R475" i="1"/>
  <c r="Q475" i="1"/>
  <c r="P475" i="1"/>
  <c r="O475" i="1"/>
  <c r="R474" i="1"/>
  <c r="Q474" i="1"/>
  <c r="P474" i="1"/>
  <c r="O474" i="1"/>
  <c r="R473" i="1"/>
  <c r="Q473" i="1"/>
  <c r="P473" i="1"/>
  <c r="O473" i="1"/>
  <c r="R472" i="1"/>
  <c r="Q472" i="1"/>
  <c r="P472" i="1"/>
  <c r="O472" i="1"/>
  <c r="R471" i="1"/>
  <c r="Q471" i="1"/>
  <c r="P471" i="1"/>
  <c r="O471" i="1"/>
  <c r="R470" i="1"/>
  <c r="Q470" i="1"/>
  <c r="P470" i="1"/>
  <c r="S470" i="1" s="1"/>
  <c r="O470" i="1"/>
  <c r="R469" i="1"/>
  <c r="Q469" i="1"/>
  <c r="P469" i="1"/>
  <c r="S469" i="1" s="1"/>
  <c r="O469" i="1"/>
  <c r="R468" i="1"/>
  <c r="Q468" i="1"/>
  <c r="P468" i="1"/>
  <c r="O468" i="1"/>
  <c r="R467" i="1"/>
  <c r="Q467" i="1"/>
  <c r="P467" i="1"/>
  <c r="O467" i="1"/>
  <c r="R466" i="1"/>
  <c r="Q466" i="1"/>
  <c r="P466" i="1"/>
  <c r="O466" i="1"/>
  <c r="S465" i="1"/>
  <c r="R465" i="1"/>
  <c r="Q465" i="1"/>
  <c r="P465" i="1"/>
  <c r="O465" i="1"/>
  <c r="R464" i="1"/>
  <c r="S464" i="1" s="1"/>
  <c r="Q464" i="1"/>
  <c r="P464" i="1"/>
  <c r="O464" i="1"/>
  <c r="R463" i="1"/>
  <c r="Q463" i="1"/>
  <c r="P463" i="1"/>
  <c r="O463" i="1"/>
  <c r="R462" i="1"/>
  <c r="Q462" i="1"/>
  <c r="P462" i="1"/>
  <c r="O462" i="1"/>
  <c r="R461" i="1"/>
  <c r="Q461" i="1"/>
  <c r="P461" i="1"/>
  <c r="O461" i="1"/>
  <c r="R2461" i="1"/>
  <c r="Q2461" i="1"/>
  <c r="P2461" i="1"/>
  <c r="O2461" i="1"/>
  <c r="R2460" i="1"/>
  <c r="Q2460" i="1"/>
  <c r="P2460" i="1"/>
  <c r="O2460" i="1"/>
  <c r="R2459" i="1"/>
  <c r="Q2459" i="1"/>
  <c r="P2459" i="1"/>
  <c r="S2459" i="1" s="1"/>
  <c r="O2459" i="1"/>
  <c r="R2458" i="1"/>
  <c r="Q2458" i="1"/>
  <c r="P2458" i="1"/>
  <c r="S2458" i="1" s="1"/>
  <c r="O2458" i="1"/>
  <c r="R2457" i="1"/>
  <c r="Q2457" i="1"/>
  <c r="P2457" i="1"/>
  <c r="O2457" i="1"/>
  <c r="R2456" i="1"/>
  <c r="Q2456" i="1"/>
  <c r="P2456" i="1"/>
  <c r="O2456" i="1"/>
  <c r="R2455" i="1"/>
  <c r="Q2455" i="1"/>
  <c r="P2455" i="1"/>
  <c r="O2455" i="1"/>
  <c r="R2454" i="1"/>
  <c r="Q2454" i="1"/>
  <c r="P2454" i="1"/>
  <c r="S2454" i="1" s="1"/>
  <c r="O2454" i="1"/>
  <c r="R2453" i="1"/>
  <c r="Q2453" i="1"/>
  <c r="P2453" i="1"/>
  <c r="O2453" i="1"/>
  <c r="R2452" i="1"/>
  <c r="Q2452" i="1"/>
  <c r="P2452" i="1"/>
  <c r="O2452" i="1"/>
  <c r="R2451" i="1"/>
  <c r="Q2451" i="1"/>
  <c r="P2451" i="1"/>
  <c r="O2451" i="1"/>
  <c r="R2450" i="1"/>
  <c r="Q2450" i="1"/>
  <c r="P2450" i="1"/>
  <c r="S2450" i="1" s="1"/>
  <c r="O2450" i="1"/>
  <c r="R2449" i="1"/>
  <c r="Q2449" i="1"/>
  <c r="P2449" i="1"/>
  <c r="O2449" i="1"/>
  <c r="R2448" i="1"/>
  <c r="Q2448" i="1"/>
  <c r="P2448" i="1"/>
  <c r="O2448" i="1"/>
  <c r="R2447" i="1"/>
  <c r="Q2447" i="1"/>
  <c r="P2447" i="1"/>
  <c r="S2447" i="1" s="1"/>
  <c r="O2447" i="1"/>
  <c r="R2446" i="1"/>
  <c r="Q2446" i="1"/>
  <c r="P2446" i="1"/>
  <c r="S2446" i="1" s="1"/>
  <c r="O2446" i="1"/>
  <c r="R2445" i="1"/>
  <c r="Q2445" i="1"/>
  <c r="P2445" i="1"/>
  <c r="O2445" i="1"/>
  <c r="R2444" i="1"/>
  <c r="Q2444" i="1"/>
  <c r="P2444" i="1"/>
  <c r="O2444" i="1"/>
  <c r="R2443" i="1"/>
  <c r="Q2443" i="1"/>
  <c r="P2443" i="1"/>
  <c r="O2443" i="1"/>
  <c r="R2442" i="1"/>
  <c r="Q2442" i="1"/>
  <c r="P2442" i="1"/>
  <c r="O2442" i="1"/>
  <c r="R2441" i="1"/>
  <c r="Q2441" i="1"/>
  <c r="P2441" i="1"/>
  <c r="O2441" i="1"/>
  <c r="R2440" i="1"/>
  <c r="Q2440" i="1"/>
  <c r="P2440" i="1"/>
  <c r="O2440" i="1"/>
  <c r="R2439" i="1"/>
  <c r="Q2439" i="1"/>
  <c r="P2439" i="1"/>
  <c r="S2439" i="1" s="1"/>
  <c r="O2439" i="1"/>
  <c r="R2438" i="1"/>
  <c r="Q2438" i="1"/>
  <c r="P2438" i="1"/>
  <c r="S2438" i="1" s="1"/>
  <c r="O2438" i="1"/>
  <c r="R2437" i="1"/>
  <c r="Q2437" i="1"/>
  <c r="P2437" i="1"/>
  <c r="O2437" i="1"/>
  <c r="R2436" i="1"/>
  <c r="Q2436" i="1"/>
  <c r="P2436" i="1"/>
  <c r="O2436" i="1"/>
  <c r="R2435" i="1"/>
  <c r="Q2435" i="1"/>
  <c r="P2435" i="1"/>
  <c r="O2435" i="1"/>
  <c r="S2434" i="1"/>
  <c r="R2434" i="1"/>
  <c r="Q2434" i="1"/>
  <c r="P2434" i="1"/>
  <c r="O2434" i="1"/>
  <c r="R2433" i="1"/>
  <c r="S2433" i="1" s="1"/>
  <c r="Q2433" i="1"/>
  <c r="P2433" i="1"/>
  <c r="O2433" i="1"/>
  <c r="R2432" i="1"/>
  <c r="Q2432" i="1"/>
  <c r="P2432" i="1"/>
  <c r="O2432" i="1"/>
  <c r="R2431" i="1"/>
  <c r="Q2431" i="1"/>
  <c r="P2431" i="1"/>
  <c r="O2431" i="1"/>
  <c r="R2430" i="1"/>
  <c r="Q2430" i="1"/>
  <c r="P2430" i="1"/>
  <c r="O2430" i="1"/>
  <c r="R2429" i="1"/>
  <c r="Q2429" i="1"/>
  <c r="P2429" i="1"/>
  <c r="O2429" i="1"/>
  <c r="R2428" i="1"/>
  <c r="Q2428" i="1"/>
  <c r="P2428" i="1"/>
  <c r="O2428" i="1"/>
  <c r="R2427" i="1"/>
  <c r="Q2427" i="1"/>
  <c r="P2427" i="1"/>
  <c r="S2427" i="1" s="1"/>
  <c r="O2427" i="1"/>
  <c r="R2244" i="1"/>
  <c r="Q2244" i="1"/>
  <c r="P2244" i="1"/>
  <c r="S2244" i="1" s="1"/>
  <c r="U2244" i="1" s="1"/>
  <c r="O2244" i="1"/>
  <c r="R2243" i="1"/>
  <c r="Q2243" i="1"/>
  <c r="T2243" i="1" s="1"/>
  <c r="P2243" i="1"/>
  <c r="O2243" i="1"/>
  <c r="R2242" i="1"/>
  <c r="Q2242" i="1"/>
  <c r="P2242" i="1"/>
  <c r="O2242" i="1"/>
  <c r="R2241" i="1"/>
  <c r="Q2241" i="1"/>
  <c r="T2241" i="1" s="1"/>
  <c r="P2241" i="1"/>
  <c r="O2241" i="1"/>
  <c r="R2240" i="1"/>
  <c r="Q2240" i="1"/>
  <c r="T2240" i="1" s="1"/>
  <c r="P2240" i="1"/>
  <c r="O2240" i="1"/>
  <c r="R2239" i="1"/>
  <c r="Q2239" i="1"/>
  <c r="P2239" i="1"/>
  <c r="O2239" i="1"/>
  <c r="R2238" i="1"/>
  <c r="Q2238" i="1"/>
  <c r="T2238" i="1" s="1"/>
  <c r="P2238" i="1"/>
  <c r="O2238" i="1"/>
  <c r="R2237" i="1"/>
  <c r="Q2237" i="1"/>
  <c r="P2237" i="1"/>
  <c r="O2237" i="1"/>
  <c r="R2236" i="1"/>
  <c r="Q2236" i="1"/>
  <c r="P2236" i="1"/>
  <c r="S2236" i="1" s="1"/>
  <c r="U2236" i="1" s="1"/>
  <c r="O2236" i="1"/>
  <c r="R2235" i="1"/>
  <c r="Q2235" i="1"/>
  <c r="P2235" i="1"/>
  <c r="O2235" i="1"/>
  <c r="R2234" i="1"/>
  <c r="Q2234" i="1"/>
  <c r="P2234" i="1"/>
  <c r="O2234" i="1"/>
  <c r="R2233" i="1"/>
  <c r="Q2233" i="1"/>
  <c r="P2233" i="1"/>
  <c r="S2233" i="1" s="1"/>
  <c r="U2233" i="1" s="1"/>
  <c r="O2233" i="1"/>
  <c r="R2232" i="1"/>
  <c r="Q2232" i="1"/>
  <c r="P2232" i="1"/>
  <c r="S2232" i="1" s="1"/>
  <c r="U2232" i="1" s="1"/>
  <c r="O2232" i="1"/>
  <c r="R2231" i="1"/>
  <c r="Q2231" i="1"/>
  <c r="T2231" i="1" s="1"/>
  <c r="P2231" i="1"/>
  <c r="O2231" i="1"/>
  <c r="R2230" i="1"/>
  <c r="Q2230" i="1"/>
  <c r="P2230" i="1"/>
  <c r="O2230" i="1"/>
  <c r="R2229" i="1"/>
  <c r="Q2229" i="1"/>
  <c r="T2229" i="1" s="1"/>
  <c r="P2229" i="1"/>
  <c r="O2229" i="1"/>
  <c r="R2228" i="1"/>
  <c r="Q2228" i="1"/>
  <c r="P2228" i="1"/>
  <c r="O2228" i="1"/>
  <c r="R2227" i="1"/>
  <c r="Q2227" i="1"/>
  <c r="P2227" i="1"/>
  <c r="O2227" i="1"/>
  <c r="R2226" i="1"/>
  <c r="Q2226" i="1"/>
  <c r="T2226" i="1" s="1"/>
  <c r="P2226" i="1"/>
  <c r="O2226" i="1"/>
  <c r="R2225" i="1"/>
  <c r="Q2225" i="1"/>
  <c r="P2225" i="1"/>
  <c r="S2225" i="1" s="1"/>
  <c r="U2225" i="1" s="1"/>
  <c r="O2225" i="1"/>
  <c r="R2224" i="1"/>
  <c r="Q2224" i="1"/>
  <c r="P2224" i="1"/>
  <c r="S2224" i="1" s="1"/>
  <c r="U2224" i="1" s="1"/>
  <c r="O2224" i="1"/>
  <c r="R2223" i="1"/>
  <c r="Q2223" i="1"/>
  <c r="T2223" i="1" s="1"/>
  <c r="P2223" i="1"/>
  <c r="O2223" i="1"/>
  <c r="R2222" i="1"/>
  <c r="Q2222" i="1"/>
  <c r="P2222" i="1"/>
  <c r="O2222" i="1"/>
  <c r="R2221" i="1"/>
  <c r="Q2221" i="1"/>
  <c r="T2221" i="1" s="1"/>
  <c r="P2221" i="1"/>
  <c r="O2221" i="1"/>
  <c r="S2220" i="1"/>
  <c r="U2220" i="1" s="1"/>
  <c r="R2220" i="1"/>
  <c r="Q2220" i="1"/>
  <c r="P2220" i="1"/>
  <c r="O2220" i="1"/>
  <c r="R2219" i="1"/>
  <c r="S2219" i="1" s="1"/>
  <c r="U2219" i="1" s="1"/>
  <c r="Q2219" i="1"/>
  <c r="P2219" i="1"/>
  <c r="O2219" i="1"/>
  <c r="R2218" i="1"/>
  <c r="Q2218" i="1"/>
  <c r="P2218" i="1"/>
  <c r="O2218" i="1"/>
  <c r="R2217" i="1"/>
  <c r="Q2217" i="1"/>
  <c r="P2217" i="1"/>
  <c r="O2217" i="1"/>
  <c r="R2216" i="1"/>
  <c r="Q2216" i="1"/>
  <c r="T2216" i="1" s="1"/>
  <c r="P2216" i="1"/>
  <c r="O2216" i="1"/>
  <c r="R2215" i="1"/>
  <c r="Q2215" i="1"/>
  <c r="P2215" i="1"/>
  <c r="O2215" i="1"/>
  <c r="R2214" i="1"/>
  <c r="Q2214" i="1"/>
  <c r="T2214" i="1" s="1"/>
  <c r="P2214" i="1"/>
  <c r="O2214" i="1"/>
  <c r="R2213" i="1"/>
  <c r="Q2213" i="1"/>
  <c r="P2213" i="1"/>
  <c r="S2213" i="1" s="1"/>
  <c r="U2213" i="1" s="1"/>
  <c r="O2213" i="1"/>
  <c r="R2212" i="1"/>
  <c r="Q2212" i="1"/>
  <c r="P2212" i="1"/>
  <c r="S2212" i="1" s="1"/>
  <c r="U2212" i="1" s="1"/>
  <c r="O2212" i="1"/>
  <c r="R2211" i="1"/>
  <c r="Q2211" i="1"/>
  <c r="T2211" i="1" s="1"/>
  <c r="P2211" i="1"/>
  <c r="O2211" i="1"/>
  <c r="R2210" i="1"/>
  <c r="Q2210" i="1"/>
  <c r="P2210" i="1"/>
  <c r="O2210" i="1"/>
  <c r="R2209" i="1"/>
  <c r="Q2209" i="1"/>
  <c r="T2209" i="1" s="1"/>
  <c r="P2209" i="1"/>
  <c r="O2209" i="1"/>
  <c r="R2208" i="1"/>
  <c r="Q2208" i="1"/>
  <c r="T2208" i="1" s="1"/>
  <c r="P2208" i="1"/>
  <c r="O2208" i="1"/>
  <c r="R2207" i="1"/>
  <c r="Q2207" i="1"/>
  <c r="P2207" i="1"/>
  <c r="O2207" i="1"/>
  <c r="R2206" i="1"/>
  <c r="Q2206" i="1"/>
  <c r="T2206" i="1" s="1"/>
  <c r="P2206" i="1"/>
  <c r="O2206" i="1"/>
  <c r="R2205" i="1"/>
  <c r="Q2205" i="1"/>
  <c r="P2205" i="1"/>
  <c r="O2205" i="1"/>
  <c r="R2204" i="1"/>
  <c r="Q2204" i="1"/>
  <c r="P2204" i="1"/>
  <c r="S2204" i="1" s="1"/>
  <c r="U2204" i="1" s="1"/>
  <c r="O2204" i="1"/>
  <c r="R2203" i="1"/>
  <c r="Q2203" i="1"/>
  <c r="P2203" i="1"/>
  <c r="O2203" i="1"/>
  <c r="R2202" i="1"/>
  <c r="Q2202" i="1"/>
  <c r="P2202" i="1"/>
  <c r="O2202" i="1"/>
  <c r="R2201" i="1"/>
  <c r="Q2201" i="1"/>
  <c r="P2201" i="1"/>
  <c r="S2201" i="1" s="1"/>
  <c r="U2201" i="1" s="1"/>
  <c r="O2201" i="1"/>
  <c r="R2200" i="1"/>
  <c r="Q2200" i="1"/>
  <c r="P2200" i="1"/>
  <c r="S2200" i="1" s="1"/>
  <c r="U2200" i="1" s="1"/>
  <c r="O2200" i="1"/>
  <c r="R2199" i="1"/>
  <c r="Q2199" i="1"/>
  <c r="T2199" i="1" s="1"/>
  <c r="P2199" i="1"/>
  <c r="O2199" i="1"/>
  <c r="R2198" i="1"/>
  <c r="Q2198" i="1"/>
  <c r="P2198" i="1"/>
  <c r="S2198" i="1" s="1"/>
  <c r="U2198" i="1" s="1"/>
  <c r="O2198" i="1"/>
  <c r="R2197" i="1"/>
  <c r="Q2197" i="1"/>
  <c r="T2197" i="1" s="1"/>
  <c r="P2197" i="1"/>
  <c r="O2197" i="1"/>
  <c r="R2196" i="1"/>
  <c r="Q2196" i="1"/>
  <c r="P2196" i="1"/>
  <c r="O2196" i="1"/>
  <c r="R2195" i="1"/>
  <c r="Q2195" i="1"/>
  <c r="P2195" i="1"/>
  <c r="O2195" i="1"/>
  <c r="R2194" i="1"/>
  <c r="Q2194" i="1"/>
  <c r="T2194" i="1" s="1"/>
  <c r="P2194" i="1"/>
  <c r="O2194" i="1"/>
  <c r="R2193" i="1"/>
  <c r="Q2193" i="1"/>
  <c r="P2193" i="1"/>
  <c r="S2193" i="1" s="1"/>
  <c r="U2193" i="1" s="1"/>
  <c r="O2193" i="1"/>
  <c r="R2192" i="1"/>
  <c r="Q2192" i="1"/>
  <c r="P2192" i="1"/>
  <c r="S2192" i="1" s="1"/>
  <c r="U2192" i="1" s="1"/>
  <c r="O2192" i="1"/>
  <c r="R2191" i="1"/>
  <c r="Q2191" i="1"/>
  <c r="T2191" i="1" s="1"/>
  <c r="P2191" i="1"/>
  <c r="O2191" i="1"/>
  <c r="R2190" i="1"/>
  <c r="Q2190" i="1"/>
  <c r="P2190" i="1"/>
  <c r="O2190" i="1"/>
  <c r="R2189" i="1"/>
  <c r="Q2189" i="1"/>
  <c r="T2189" i="1" s="1"/>
  <c r="P2189" i="1"/>
  <c r="O2189" i="1"/>
  <c r="S2188" i="1"/>
  <c r="U2188" i="1" s="1"/>
  <c r="R2188" i="1"/>
  <c r="Q2188" i="1"/>
  <c r="P2188" i="1"/>
  <c r="O2188" i="1"/>
  <c r="R2187" i="1"/>
  <c r="S2187" i="1" s="1"/>
  <c r="U2187" i="1" s="1"/>
  <c r="Q2187" i="1"/>
  <c r="P2187" i="1"/>
  <c r="O2187" i="1"/>
  <c r="R2186" i="1"/>
  <c r="Q2186" i="1"/>
  <c r="P2186" i="1"/>
  <c r="S2186" i="1" s="1"/>
  <c r="U2186" i="1" s="1"/>
  <c r="O2186" i="1"/>
  <c r="R2185" i="1"/>
  <c r="Q2185" i="1"/>
  <c r="P2185" i="1"/>
  <c r="O2185" i="1"/>
  <c r="R2184" i="1"/>
  <c r="Q2184" i="1"/>
  <c r="T2184" i="1" s="1"/>
  <c r="P2184" i="1"/>
  <c r="O2184" i="1"/>
  <c r="R2183" i="1"/>
  <c r="Q2183" i="1"/>
  <c r="P2183" i="1"/>
  <c r="O2183" i="1"/>
  <c r="R2182" i="1"/>
  <c r="Q2182" i="1"/>
  <c r="T2182" i="1" s="1"/>
  <c r="P2182" i="1"/>
  <c r="O2182" i="1"/>
  <c r="R2181" i="1"/>
  <c r="Q2181" i="1"/>
  <c r="P2181" i="1"/>
  <c r="S2181" i="1" s="1"/>
  <c r="U2181" i="1" s="1"/>
  <c r="O2181" i="1"/>
  <c r="R2180" i="1"/>
  <c r="Q2180" i="1"/>
  <c r="P2180" i="1"/>
  <c r="S2180" i="1" s="1"/>
  <c r="U2180" i="1" s="1"/>
  <c r="O2180" i="1"/>
  <c r="R2179" i="1"/>
  <c r="Q2179" i="1"/>
  <c r="T2179" i="1" s="1"/>
  <c r="P2179" i="1"/>
  <c r="O2179" i="1"/>
  <c r="R2178" i="1"/>
  <c r="Q2178" i="1"/>
  <c r="P2178" i="1"/>
  <c r="S2178" i="1" s="1"/>
  <c r="U2178" i="1" s="1"/>
  <c r="O2178" i="1"/>
  <c r="R2177" i="1"/>
  <c r="Q2177" i="1"/>
  <c r="T2177" i="1" s="1"/>
  <c r="P2177" i="1"/>
  <c r="O2177" i="1"/>
  <c r="R2176" i="1"/>
  <c r="Q2176" i="1"/>
  <c r="T2176" i="1" s="1"/>
  <c r="P2176" i="1"/>
  <c r="O2176" i="1"/>
  <c r="R2175" i="1"/>
  <c r="Q2175" i="1"/>
  <c r="P2175" i="1"/>
  <c r="O2175" i="1"/>
  <c r="R2174" i="1"/>
  <c r="Q2174" i="1"/>
  <c r="T2174" i="1" s="1"/>
  <c r="P2174" i="1"/>
  <c r="O2174" i="1"/>
  <c r="R2173" i="1"/>
  <c r="Q2173" i="1"/>
  <c r="P2173" i="1"/>
  <c r="O2173" i="1"/>
  <c r="R2172" i="1"/>
  <c r="Q2172" i="1"/>
  <c r="P2172" i="1"/>
  <c r="S2172" i="1" s="1"/>
  <c r="U2172" i="1" s="1"/>
  <c r="O2172" i="1"/>
  <c r="R2171" i="1"/>
  <c r="Q2171" i="1"/>
  <c r="P2171" i="1"/>
  <c r="O2171" i="1"/>
  <c r="R2170" i="1"/>
  <c r="Q2170" i="1"/>
  <c r="P2170" i="1"/>
  <c r="O2170" i="1"/>
  <c r="R2169" i="1"/>
  <c r="Q2169" i="1"/>
  <c r="P2169" i="1"/>
  <c r="S2169" i="1" s="1"/>
  <c r="U2169" i="1" s="1"/>
  <c r="O2169" i="1"/>
  <c r="R2168" i="1"/>
  <c r="Q2168" i="1"/>
  <c r="P2168" i="1"/>
  <c r="S2168" i="1" s="1"/>
  <c r="U2168" i="1" s="1"/>
  <c r="O2168" i="1"/>
  <c r="R2167" i="1"/>
  <c r="Q2167" i="1"/>
  <c r="T2167" i="1" s="1"/>
  <c r="P2167" i="1"/>
  <c r="O2167" i="1"/>
  <c r="R2166" i="1"/>
  <c r="Q2166" i="1"/>
  <c r="P2166" i="1"/>
  <c r="S2166" i="1" s="1"/>
  <c r="U2166" i="1" s="1"/>
  <c r="O2166" i="1"/>
  <c r="R2165" i="1"/>
  <c r="Q2165" i="1"/>
  <c r="T2165" i="1" s="1"/>
  <c r="P2165" i="1"/>
  <c r="O2165" i="1"/>
  <c r="R2164" i="1"/>
  <c r="Q2164" i="1"/>
  <c r="P2164" i="1"/>
  <c r="O2164" i="1"/>
  <c r="R2163" i="1"/>
  <c r="Q2163" i="1"/>
  <c r="P2163" i="1"/>
  <c r="O2163" i="1"/>
  <c r="R2162" i="1"/>
  <c r="Q2162" i="1"/>
  <c r="T2162" i="1" s="1"/>
  <c r="P2162" i="1"/>
  <c r="O2162" i="1"/>
  <c r="R2161" i="1"/>
  <c r="Q2161" i="1"/>
  <c r="P2161" i="1"/>
  <c r="S2161" i="1" s="1"/>
  <c r="U2161" i="1" s="1"/>
  <c r="O2161" i="1"/>
  <c r="R1973" i="1"/>
  <c r="Q1973" i="1"/>
  <c r="P1973" i="1"/>
  <c r="O1973" i="1"/>
  <c r="R1972" i="1"/>
  <c r="Q1972" i="1"/>
  <c r="P1972" i="1"/>
  <c r="O1972" i="1"/>
  <c r="R1971" i="1"/>
  <c r="Q1971" i="1"/>
  <c r="P1971" i="1"/>
  <c r="O1971" i="1"/>
  <c r="R1970" i="1"/>
  <c r="Q1970" i="1"/>
  <c r="P1970" i="1"/>
  <c r="O1970" i="1"/>
  <c r="S1838" i="1"/>
  <c r="R1838" i="1"/>
  <c r="Q1838" i="1"/>
  <c r="P1838" i="1"/>
  <c r="O1838" i="1"/>
  <c r="R1837" i="1"/>
  <c r="S1837" i="1" s="1"/>
  <c r="Q1837" i="1"/>
  <c r="P1837" i="1"/>
  <c r="O1837" i="1"/>
  <c r="R1836" i="1"/>
  <c r="Q1836" i="1"/>
  <c r="P1836" i="1"/>
  <c r="S1836" i="1" s="1"/>
  <c r="O1836" i="1"/>
  <c r="R1835" i="1"/>
  <c r="Q1835" i="1"/>
  <c r="P1835" i="1"/>
  <c r="O1835" i="1"/>
  <c r="R1834" i="1"/>
  <c r="Q1834" i="1"/>
  <c r="P1834" i="1"/>
  <c r="O1834" i="1"/>
  <c r="R1833" i="1"/>
  <c r="Q1833" i="1"/>
  <c r="P1833" i="1"/>
  <c r="O1833" i="1"/>
  <c r="R1832" i="1"/>
  <c r="Q1832" i="1"/>
  <c r="P1832" i="1"/>
  <c r="O1832" i="1"/>
  <c r="R1831" i="1"/>
  <c r="Q1831" i="1"/>
  <c r="P1831" i="1"/>
  <c r="S1831" i="1" s="1"/>
  <c r="O1831" i="1"/>
  <c r="R1830" i="1"/>
  <c r="Q1830" i="1"/>
  <c r="P1830" i="1"/>
  <c r="S1830" i="1" s="1"/>
  <c r="O1830" i="1"/>
  <c r="R1829" i="1"/>
  <c r="Q1829" i="1"/>
  <c r="P1829" i="1"/>
  <c r="O1829" i="1"/>
  <c r="R1828" i="1"/>
  <c r="Q1828" i="1"/>
  <c r="P1828" i="1"/>
  <c r="S1828" i="1" s="1"/>
  <c r="O1828" i="1"/>
  <c r="R1827" i="1"/>
  <c r="Q1827" i="1"/>
  <c r="P1827" i="1"/>
  <c r="O1827" i="1"/>
  <c r="R1826" i="1"/>
  <c r="Q1826" i="1"/>
  <c r="P1826" i="1"/>
  <c r="O1826" i="1"/>
  <c r="R1825" i="1"/>
  <c r="Q1825" i="1"/>
  <c r="P1825" i="1"/>
  <c r="O1825" i="1"/>
  <c r="R1824" i="1"/>
  <c r="Q1824" i="1"/>
  <c r="P1824" i="1"/>
  <c r="O1824" i="1"/>
  <c r="R1823" i="1"/>
  <c r="Q1823" i="1"/>
  <c r="P1823" i="1"/>
  <c r="O1823" i="1"/>
  <c r="R1822" i="1"/>
  <c r="Q1822" i="1"/>
  <c r="P1822" i="1"/>
  <c r="S1822" i="1" s="1"/>
  <c r="O1822" i="1"/>
  <c r="R1821" i="1"/>
  <c r="Q1821" i="1"/>
  <c r="P1821" i="1"/>
  <c r="O1821" i="1"/>
  <c r="R1820" i="1"/>
  <c r="Q1820" i="1"/>
  <c r="P1820" i="1"/>
  <c r="O1820" i="1"/>
  <c r="R1819" i="1"/>
  <c r="Q1819" i="1"/>
  <c r="P1819" i="1"/>
  <c r="S1819" i="1" s="1"/>
  <c r="O1819" i="1"/>
  <c r="R1818" i="1"/>
  <c r="Q1818" i="1"/>
  <c r="P1818" i="1"/>
  <c r="S1818" i="1" s="1"/>
  <c r="O1818" i="1"/>
  <c r="R1817" i="1"/>
  <c r="Q1817" i="1"/>
  <c r="P1817" i="1"/>
  <c r="O1817" i="1"/>
  <c r="R1816" i="1"/>
  <c r="Q1816" i="1"/>
  <c r="P1816" i="1"/>
  <c r="S1816" i="1" s="1"/>
  <c r="O1816" i="1"/>
  <c r="R1815" i="1"/>
  <c r="Q1815" i="1"/>
  <c r="P1815" i="1"/>
  <c r="O1815" i="1"/>
  <c r="R1814" i="1"/>
  <c r="Q1814" i="1"/>
  <c r="P1814" i="1"/>
  <c r="S1814" i="1" s="1"/>
  <c r="O1814" i="1"/>
  <c r="R1813" i="1"/>
  <c r="Q1813" i="1"/>
  <c r="P1813" i="1"/>
  <c r="O1813" i="1"/>
  <c r="R1812" i="1"/>
  <c r="Q1812" i="1"/>
  <c r="P1812" i="1"/>
  <c r="O1812" i="1"/>
  <c r="R1811" i="1"/>
  <c r="Q1811" i="1"/>
  <c r="P1811" i="1"/>
  <c r="S1811" i="1" s="1"/>
  <c r="O1811" i="1"/>
  <c r="R1810" i="1"/>
  <c r="Q1810" i="1"/>
  <c r="P1810" i="1"/>
  <c r="O1810" i="1"/>
  <c r="R1274" i="1"/>
  <c r="Q1274" i="1"/>
  <c r="P1274" i="1"/>
  <c r="O1274" i="1"/>
  <c r="R1273" i="1"/>
  <c r="Q1273" i="1"/>
  <c r="P1273" i="1"/>
  <c r="O1273" i="1"/>
  <c r="R1272" i="1"/>
  <c r="Q1272" i="1"/>
  <c r="P1272" i="1"/>
  <c r="O1272" i="1"/>
  <c r="S1271" i="1"/>
  <c r="R1271" i="1"/>
  <c r="Q1271" i="1"/>
  <c r="P1271" i="1"/>
  <c r="O1271" i="1"/>
  <c r="R1270" i="1"/>
  <c r="S1270" i="1" s="1"/>
  <c r="Q1270" i="1"/>
  <c r="P1270" i="1"/>
  <c r="O1270" i="1"/>
  <c r="R1269" i="1"/>
  <c r="Q1269" i="1"/>
  <c r="P1269" i="1"/>
  <c r="S1269" i="1" s="1"/>
  <c r="O1269" i="1"/>
  <c r="R1268" i="1"/>
  <c r="Q1268" i="1"/>
  <c r="P1268" i="1"/>
  <c r="O1268" i="1"/>
  <c r="R1267" i="1"/>
  <c r="Q1267" i="1"/>
  <c r="P1267" i="1"/>
  <c r="O1267" i="1"/>
  <c r="R1266" i="1"/>
  <c r="Q1266" i="1"/>
  <c r="P1266" i="1"/>
  <c r="O1266" i="1"/>
  <c r="R1265" i="1"/>
  <c r="Q1265" i="1"/>
  <c r="P1265" i="1"/>
  <c r="O1265" i="1"/>
  <c r="R1264" i="1"/>
  <c r="Q1264" i="1"/>
  <c r="P1264" i="1"/>
  <c r="S1264" i="1" s="1"/>
  <c r="O1264" i="1"/>
  <c r="R1263" i="1"/>
  <c r="Q1263" i="1"/>
  <c r="P1263" i="1"/>
  <c r="S1263" i="1" s="1"/>
  <c r="O1263" i="1"/>
  <c r="R1262" i="1"/>
  <c r="Q1262" i="1"/>
  <c r="P1262" i="1"/>
  <c r="O1262" i="1"/>
  <c r="R1261" i="1"/>
  <c r="Q1261" i="1"/>
  <c r="P1261" i="1"/>
  <c r="S1261" i="1" s="1"/>
  <c r="O1261" i="1"/>
  <c r="R1260" i="1"/>
  <c r="Q1260" i="1"/>
  <c r="P1260" i="1"/>
  <c r="O1260" i="1"/>
  <c r="R1259" i="1"/>
  <c r="Q1259" i="1"/>
  <c r="P1259" i="1"/>
  <c r="O1259" i="1"/>
  <c r="R1258" i="1"/>
  <c r="Q1258" i="1"/>
  <c r="P1258" i="1"/>
  <c r="O1258" i="1"/>
  <c r="R1257" i="1"/>
  <c r="Q1257" i="1"/>
  <c r="P1257" i="1"/>
  <c r="O1257" i="1"/>
  <c r="R1256" i="1"/>
  <c r="Q1256" i="1"/>
  <c r="P1256" i="1"/>
  <c r="O1256" i="1"/>
  <c r="R1255" i="1"/>
  <c r="Q1255" i="1"/>
  <c r="P1255" i="1"/>
  <c r="S1255" i="1" s="1"/>
  <c r="O1255" i="1"/>
  <c r="R1254" i="1"/>
  <c r="Q1254" i="1"/>
  <c r="P1254" i="1"/>
  <c r="O1254" i="1"/>
  <c r="R1253" i="1"/>
  <c r="Q1253" i="1"/>
  <c r="P1253" i="1"/>
  <c r="O1253" i="1"/>
  <c r="R1252" i="1"/>
  <c r="Q1252" i="1"/>
  <c r="P1252" i="1"/>
  <c r="S1252" i="1" s="1"/>
  <c r="O1252" i="1"/>
  <c r="R1251" i="1"/>
  <c r="Q1251" i="1"/>
  <c r="P1251" i="1"/>
  <c r="S1251" i="1" s="1"/>
  <c r="O1251" i="1"/>
  <c r="R1250" i="1"/>
  <c r="Q1250" i="1"/>
  <c r="P1250" i="1"/>
  <c r="O1250" i="1"/>
  <c r="R1249" i="1"/>
  <c r="Q1249" i="1"/>
  <c r="P1249" i="1"/>
  <c r="S1249" i="1" s="1"/>
  <c r="O1249" i="1"/>
  <c r="R1248" i="1"/>
  <c r="Q1248" i="1"/>
  <c r="P1248" i="1"/>
  <c r="O1248" i="1"/>
  <c r="R1247" i="1"/>
  <c r="Q1247" i="1"/>
  <c r="P1247" i="1"/>
  <c r="S1247" i="1" s="1"/>
  <c r="O1247" i="1"/>
  <c r="R1246" i="1"/>
  <c r="Q1246" i="1"/>
  <c r="P1246" i="1"/>
  <c r="O1246" i="1"/>
  <c r="R1245" i="1"/>
  <c r="Q1245" i="1"/>
  <c r="P1245" i="1"/>
  <c r="O1245" i="1"/>
  <c r="R1244" i="1"/>
  <c r="Q1244" i="1"/>
  <c r="P1244" i="1"/>
  <c r="S1244" i="1" s="1"/>
  <c r="O1244" i="1"/>
  <c r="R1243" i="1"/>
  <c r="Q1243" i="1"/>
  <c r="P1243" i="1"/>
  <c r="S1243" i="1" s="1"/>
  <c r="O1243" i="1"/>
  <c r="R1242" i="1"/>
  <c r="Q1242" i="1"/>
  <c r="P1242" i="1"/>
  <c r="O1242" i="1"/>
  <c r="R1241" i="1"/>
  <c r="Q1241" i="1"/>
  <c r="P1241" i="1"/>
  <c r="O1241" i="1"/>
  <c r="R1240" i="1"/>
  <c r="Q1240" i="1"/>
  <c r="P1240" i="1"/>
  <c r="O1240" i="1"/>
  <c r="S1239" i="1"/>
  <c r="R1239" i="1"/>
  <c r="Q1239" i="1"/>
  <c r="P1239" i="1"/>
  <c r="O1239" i="1"/>
  <c r="R1238" i="1"/>
  <c r="S1238" i="1" s="1"/>
  <c r="Q1238" i="1"/>
  <c r="P1238" i="1"/>
  <c r="O1238" i="1"/>
  <c r="R1237" i="1"/>
  <c r="Q1237" i="1"/>
  <c r="P1237" i="1"/>
  <c r="S1237" i="1" s="1"/>
  <c r="O1237" i="1"/>
  <c r="R1236" i="1"/>
  <c r="Q1236" i="1"/>
  <c r="P1236" i="1"/>
  <c r="O1236" i="1"/>
  <c r="R1235" i="1"/>
  <c r="Q1235" i="1"/>
  <c r="P1235" i="1"/>
  <c r="O1235" i="1"/>
  <c r="R1234" i="1"/>
  <c r="Q1234" i="1"/>
  <c r="P1234" i="1"/>
  <c r="O1234" i="1"/>
  <c r="R1233" i="1"/>
  <c r="Q1233" i="1"/>
  <c r="P1233" i="1"/>
  <c r="O1233" i="1"/>
  <c r="R1232" i="1"/>
  <c r="Q1232" i="1"/>
  <c r="P1232" i="1"/>
  <c r="S1232" i="1" s="1"/>
  <c r="O1232" i="1"/>
  <c r="R1231" i="1"/>
  <c r="Q1231" i="1"/>
  <c r="P1231" i="1"/>
  <c r="S1231" i="1" s="1"/>
  <c r="O1231" i="1"/>
  <c r="R1230" i="1"/>
  <c r="Q1230" i="1"/>
  <c r="P1230" i="1"/>
  <c r="O1230" i="1"/>
  <c r="R1229" i="1"/>
  <c r="Q1229" i="1"/>
  <c r="P1229" i="1"/>
  <c r="S1229" i="1" s="1"/>
  <c r="O1229" i="1"/>
  <c r="R1041" i="1"/>
  <c r="Q1041" i="1"/>
  <c r="P1041" i="1"/>
  <c r="O1041" i="1"/>
  <c r="R1040" i="1"/>
  <c r="Q1040" i="1"/>
  <c r="P1040" i="1"/>
  <c r="O1040" i="1"/>
  <c r="R1039" i="1"/>
  <c r="S1039" i="1" s="1"/>
  <c r="Q1039" i="1"/>
  <c r="P1039" i="1"/>
  <c r="O1039" i="1"/>
  <c r="R1038" i="1"/>
  <c r="Q1038" i="1"/>
  <c r="P1038" i="1"/>
  <c r="O1038" i="1"/>
  <c r="R1037" i="1"/>
  <c r="Q1037" i="1"/>
  <c r="P1037" i="1"/>
  <c r="O1037" i="1"/>
  <c r="R1036" i="1"/>
  <c r="Q1036" i="1"/>
  <c r="P1036" i="1"/>
  <c r="S1036" i="1" s="1"/>
  <c r="O1036" i="1"/>
  <c r="R1035" i="1"/>
  <c r="Q1035" i="1"/>
  <c r="P1035" i="1"/>
  <c r="O1035" i="1"/>
  <c r="R1034" i="1"/>
  <c r="Q1034" i="1"/>
  <c r="P1034" i="1"/>
  <c r="O1034" i="1"/>
  <c r="R1033" i="1"/>
  <c r="Q1033" i="1"/>
  <c r="P1033" i="1"/>
  <c r="S1033" i="1" s="1"/>
  <c r="O1033" i="1"/>
  <c r="R983" i="1"/>
  <c r="Q983" i="1"/>
  <c r="P983" i="1"/>
  <c r="S983" i="1" s="1"/>
  <c r="U983" i="1" s="1"/>
  <c r="O983" i="1"/>
  <c r="R982" i="1"/>
  <c r="Q982" i="1"/>
  <c r="T982" i="1" s="1"/>
  <c r="P982" i="1"/>
  <c r="O982" i="1"/>
  <c r="R981" i="1"/>
  <c r="Q981" i="1"/>
  <c r="P981" i="1"/>
  <c r="S981" i="1" s="1"/>
  <c r="U981" i="1" s="1"/>
  <c r="O981" i="1"/>
  <c r="R980" i="1"/>
  <c r="Q980" i="1"/>
  <c r="T980" i="1" s="1"/>
  <c r="P980" i="1"/>
  <c r="O980" i="1"/>
  <c r="R979" i="1"/>
  <c r="Q979" i="1"/>
  <c r="T979" i="1" s="1"/>
  <c r="P979" i="1"/>
  <c r="O979" i="1"/>
  <c r="R978" i="1"/>
  <c r="Q978" i="1"/>
  <c r="P978" i="1"/>
  <c r="O978" i="1"/>
  <c r="R977" i="1"/>
  <c r="Q977" i="1"/>
  <c r="T977" i="1" s="1"/>
  <c r="P977" i="1"/>
  <c r="O977" i="1"/>
  <c r="R976" i="1"/>
  <c r="Q976" i="1"/>
  <c r="P976" i="1"/>
  <c r="S976" i="1" s="1"/>
  <c r="U976" i="1" s="1"/>
  <c r="O976" i="1"/>
  <c r="R975" i="1"/>
  <c r="Q975" i="1"/>
  <c r="P975" i="1"/>
  <c r="S975" i="1" s="1"/>
  <c r="U975" i="1" s="1"/>
  <c r="O975" i="1"/>
  <c r="R974" i="1"/>
  <c r="Q974" i="1"/>
  <c r="T974" i="1" s="1"/>
  <c r="P974" i="1"/>
  <c r="O974" i="1"/>
  <c r="R973" i="1"/>
  <c r="Q973" i="1"/>
  <c r="P973" i="1"/>
  <c r="O973" i="1"/>
  <c r="R972" i="1"/>
  <c r="Q972" i="1"/>
  <c r="T972" i="1" s="1"/>
  <c r="P972" i="1"/>
  <c r="O972" i="1"/>
  <c r="S971" i="1"/>
  <c r="U971" i="1" s="1"/>
  <c r="R971" i="1"/>
  <c r="Q971" i="1"/>
  <c r="P971" i="1"/>
  <c r="O971" i="1"/>
  <c r="R970" i="1"/>
  <c r="S970" i="1" s="1"/>
  <c r="U970" i="1" s="1"/>
  <c r="Q970" i="1"/>
  <c r="P970" i="1"/>
  <c r="O970" i="1"/>
  <c r="R969" i="1"/>
  <c r="Q969" i="1"/>
  <c r="P969" i="1"/>
  <c r="S969" i="1" s="1"/>
  <c r="U969" i="1" s="1"/>
  <c r="O969" i="1"/>
  <c r="R968" i="1"/>
  <c r="Q968" i="1"/>
  <c r="P968" i="1"/>
  <c r="O968" i="1"/>
  <c r="R967" i="1"/>
  <c r="Q967" i="1"/>
  <c r="T967" i="1" s="1"/>
  <c r="P967" i="1"/>
  <c r="O967" i="1"/>
  <c r="R460" i="1"/>
  <c r="Q460" i="1"/>
  <c r="P460" i="1"/>
  <c r="O460" i="1"/>
  <c r="R459" i="1"/>
  <c r="Q459" i="1"/>
  <c r="P459" i="1"/>
  <c r="O459" i="1"/>
  <c r="R458" i="1"/>
  <c r="Q458" i="1"/>
  <c r="P458" i="1"/>
  <c r="S458" i="1" s="1"/>
  <c r="O458" i="1"/>
  <c r="R457" i="1"/>
  <c r="Q457" i="1"/>
  <c r="P457" i="1"/>
  <c r="S457" i="1" s="1"/>
  <c r="O457" i="1"/>
  <c r="R456" i="1"/>
  <c r="Q456" i="1"/>
  <c r="P456" i="1"/>
  <c r="O456" i="1"/>
  <c r="R455" i="1"/>
  <c r="Q455" i="1"/>
  <c r="P455" i="1"/>
  <c r="S455" i="1" s="1"/>
  <c r="O455" i="1"/>
  <c r="R454" i="1"/>
  <c r="Q454" i="1"/>
  <c r="P454" i="1"/>
  <c r="O454" i="1"/>
  <c r="R453" i="1"/>
  <c r="Q453" i="1"/>
  <c r="P453" i="1"/>
  <c r="O453" i="1"/>
  <c r="R452" i="1"/>
  <c r="S452" i="1" s="1"/>
  <c r="Q452" i="1"/>
  <c r="P452" i="1"/>
  <c r="O452" i="1"/>
  <c r="R451" i="1"/>
  <c r="Q451" i="1"/>
  <c r="P451" i="1"/>
  <c r="O451" i="1"/>
  <c r="R450" i="1"/>
  <c r="Q450" i="1"/>
  <c r="P450" i="1"/>
  <c r="O450" i="1"/>
  <c r="R449" i="1"/>
  <c r="Q449" i="1"/>
  <c r="P449" i="1"/>
  <c r="S449" i="1" s="1"/>
  <c r="O449" i="1"/>
  <c r="R448" i="1"/>
  <c r="Q448" i="1"/>
  <c r="P448" i="1"/>
  <c r="O448" i="1"/>
  <c r="R447" i="1"/>
  <c r="Q447" i="1"/>
  <c r="P447" i="1"/>
  <c r="O447" i="1"/>
  <c r="R446" i="1"/>
  <c r="Q446" i="1"/>
  <c r="P446" i="1"/>
  <c r="S446" i="1" s="1"/>
  <c r="O446" i="1"/>
  <c r="R445" i="1"/>
  <c r="Q445" i="1"/>
  <c r="P445" i="1"/>
  <c r="S445" i="1" s="1"/>
  <c r="O445" i="1"/>
  <c r="R444" i="1"/>
  <c r="Q444" i="1"/>
  <c r="P444" i="1"/>
  <c r="O444" i="1"/>
  <c r="R443" i="1"/>
  <c r="Q443" i="1"/>
  <c r="P443" i="1"/>
  <c r="S443" i="1" s="1"/>
  <c r="O443" i="1"/>
  <c r="R442" i="1"/>
  <c r="Q442" i="1"/>
  <c r="P442" i="1"/>
  <c r="O442" i="1"/>
  <c r="R441" i="1"/>
  <c r="Q441" i="1"/>
  <c r="P441" i="1"/>
  <c r="S441" i="1" s="1"/>
  <c r="O441" i="1"/>
  <c r="R440" i="1"/>
  <c r="Q440" i="1"/>
  <c r="P440" i="1"/>
  <c r="O440" i="1"/>
  <c r="R439" i="1"/>
  <c r="Q439" i="1"/>
  <c r="P439" i="1"/>
  <c r="O439" i="1"/>
  <c r="R438" i="1"/>
  <c r="Q438" i="1"/>
  <c r="P438" i="1"/>
  <c r="S438" i="1" s="1"/>
  <c r="O438" i="1"/>
  <c r="R437" i="1"/>
  <c r="Q437" i="1"/>
  <c r="P437" i="1"/>
  <c r="O437" i="1"/>
  <c r="R436" i="1"/>
  <c r="Q436" i="1"/>
  <c r="P436" i="1"/>
  <c r="O436" i="1"/>
  <c r="R435" i="1"/>
  <c r="Q435" i="1"/>
  <c r="P435" i="1"/>
  <c r="O435" i="1"/>
  <c r="R434" i="1"/>
  <c r="Q434" i="1"/>
  <c r="P434" i="1"/>
  <c r="O434" i="1"/>
  <c r="S433" i="1"/>
  <c r="R433" i="1"/>
  <c r="Q433" i="1"/>
  <c r="P433" i="1"/>
  <c r="O433" i="1"/>
  <c r="R432" i="1"/>
  <c r="S432" i="1" s="1"/>
  <c r="Q432" i="1"/>
  <c r="P432" i="1"/>
  <c r="O432" i="1"/>
  <c r="R431" i="1"/>
  <c r="Q431" i="1"/>
  <c r="P431" i="1"/>
  <c r="S431" i="1" s="1"/>
  <c r="O431" i="1"/>
  <c r="R430" i="1"/>
  <c r="Q430" i="1"/>
  <c r="P430" i="1"/>
  <c r="O430" i="1"/>
  <c r="R429" i="1"/>
  <c r="Q429" i="1"/>
  <c r="P429" i="1"/>
  <c r="O429" i="1"/>
  <c r="R428" i="1"/>
  <c r="Q428" i="1"/>
  <c r="P428" i="1"/>
  <c r="O428" i="1"/>
  <c r="R427" i="1"/>
  <c r="Q427" i="1"/>
  <c r="P427" i="1"/>
  <c r="O427" i="1"/>
  <c r="R426" i="1"/>
  <c r="Q426" i="1"/>
  <c r="P426" i="1"/>
  <c r="S426" i="1" s="1"/>
  <c r="O426" i="1"/>
  <c r="R425" i="1"/>
  <c r="Q425" i="1"/>
  <c r="P425" i="1"/>
  <c r="S425" i="1" s="1"/>
  <c r="O425" i="1"/>
  <c r="R424" i="1"/>
  <c r="Q424" i="1"/>
  <c r="P424" i="1"/>
  <c r="O424" i="1"/>
  <c r="R423" i="1"/>
  <c r="Q423" i="1"/>
  <c r="P423" i="1"/>
  <c r="S423" i="1" s="1"/>
  <c r="O423" i="1"/>
  <c r="R422" i="1"/>
  <c r="Q422" i="1"/>
  <c r="P422" i="1"/>
  <c r="O422" i="1"/>
  <c r="R421" i="1"/>
  <c r="Q421" i="1"/>
  <c r="P421" i="1"/>
  <c r="O421" i="1"/>
  <c r="R420" i="1"/>
  <c r="S420" i="1" s="1"/>
  <c r="Q420" i="1"/>
  <c r="P420" i="1"/>
  <c r="O420" i="1"/>
  <c r="R419" i="1"/>
  <c r="Q419" i="1"/>
  <c r="P419" i="1"/>
  <c r="O419" i="1"/>
  <c r="R418" i="1"/>
  <c r="Q418" i="1"/>
  <c r="P418" i="1"/>
  <c r="O418" i="1"/>
  <c r="R417" i="1"/>
  <c r="Q417" i="1"/>
  <c r="P417" i="1"/>
  <c r="S417" i="1" s="1"/>
  <c r="O417" i="1"/>
  <c r="R416" i="1"/>
  <c r="Q416" i="1"/>
  <c r="P416" i="1"/>
  <c r="O416" i="1"/>
  <c r="R415" i="1"/>
  <c r="Q415" i="1"/>
  <c r="P415" i="1"/>
  <c r="O415" i="1"/>
  <c r="R414" i="1"/>
  <c r="Q414" i="1"/>
  <c r="P414" i="1"/>
  <c r="S414" i="1" s="1"/>
  <c r="O414" i="1"/>
  <c r="R413" i="1"/>
  <c r="Q413" i="1"/>
  <c r="P413" i="1"/>
  <c r="S413" i="1" s="1"/>
  <c r="O413" i="1"/>
  <c r="R412" i="1"/>
  <c r="Q412" i="1"/>
  <c r="P412" i="1"/>
  <c r="O412" i="1"/>
  <c r="R411" i="1"/>
  <c r="Q411" i="1"/>
  <c r="P411" i="1"/>
  <c r="S411" i="1" s="1"/>
  <c r="O411" i="1"/>
  <c r="R410" i="1"/>
  <c r="Q410" i="1"/>
  <c r="P410" i="1"/>
  <c r="O410" i="1"/>
  <c r="R409" i="1"/>
  <c r="Q409" i="1"/>
  <c r="P409" i="1"/>
  <c r="S409" i="1" s="1"/>
  <c r="O409" i="1"/>
  <c r="R408" i="1"/>
  <c r="Q408" i="1"/>
  <c r="P408" i="1"/>
  <c r="O408" i="1"/>
  <c r="R407" i="1"/>
  <c r="Q407" i="1"/>
  <c r="P407" i="1"/>
  <c r="O407" i="1"/>
  <c r="R406" i="1"/>
  <c r="Q406" i="1"/>
  <c r="P406" i="1"/>
  <c r="S406" i="1" s="1"/>
  <c r="O406" i="1"/>
  <c r="R405" i="1"/>
  <c r="Q405" i="1"/>
  <c r="P405" i="1"/>
  <c r="S405" i="1" s="1"/>
  <c r="O405" i="1"/>
  <c r="R404" i="1"/>
  <c r="Q404" i="1"/>
  <c r="P404" i="1"/>
  <c r="O404" i="1"/>
  <c r="R403" i="1"/>
  <c r="Q403" i="1"/>
  <c r="P403" i="1"/>
  <c r="O403" i="1"/>
  <c r="R402" i="1"/>
  <c r="Q402" i="1"/>
  <c r="P402" i="1"/>
  <c r="O402" i="1"/>
  <c r="S401" i="1"/>
  <c r="R401" i="1"/>
  <c r="Q401" i="1"/>
  <c r="P401" i="1"/>
  <c r="O401" i="1"/>
  <c r="R400" i="1"/>
  <c r="S400" i="1" s="1"/>
  <c r="Q400" i="1"/>
  <c r="P400" i="1"/>
  <c r="O400" i="1"/>
  <c r="R399" i="1"/>
  <c r="Q399" i="1"/>
  <c r="P399" i="1"/>
  <c r="S399" i="1" s="1"/>
  <c r="O399" i="1"/>
  <c r="R398" i="1"/>
  <c r="Q398" i="1"/>
  <c r="P398" i="1"/>
  <c r="O398" i="1"/>
  <c r="R397" i="1"/>
  <c r="Q397" i="1"/>
  <c r="P397" i="1"/>
  <c r="O397" i="1"/>
  <c r="R396" i="1"/>
  <c r="Q396" i="1"/>
  <c r="P396" i="1"/>
  <c r="O396" i="1"/>
  <c r="R395" i="1"/>
  <c r="Q395" i="1"/>
  <c r="P395" i="1"/>
  <c r="O395" i="1"/>
  <c r="R394" i="1"/>
  <c r="Q394" i="1"/>
  <c r="P394" i="1"/>
  <c r="S394" i="1" s="1"/>
  <c r="O394" i="1"/>
  <c r="R393" i="1"/>
  <c r="Q393" i="1"/>
  <c r="P393" i="1"/>
  <c r="S393" i="1" s="1"/>
  <c r="O393" i="1"/>
  <c r="R392" i="1"/>
  <c r="Q392" i="1"/>
  <c r="P392" i="1"/>
  <c r="O392" i="1"/>
  <c r="R391" i="1"/>
  <c r="Q391" i="1"/>
  <c r="P391" i="1"/>
  <c r="S391" i="1" s="1"/>
  <c r="O391" i="1"/>
  <c r="R390" i="1"/>
  <c r="Q390" i="1"/>
  <c r="P390" i="1"/>
  <c r="O390" i="1"/>
  <c r="R389" i="1"/>
  <c r="Q389" i="1"/>
  <c r="P389" i="1"/>
  <c r="O389" i="1"/>
  <c r="R388" i="1"/>
  <c r="S388" i="1" s="1"/>
  <c r="Q388" i="1"/>
  <c r="P388" i="1"/>
  <c r="O388" i="1"/>
  <c r="R387" i="1"/>
  <c r="Q387" i="1"/>
  <c r="P387" i="1"/>
  <c r="O387" i="1"/>
  <c r="R386" i="1"/>
  <c r="Q386" i="1"/>
  <c r="P386" i="1"/>
  <c r="O386" i="1"/>
  <c r="R385" i="1"/>
  <c r="Q385" i="1"/>
  <c r="P385" i="1"/>
  <c r="S385" i="1" s="1"/>
  <c r="O385" i="1"/>
  <c r="R384" i="1"/>
  <c r="Q384" i="1"/>
  <c r="P384" i="1"/>
  <c r="O384" i="1"/>
  <c r="R383" i="1"/>
  <c r="Q383" i="1"/>
  <c r="P383" i="1"/>
  <c r="O383" i="1"/>
  <c r="R382" i="1"/>
  <c r="Q382" i="1"/>
  <c r="P382" i="1"/>
  <c r="S382" i="1" s="1"/>
  <c r="O382" i="1"/>
  <c r="R381" i="1"/>
  <c r="Q381" i="1"/>
  <c r="P381" i="1"/>
  <c r="S381" i="1" s="1"/>
  <c r="O381" i="1"/>
  <c r="R380" i="1"/>
  <c r="Q380" i="1"/>
  <c r="P380" i="1"/>
  <c r="O380" i="1"/>
  <c r="R379" i="1"/>
  <c r="Q379" i="1"/>
  <c r="P379" i="1"/>
  <c r="S379" i="1" s="1"/>
  <c r="O379" i="1"/>
  <c r="R378" i="1"/>
  <c r="Q378" i="1"/>
  <c r="P378" i="1"/>
  <c r="O378" i="1"/>
  <c r="R377" i="1"/>
  <c r="Q377" i="1"/>
  <c r="P377" i="1"/>
  <c r="S377" i="1" s="1"/>
  <c r="O377" i="1"/>
  <c r="R376" i="1"/>
  <c r="Q376" i="1"/>
  <c r="P376" i="1"/>
  <c r="O376" i="1"/>
  <c r="R375" i="1"/>
  <c r="Q375" i="1"/>
  <c r="P375" i="1"/>
  <c r="O375" i="1"/>
  <c r="R374" i="1"/>
  <c r="Q374" i="1"/>
  <c r="P374" i="1"/>
  <c r="S374" i="1" s="1"/>
  <c r="O374" i="1"/>
  <c r="R373" i="1"/>
  <c r="Q373" i="1"/>
  <c r="P373" i="1"/>
  <c r="S373" i="1" s="1"/>
  <c r="O373" i="1"/>
  <c r="R372" i="1"/>
  <c r="Q372" i="1"/>
  <c r="P372" i="1"/>
  <c r="O372" i="1"/>
  <c r="R371" i="1"/>
  <c r="Q371" i="1"/>
  <c r="P371" i="1"/>
  <c r="O371" i="1"/>
  <c r="R370" i="1"/>
  <c r="Q370" i="1"/>
  <c r="P370" i="1"/>
  <c r="O370" i="1"/>
  <c r="S369" i="1"/>
  <c r="R369" i="1"/>
  <c r="Q369" i="1"/>
  <c r="P369" i="1"/>
  <c r="O369" i="1"/>
  <c r="R368" i="1"/>
  <c r="S368" i="1" s="1"/>
  <c r="Q368" i="1"/>
  <c r="P368" i="1"/>
  <c r="O368" i="1"/>
  <c r="R367" i="1"/>
  <c r="Q367" i="1"/>
  <c r="P367" i="1"/>
  <c r="S367" i="1" s="1"/>
  <c r="O367" i="1"/>
  <c r="R366" i="1"/>
  <c r="Q366" i="1"/>
  <c r="P366" i="1"/>
  <c r="O366" i="1"/>
  <c r="R365" i="1"/>
  <c r="Q365" i="1"/>
  <c r="P365" i="1"/>
  <c r="O365" i="1"/>
  <c r="R364" i="1"/>
  <c r="Q364" i="1"/>
  <c r="P364" i="1"/>
  <c r="O364" i="1"/>
  <c r="R363" i="1"/>
  <c r="Q363" i="1"/>
  <c r="P363" i="1"/>
  <c r="O363" i="1"/>
  <c r="R362" i="1"/>
  <c r="Q362" i="1"/>
  <c r="P362" i="1"/>
  <c r="S362" i="1" s="1"/>
  <c r="O362" i="1"/>
  <c r="R361" i="1"/>
  <c r="Q361" i="1"/>
  <c r="P361" i="1"/>
  <c r="S361" i="1" s="1"/>
  <c r="O361" i="1"/>
  <c r="R360" i="1"/>
  <c r="Q360" i="1"/>
  <c r="P360" i="1"/>
  <c r="O360" i="1"/>
  <c r="R359" i="1"/>
  <c r="Q359" i="1"/>
  <c r="P359" i="1"/>
  <c r="O359" i="1"/>
  <c r="R358" i="1"/>
  <c r="Q358" i="1"/>
  <c r="P358" i="1"/>
  <c r="O358" i="1"/>
  <c r="R357" i="1"/>
  <c r="Q357" i="1"/>
  <c r="P357" i="1"/>
  <c r="O357" i="1"/>
  <c r="R356" i="1"/>
  <c r="S356" i="1" s="1"/>
  <c r="Q356" i="1"/>
  <c r="P356" i="1"/>
  <c r="O356" i="1"/>
  <c r="R355" i="1"/>
  <c r="Q355" i="1"/>
  <c r="P355" i="1"/>
  <c r="O355" i="1"/>
  <c r="R354" i="1"/>
  <c r="Q354" i="1"/>
  <c r="P354" i="1"/>
  <c r="O354" i="1"/>
  <c r="R353" i="1"/>
  <c r="Q353" i="1"/>
  <c r="P353" i="1"/>
  <c r="O353" i="1"/>
  <c r="R352" i="1"/>
  <c r="Q352" i="1"/>
  <c r="P352" i="1"/>
  <c r="O352" i="1"/>
  <c r="R351" i="1"/>
  <c r="Q351" i="1"/>
  <c r="P351" i="1"/>
  <c r="O351" i="1"/>
  <c r="R350" i="1"/>
  <c r="Q350" i="1"/>
  <c r="P350" i="1"/>
  <c r="S350" i="1" s="1"/>
  <c r="O350" i="1"/>
  <c r="R349" i="1"/>
  <c r="Q349" i="1"/>
  <c r="P349" i="1"/>
  <c r="S349" i="1" s="1"/>
  <c r="O349" i="1"/>
  <c r="R348" i="1"/>
  <c r="Q348" i="1"/>
  <c r="P348" i="1"/>
  <c r="O348" i="1"/>
  <c r="R347" i="1"/>
  <c r="Q347" i="1"/>
  <c r="P347" i="1"/>
  <c r="O347" i="1"/>
  <c r="R346" i="1"/>
  <c r="Q346" i="1"/>
  <c r="P346" i="1"/>
  <c r="O346" i="1"/>
  <c r="R345" i="1"/>
  <c r="Q345" i="1"/>
  <c r="P345" i="1"/>
  <c r="S345" i="1" s="1"/>
  <c r="O345" i="1"/>
  <c r="R344" i="1"/>
  <c r="Q344" i="1"/>
  <c r="P344" i="1"/>
  <c r="O344" i="1"/>
  <c r="R343" i="1"/>
  <c r="Q343" i="1"/>
  <c r="P343" i="1"/>
  <c r="O343" i="1"/>
  <c r="R342" i="1"/>
  <c r="Q342" i="1"/>
  <c r="P342" i="1"/>
  <c r="S342" i="1" s="1"/>
  <c r="O342" i="1"/>
  <c r="R341" i="1"/>
  <c r="Q341" i="1"/>
  <c r="P341" i="1"/>
  <c r="O341" i="1"/>
  <c r="R340" i="1"/>
  <c r="Q340" i="1"/>
  <c r="P340" i="1"/>
  <c r="O340" i="1"/>
  <c r="R339" i="1"/>
  <c r="Q339" i="1"/>
  <c r="P339" i="1"/>
  <c r="O339" i="1"/>
  <c r="R338" i="1"/>
  <c r="Q338" i="1"/>
  <c r="P338" i="1"/>
  <c r="O338" i="1"/>
  <c r="S337" i="1"/>
  <c r="R337" i="1"/>
  <c r="Q337" i="1"/>
  <c r="P337" i="1"/>
  <c r="O337" i="1"/>
  <c r="R336" i="1"/>
  <c r="S336" i="1" s="1"/>
  <c r="Q336" i="1"/>
  <c r="P336" i="1"/>
  <c r="O336" i="1"/>
  <c r="R335" i="1"/>
  <c r="Q335" i="1"/>
  <c r="P335" i="1"/>
  <c r="S335" i="1" s="1"/>
  <c r="O335" i="1"/>
  <c r="R334" i="1"/>
  <c r="Q334" i="1"/>
  <c r="P334" i="1"/>
  <c r="O334" i="1"/>
  <c r="R333" i="1"/>
  <c r="Q333" i="1"/>
  <c r="P333" i="1"/>
  <c r="O333" i="1"/>
  <c r="R332" i="1"/>
  <c r="Q332" i="1"/>
  <c r="P332" i="1"/>
  <c r="O332" i="1"/>
  <c r="R331" i="1"/>
  <c r="Q331" i="1"/>
  <c r="P331" i="1"/>
  <c r="O331" i="1"/>
  <c r="R330" i="1"/>
  <c r="Q330" i="1"/>
  <c r="P330" i="1"/>
  <c r="S330" i="1" s="1"/>
  <c r="O330" i="1"/>
  <c r="R329" i="1"/>
  <c r="Q329" i="1"/>
  <c r="P329" i="1"/>
  <c r="S329" i="1" s="1"/>
  <c r="O329" i="1"/>
  <c r="R328" i="1"/>
  <c r="Q328" i="1"/>
  <c r="P328" i="1"/>
  <c r="O328" i="1"/>
  <c r="R327" i="1"/>
  <c r="Q327" i="1"/>
  <c r="P327" i="1"/>
  <c r="S327" i="1" s="1"/>
  <c r="O327" i="1"/>
  <c r="R326" i="1"/>
  <c r="Q326" i="1"/>
  <c r="P326" i="1"/>
  <c r="O326" i="1"/>
  <c r="R325" i="1"/>
  <c r="Q325" i="1"/>
  <c r="P325" i="1"/>
  <c r="O325" i="1"/>
  <c r="R324" i="1"/>
  <c r="Q324" i="1"/>
  <c r="P324" i="1"/>
  <c r="O324" i="1"/>
  <c r="R323" i="1"/>
  <c r="Q323" i="1"/>
  <c r="P323" i="1"/>
  <c r="O323" i="1"/>
  <c r="R322" i="1"/>
  <c r="Q322" i="1"/>
  <c r="P322" i="1"/>
  <c r="O322" i="1"/>
  <c r="R321" i="1"/>
  <c r="Q321" i="1"/>
  <c r="P321" i="1"/>
  <c r="S321" i="1" s="1"/>
  <c r="O321" i="1"/>
  <c r="R320" i="1"/>
  <c r="Q320" i="1"/>
  <c r="P320" i="1"/>
  <c r="O320" i="1"/>
  <c r="R319" i="1"/>
  <c r="Q319" i="1"/>
  <c r="P319" i="1"/>
  <c r="O319" i="1"/>
  <c r="R318" i="1"/>
  <c r="Q318" i="1"/>
  <c r="P318" i="1"/>
  <c r="S318" i="1" s="1"/>
  <c r="O318" i="1"/>
  <c r="R317" i="1"/>
  <c r="Q317" i="1"/>
  <c r="P317" i="1"/>
  <c r="S317" i="1" s="1"/>
  <c r="O317" i="1"/>
  <c r="R316" i="1"/>
  <c r="Q316" i="1"/>
  <c r="P316" i="1"/>
  <c r="O316" i="1"/>
  <c r="R315" i="1"/>
  <c r="Q315" i="1"/>
  <c r="P315" i="1"/>
  <c r="O315" i="1"/>
  <c r="R314" i="1"/>
  <c r="Q314" i="1"/>
  <c r="P314" i="1"/>
  <c r="O314" i="1"/>
  <c r="R313" i="1"/>
  <c r="Q313" i="1"/>
  <c r="P313" i="1"/>
  <c r="O313" i="1"/>
  <c r="R312" i="1"/>
  <c r="Q312" i="1"/>
  <c r="P312" i="1"/>
  <c r="O312" i="1"/>
  <c r="R311" i="1"/>
  <c r="Q311" i="1"/>
  <c r="P311" i="1"/>
  <c r="O311" i="1"/>
  <c r="R310" i="1"/>
  <c r="Q310" i="1"/>
  <c r="P310" i="1"/>
  <c r="S310" i="1" s="1"/>
  <c r="O310" i="1"/>
  <c r="R309" i="1"/>
  <c r="Q309" i="1"/>
  <c r="P309" i="1"/>
  <c r="O309" i="1"/>
  <c r="R308" i="1"/>
  <c r="Q308" i="1"/>
  <c r="P308" i="1"/>
  <c r="O308" i="1"/>
  <c r="R307" i="1"/>
  <c r="Q307" i="1"/>
  <c r="P307" i="1"/>
  <c r="O307" i="1"/>
  <c r="R306" i="1"/>
  <c r="Q306" i="1"/>
  <c r="P306" i="1"/>
  <c r="O306" i="1"/>
  <c r="S305" i="1"/>
  <c r="R305" i="1"/>
  <c r="Q305" i="1"/>
  <c r="P305" i="1"/>
  <c r="O305" i="1"/>
  <c r="R304" i="1"/>
  <c r="S304" i="1" s="1"/>
  <c r="Q304" i="1"/>
  <c r="P304" i="1"/>
  <c r="O304" i="1"/>
  <c r="R303" i="1"/>
  <c r="Q303" i="1"/>
  <c r="P303" i="1"/>
  <c r="S303" i="1" s="1"/>
  <c r="O303" i="1"/>
  <c r="R302" i="1"/>
  <c r="Q302" i="1"/>
  <c r="P302" i="1"/>
  <c r="O302" i="1"/>
  <c r="R301" i="1"/>
  <c r="Q301" i="1"/>
  <c r="P301" i="1"/>
  <c r="O301" i="1"/>
  <c r="R300" i="1"/>
  <c r="Q300" i="1"/>
  <c r="P300" i="1"/>
  <c r="O300" i="1"/>
  <c r="R299" i="1"/>
  <c r="Q299" i="1"/>
  <c r="P299" i="1"/>
  <c r="O299" i="1"/>
  <c r="R298" i="1"/>
  <c r="Q298" i="1"/>
  <c r="P298" i="1"/>
  <c r="S298" i="1" s="1"/>
  <c r="O298" i="1"/>
  <c r="R297" i="1"/>
  <c r="Q297" i="1"/>
  <c r="P297" i="1"/>
  <c r="S297" i="1" s="1"/>
  <c r="O297" i="1"/>
  <c r="R296" i="1"/>
  <c r="Q296" i="1"/>
  <c r="P296" i="1"/>
  <c r="O296" i="1"/>
  <c r="R295" i="1"/>
  <c r="Q295" i="1"/>
  <c r="P295" i="1"/>
  <c r="S295" i="1" s="1"/>
  <c r="O295" i="1"/>
  <c r="R294" i="1"/>
  <c r="Q294" i="1"/>
  <c r="P294" i="1"/>
  <c r="O294" i="1"/>
  <c r="R293" i="1"/>
  <c r="Q293" i="1"/>
  <c r="P293" i="1"/>
  <c r="O293" i="1"/>
  <c r="R292" i="1"/>
  <c r="S292" i="1" s="1"/>
  <c r="Q292" i="1"/>
  <c r="P292" i="1"/>
  <c r="O292" i="1"/>
  <c r="R291" i="1"/>
  <c r="Q291" i="1"/>
  <c r="P291" i="1"/>
  <c r="O291" i="1"/>
  <c r="R290" i="1"/>
  <c r="Q290" i="1"/>
  <c r="P290" i="1"/>
  <c r="O290" i="1"/>
  <c r="R289" i="1"/>
  <c r="Q289" i="1"/>
  <c r="P289" i="1"/>
  <c r="O289" i="1"/>
  <c r="R288" i="1"/>
  <c r="Q288" i="1"/>
  <c r="P288" i="1"/>
  <c r="O288" i="1"/>
  <c r="R287" i="1"/>
  <c r="Q287" i="1"/>
  <c r="P287" i="1"/>
  <c r="O287" i="1"/>
  <c r="R286" i="1"/>
  <c r="Q286" i="1"/>
  <c r="P286" i="1"/>
  <c r="S286" i="1" s="1"/>
  <c r="O286" i="1"/>
  <c r="S285" i="1"/>
  <c r="R285" i="1"/>
  <c r="Q285" i="1"/>
  <c r="P285" i="1"/>
  <c r="O285" i="1"/>
  <c r="R284" i="1"/>
  <c r="Q284" i="1"/>
  <c r="P284" i="1"/>
  <c r="S284" i="1" s="1"/>
  <c r="O284" i="1"/>
  <c r="R283" i="1"/>
  <c r="Q283" i="1"/>
  <c r="P283" i="1"/>
  <c r="O283" i="1"/>
  <c r="R282" i="1"/>
  <c r="Q282" i="1"/>
  <c r="P282" i="1"/>
  <c r="O282" i="1"/>
  <c r="R281" i="1"/>
  <c r="Q281" i="1"/>
  <c r="P281" i="1"/>
  <c r="O281" i="1"/>
  <c r="R280" i="1"/>
  <c r="Q280" i="1"/>
  <c r="P280" i="1"/>
  <c r="O280" i="1"/>
  <c r="R279" i="1"/>
  <c r="Q279" i="1"/>
  <c r="P279" i="1"/>
  <c r="O279" i="1"/>
  <c r="R278" i="1"/>
  <c r="Q278" i="1"/>
  <c r="P278" i="1"/>
  <c r="O278" i="1"/>
  <c r="R277" i="1"/>
  <c r="Q277" i="1"/>
  <c r="P277" i="1"/>
  <c r="O277" i="1"/>
  <c r="R276" i="1"/>
  <c r="Q276" i="1"/>
  <c r="P276" i="1"/>
  <c r="O276" i="1"/>
  <c r="R275" i="1"/>
  <c r="Q275" i="1"/>
  <c r="P275" i="1"/>
  <c r="O275" i="1"/>
  <c r="R274" i="1"/>
  <c r="Q274" i="1"/>
  <c r="P274" i="1"/>
  <c r="O274" i="1"/>
  <c r="R273" i="1"/>
  <c r="Q273" i="1"/>
  <c r="P273" i="1"/>
  <c r="S273" i="1" s="1"/>
  <c r="O273" i="1"/>
  <c r="S272" i="1"/>
  <c r="R272" i="1"/>
  <c r="Q272" i="1"/>
  <c r="P272" i="1"/>
  <c r="O272" i="1"/>
  <c r="R271" i="1"/>
  <c r="Q271" i="1"/>
  <c r="P271" i="1"/>
  <c r="O271" i="1"/>
  <c r="R270" i="1"/>
  <c r="Q270" i="1"/>
  <c r="P270" i="1"/>
  <c r="O270" i="1"/>
  <c r="R269" i="1"/>
  <c r="Q269" i="1"/>
  <c r="P269" i="1"/>
  <c r="O269" i="1"/>
  <c r="R268" i="1"/>
  <c r="Q268" i="1"/>
  <c r="P268" i="1"/>
  <c r="O268" i="1"/>
  <c r="R267" i="1"/>
  <c r="Q267" i="1"/>
  <c r="P267" i="1"/>
  <c r="O267" i="1"/>
  <c r="R266" i="1"/>
  <c r="Q266" i="1"/>
  <c r="P266" i="1"/>
  <c r="O266" i="1"/>
  <c r="R265" i="1"/>
  <c r="Q265" i="1"/>
  <c r="P265" i="1"/>
  <c r="S265" i="1" s="1"/>
  <c r="O265" i="1"/>
  <c r="R264" i="1"/>
  <c r="Q264" i="1"/>
  <c r="P264" i="1"/>
  <c r="S264" i="1" s="1"/>
  <c r="O264" i="1"/>
  <c r="R263" i="1"/>
  <c r="Q263" i="1"/>
  <c r="P263" i="1"/>
  <c r="O263" i="1"/>
  <c r="R262" i="1"/>
  <c r="Q262" i="1"/>
  <c r="P262" i="1"/>
  <c r="O262" i="1"/>
  <c r="R261" i="1"/>
  <c r="Q261" i="1"/>
  <c r="P261" i="1"/>
  <c r="O261" i="1"/>
  <c r="S260" i="1"/>
  <c r="R260" i="1"/>
  <c r="Q260" i="1"/>
  <c r="P260" i="1"/>
  <c r="O260" i="1"/>
  <c r="R259" i="1"/>
  <c r="Q259" i="1"/>
  <c r="P259" i="1"/>
  <c r="O259" i="1"/>
  <c r="R258" i="1"/>
  <c r="Q258" i="1"/>
  <c r="P258" i="1"/>
  <c r="O258" i="1"/>
  <c r="R257" i="1"/>
  <c r="Q257" i="1"/>
  <c r="P257" i="1"/>
  <c r="O257" i="1"/>
  <c r="R256" i="1"/>
  <c r="Q256" i="1"/>
  <c r="P256" i="1"/>
  <c r="O256" i="1"/>
  <c r="R255" i="1"/>
  <c r="Q255" i="1"/>
  <c r="P255" i="1"/>
  <c r="S255" i="1" s="1"/>
  <c r="O255" i="1"/>
  <c r="R254" i="1"/>
  <c r="Q254" i="1"/>
  <c r="P254" i="1"/>
  <c r="O254" i="1"/>
  <c r="R253" i="1"/>
  <c r="Q253" i="1"/>
  <c r="P253" i="1"/>
  <c r="S253" i="1" s="1"/>
  <c r="O253" i="1"/>
  <c r="R252" i="1"/>
  <c r="Q252" i="1"/>
  <c r="P252" i="1"/>
  <c r="S252" i="1" s="1"/>
  <c r="O252" i="1"/>
  <c r="R251" i="1"/>
  <c r="Q251" i="1"/>
  <c r="P251" i="1"/>
  <c r="O251" i="1"/>
  <c r="R250" i="1"/>
  <c r="Q250" i="1"/>
  <c r="P250" i="1"/>
  <c r="O250" i="1"/>
  <c r="R249" i="1"/>
  <c r="Q249" i="1"/>
  <c r="P249" i="1"/>
  <c r="O249" i="1"/>
  <c r="R248" i="1"/>
  <c r="Q248" i="1"/>
  <c r="P248" i="1"/>
  <c r="O248" i="1"/>
  <c r="R247" i="1"/>
  <c r="Q247" i="1"/>
  <c r="P247" i="1"/>
  <c r="O247" i="1"/>
  <c r="R246" i="1"/>
  <c r="Q246" i="1"/>
  <c r="P246" i="1"/>
  <c r="O246" i="1"/>
  <c r="R245" i="1"/>
  <c r="Q245" i="1"/>
  <c r="P245" i="1"/>
  <c r="O245" i="1"/>
  <c r="R244" i="1"/>
  <c r="Q244" i="1"/>
  <c r="P244" i="1"/>
  <c r="O244" i="1"/>
  <c r="R243" i="1"/>
  <c r="Q243" i="1"/>
  <c r="P243" i="1"/>
  <c r="O243" i="1"/>
  <c r="R242" i="1"/>
  <c r="Q242" i="1"/>
  <c r="P242" i="1"/>
  <c r="O242" i="1"/>
  <c r="R241" i="1"/>
  <c r="Q241" i="1"/>
  <c r="P241" i="1"/>
  <c r="S241" i="1" s="1"/>
  <c r="O241" i="1"/>
  <c r="S240" i="1"/>
  <c r="R240" i="1"/>
  <c r="Q240" i="1"/>
  <c r="P240" i="1"/>
  <c r="O240" i="1"/>
  <c r="R239" i="1"/>
  <c r="Q239" i="1"/>
  <c r="P239" i="1"/>
  <c r="O239" i="1"/>
  <c r="R238" i="1"/>
  <c r="Q238" i="1"/>
  <c r="P238" i="1"/>
  <c r="O238" i="1"/>
  <c r="R237" i="1"/>
  <c r="Q237" i="1"/>
  <c r="P237" i="1"/>
  <c r="O237" i="1"/>
  <c r="R236" i="1"/>
  <c r="Q236" i="1"/>
  <c r="P236" i="1"/>
  <c r="S236" i="1" s="1"/>
  <c r="O236" i="1"/>
  <c r="R235" i="1"/>
  <c r="Q235" i="1"/>
  <c r="P235" i="1"/>
  <c r="O235" i="1"/>
  <c r="R234" i="1"/>
  <c r="Q234" i="1"/>
  <c r="P234" i="1"/>
  <c r="O234" i="1"/>
  <c r="R233" i="1"/>
  <c r="Q233" i="1"/>
  <c r="P233" i="1"/>
  <c r="S233" i="1" s="1"/>
  <c r="O233" i="1"/>
  <c r="R232" i="1"/>
  <c r="Q232" i="1"/>
  <c r="P232" i="1"/>
  <c r="O232" i="1"/>
  <c r="R231" i="1"/>
  <c r="Q231" i="1"/>
  <c r="P231" i="1"/>
  <c r="O231" i="1"/>
  <c r="R230" i="1"/>
  <c r="Q230" i="1"/>
  <c r="P230" i="1"/>
  <c r="O230" i="1"/>
  <c r="R229" i="1"/>
  <c r="Q229" i="1"/>
  <c r="P229" i="1"/>
  <c r="O229" i="1"/>
  <c r="S228" i="1"/>
  <c r="R228" i="1"/>
  <c r="Q228" i="1"/>
  <c r="P228" i="1"/>
  <c r="O228" i="1"/>
  <c r="R227" i="1"/>
  <c r="Q227" i="1"/>
  <c r="P227" i="1"/>
  <c r="O227" i="1"/>
  <c r="R226" i="1"/>
  <c r="Q226" i="1"/>
  <c r="P226" i="1"/>
  <c r="O226" i="1"/>
  <c r="R225" i="1"/>
  <c r="Q225" i="1"/>
  <c r="P225" i="1"/>
  <c r="O225" i="1"/>
  <c r="R224" i="1"/>
  <c r="Q224" i="1"/>
  <c r="P224" i="1"/>
  <c r="S224" i="1" s="1"/>
  <c r="O224" i="1"/>
  <c r="R223" i="1"/>
  <c r="Q223" i="1"/>
  <c r="P223" i="1"/>
  <c r="O223" i="1"/>
  <c r="R222" i="1"/>
  <c r="Q222" i="1"/>
  <c r="P222" i="1"/>
  <c r="O222" i="1"/>
  <c r="R221" i="1"/>
  <c r="Q221" i="1"/>
  <c r="P221" i="1"/>
  <c r="O221" i="1"/>
  <c r="R220" i="1"/>
  <c r="Q220" i="1"/>
  <c r="P220" i="1"/>
  <c r="O220" i="1"/>
  <c r="R219" i="1"/>
  <c r="Q219" i="1"/>
  <c r="P219" i="1"/>
  <c r="S219" i="1" s="1"/>
  <c r="O219" i="1"/>
  <c r="R218" i="1"/>
  <c r="Q218" i="1"/>
  <c r="P218" i="1"/>
  <c r="O218" i="1"/>
  <c r="R217" i="1"/>
  <c r="Q217" i="1"/>
  <c r="P217" i="1"/>
  <c r="O217" i="1"/>
  <c r="R216" i="1"/>
  <c r="Q216" i="1"/>
  <c r="P216" i="1"/>
  <c r="S216" i="1" s="1"/>
  <c r="O216" i="1"/>
  <c r="R215" i="1"/>
  <c r="Q215" i="1"/>
  <c r="P215" i="1"/>
  <c r="O215" i="1"/>
  <c r="R214" i="1"/>
  <c r="Q214" i="1"/>
  <c r="P214" i="1"/>
  <c r="O214" i="1"/>
  <c r="R213" i="1"/>
  <c r="Q213" i="1"/>
  <c r="P213" i="1"/>
  <c r="O213" i="1"/>
  <c r="R212" i="1"/>
  <c r="Q212" i="1"/>
  <c r="P212" i="1"/>
  <c r="O212" i="1"/>
  <c r="S211" i="1"/>
  <c r="R211" i="1"/>
  <c r="Q211" i="1"/>
  <c r="P211" i="1"/>
  <c r="O211" i="1"/>
  <c r="R210" i="1"/>
  <c r="Q210" i="1"/>
  <c r="P210" i="1"/>
  <c r="O210" i="1"/>
  <c r="R209" i="1"/>
  <c r="Q209" i="1"/>
  <c r="P209" i="1"/>
  <c r="S209" i="1" s="1"/>
  <c r="O209" i="1"/>
  <c r="R208" i="1"/>
  <c r="Q208" i="1"/>
  <c r="P208" i="1"/>
  <c r="O208" i="1"/>
  <c r="R207" i="1"/>
  <c r="Q207" i="1"/>
  <c r="P207" i="1"/>
  <c r="O207" i="1"/>
  <c r="R206" i="1"/>
  <c r="Q206" i="1"/>
  <c r="P206" i="1"/>
  <c r="O206" i="1"/>
  <c r="R205" i="1"/>
  <c r="Q205" i="1"/>
  <c r="P205" i="1"/>
  <c r="S205" i="1" s="1"/>
  <c r="O205" i="1"/>
  <c r="R204" i="1"/>
  <c r="Q204" i="1"/>
  <c r="P204" i="1"/>
  <c r="S204" i="1" s="1"/>
  <c r="O204" i="1"/>
  <c r="R203" i="1"/>
  <c r="Q203" i="1"/>
  <c r="P203" i="1"/>
  <c r="O203" i="1"/>
  <c r="R202" i="1"/>
  <c r="Q202" i="1"/>
  <c r="P202" i="1"/>
  <c r="O202" i="1"/>
  <c r="R201" i="1"/>
  <c r="Q201" i="1"/>
  <c r="P201" i="1"/>
  <c r="O201" i="1"/>
  <c r="R200" i="1"/>
  <c r="Q200" i="1"/>
  <c r="P200" i="1"/>
  <c r="O200" i="1"/>
  <c r="R199" i="1"/>
  <c r="S199" i="1" s="1"/>
  <c r="Q199" i="1"/>
  <c r="P199" i="1"/>
  <c r="O199" i="1"/>
  <c r="R198" i="1"/>
  <c r="Q198" i="1"/>
  <c r="P198" i="1"/>
  <c r="O198" i="1"/>
  <c r="R197" i="1"/>
  <c r="Q197" i="1"/>
  <c r="P197" i="1"/>
  <c r="O197" i="1"/>
  <c r="R196" i="1"/>
  <c r="Q196" i="1"/>
  <c r="P196" i="1"/>
  <c r="S196" i="1" s="1"/>
  <c r="O196" i="1"/>
  <c r="R195" i="1"/>
  <c r="Q195" i="1"/>
  <c r="P195" i="1"/>
  <c r="O195" i="1"/>
  <c r="R194" i="1"/>
  <c r="Q194" i="1"/>
  <c r="P194" i="1"/>
  <c r="O194" i="1"/>
  <c r="R193" i="1"/>
  <c r="Q193" i="1"/>
  <c r="P193" i="1"/>
  <c r="O193" i="1"/>
  <c r="R192" i="1"/>
  <c r="Q192" i="1"/>
  <c r="P192" i="1"/>
  <c r="O192" i="1"/>
  <c r="R191" i="1"/>
  <c r="Q191" i="1"/>
  <c r="P191" i="1"/>
  <c r="O191" i="1"/>
  <c r="R190" i="1"/>
  <c r="Q190" i="1"/>
  <c r="P190" i="1"/>
  <c r="O190" i="1"/>
  <c r="R189" i="1"/>
  <c r="Q189" i="1"/>
  <c r="P189" i="1"/>
  <c r="O189" i="1"/>
  <c r="R188" i="1"/>
  <c r="Q188" i="1"/>
  <c r="P188" i="1"/>
  <c r="S188" i="1" s="1"/>
  <c r="O188" i="1"/>
  <c r="R187" i="1"/>
  <c r="Q187" i="1"/>
  <c r="P187" i="1"/>
  <c r="O187" i="1"/>
  <c r="R186" i="1"/>
  <c r="Q186" i="1"/>
  <c r="P186" i="1"/>
  <c r="O186" i="1"/>
  <c r="R185" i="1"/>
  <c r="Q185" i="1"/>
  <c r="P185" i="1"/>
  <c r="O185" i="1"/>
  <c r="R184" i="1"/>
  <c r="Q184" i="1"/>
  <c r="P184" i="1"/>
  <c r="S184" i="1" s="1"/>
  <c r="O184" i="1"/>
  <c r="R183" i="1"/>
  <c r="S183" i="1" s="1"/>
  <c r="Q183" i="1"/>
  <c r="P183" i="1"/>
  <c r="O183" i="1"/>
  <c r="R182" i="1"/>
  <c r="Q182" i="1"/>
  <c r="P182" i="1"/>
  <c r="O182" i="1"/>
  <c r="R181" i="1"/>
  <c r="Q181" i="1"/>
  <c r="P181" i="1"/>
  <c r="O181" i="1"/>
  <c r="S180" i="1"/>
  <c r="R180" i="1"/>
  <c r="Q180" i="1"/>
  <c r="P180" i="1"/>
  <c r="O180" i="1"/>
  <c r="R179" i="1"/>
  <c r="Q179" i="1"/>
  <c r="P179" i="1"/>
  <c r="O179" i="1"/>
  <c r="R178" i="1"/>
  <c r="Q178" i="1"/>
  <c r="P178" i="1"/>
  <c r="O178" i="1"/>
  <c r="R177" i="1"/>
  <c r="Q177" i="1"/>
  <c r="P177" i="1"/>
  <c r="S177" i="1" s="1"/>
  <c r="O177" i="1"/>
  <c r="R176" i="1"/>
  <c r="Q176" i="1"/>
  <c r="P176" i="1"/>
  <c r="O176" i="1"/>
  <c r="R175" i="1"/>
  <c r="Q175" i="1"/>
  <c r="P175" i="1"/>
  <c r="O175" i="1"/>
  <c r="R174" i="1"/>
  <c r="Q174" i="1"/>
  <c r="P174" i="1"/>
  <c r="O174" i="1"/>
  <c r="R173" i="1"/>
  <c r="Q173" i="1"/>
  <c r="P173" i="1"/>
  <c r="S173" i="1" s="1"/>
  <c r="O173" i="1"/>
  <c r="S172" i="1"/>
  <c r="R172" i="1"/>
  <c r="Q172" i="1"/>
  <c r="P172" i="1"/>
  <c r="O172" i="1"/>
  <c r="R171" i="1"/>
  <c r="Q171" i="1"/>
  <c r="P171" i="1"/>
  <c r="O171" i="1"/>
  <c r="R170" i="1"/>
  <c r="Q170" i="1"/>
  <c r="P170" i="1"/>
  <c r="O170" i="1"/>
  <c r="R169" i="1"/>
  <c r="Q169" i="1"/>
  <c r="P169" i="1"/>
  <c r="S169" i="1" s="1"/>
  <c r="O169" i="1"/>
  <c r="R168" i="1"/>
  <c r="Q168" i="1"/>
  <c r="P168" i="1"/>
  <c r="S168" i="1" s="1"/>
  <c r="O168" i="1"/>
  <c r="R167" i="1"/>
  <c r="Q167" i="1"/>
  <c r="P167" i="1"/>
  <c r="O167" i="1"/>
  <c r="R14" i="1"/>
  <c r="Q14" i="1"/>
  <c r="P14" i="1"/>
  <c r="O14" i="1"/>
  <c r="R13" i="1"/>
  <c r="Q13" i="1"/>
  <c r="T13" i="1" s="1"/>
  <c r="P13" i="1"/>
  <c r="S13" i="1" s="1"/>
  <c r="U13" i="1" s="1"/>
  <c r="O13" i="1"/>
  <c r="R12" i="1"/>
  <c r="Q12" i="1"/>
  <c r="T12" i="1" s="1"/>
  <c r="P12" i="1"/>
  <c r="O12" i="1"/>
  <c r="R11" i="1"/>
  <c r="Q11" i="1"/>
  <c r="T11" i="1" s="1"/>
  <c r="P11" i="1"/>
  <c r="O11" i="1"/>
  <c r="R10" i="1"/>
  <c r="Q10" i="1"/>
  <c r="T10" i="1" s="1"/>
  <c r="P10" i="1"/>
  <c r="O10" i="1"/>
  <c r="R9" i="1"/>
  <c r="Q9" i="1"/>
  <c r="T9" i="1" s="1"/>
  <c r="P9" i="1"/>
  <c r="S9" i="1" s="1"/>
  <c r="U9" i="1" s="1"/>
  <c r="O9" i="1"/>
  <c r="R8" i="1"/>
  <c r="Q8" i="1"/>
  <c r="T8" i="1" s="1"/>
  <c r="P8" i="1"/>
  <c r="O8" i="1"/>
  <c r="R1228" i="1"/>
  <c r="Q1228" i="1"/>
  <c r="P1228" i="1"/>
  <c r="O1228" i="1"/>
  <c r="R1227" i="1"/>
  <c r="Q1227" i="1"/>
  <c r="P1227" i="1"/>
  <c r="O1227" i="1"/>
  <c r="R1226" i="1"/>
  <c r="Q1226" i="1"/>
  <c r="P1226" i="1"/>
  <c r="S1226" i="1" s="1"/>
  <c r="O1226" i="1"/>
  <c r="R2160" i="1"/>
  <c r="Q2160" i="1"/>
  <c r="P2160" i="1"/>
  <c r="O2160" i="1"/>
  <c r="R2159" i="1"/>
  <c r="Q2159" i="1"/>
  <c r="T2159" i="1" s="1"/>
  <c r="P2159" i="1"/>
  <c r="O2159" i="1"/>
  <c r="R7" i="1"/>
  <c r="Q7" i="1"/>
  <c r="P7" i="1"/>
  <c r="O7" i="1"/>
  <c r="R1809" i="1"/>
  <c r="Q1809" i="1"/>
  <c r="P1809" i="1"/>
  <c r="O1809" i="1"/>
  <c r="R966" i="1"/>
  <c r="Q966" i="1"/>
  <c r="P966" i="1"/>
  <c r="S966" i="1" s="1"/>
  <c r="U966" i="1" s="1"/>
  <c r="O966" i="1"/>
  <c r="R166" i="1"/>
  <c r="Q166" i="1"/>
  <c r="P166" i="1"/>
  <c r="O166" i="1"/>
  <c r="R165" i="1"/>
  <c r="Q165" i="1"/>
  <c r="P165" i="1"/>
  <c r="O165" i="1"/>
  <c r="R6" i="1"/>
  <c r="Q6" i="1"/>
  <c r="T6" i="1" s="1"/>
  <c r="P6" i="1"/>
  <c r="O6" i="1"/>
  <c r="R164" i="1"/>
  <c r="Q164" i="1"/>
  <c r="P164" i="1"/>
  <c r="S164" i="1" s="1"/>
  <c r="O164" i="1"/>
  <c r="S2158" i="1"/>
  <c r="U2158" i="1" s="1"/>
  <c r="R2158" i="1"/>
  <c r="Q2158" i="1"/>
  <c r="T2158" i="1" s="1"/>
  <c r="P2158" i="1"/>
  <c r="O2158" i="1"/>
  <c r="R5" i="1"/>
  <c r="Q5" i="1"/>
  <c r="T5" i="1" s="1"/>
  <c r="P5" i="1"/>
  <c r="O5" i="1"/>
  <c r="R2157" i="1"/>
  <c r="Q2157" i="1"/>
  <c r="T2157" i="1" s="1"/>
  <c r="P2157" i="1"/>
  <c r="O2157" i="1"/>
  <c r="R2156" i="1"/>
  <c r="Q2156" i="1"/>
  <c r="T2156" i="1" s="1"/>
  <c r="P2156" i="1"/>
  <c r="S2156" i="1" s="1"/>
  <c r="U2156" i="1" s="1"/>
  <c r="O2156" i="1"/>
  <c r="R2155" i="1"/>
  <c r="Q2155" i="1"/>
  <c r="T2155" i="1" s="1"/>
  <c r="P2155" i="1"/>
  <c r="O2155" i="1"/>
  <c r="R2154" i="1"/>
  <c r="Q2154" i="1"/>
  <c r="T2154" i="1" s="1"/>
  <c r="P2154" i="1"/>
  <c r="O2154" i="1"/>
  <c r="R2153" i="1"/>
  <c r="Q2153" i="1"/>
  <c r="T2153" i="1" s="1"/>
  <c r="P2153" i="1"/>
  <c r="O2153" i="1"/>
  <c r="R2152" i="1"/>
  <c r="Q2152" i="1"/>
  <c r="T2152" i="1" s="1"/>
  <c r="P2152" i="1"/>
  <c r="S2152" i="1" s="1"/>
  <c r="U2152" i="1" s="1"/>
  <c r="O2152" i="1"/>
  <c r="S1808" i="1"/>
  <c r="R1808" i="1"/>
  <c r="Q1808" i="1"/>
  <c r="P1808" i="1"/>
  <c r="O1808" i="1"/>
  <c r="R163" i="1"/>
  <c r="Q163" i="1"/>
  <c r="P163" i="1"/>
  <c r="O163" i="1"/>
  <c r="R162" i="1"/>
  <c r="Q162" i="1"/>
  <c r="P162" i="1"/>
  <c r="O162" i="1"/>
  <c r="R161" i="1"/>
  <c r="Q161" i="1"/>
  <c r="P161" i="1"/>
  <c r="O161" i="1"/>
  <c r="R160" i="1"/>
  <c r="Q160" i="1"/>
  <c r="P160" i="1"/>
  <c r="O160" i="1"/>
  <c r="R1807" i="1"/>
  <c r="Q1807" i="1"/>
  <c r="P1807" i="1"/>
  <c r="O1807" i="1"/>
  <c r="R1806" i="1"/>
  <c r="Q1806" i="1"/>
  <c r="P1806" i="1"/>
  <c r="S1806" i="1" s="1"/>
  <c r="O1806" i="1"/>
  <c r="R1805" i="1"/>
  <c r="S1805" i="1" s="1"/>
  <c r="Q1805" i="1"/>
  <c r="P1805" i="1"/>
  <c r="O1805" i="1"/>
  <c r="R159" i="1"/>
  <c r="Q159" i="1"/>
  <c r="P159" i="1"/>
  <c r="O159" i="1"/>
  <c r="R158" i="1"/>
  <c r="Q158" i="1"/>
  <c r="P158" i="1"/>
  <c r="O158" i="1"/>
  <c r="R1225" i="1"/>
  <c r="Q1225" i="1"/>
  <c r="P1225" i="1"/>
  <c r="O1225" i="1"/>
  <c r="R1224" i="1"/>
  <c r="Q1224" i="1"/>
  <c r="P1224" i="1"/>
  <c r="O1224" i="1"/>
  <c r="R1223" i="1"/>
  <c r="Q1223" i="1"/>
  <c r="P1223" i="1"/>
  <c r="O1223" i="1"/>
  <c r="R1222" i="1"/>
  <c r="Q1222" i="1"/>
  <c r="P1222" i="1"/>
  <c r="O1222" i="1"/>
  <c r="R1221" i="1"/>
  <c r="Q1221" i="1"/>
  <c r="P1221" i="1"/>
  <c r="S1221" i="1" s="1"/>
  <c r="O1221" i="1"/>
  <c r="S1220" i="1"/>
  <c r="R1220" i="1"/>
  <c r="Q1220" i="1"/>
  <c r="P1220" i="1"/>
  <c r="O1220" i="1"/>
  <c r="R1219" i="1"/>
  <c r="Q1219" i="1"/>
  <c r="P1219" i="1"/>
  <c r="O1219" i="1"/>
  <c r="R1218" i="1"/>
  <c r="Q1218" i="1"/>
  <c r="P1218" i="1"/>
  <c r="O1218" i="1"/>
  <c r="R2151" i="1"/>
  <c r="Q2151" i="1"/>
  <c r="T2151" i="1" s="1"/>
  <c r="P2151" i="1"/>
  <c r="O2151" i="1"/>
  <c r="R1217" i="1"/>
  <c r="Q1217" i="1"/>
  <c r="P1217" i="1"/>
  <c r="O1217" i="1"/>
  <c r="R157" i="1"/>
  <c r="Q157" i="1"/>
  <c r="P157" i="1"/>
  <c r="O157" i="1"/>
  <c r="R156" i="1"/>
  <c r="Q156" i="1"/>
  <c r="P156" i="1"/>
  <c r="O156" i="1"/>
  <c r="R1804" i="1"/>
  <c r="Q1804" i="1"/>
  <c r="P1804" i="1"/>
  <c r="S1804" i="1" s="1"/>
  <c r="O1804" i="1"/>
  <c r="R965" i="1"/>
  <c r="Q965" i="1"/>
  <c r="P965" i="1"/>
  <c r="O965" i="1"/>
  <c r="R2150" i="1"/>
  <c r="Q2150" i="1"/>
  <c r="T2150" i="1" s="1"/>
  <c r="P2150" i="1"/>
  <c r="O2150" i="1"/>
  <c r="R1803" i="1"/>
  <c r="Q1803" i="1"/>
  <c r="P1803" i="1"/>
  <c r="O1803" i="1"/>
  <c r="R155" i="1"/>
  <c r="Q155" i="1"/>
  <c r="P155" i="1"/>
  <c r="S155" i="1" s="1"/>
  <c r="O155" i="1"/>
  <c r="R1216" i="1"/>
  <c r="Q1216" i="1"/>
  <c r="P1216" i="1"/>
  <c r="O1216" i="1"/>
  <c r="R154" i="1"/>
  <c r="Q154" i="1"/>
  <c r="P154" i="1"/>
  <c r="O154" i="1"/>
  <c r="R153" i="1"/>
  <c r="Q153" i="1"/>
  <c r="P153" i="1"/>
  <c r="O153" i="1"/>
  <c r="R152" i="1"/>
  <c r="Q152" i="1"/>
  <c r="P152" i="1"/>
  <c r="S152" i="1" s="1"/>
  <c r="O152" i="1"/>
  <c r="S151" i="1"/>
  <c r="R151" i="1"/>
  <c r="Q151" i="1"/>
  <c r="P151" i="1"/>
  <c r="O151" i="1"/>
  <c r="R150" i="1"/>
  <c r="Q150" i="1"/>
  <c r="P150" i="1"/>
  <c r="O150" i="1"/>
  <c r="R149" i="1"/>
  <c r="Q149" i="1"/>
  <c r="P149" i="1"/>
  <c r="O149" i="1"/>
  <c r="R148" i="1"/>
  <c r="Q148" i="1"/>
  <c r="P148" i="1"/>
  <c r="O148" i="1"/>
  <c r="R147" i="1"/>
  <c r="Q147" i="1"/>
  <c r="P147" i="1"/>
  <c r="S147" i="1" s="1"/>
  <c r="O147" i="1"/>
  <c r="R146" i="1"/>
  <c r="Q146" i="1"/>
  <c r="P146" i="1"/>
  <c r="O146" i="1"/>
  <c r="R1215" i="1"/>
  <c r="Q1215" i="1"/>
  <c r="P1215" i="1"/>
  <c r="O1215" i="1"/>
  <c r="R145" i="1"/>
  <c r="Q145" i="1"/>
  <c r="P145" i="1"/>
  <c r="O145" i="1"/>
  <c r="R144" i="1"/>
  <c r="Q144" i="1"/>
  <c r="P144" i="1"/>
  <c r="O144" i="1"/>
  <c r="R1802" i="1"/>
  <c r="Q1802" i="1"/>
  <c r="P1802" i="1"/>
  <c r="O1802" i="1"/>
  <c r="R2149" i="1"/>
  <c r="Q2149" i="1"/>
  <c r="T2149" i="1" s="1"/>
  <c r="P2149" i="1"/>
  <c r="O2149" i="1"/>
  <c r="R143" i="1"/>
  <c r="Q143" i="1"/>
  <c r="P143" i="1"/>
  <c r="S143" i="1" s="1"/>
  <c r="O143" i="1"/>
  <c r="R964" i="1"/>
  <c r="Q964" i="1"/>
  <c r="T964" i="1" s="1"/>
  <c r="P964" i="1"/>
  <c r="O964" i="1"/>
  <c r="R142" i="1"/>
  <c r="Q142" i="1"/>
  <c r="P142" i="1"/>
  <c r="O142" i="1"/>
  <c r="R141" i="1"/>
  <c r="Q141" i="1"/>
  <c r="P141" i="1"/>
  <c r="O141" i="1"/>
  <c r="R140" i="1"/>
  <c r="Q140" i="1"/>
  <c r="P140" i="1"/>
  <c r="S140" i="1" s="1"/>
  <c r="O140" i="1"/>
  <c r="R2148" i="1"/>
  <c r="Q2148" i="1"/>
  <c r="T2148" i="1" s="1"/>
  <c r="P2148" i="1"/>
  <c r="O2148" i="1"/>
  <c r="R139" i="1"/>
  <c r="Q139" i="1"/>
  <c r="P139" i="1"/>
  <c r="S139" i="1" s="1"/>
  <c r="O139" i="1"/>
  <c r="R138" i="1"/>
  <c r="Q138" i="1"/>
  <c r="P138" i="1"/>
  <c r="O138" i="1"/>
  <c r="R2426" i="1"/>
  <c r="Q2426" i="1"/>
  <c r="P2426" i="1"/>
  <c r="O2426" i="1"/>
  <c r="R137" i="1"/>
  <c r="Q137" i="1"/>
  <c r="P137" i="1"/>
  <c r="O137" i="1"/>
  <c r="R2147" i="1"/>
  <c r="S2147" i="1" s="1"/>
  <c r="U2147" i="1" s="1"/>
  <c r="Q2147" i="1"/>
  <c r="P2147" i="1"/>
  <c r="O2147" i="1"/>
  <c r="R2146" i="1"/>
  <c r="Q2146" i="1"/>
  <c r="T2146" i="1" s="1"/>
  <c r="P2146" i="1"/>
  <c r="O2146" i="1"/>
  <c r="R1032" i="1"/>
  <c r="Q1032" i="1"/>
  <c r="P1032" i="1"/>
  <c r="O1032" i="1"/>
  <c r="R2145" i="1"/>
  <c r="S2145" i="1" s="1"/>
  <c r="U2145" i="1" s="1"/>
  <c r="Q2145" i="1"/>
  <c r="P2145" i="1"/>
  <c r="O2145" i="1"/>
  <c r="S1214" i="1"/>
  <c r="R1214" i="1"/>
  <c r="Q1214" i="1"/>
  <c r="P1214" i="1"/>
  <c r="O1214" i="1"/>
  <c r="R2144" i="1"/>
  <c r="Q2144" i="1"/>
  <c r="P2144" i="1"/>
  <c r="O2144" i="1"/>
  <c r="R2143" i="1"/>
  <c r="Q2143" i="1"/>
  <c r="T2143" i="1" s="1"/>
  <c r="P2143" i="1"/>
  <c r="O2143" i="1"/>
  <c r="R963" i="1"/>
  <c r="Q963" i="1"/>
  <c r="P963" i="1"/>
  <c r="S963" i="1" s="1"/>
  <c r="U963" i="1" s="1"/>
  <c r="O963" i="1"/>
  <c r="R1213" i="1"/>
  <c r="Q1213" i="1"/>
  <c r="P1213" i="1"/>
  <c r="O1213" i="1"/>
  <c r="R2142" i="1"/>
  <c r="Q2142" i="1"/>
  <c r="P2142" i="1"/>
  <c r="O2142" i="1"/>
  <c r="R136" i="1"/>
  <c r="Q136" i="1"/>
  <c r="P136" i="1"/>
  <c r="O136" i="1"/>
  <c r="R1212" i="1"/>
  <c r="Q1212" i="1"/>
  <c r="P1212" i="1"/>
  <c r="S1212" i="1" s="1"/>
  <c r="O1212" i="1"/>
  <c r="R1211" i="1"/>
  <c r="Q1211" i="1"/>
  <c r="P1211" i="1"/>
  <c r="O1211" i="1"/>
  <c r="R1031" i="1"/>
  <c r="Q1031" i="1"/>
  <c r="P1031" i="1"/>
  <c r="O1031" i="1"/>
  <c r="R2425" i="1"/>
  <c r="Q2425" i="1"/>
  <c r="P2425" i="1"/>
  <c r="O2425" i="1"/>
  <c r="R135" i="1"/>
  <c r="Q135" i="1"/>
  <c r="P135" i="1"/>
  <c r="S135" i="1" s="1"/>
  <c r="O135" i="1"/>
  <c r="R1210" i="1"/>
  <c r="Q1210" i="1"/>
  <c r="P1210" i="1"/>
  <c r="O1210" i="1"/>
  <c r="R2141" i="1"/>
  <c r="Q2141" i="1"/>
  <c r="P2141" i="1"/>
  <c r="O2141" i="1"/>
  <c r="R1209" i="1"/>
  <c r="Q1209" i="1"/>
  <c r="P1209" i="1"/>
  <c r="O1209" i="1"/>
  <c r="R2140" i="1"/>
  <c r="Q2140" i="1"/>
  <c r="T2140" i="1" s="1"/>
  <c r="P2140" i="1"/>
  <c r="O2140" i="1"/>
  <c r="R1801" i="1"/>
  <c r="Q1801" i="1"/>
  <c r="P1801" i="1"/>
  <c r="O1801" i="1"/>
  <c r="R134" i="1"/>
  <c r="Q134" i="1"/>
  <c r="P134" i="1"/>
  <c r="O134" i="1"/>
  <c r="R1800" i="1"/>
  <c r="Q1800" i="1"/>
  <c r="P1800" i="1"/>
  <c r="O1800" i="1"/>
  <c r="R2139" i="1"/>
  <c r="Q2139" i="1"/>
  <c r="T2139" i="1" s="1"/>
  <c r="P2139" i="1"/>
  <c r="O2139" i="1"/>
  <c r="R2138" i="1"/>
  <c r="S2138" i="1" s="1"/>
  <c r="U2138" i="1" s="1"/>
  <c r="Q2138" i="1"/>
  <c r="P2138" i="1"/>
  <c r="O2138" i="1"/>
  <c r="R2137" i="1"/>
  <c r="Q2137" i="1"/>
  <c r="T2137" i="1" s="1"/>
  <c r="P2137" i="1"/>
  <c r="O2137" i="1"/>
  <c r="R962" i="1"/>
  <c r="Q962" i="1"/>
  <c r="P962" i="1"/>
  <c r="O962" i="1"/>
  <c r="R2136" i="1"/>
  <c r="S2136" i="1" s="1"/>
  <c r="U2136" i="1" s="1"/>
  <c r="Q2136" i="1"/>
  <c r="P2136" i="1"/>
  <c r="O2136" i="1"/>
  <c r="R1799" i="1"/>
  <c r="Q1799" i="1"/>
  <c r="P1799" i="1"/>
  <c r="O1799" i="1"/>
  <c r="R2135" i="1"/>
  <c r="Q2135" i="1"/>
  <c r="P2135" i="1"/>
  <c r="O2135" i="1"/>
  <c r="R2134" i="1"/>
  <c r="Q2134" i="1"/>
  <c r="T2134" i="1" s="1"/>
  <c r="P2134" i="1"/>
  <c r="O2134" i="1"/>
  <c r="R2133" i="1"/>
  <c r="Q2133" i="1"/>
  <c r="P2133" i="1"/>
  <c r="O2133" i="1"/>
  <c r="R1208" i="1"/>
  <c r="Q1208" i="1"/>
  <c r="P1208" i="1"/>
  <c r="O1208" i="1"/>
  <c r="R2132" i="1"/>
  <c r="Q2132" i="1"/>
  <c r="P2132" i="1"/>
  <c r="O2132" i="1"/>
  <c r="R2131" i="1"/>
  <c r="Q2131" i="1"/>
  <c r="T2131" i="1" s="1"/>
  <c r="P2131" i="1"/>
  <c r="S2131" i="1" s="1"/>
  <c r="U2131" i="1" s="1"/>
  <c r="O2131" i="1"/>
  <c r="S2130" i="1"/>
  <c r="U2130" i="1" s="1"/>
  <c r="R2130" i="1"/>
  <c r="Q2130" i="1"/>
  <c r="P2130" i="1"/>
  <c r="O2130" i="1"/>
  <c r="R961" i="1"/>
  <c r="Q961" i="1"/>
  <c r="T961" i="1" s="1"/>
  <c r="P961" i="1"/>
  <c r="O961" i="1"/>
  <c r="R2129" i="1"/>
  <c r="Q2129" i="1"/>
  <c r="P2129" i="1"/>
  <c r="O2129" i="1"/>
  <c r="R2128" i="1"/>
  <c r="Q2128" i="1"/>
  <c r="T2128" i="1" s="1"/>
  <c r="P2128" i="1"/>
  <c r="O2128" i="1"/>
  <c r="R133" i="1"/>
  <c r="Q133" i="1"/>
  <c r="P133" i="1"/>
  <c r="S133" i="1" s="1"/>
  <c r="O133" i="1"/>
  <c r="R1030" i="1"/>
  <c r="Q1030" i="1"/>
  <c r="P1030" i="1"/>
  <c r="O1030" i="1"/>
  <c r="R132" i="1"/>
  <c r="Q132" i="1"/>
  <c r="P132" i="1"/>
  <c r="O132" i="1"/>
  <c r="R131" i="1"/>
  <c r="Q131" i="1"/>
  <c r="P131" i="1"/>
  <c r="O131" i="1"/>
  <c r="R130" i="1"/>
  <c r="Q130" i="1"/>
  <c r="P130" i="1"/>
  <c r="O130" i="1"/>
  <c r="R2127" i="1"/>
  <c r="Q2127" i="1"/>
  <c r="P2127" i="1"/>
  <c r="O2127" i="1"/>
  <c r="R129" i="1"/>
  <c r="Q129" i="1"/>
  <c r="P129" i="1"/>
  <c r="O129" i="1"/>
  <c r="R128" i="1"/>
  <c r="Q128" i="1"/>
  <c r="P128" i="1"/>
  <c r="S128" i="1" s="1"/>
  <c r="O128" i="1"/>
  <c r="R127" i="1"/>
  <c r="Q127" i="1"/>
  <c r="P127" i="1"/>
  <c r="O127" i="1"/>
  <c r="R1798" i="1"/>
  <c r="Q1798" i="1"/>
  <c r="P1798" i="1"/>
  <c r="O1798" i="1"/>
  <c r="R1797" i="1"/>
  <c r="Q1797" i="1"/>
  <c r="P1797" i="1"/>
  <c r="O1797" i="1"/>
  <c r="R2126" i="1"/>
  <c r="Q2126" i="1"/>
  <c r="P2126" i="1"/>
  <c r="S2126" i="1" s="1"/>
  <c r="U2126" i="1" s="1"/>
  <c r="O2126" i="1"/>
  <c r="R2125" i="1"/>
  <c r="Q2125" i="1"/>
  <c r="P2125" i="1"/>
  <c r="S2125" i="1" s="1"/>
  <c r="U2125" i="1" s="1"/>
  <c r="O2125" i="1"/>
  <c r="R2124" i="1"/>
  <c r="Q2124" i="1"/>
  <c r="T2124" i="1" s="1"/>
  <c r="P2124" i="1"/>
  <c r="O2124" i="1"/>
  <c r="R126" i="1"/>
  <c r="Q126" i="1"/>
  <c r="P126" i="1"/>
  <c r="O126" i="1"/>
  <c r="R1207" i="1"/>
  <c r="Q1207" i="1"/>
  <c r="P1207" i="1"/>
  <c r="O1207" i="1"/>
  <c r="R2123" i="1"/>
  <c r="Q2123" i="1"/>
  <c r="P2123" i="1"/>
  <c r="O2123" i="1"/>
  <c r="R2122" i="1"/>
  <c r="Q2122" i="1"/>
  <c r="T2122" i="1" s="1"/>
  <c r="P2122" i="1"/>
  <c r="O2122" i="1"/>
  <c r="R125" i="1"/>
  <c r="Q125" i="1"/>
  <c r="P125" i="1"/>
  <c r="O125" i="1"/>
  <c r="R2121" i="1"/>
  <c r="Q2121" i="1"/>
  <c r="T2121" i="1" s="1"/>
  <c r="P2121" i="1"/>
  <c r="O2121" i="1"/>
  <c r="S1029" i="1"/>
  <c r="R1029" i="1"/>
  <c r="Q1029" i="1"/>
  <c r="P1029" i="1"/>
  <c r="O1029" i="1"/>
  <c r="S1206" i="1"/>
  <c r="R1206" i="1"/>
  <c r="Q1206" i="1"/>
  <c r="P1206" i="1"/>
  <c r="O1206" i="1"/>
  <c r="R2120" i="1"/>
  <c r="Q2120" i="1"/>
  <c r="T2120" i="1" s="1"/>
  <c r="P2120" i="1"/>
  <c r="O2120" i="1"/>
  <c r="R1205" i="1"/>
  <c r="Q1205" i="1"/>
  <c r="P1205" i="1"/>
  <c r="S1205" i="1" s="1"/>
  <c r="O1205" i="1"/>
  <c r="R1204" i="1"/>
  <c r="Q1204" i="1"/>
  <c r="P1204" i="1"/>
  <c r="O1204" i="1"/>
  <c r="R1028" i="1"/>
  <c r="Q1028" i="1"/>
  <c r="P1028" i="1"/>
  <c r="O1028" i="1"/>
  <c r="R2119" i="1"/>
  <c r="Q2119" i="1"/>
  <c r="T2119" i="1" s="1"/>
  <c r="P2119" i="1"/>
  <c r="O2119" i="1"/>
  <c r="R2118" i="1"/>
  <c r="Q2118" i="1"/>
  <c r="P2118" i="1"/>
  <c r="S2118" i="1" s="1"/>
  <c r="U2118" i="1" s="1"/>
  <c r="O2118" i="1"/>
  <c r="R124" i="1"/>
  <c r="Q124" i="1"/>
  <c r="P124" i="1"/>
  <c r="S124" i="1" s="1"/>
  <c r="O124" i="1"/>
  <c r="R2117" i="1"/>
  <c r="Q2117" i="1"/>
  <c r="P2117" i="1"/>
  <c r="S2117" i="1" s="1"/>
  <c r="U2117" i="1" s="1"/>
  <c r="O2117" i="1"/>
  <c r="R2424" i="1"/>
  <c r="Q2424" i="1"/>
  <c r="P2424" i="1"/>
  <c r="O2424" i="1"/>
  <c r="R2116" i="1"/>
  <c r="Q2116" i="1"/>
  <c r="P2116" i="1"/>
  <c r="O2116" i="1"/>
  <c r="R2115" i="1"/>
  <c r="Q2115" i="1"/>
  <c r="T2115" i="1" s="1"/>
  <c r="P2115" i="1"/>
  <c r="O2115" i="1"/>
  <c r="R2114" i="1"/>
  <c r="S2114" i="1" s="1"/>
  <c r="U2114" i="1" s="1"/>
  <c r="Q2114" i="1"/>
  <c r="P2114" i="1"/>
  <c r="O2114" i="1"/>
  <c r="R123" i="1"/>
  <c r="Q123" i="1"/>
  <c r="P123" i="1"/>
  <c r="O123" i="1"/>
  <c r="R122" i="1"/>
  <c r="Q122" i="1"/>
  <c r="P122" i="1"/>
  <c r="O122" i="1"/>
  <c r="R2113" i="1"/>
  <c r="S2113" i="1" s="1"/>
  <c r="U2113" i="1" s="1"/>
  <c r="Q2113" i="1"/>
  <c r="P2113" i="1"/>
  <c r="O2113" i="1"/>
  <c r="R1796" i="1"/>
  <c r="Q1796" i="1"/>
  <c r="P1796" i="1"/>
  <c r="S1796" i="1" s="1"/>
  <c r="O1796" i="1"/>
  <c r="R2112" i="1"/>
  <c r="Q2112" i="1"/>
  <c r="P2112" i="1"/>
  <c r="O2112" i="1"/>
  <c r="R2111" i="1"/>
  <c r="Q2111" i="1"/>
  <c r="T2111" i="1" s="1"/>
  <c r="P2111" i="1"/>
  <c r="O2111" i="1"/>
  <c r="R1203" i="1"/>
  <c r="Q1203" i="1"/>
  <c r="P1203" i="1"/>
  <c r="S1203" i="1" s="1"/>
  <c r="O1203" i="1"/>
  <c r="R2110" i="1"/>
  <c r="Q2110" i="1"/>
  <c r="T2110" i="1" s="1"/>
  <c r="P2110" i="1"/>
  <c r="O2110" i="1"/>
  <c r="R121" i="1"/>
  <c r="Q121" i="1"/>
  <c r="P121" i="1"/>
  <c r="O121" i="1"/>
  <c r="R1202" i="1"/>
  <c r="Q1202" i="1"/>
  <c r="P1202" i="1"/>
  <c r="O1202" i="1"/>
  <c r="R1795" i="1"/>
  <c r="Q1795" i="1"/>
  <c r="P1795" i="1"/>
  <c r="O1795" i="1"/>
  <c r="R120" i="1"/>
  <c r="Q120" i="1"/>
  <c r="P120" i="1"/>
  <c r="O120" i="1"/>
  <c r="R1201" i="1"/>
  <c r="Q1201" i="1"/>
  <c r="P1201" i="1"/>
  <c r="O1201" i="1"/>
  <c r="R2109" i="1"/>
  <c r="Q2109" i="1"/>
  <c r="P2109" i="1"/>
  <c r="O2109" i="1"/>
  <c r="R2108" i="1"/>
  <c r="Q2108" i="1"/>
  <c r="T2108" i="1" s="1"/>
  <c r="P2108" i="1"/>
  <c r="O2108" i="1"/>
  <c r="R119" i="1"/>
  <c r="Q119" i="1"/>
  <c r="P119" i="1"/>
  <c r="O119" i="1"/>
  <c r="R2107" i="1"/>
  <c r="Q2107" i="1"/>
  <c r="T2107" i="1" s="1"/>
  <c r="P2107" i="1"/>
  <c r="O2107" i="1"/>
  <c r="R2106" i="1"/>
  <c r="Q2106" i="1"/>
  <c r="P2106" i="1"/>
  <c r="S2106" i="1" s="1"/>
  <c r="U2106" i="1" s="1"/>
  <c r="O2106" i="1"/>
  <c r="R1794" i="1"/>
  <c r="Q1794" i="1"/>
  <c r="P1794" i="1"/>
  <c r="S1794" i="1" s="1"/>
  <c r="O1794" i="1"/>
  <c r="R1027" i="1"/>
  <c r="Q1027" i="1"/>
  <c r="P1027" i="1"/>
  <c r="O1027" i="1"/>
  <c r="R1200" i="1"/>
  <c r="Q1200" i="1"/>
  <c r="P1200" i="1"/>
  <c r="O1200" i="1"/>
  <c r="R1199" i="1"/>
  <c r="Q1199" i="1"/>
  <c r="P1199" i="1"/>
  <c r="O1199" i="1"/>
  <c r="R1198" i="1"/>
  <c r="Q1198" i="1"/>
  <c r="P1198" i="1"/>
  <c r="O1198" i="1"/>
  <c r="R1197" i="1"/>
  <c r="Q1197" i="1"/>
  <c r="P1197" i="1"/>
  <c r="O1197" i="1"/>
  <c r="R1196" i="1"/>
  <c r="Q1196" i="1"/>
  <c r="P1196" i="1"/>
  <c r="O1196" i="1"/>
  <c r="R2105" i="1"/>
  <c r="Q2105" i="1"/>
  <c r="T2105" i="1" s="1"/>
  <c r="P2105" i="1"/>
  <c r="O2105" i="1"/>
  <c r="S2104" i="1"/>
  <c r="U2104" i="1" s="1"/>
  <c r="R2104" i="1"/>
  <c r="Q2104" i="1"/>
  <c r="T2104" i="1" s="1"/>
  <c r="P2104" i="1"/>
  <c r="O2104" i="1"/>
  <c r="R2103" i="1"/>
  <c r="Q2103" i="1"/>
  <c r="P2103" i="1"/>
  <c r="O2103" i="1"/>
  <c r="R118" i="1"/>
  <c r="Q118" i="1"/>
  <c r="P118" i="1"/>
  <c r="O118" i="1"/>
  <c r="R1793" i="1"/>
  <c r="Q1793" i="1"/>
  <c r="P1793" i="1"/>
  <c r="O1793" i="1"/>
  <c r="R117" i="1"/>
  <c r="Q117" i="1"/>
  <c r="P117" i="1"/>
  <c r="S117" i="1" s="1"/>
  <c r="O117" i="1"/>
  <c r="R1195" i="1"/>
  <c r="S1195" i="1" s="1"/>
  <c r="Q1195" i="1"/>
  <c r="P1195" i="1"/>
  <c r="O1195" i="1"/>
  <c r="R116" i="1"/>
  <c r="Q116" i="1"/>
  <c r="P116" i="1"/>
  <c r="O116" i="1"/>
  <c r="R2102" i="1"/>
  <c r="Q2102" i="1"/>
  <c r="P2102" i="1"/>
  <c r="O2102" i="1"/>
  <c r="R2101" i="1"/>
  <c r="Q2101" i="1"/>
  <c r="T2101" i="1" s="1"/>
  <c r="P2101" i="1"/>
  <c r="S2101" i="1" s="1"/>
  <c r="U2101" i="1" s="1"/>
  <c r="O2101" i="1"/>
  <c r="R115" i="1"/>
  <c r="Q115" i="1"/>
  <c r="P115" i="1"/>
  <c r="O115" i="1"/>
  <c r="R114" i="1"/>
  <c r="Q114" i="1"/>
  <c r="P114" i="1"/>
  <c r="O114" i="1"/>
  <c r="R2100" i="1"/>
  <c r="Q2100" i="1"/>
  <c r="P2100" i="1"/>
  <c r="S2100" i="1" s="1"/>
  <c r="U2100" i="1" s="1"/>
  <c r="O2100" i="1"/>
  <c r="R1194" i="1"/>
  <c r="Q1194" i="1"/>
  <c r="P1194" i="1"/>
  <c r="O1194" i="1"/>
  <c r="R1193" i="1"/>
  <c r="Q1193" i="1"/>
  <c r="P1193" i="1"/>
  <c r="O1193" i="1"/>
  <c r="R113" i="1"/>
  <c r="Q113" i="1"/>
  <c r="P113" i="1"/>
  <c r="O113" i="1"/>
  <c r="R960" i="1"/>
  <c r="Q960" i="1"/>
  <c r="P960" i="1"/>
  <c r="S960" i="1" s="1"/>
  <c r="U960" i="1" s="1"/>
  <c r="O960" i="1"/>
  <c r="R1192" i="1"/>
  <c r="Q1192" i="1"/>
  <c r="P1192" i="1"/>
  <c r="S1192" i="1" s="1"/>
  <c r="O1192" i="1"/>
  <c r="R1191" i="1"/>
  <c r="Q1191" i="1"/>
  <c r="P1191" i="1"/>
  <c r="O1191" i="1"/>
  <c r="R2099" i="1"/>
  <c r="Q2099" i="1"/>
  <c r="P2099" i="1"/>
  <c r="O2099" i="1"/>
  <c r="R1190" i="1"/>
  <c r="Q1190" i="1"/>
  <c r="P1190" i="1"/>
  <c r="O1190" i="1"/>
  <c r="R2098" i="1"/>
  <c r="Q2098" i="1"/>
  <c r="P2098" i="1"/>
  <c r="S2098" i="1" s="1"/>
  <c r="U2098" i="1" s="1"/>
  <c r="O2098" i="1"/>
  <c r="R112" i="1"/>
  <c r="Q112" i="1"/>
  <c r="P112" i="1"/>
  <c r="O112" i="1"/>
  <c r="R2097" i="1"/>
  <c r="Q2097" i="1"/>
  <c r="P2097" i="1"/>
  <c r="O2097" i="1"/>
  <c r="R1189" i="1"/>
  <c r="Q1189" i="1"/>
  <c r="P1189" i="1"/>
  <c r="O1189" i="1"/>
  <c r="R111" i="1"/>
  <c r="Q111" i="1"/>
  <c r="P111" i="1"/>
  <c r="O111" i="1"/>
  <c r="S4" i="1"/>
  <c r="U4" i="1" s="1"/>
  <c r="R4" i="1"/>
  <c r="Q4" i="1"/>
  <c r="T4" i="1" s="1"/>
  <c r="P4" i="1"/>
  <c r="O4" i="1"/>
  <c r="R1026" i="1"/>
  <c r="Q1026" i="1"/>
  <c r="P1026" i="1"/>
  <c r="O1026" i="1"/>
  <c r="R2423" i="1"/>
  <c r="Q2423" i="1"/>
  <c r="P2423" i="1"/>
  <c r="S2423" i="1" s="1"/>
  <c r="O2423" i="1"/>
  <c r="R1792" i="1"/>
  <c r="Q1792" i="1"/>
  <c r="P1792" i="1"/>
  <c r="O1792" i="1"/>
  <c r="R110" i="1"/>
  <c r="Q110" i="1"/>
  <c r="P110" i="1"/>
  <c r="O110" i="1"/>
  <c r="R2096" i="1"/>
  <c r="Q2096" i="1"/>
  <c r="P2096" i="1"/>
  <c r="O2096" i="1"/>
  <c r="R1025" i="1"/>
  <c r="Q1025" i="1"/>
  <c r="P1025" i="1"/>
  <c r="S1025" i="1" s="1"/>
  <c r="O1025" i="1"/>
  <c r="S1024" i="1"/>
  <c r="R1024" i="1"/>
  <c r="Q1024" i="1"/>
  <c r="P1024" i="1"/>
  <c r="O1024" i="1"/>
  <c r="R1188" i="1"/>
  <c r="Q1188" i="1"/>
  <c r="P1188" i="1"/>
  <c r="S1188" i="1" s="1"/>
  <c r="O1188" i="1"/>
  <c r="R2095" i="1"/>
  <c r="Q2095" i="1"/>
  <c r="T2095" i="1" s="1"/>
  <c r="P2095" i="1"/>
  <c r="O2095" i="1"/>
  <c r="R2094" i="1"/>
  <c r="Q2094" i="1"/>
  <c r="P2094" i="1"/>
  <c r="S2094" i="1" s="1"/>
  <c r="U2094" i="1" s="1"/>
  <c r="O2094" i="1"/>
  <c r="R1187" i="1"/>
  <c r="Q1187" i="1"/>
  <c r="P1187" i="1"/>
  <c r="O1187" i="1"/>
  <c r="R2422" i="1"/>
  <c r="Q2422" i="1"/>
  <c r="P2422" i="1"/>
  <c r="O2422" i="1"/>
  <c r="R109" i="1"/>
  <c r="Q109" i="1"/>
  <c r="P109" i="1"/>
  <c r="O109" i="1"/>
  <c r="R2093" i="1"/>
  <c r="Q2093" i="1"/>
  <c r="P2093" i="1"/>
  <c r="S2093" i="1" s="1"/>
  <c r="U2093" i="1" s="1"/>
  <c r="O2093" i="1"/>
  <c r="R1186" i="1"/>
  <c r="Q1186" i="1"/>
  <c r="P1186" i="1"/>
  <c r="S1186" i="1" s="1"/>
  <c r="O1186" i="1"/>
  <c r="R2092" i="1"/>
  <c r="S2092" i="1" s="1"/>
  <c r="U2092" i="1" s="1"/>
  <c r="Q2092" i="1"/>
  <c r="P2092" i="1"/>
  <c r="O2092" i="1"/>
  <c r="R2091" i="1"/>
  <c r="Q2091" i="1"/>
  <c r="T2091" i="1" s="1"/>
  <c r="P2091" i="1"/>
  <c r="O2091" i="1"/>
  <c r="R108" i="1"/>
  <c r="Q108" i="1"/>
  <c r="P108" i="1"/>
  <c r="O108" i="1"/>
  <c r="R107" i="1"/>
  <c r="Q107" i="1"/>
  <c r="P107" i="1"/>
  <c r="S107" i="1" s="1"/>
  <c r="O107" i="1"/>
  <c r="R2090" i="1"/>
  <c r="S2090" i="1" s="1"/>
  <c r="U2090" i="1" s="1"/>
  <c r="Q2090" i="1"/>
  <c r="P2090" i="1"/>
  <c r="O2090" i="1"/>
  <c r="R2089" i="1"/>
  <c r="Q2089" i="1"/>
  <c r="T2089" i="1" s="1"/>
  <c r="P2089" i="1"/>
  <c r="O2089" i="1"/>
  <c r="R106" i="1"/>
  <c r="Q106" i="1"/>
  <c r="P106" i="1"/>
  <c r="O106" i="1"/>
  <c r="R1185" i="1"/>
  <c r="Q1185" i="1"/>
  <c r="P1185" i="1"/>
  <c r="S1185" i="1" s="1"/>
  <c r="O1185" i="1"/>
  <c r="R2088" i="1"/>
  <c r="Q2088" i="1"/>
  <c r="P2088" i="1"/>
  <c r="O2088" i="1"/>
  <c r="R105" i="1"/>
  <c r="Q105" i="1"/>
  <c r="P105" i="1"/>
  <c r="O105" i="1"/>
  <c r="R2421" i="1"/>
  <c r="Q2421" i="1"/>
  <c r="P2421" i="1"/>
  <c r="O2421" i="1"/>
  <c r="R104" i="1"/>
  <c r="Q104" i="1"/>
  <c r="P104" i="1"/>
  <c r="O104" i="1"/>
  <c r="R1184" i="1"/>
  <c r="Q1184" i="1"/>
  <c r="P1184" i="1"/>
  <c r="O1184" i="1"/>
  <c r="R1791" i="1"/>
  <c r="Q1791" i="1"/>
  <c r="P1791" i="1"/>
  <c r="O1791" i="1"/>
  <c r="R2420" i="1"/>
  <c r="Q2420" i="1"/>
  <c r="P2420" i="1"/>
  <c r="S2420" i="1" s="1"/>
  <c r="O2420" i="1"/>
  <c r="R959" i="1"/>
  <c r="Q959" i="1"/>
  <c r="P959" i="1"/>
  <c r="S959" i="1" s="1"/>
  <c r="U959" i="1" s="1"/>
  <c r="O959" i="1"/>
  <c r="R103" i="1"/>
  <c r="Q103" i="1"/>
  <c r="P103" i="1"/>
  <c r="O103" i="1"/>
  <c r="R102" i="1"/>
  <c r="Q102" i="1"/>
  <c r="P102" i="1"/>
  <c r="O102" i="1"/>
  <c r="R101" i="1"/>
  <c r="Q101" i="1"/>
  <c r="P101" i="1"/>
  <c r="O101" i="1"/>
  <c r="R2087" i="1"/>
  <c r="Q2087" i="1"/>
  <c r="P2087" i="1"/>
  <c r="S2087" i="1" s="1"/>
  <c r="U2087" i="1" s="1"/>
  <c r="O2087" i="1"/>
  <c r="R100" i="1"/>
  <c r="Q100" i="1"/>
  <c r="P100" i="1"/>
  <c r="O100" i="1"/>
  <c r="R1969" i="1"/>
  <c r="Q1969" i="1"/>
  <c r="P1969" i="1"/>
  <c r="O1969" i="1"/>
  <c r="R2086" i="1"/>
  <c r="Q2086" i="1"/>
  <c r="T2086" i="1" s="1"/>
  <c r="P2086" i="1"/>
  <c r="O2086" i="1"/>
  <c r="R2085" i="1"/>
  <c r="Q2085" i="1"/>
  <c r="T2085" i="1" s="1"/>
  <c r="P2085" i="1"/>
  <c r="O2085" i="1"/>
  <c r="R99" i="1"/>
  <c r="Q99" i="1"/>
  <c r="P99" i="1"/>
  <c r="O99" i="1"/>
  <c r="R2084" i="1"/>
  <c r="Q2084" i="1"/>
  <c r="T2084" i="1" s="1"/>
  <c r="P2084" i="1"/>
  <c r="O2084" i="1"/>
  <c r="R2083" i="1"/>
  <c r="Q2083" i="1"/>
  <c r="P2083" i="1"/>
  <c r="O2083" i="1"/>
  <c r="R1183" i="1"/>
  <c r="Q1183" i="1"/>
  <c r="P1183" i="1"/>
  <c r="O1183" i="1"/>
  <c r="R958" i="1"/>
  <c r="S958" i="1" s="1"/>
  <c r="U958" i="1" s="1"/>
  <c r="Q958" i="1"/>
  <c r="P958" i="1"/>
  <c r="O958" i="1"/>
  <c r="R2419" i="1"/>
  <c r="Q2419" i="1"/>
  <c r="P2419" i="1"/>
  <c r="O2419" i="1"/>
  <c r="R98" i="1"/>
  <c r="Q98" i="1"/>
  <c r="P98" i="1"/>
  <c r="O98" i="1"/>
  <c r="R2082" i="1"/>
  <c r="S2082" i="1" s="1"/>
  <c r="U2082" i="1" s="1"/>
  <c r="Q2082" i="1"/>
  <c r="P2082" i="1"/>
  <c r="O2082" i="1"/>
  <c r="R2081" i="1"/>
  <c r="Q2081" i="1"/>
  <c r="T2081" i="1" s="1"/>
  <c r="P2081" i="1"/>
  <c r="O2081" i="1"/>
  <c r="R1182" i="1"/>
  <c r="Q1182" i="1"/>
  <c r="P1182" i="1"/>
  <c r="O1182" i="1"/>
  <c r="R2080" i="1"/>
  <c r="Q2080" i="1"/>
  <c r="T2080" i="1" s="1"/>
  <c r="P2080" i="1"/>
  <c r="S2080" i="1" s="1"/>
  <c r="U2080" i="1" s="1"/>
  <c r="O2080" i="1"/>
  <c r="R2079" i="1"/>
  <c r="Q2079" i="1"/>
  <c r="P2079" i="1"/>
  <c r="O2079" i="1"/>
  <c r="R2078" i="1"/>
  <c r="Q2078" i="1"/>
  <c r="T2078" i="1" s="1"/>
  <c r="P2078" i="1"/>
  <c r="O2078" i="1"/>
  <c r="R1023" i="1"/>
  <c r="Q1023" i="1"/>
  <c r="P1023" i="1"/>
  <c r="O1023" i="1"/>
  <c r="R97" i="1"/>
  <c r="Q97" i="1"/>
  <c r="P97" i="1"/>
  <c r="S97" i="1" s="1"/>
  <c r="O97" i="1"/>
  <c r="S1181" i="1"/>
  <c r="R1181" i="1"/>
  <c r="Q1181" i="1"/>
  <c r="P1181" i="1"/>
  <c r="O1181" i="1"/>
  <c r="R2077" i="1"/>
  <c r="Q2077" i="1"/>
  <c r="T2077" i="1" s="1"/>
  <c r="P2077" i="1"/>
  <c r="O2077" i="1"/>
  <c r="R2076" i="1"/>
  <c r="Q2076" i="1"/>
  <c r="P2076" i="1"/>
  <c r="O2076" i="1"/>
  <c r="R1022" i="1"/>
  <c r="Q1022" i="1"/>
  <c r="P1022" i="1"/>
  <c r="O1022" i="1"/>
  <c r="R1790" i="1"/>
  <c r="Q1790" i="1"/>
  <c r="P1790" i="1"/>
  <c r="S1790" i="1" s="1"/>
  <c r="O1790" i="1"/>
  <c r="R96" i="1"/>
  <c r="Q96" i="1"/>
  <c r="P96" i="1"/>
  <c r="O96" i="1"/>
  <c r="R1968" i="1"/>
  <c r="Q1968" i="1"/>
  <c r="P1968" i="1"/>
  <c r="O1968" i="1"/>
  <c r="R1789" i="1"/>
  <c r="Q1789" i="1"/>
  <c r="P1789" i="1"/>
  <c r="O1789" i="1"/>
  <c r="R1788" i="1"/>
  <c r="Q1788" i="1"/>
  <c r="P1788" i="1"/>
  <c r="O1788" i="1"/>
  <c r="R95" i="1"/>
  <c r="Q95" i="1"/>
  <c r="P95" i="1"/>
  <c r="O95" i="1"/>
  <c r="R94" i="1"/>
  <c r="Q94" i="1"/>
  <c r="P94" i="1"/>
  <c r="O94" i="1"/>
  <c r="R2075" i="1"/>
  <c r="Q2075" i="1"/>
  <c r="T2075" i="1" s="1"/>
  <c r="P2075" i="1"/>
  <c r="O2075" i="1"/>
  <c r="R1180" i="1"/>
  <c r="Q1180" i="1"/>
  <c r="P1180" i="1"/>
  <c r="O1180" i="1"/>
  <c r="R1179" i="1"/>
  <c r="Q1179" i="1"/>
  <c r="P1179" i="1"/>
  <c r="O1179" i="1"/>
  <c r="R93" i="1"/>
  <c r="Q93" i="1"/>
  <c r="P93" i="1"/>
  <c r="O93" i="1"/>
  <c r="R2418" i="1"/>
  <c r="Q2418" i="1"/>
  <c r="P2418" i="1"/>
  <c r="O2418" i="1"/>
  <c r="S92" i="1"/>
  <c r="R92" i="1"/>
  <c r="Q92" i="1"/>
  <c r="P92" i="1"/>
  <c r="O92" i="1"/>
  <c r="S1787" i="1"/>
  <c r="R1787" i="1"/>
  <c r="Q1787" i="1"/>
  <c r="P1787" i="1"/>
  <c r="O1787" i="1"/>
  <c r="R1178" i="1"/>
  <c r="Q1178" i="1"/>
  <c r="P1178" i="1"/>
  <c r="O1178" i="1"/>
  <c r="R1786" i="1"/>
  <c r="Q1786" i="1"/>
  <c r="P1786" i="1"/>
  <c r="O1786" i="1"/>
  <c r="R91" i="1"/>
  <c r="Q91" i="1"/>
  <c r="P91" i="1"/>
  <c r="S91" i="1" s="1"/>
  <c r="O91" i="1"/>
  <c r="R90" i="1"/>
  <c r="Q90" i="1"/>
  <c r="P90" i="1"/>
  <c r="O90" i="1"/>
  <c r="R1177" i="1"/>
  <c r="Q1177" i="1"/>
  <c r="P1177" i="1"/>
  <c r="O1177" i="1"/>
  <c r="R1176" i="1"/>
  <c r="Q1176" i="1"/>
  <c r="P1176" i="1"/>
  <c r="O1176" i="1"/>
  <c r="R1175" i="1"/>
  <c r="Q1175" i="1"/>
  <c r="P1175" i="1"/>
  <c r="O1175" i="1"/>
  <c r="R89" i="1"/>
  <c r="Q89" i="1"/>
  <c r="P89" i="1"/>
  <c r="O89" i="1"/>
  <c r="R1174" i="1"/>
  <c r="Q1174" i="1"/>
  <c r="P1174" i="1"/>
  <c r="O1174" i="1"/>
  <c r="R88" i="1"/>
  <c r="Q88" i="1"/>
  <c r="P88" i="1"/>
  <c r="O88" i="1"/>
  <c r="R87" i="1"/>
  <c r="Q87" i="1"/>
  <c r="P87" i="1"/>
  <c r="O87" i="1"/>
  <c r="R2074" i="1"/>
  <c r="Q2074" i="1"/>
  <c r="P2074" i="1"/>
  <c r="O2074" i="1"/>
  <c r="R86" i="1"/>
  <c r="Q86" i="1"/>
  <c r="P86" i="1"/>
  <c r="O86" i="1"/>
  <c r="R1173" i="1"/>
  <c r="Q1173" i="1"/>
  <c r="P1173" i="1"/>
  <c r="O1173" i="1"/>
  <c r="R2073" i="1"/>
  <c r="S2073" i="1" s="1"/>
  <c r="U2073" i="1" s="1"/>
  <c r="Q2073" i="1"/>
  <c r="P2073" i="1"/>
  <c r="O2073" i="1"/>
  <c r="R1172" i="1"/>
  <c r="Q1172" i="1"/>
  <c r="P1172" i="1"/>
  <c r="O1172" i="1"/>
  <c r="R957" i="1"/>
  <c r="Q957" i="1"/>
  <c r="P957" i="1"/>
  <c r="O957" i="1"/>
  <c r="R85" i="1"/>
  <c r="Q85" i="1"/>
  <c r="P85" i="1"/>
  <c r="O85" i="1"/>
  <c r="R1171" i="1"/>
  <c r="Q1171" i="1"/>
  <c r="P1171" i="1"/>
  <c r="O1171" i="1"/>
  <c r="R84" i="1"/>
  <c r="Q84" i="1"/>
  <c r="P84" i="1"/>
  <c r="O84" i="1"/>
  <c r="R2417" i="1"/>
  <c r="Q2417" i="1"/>
  <c r="P2417" i="1"/>
  <c r="O2417" i="1"/>
  <c r="R83" i="1"/>
  <c r="Q83" i="1"/>
  <c r="P83" i="1"/>
  <c r="S83" i="1" s="1"/>
  <c r="O83" i="1"/>
  <c r="S2072" i="1"/>
  <c r="U2072" i="1" s="1"/>
  <c r="R2072" i="1"/>
  <c r="Q2072" i="1"/>
  <c r="P2072" i="1"/>
  <c r="O2072" i="1"/>
  <c r="R1170" i="1"/>
  <c r="Q1170" i="1"/>
  <c r="P1170" i="1"/>
  <c r="O1170" i="1"/>
  <c r="R2071" i="1"/>
  <c r="Q2071" i="1"/>
  <c r="P2071" i="1"/>
  <c r="O2071" i="1"/>
  <c r="R1021" i="1"/>
  <c r="Q1021" i="1"/>
  <c r="P1021" i="1"/>
  <c r="O1021" i="1"/>
  <c r="R1020" i="1"/>
  <c r="Q1020" i="1"/>
  <c r="P1020" i="1"/>
  <c r="S1020" i="1" s="1"/>
  <c r="O1020" i="1"/>
  <c r="R2070" i="1"/>
  <c r="Q2070" i="1"/>
  <c r="T2070" i="1" s="1"/>
  <c r="P2070" i="1"/>
  <c r="O2070" i="1"/>
  <c r="R2069" i="1"/>
  <c r="Q2069" i="1"/>
  <c r="P2069" i="1"/>
  <c r="O2069" i="1"/>
  <c r="R2068" i="1"/>
  <c r="Q2068" i="1"/>
  <c r="T2068" i="1" s="1"/>
  <c r="P2068" i="1"/>
  <c r="O2068" i="1"/>
  <c r="R2416" i="1"/>
  <c r="Q2416" i="1"/>
  <c r="P2416" i="1"/>
  <c r="O2416" i="1"/>
  <c r="R2067" i="1"/>
  <c r="Q2067" i="1"/>
  <c r="T2067" i="1" s="1"/>
  <c r="P2067" i="1"/>
  <c r="O2067" i="1"/>
  <c r="R82" i="1"/>
  <c r="Q82" i="1"/>
  <c r="P82" i="1"/>
  <c r="O82" i="1"/>
  <c r="R1169" i="1"/>
  <c r="Q1169" i="1"/>
  <c r="P1169" i="1"/>
  <c r="O1169" i="1"/>
  <c r="S81" i="1"/>
  <c r="R81" i="1"/>
  <c r="Q81" i="1"/>
  <c r="P81" i="1"/>
  <c r="O81" i="1"/>
  <c r="R80" i="1"/>
  <c r="Q80" i="1"/>
  <c r="P80" i="1"/>
  <c r="O80" i="1"/>
  <c r="R3" i="1"/>
  <c r="Q3" i="1"/>
  <c r="T3" i="1" s="1"/>
  <c r="P3" i="1"/>
  <c r="O3" i="1"/>
  <c r="R1785" i="1"/>
  <c r="Q1785" i="1"/>
  <c r="P1785" i="1"/>
  <c r="O1785" i="1"/>
  <c r="R1168" i="1"/>
  <c r="Q1168" i="1"/>
  <c r="P1168" i="1"/>
  <c r="S1168" i="1" s="1"/>
  <c r="O1168" i="1"/>
  <c r="R956" i="1"/>
  <c r="Q956" i="1"/>
  <c r="P956" i="1"/>
  <c r="O956" i="1"/>
  <c r="R1784" i="1"/>
  <c r="Q1784" i="1"/>
  <c r="P1784" i="1"/>
  <c r="O1784" i="1"/>
  <c r="R2066" i="1"/>
  <c r="Q2066" i="1"/>
  <c r="P2066" i="1"/>
  <c r="S2066" i="1" s="1"/>
  <c r="U2066" i="1" s="1"/>
  <c r="O2066" i="1"/>
  <c r="R2" i="1"/>
  <c r="Q2" i="1"/>
  <c r="T2" i="1" s="1"/>
  <c r="P2" i="1"/>
  <c r="O2" i="1"/>
  <c r="R1783" i="1"/>
  <c r="Q1783" i="1"/>
  <c r="P1783" i="1"/>
  <c r="O1783" i="1"/>
  <c r="R79" i="1"/>
  <c r="Q79" i="1"/>
  <c r="P79" i="1"/>
  <c r="O79" i="1"/>
  <c r="R1167" i="1"/>
  <c r="Q1167" i="1"/>
  <c r="P1167" i="1"/>
  <c r="S1167" i="1" s="1"/>
  <c r="O1167" i="1"/>
  <c r="R78" i="1"/>
  <c r="Q78" i="1"/>
  <c r="P78" i="1"/>
  <c r="S78" i="1" s="1"/>
  <c r="O78" i="1"/>
  <c r="R1166" i="1"/>
  <c r="Q1166" i="1"/>
  <c r="P1166" i="1"/>
  <c r="O1166" i="1"/>
  <c r="R2065" i="1"/>
  <c r="Q2065" i="1"/>
  <c r="P2065" i="1"/>
  <c r="O2065" i="1"/>
  <c r="R77" i="1"/>
  <c r="Q77" i="1"/>
  <c r="P77" i="1"/>
  <c r="O77" i="1"/>
  <c r="R1165" i="1"/>
  <c r="Q1165" i="1"/>
  <c r="P1165" i="1"/>
  <c r="S1165" i="1" s="1"/>
  <c r="O1165" i="1"/>
  <c r="R2064" i="1"/>
  <c r="Q2064" i="1"/>
  <c r="T2064" i="1" s="1"/>
  <c r="P2064" i="1"/>
  <c r="O2064" i="1"/>
  <c r="R76" i="1"/>
  <c r="Q76" i="1"/>
  <c r="P76" i="1"/>
  <c r="O76" i="1"/>
  <c r="R2415" i="1"/>
  <c r="Q2415" i="1"/>
  <c r="P2415" i="1"/>
  <c r="O2415" i="1"/>
  <c r="R75" i="1"/>
  <c r="Q75" i="1"/>
  <c r="P75" i="1"/>
  <c r="O75" i="1"/>
  <c r="R2063" i="1"/>
  <c r="Q2063" i="1"/>
  <c r="P2063" i="1"/>
  <c r="S2063" i="1" s="1"/>
  <c r="U2063" i="1" s="1"/>
  <c r="O2063" i="1"/>
  <c r="R74" i="1"/>
  <c r="Q74" i="1"/>
  <c r="P74" i="1"/>
  <c r="O74" i="1"/>
  <c r="R73" i="1"/>
  <c r="Q73" i="1"/>
  <c r="P73" i="1"/>
  <c r="O73" i="1"/>
  <c r="R1164" i="1"/>
  <c r="S1164" i="1" s="1"/>
  <c r="Q1164" i="1"/>
  <c r="P1164" i="1"/>
  <c r="O1164" i="1"/>
  <c r="R955" i="1"/>
  <c r="Q955" i="1"/>
  <c r="T955" i="1" s="1"/>
  <c r="P955" i="1"/>
  <c r="O955" i="1"/>
  <c r="R72" i="1"/>
  <c r="Q72" i="1"/>
  <c r="P72" i="1"/>
  <c r="O72" i="1"/>
  <c r="R1163" i="1"/>
  <c r="Q1163" i="1"/>
  <c r="P1163" i="1"/>
  <c r="S1163" i="1" s="1"/>
  <c r="O1163" i="1"/>
  <c r="S1162" i="1"/>
  <c r="R1162" i="1"/>
  <c r="Q1162" i="1"/>
  <c r="P1162" i="1"/>
  <c r="O1162" i="1"/>
  <c r="R1161" i="1"/>
  <c r="Q1161" i="1"/>
  <c r="P1161" i="1"/>
  <c r="O1161" i="1"/>
  <c r="R1160" i="1"/>
  <c r="Q1160" i="1"/>
  <c r="P1160" i="1"/>
  <c r="O1160" i="1"/>
  <c r="R1159" i="1"/>
  <c r="Q1159" i="1"/>
  <c r="P1159" i="1"/>
  <c r="O1159" i="1"/>
  <c r="R71" i="1"/>
  <c r="Q71" i="1"/>
  <c r="P71" i="1"/>
  <c r="S71" i="1" s="1"/>
  <c r="O71" i="1"/>
  <c r="R2062" i="1"/>
  <c r="Q2062" i="1"/>
  <c r="T2062" i="1" s="1"/>
  <c r="P2062" i="1"/>
  <c r="O2062" i="1"/>
  <c r="R70" i="1"/>
  <c r="Q70" i="1"/>
  <c r="P70" i="1"/>
  <c r="O70" i="1"/>
  <c r="R2061" i="1"/>
  <c r="Q2061" i="1"/>
  <c r="P2061" i="1"/>
  <c r="O2061" i="1"/>
  <c r="R1158" i="1"/>
  <c r="Q1158" i="1"/>
  <c r="P1158" i="1"/>
  <c r="O1158" i="1"/>
  <c r="R1157" i="1"/>
  <c r="Q1157" i="1"/>
  <c r="P1157" i="1"/>
  <c r="O1157" i="1"/>
  <c r="R2060" i="1"/>
  <c r="Q2060" i="1"/>
  <c r="P2060" i="1"/>
  <c r="O2060" i="1"/>
  <c r="R2059" i="1"/>
  <c r="Q2059" i="1"/>
  <c r="T2059" i="1" s="1"/>
  <c r="P2059" i="1"/>
  <c r="O2059" i="1"/>
  <c r="R1156" i="1"/>
  <c r="Q1156" i="1"/>
  <c r="P1156" i="1"/>
  <c r="O1156" i="1"/>
  <c r="R1155" i="1"/>
  <c r="Q1155" i="1"/>
  <c r="P1155" i="1"/>
  <c r="O1155" i="1"/>
  <c r="R69" i="1"/>
  <c r="Q69" i="1"/>
  <c r="P69" i="1"/>
  <c r="O69" i="1"/>
  <c r="R68" i="1"/>
  <c r="Q68" i="1"/>
  <c r="P68" i="1"/>
  <c r="O68" i="1"/>
  <c r="S1154" i="1"/>
  <c r="R1154" i="1"/>
  <c r="Q1154" i="1"/>
  <c r="P1154" i="1"/>
  <c r="O1154" i="1"/>
  <c r="R1153" i="1"/>
  <c r="Q1153" i="1"/>
  <c r="P1153" i="1"/>
  <c r="O1153" i="1"/>
  <c r="R2058" i="1"/>
  <c r="Q2058" i="1"/>
  <c r="T2058" i="1" s="1"/>
  <c r="P2058" i="1"/>
  <c r="O2058" i="1"/>
  <c r="R1152" i="1"/>
  <c r="Q1152" i="1"/>
  <c r="P1152" i="1"/>
  <c r="O1152" i="1"/>
  <c r="R1151" i="1"/>
  <c r="Q1151" i="1"/>
  <c r="P1151" i="1"/>
  <c r="S1151" i="1" s="1"/>
  <c r="O1151" i="1"/>
  <c r="R1150" i="1"/>
  <c r="Q1150" i="1"/>
  <c r="P1150" i="1"/>
  <c r="O1150" i="1"/>
  <c r="R2057" i="1"/>
  <c r="Q2057" i="1"/>
  <c r="T2057" i="1" s="1"/>
  <c r="P2057" i="1"/>
  <c r="O2057" i="1"/>
  <c r="R2056" i="1"/>
  <c r="Q2056" i="1"/>
  <c r="P2056" i="1"/>
  <c r="O2056" i="1"/>
  <c r="R2055" i="1"/>
  <c r="Q2055" i="1"/>
  <c r="T2055" i="1" s="1"/>
  <c r="P2055" i="1"/>
  <c r="O2055" i="1"/>
  <c r="R1149" i="1"/>
  <c r="Q1149" i="1"/>
  <c r="P1149" i="1"/>
  <c r="S1149" i="1" s="1"/>
  <c r="O1149" i="1"/>
  <c r="R67" i="1"/>
  <c r="Q67" i="1"/>
  <c r="P67" i="1"/>
  <c r="O67" i="1"/>
  <c r="R66" i="1"/>
  <c r="Q66" i="1"/>
  <c r="P66" i="1"/>
  <c r="O66" i="1"/>
  <c r="R1148" i="1"/>
  <c r="Q1148" i="1"/>
  <c r="P1148" i="1"/>
  <c r="O1148" i="1"/>
  <c r="R2054" i="1"/>
  <c r="Q2054" i="1"/>
  <c r="T2054" i="1" s="1"/>
  <c r="P2054" i="1"/>
  <c r="O2054" i="1"/>
  <c r="R1147" i="1"/>
  <c r="Q1147" i="1"/>
  <c r="P1147" i="1"/>
  <c r="S1147" i="1" s="1"/>
  <c r="O1147" i="1"/>
  <c r="R65" i="1"/>
  <c r="Q65" i="1"/>
  <c r="P65" i="1"/>
  <c r="O65" i="1"/>
  <c r="R1146" i="1"/>
  <c r="Q1146" i="1"/>
  <c r="P1146" i="1"/>
  <c r="O1146" i="1"/>
  <c r="R1145" i="1"/>
  <c r="Q1145" i="1"/>
  <c r="P1145" i="1"/>
  <c r="S1145" i="1" s="1"/>
  <c r="O1145" i="1"/>
  <c r="R1144" i="1"/>
  <c r="Q1144" i="1"/>
  <c r="P1144" i="1"/>
  <c r="O1144" i="1"/>
  <c r="R1143" i="1"/>
  <c r="Q1143" i="1"/>
  <c r="P1143" i="1"/>
  <c r="O1143" i="1"/>
  <c r="R1142" i="1"/>
  <c r="S1142" i="1" s="1"/>
  <c r="Q1142" i="1"/>
  <c r="P1142" i="1"/>
  <c r="O1142" i="1"/>
  <c r="R2053" i="1"/>
  <c r="Q2053" i="1"/>
  <c r="T2053" i="1" s="1"/>
  <c r="P2053" i="1"/>
  <c r="O2053" i="1"/>
  <c r="S64" i="1"/>
  <c r="R64" i="1"/>
  <c r="Q64" i="1"/>
  <c r="P64" i="1"/>
  <c r="O64" i="1"/>
  <c r="R2052" i="1"/>
  <c r="Q2052" i="1"/>
  <c r="T2052" i="1" s="1"/>
  <c r="P2052" i="1"/>
  <c r="O2052" i="1"/>
  <c r="R2051" i="1"/>
  <c r="Q2051" i="1"/>
  <c r="T2051" i="1" s="1"/>
  <c r="P2051" i="1"/>
  <c r="O2051" i="1"/>
  <c r="R2414" i="1"/>
  <c r="Q2414" i="1"/>
  <c r="P2414" i="1"/>
  <c r="S2414" i="1" s="1"/>
  <c r="O2414" i="1"/>
  <c r="R2413" i="1"/>
  <c r="Q2413" i="1"/>
  <c r="P2413" i="1"/>
  <c r="O2413" i="1"/>
  <c r="R1967" i="1"/>
  <c r="Q1967" i="1"/>
  <c r="P1967" i="1"/>
  <c r="S1967" i="1" s="1"/>
  <c r="O1967" i="1"/>
  <c r="R1141" i="1"/>
  <c r="Q1141" i="1"/>
  <c r="P1141" i="1"/>
  <c r="S1141" i="1" s="1"/>
  <c r="O1141" i="1"/>
  <c r="R1140" i="1"/>
  <c r="S1140" i="1" s="1"/>
  <c r="Q1140" i="1"/>
  <c r="P1140" i="1"/>
  <c r="O1140" i="1"/>
  <c r="R2412" i="1"/>
  <c r="Q2412" i="1"/>
  <c r="P2412" i="1"/>
  <c r="O2412" i="1"/>
  <c r="R63" i="1"/>
  <c r="Q63" i="1"/>
  <c r="P63" i="1"/>
  <c r="O63" i="1"/>
  <c r="R62" i="1"/>
  <c r="Q62" i="1"/>
  <c r="P62" i="1"/>
  <c r="S62" i="1" s="1"/>
  <c r="O62" i="1"/>
  <c r="R61" i="1"/>
  <c r="Q61" i="1"/>
  <c r="P61" i="1"/>
  <c r="S61" i="1" s="1"/>
  <c r="O61" i="1"/>
  <c r="R60" i="1"/>
  <c r="Q60" i="1"/>
  <c r="P60" i="1"/>
  <c r="O60" i="1"/>
  <c r="R59" i="1"/>
  <c r="Q59" i="1"/>
  <c r="P59" i="1"/>
  <c r="O59" i="1"/>
  <c r="R58" i="1"/>
  <c r="Q58" i="1"/>
  <c r="P58" i="1"/>
  <c r="O58" i="1"/>
  <c r="R1139" i="1"/>
  <c r="Q1139" i="1"/>
  <c r="P1139" i="1"/>
  <c r="S1139" i="1" s="1"/>
  <c r="O1139" i="1"/>
  <c r="R1138" i="1"/>
  <c r="Q1138" i="1"/>
  <c r="P1138" i="1"/>
  <c r="O1138" i="1"/>
  <c r="R1137" i="1"/>
  <c r="Q1137" i="1"/>
  <c r="P1137" i="1"/>
  <c r="O1137" i="1"/>
  <c r="R1136" i="1"/>
  <c r="Q1136" i="1"/>
  <c r="P1136" i="1"/>
  <c r="S1136" i="1" s="1"/>
  <c r="O1136" i="1"/>
  <c r="R1135" i="1"/>
  <c r="Q1135" i="1"/>
  <c r="P1135" i="1"/>
  <c r="O1135" i="1"/>
  <c r="R1134" i="1"/>
  <c r="Q1134" i="1"/>
  <c r="P1134" i="1"/>
  <c r="O1134" i="1"/>
  <c r="R1133" i="1"/>
  <c r="Q1133" i="1"/>
  <c r="P1133" i="1"/>
  <c r="O1133" i="1"/>
  <c r="R1132" i="1"/>
  <c r="Q1132" i="1"/>
  <c r="P1132" i="1"/>
  <c r="O1132" i="1"/>
  <c r="R57" i="1"/>
  <c r="Q57" i="1"/>
  <c r="P57" i="1"/>
  <c r="O57" i="1"/>
  <c r="R56" i="1"/>
  <c r="Q56" i="1"/>
  <c r="P56" i="1"/>
  <c r="O56" i="1"/>
  <c r="R55" i="1"/>
  <c r="Q55" i="1"/>
  <c r="P55" i="1"/>
  <c r="O55" i="1"/>
  <c r="R2411" i="1"/>
  <c r="S2411" i="1" s="1"/>
  <c r="Q2411" i="1"/>
  <c r="P2411" i="1"/>
  <c r="O2411" i="1"/>
  <c r="R1131" i="1"/>
  <c r="Q1131" i="1"/>
  <c r="P1131" i="1"/>
  <c r="S1131" i="1" s="1"/>
  <c r="O1131" i="1"/>
  <c r="R1130" i="1"/>
  <c r="Q1130" i="1"/>
  <c r="P1130" i="1"/>
  <c r="S1130" i="1" s="1"/>
  <c r="O1130" i="1"/>
  <c r="R54" i="1"/>
  <c r="Q54" i="1"/>
  <c r="P54" i="1"/>
  <c r="S54" i="1" s="1"/>
  <c r="O54" i="1"/>
  <c r="R1129" i="1"/>
  <c r="Q1129" i="1"/>
  <c r="P1129" i="1"/>
  <c r="O1129" i="1"/>
  <c r="R53" i="1"/>
  <c r="Q53" i="1"/>
  <c r="P53" i="1"/>
  <c r="S53" i="1" s="1"/>
  <c r="O53" i="1"/>
  <c r="R1128" i="1"/>
  <c r="Q1128" i="1"/>
  <c r="P1128" i="1"/>
  <c r="O1128" i="1"/>
  <c r="R1127" i="1"/>
  <c r="Q1127" i="1"/>
  <c r="P1127" i="1"/>
  <c r="S1127" i="1" s="1"/>
  <c r="O1127" i="1"/>
  <c r="R1126" i="1"/>
  <c r="Q1126" i="1"/>
  <c r="P1126" i="1"/>
  <c r="S1126" i="1" s="1"/>
  <c r="O1126" i="1"/>
  <c r="R1125" i="1"/>
  <c r="S1125" i="1" s="1"/>
  <c r="Q1125" i="1"/>
  <c r="P1125" i="1"/>
  <c r="O1125" i="1"/>
  <c r="R954" i="1"/>
  <c r="Q954" i="1"/>
  <c r="T954" i="1" s="1"/>
  <c r="P954" i="1"/>
  <c r="S954" i="1" s="1"/>
  <c r="U954" i="1" s="1"/>
  <c r="O954" i="1"/>
  <c r="R2410" i="1"/>
  <c r="Q2410" i="1"/>
  <c r="P2410" i="1"/>
  <c r="S2410" i="1" s="1"/>
  <c r="O2410" i="1"/>
  <c r="R1124" i="1"/>
  <c r="Q1124" i="1"/>
  <c r="P1124" i="1"/>
  <c r="O1124" i="1"/>
  <c r="R1123" i="1"/>
  <c r="Q1123" i="1"/>
  <c r="P1123" i="1"/>
  <c r="S1123" i="1" s="1"/>
  <c r="O1123" i="1"/>
  <c r="R52" i="1"/>
  <c r="Q52" i="1"/>
  <c r="P52" i="1"/>
  <c r="O52" i="1"/>
  <c r="R51" i="1"/>
  <c r="Q51" i="1"/>
  <c r="P51" i="1"/>
  <c r="S51" i="1" s="1"/>
  <c r="O51" i="1"/>
  <c r="R50" i="1"/>
  <c r="Q50" i="1"/>
  <c r="P50" i="1"/>
  <c r="S50" i="1" s="1"/>
  <c r="O50" i="1"/>
  <c r="R49" i="1"/>
  <c r="Q49" i="1"/>
  <c r="P49" i="1"/>
  <c r="S49" i="1" s="1"/>
  <c r="O49" i="1"/>
  <c r="R1122" i="1"/>
  <c r="Q1122" i="1"/>
  <c r="S1122" i="1" s="1"/>
  <c r="P1122" i="1"/>
  <c r="O1122" i="1"/>
  <c r="R1121" i="1"/>
  <c r="Q1121" i="1"/>
  <c r="P1121" i="1"/>
  <c r="S1121" i="1" s="1"/>
  <c r="O1121" i="1"/>
  <c r="R48" i="1"/>
  <c r="Q48" i="1"/>
  <c r="P48" i="1"/>
  <c r="O48" i="1"/>
  <c r="R1120" i="1"/>
  <c r="Q1120" i="1"/>
  <c r="P1120" i="1"/>
  <c r="S1120" i="1" s="1"/>
  <c r="O1120" i="1"/>
  <c r="R47" i="1"/>
  <c r="Q47" i="1"/>
  <c r="P47" i="1"/>
  <c r="O47" i="1"/>
  <c r="R1119" i="1"/>
  <c r="Q1119" i="1"/>
  <c r="P1119" i="1"/>
  <c r="S1119" i="1" s="1"/>
  <c r="O1119" i="1"/>
  <c r="S46" i="1"/>
  <c r="R46" i="1"/>
  <c r="Q46" i="1"/>
  <c r="P46" i="1"/>
  <c r="O46" i="1"/>
  <c r="R1118" i="1"/>
  <c r="Q1118" i="1"/>
  <c r="P1118" i="1"/>
  <c r="S1118" i="1" s="1"/>
  <c r="O1118" i="1"/>
  <c r="R1117" i="1"/>
  <c r="Q1117" i="1"/>
  <c r="P1117" i="1"/>
  <c r="S1117" i="1" s="1"/>
  <c r="O1117" i="1"/>
  <c r="R1116" i="1"/>
  <c r="Q1116" i="1"/>
  <c r="P1116" i="1"/>
  <c r="O1116" i="1"/>
  <c r="R45" i="1"/>
  <c r="Q45" i="1"/>
  <c r="P45" i="1"/>
  <c r="O45" i="1"/>
  <c r="R2409" i="1"/>
  <c r="Q2409" i="1"/>
  <c r="P2409" i="1"/>
  <c r="O2409" i="1"/>
  <c r="R1115" i="1"/>
  <c r="Q1115" i="1"/>
  <c r="P1115" i="1"/>
  <c r="O1115" i="1"/>
  <c r="R1114" i="1"/>
  <c r="Q1114" i="1"/>
  <c r="P1114" i="1"/>
  <c r="O1114" i="1"/>
  <c r="S1113" i="1"/>
  <c r="R1113" i="1"/>
  <c r="Q1113" i="1"/>
  <c r="P1113" i="1"/>
  <c r="O1113" i="1"/>
  <c r="S1112" i="1"/>
  <c r="R1112" i="1"/>
  <c r="Q1112" i="1"/>
  <c r="P1112" i="1"/>
  <c r="O1112" i="1"/>
  <c r="R1111" i="1"/>
  <c r="Q1111" i="1"/>
  <c r="P1111" i="1"/>
  <c r="S1111" i="1" s="1"/>
  <c r="O1111" i="1"/>
  <c r="R1110" i="1"/>
  <c r="Q1110" i="1"/>
  <c r="P1110" i="1"/>
  <c r="O1110" i="1"/>
  <c r="R1109" i="1"/>
  <c r="Q1109" i="1"/>
  <c r="P1109" i="1"/>
  <c r="S1109" i="1" s="1"/>
  <c r="O1109" i="1"/>
  <c r="S1367" i="1" l="1"/>
  <c r="S1992" i="1"/>
  <c r="S1124" i="1"/>
  <c r="S56" i="1"/>
  <c r="S58" i="1"/>
  <c r="S2052" i="1"/>
  <c r="U2052" i="1" s="1"/>
  <c r="S1148" i="1"/>
  <c r="S1155" i="1"/>
  <c r="T2061" i="1"/>
  <c r="S1161" i="1"/>
  <c r="S75" i="1"/>
  <c r="T2065" i="1"/>
  <c r="S2" i="1"/>
  <c r="U2" i="1" s="1"/>
  <c r="S2068" i="1"/>
  <c r="U2068" i="1" s="1"/>
  <c r="S1021" i="1"/>
  <c r="S1179" i="1"/>
  <c r="S1789" i="1"/>
  <c r="S1022" i="1"/>
  <c r="T2087" i="1"/>
  <c r="T959" i="1"/>
  <c r="S104" i="1"/>
  <c r="T2093" i="1"/>
  <c r="T2094" i="1"/>
  <c r="T2097" i="1"/>
  <c r="T2098" i="1"/>
  <c r="T2099" i="1"/>
  <c r="S1194" i="1"/>
  <c r="S1197" i="1"/>
  <c r="T2106" i="1"/>
  <c r="T2109" i="1"/>
  <c r="S1202" i="1"/>
  <c r="S1204" i="1"/>
  <c r="S2122" i="1"/>
  <c r="U2122" i="1" s="1"/>
  <c r="T2126" i="1"/>
  <c r="T2127" i="1"/>
  <c r="S131" i="1"/>
  <c r="S2128" i="1"/>
  <c r="U2128" i="1" s="1"/>
  <c r="T2141" i="1"/>
  <c r="T2147" i="1"/>
  <c r="S166" i="1"/>
  <c r="T2196" i="1"/>
  <c r="S2196" i="1"/>
  <c r="U2196" i="1" s="1"/>
  <c r="S1287" i="1"/>
  <c r="S357" i="1"/>
  <c r="S1132" i="1"/>
  <c r="S1157" i="1"/>
  <c r="S2067" i="1"/>
  <c r="U2067" i="1" s="1"/>
  <c r="S1175" i="1"/>
  <c r="S95" i="1"/>
  <c r="S2085" i="1"/>
  <c r="U2085" i="1" s="1"/>
  <c r="S2422" i="1"/>
  <c r="S111" i="1"/>
  <c r="S119" i="1"/>
  <c r="S1798" i="1"/>
  <c r="S2140" i="1"/>
  <c r="U2140" i="1" s="1"/>
  <c r="S142" i="1"/>
  <c r="S2159" i="1"/>
  <c r="U2159" i="1" s="1"/>
  <c r="S1228" i="1"/>
  <c r="S389" i="1"/>
  <c r="T2228" i="1"/>
  <c r="S2228" i="1"/>
  <c r="U2228" i="1" s="1"/>
  <c r="T2164" i="1"/>
  <c r="S2164" i="1"/>
  <c r="U2164" i="1" s="1"/>
  <c r="S2497" i="1"/>
  <c r="S1115" i="1"/>
  <c r="S45" i="1"/>
  <c r="S55" i="1"/>
  <c r="S57" i="1"/>
  <c r="S1143" i="1"/>
  <c r="S1156" i="1"/>
  <c r="S2062" i="1"/>
  <c r="U2062" i="1" s="1"/>
  <c r="S73" i="1"/>
  <c r="S1173" i="1"/>
  <c r="S88" i="1"/>
  <c r="S1180" i="1"/>
  <c r="S96" i="1"/>
  <c r="S98" i="1"/>
  <c r="S2083" i="1"/>
  <c r="U2083" i="1" s="1"/>
  <c r="S1198" i="1"/>
  <c r="S2110" i="1"/>
  <c r="U2110" i="1" s="1"/>
  <c r="S122" i="1"/>
  <c r="S2116" i="1"/>
  <c r="U2116" i="1" s="1"/>
  <c r="S2123" i="1"/>
  <c r="U2123" i="1" s="1"/>
  <c r="S1030" i="1"/>
  <c r="S962" i="1"/>
  <c r="U962" i="1" s="1"/>
  <c r="S146" i="1"/>
  <c r="S212" i="1"/>
  <c r="S232" i="1"/>
  <c r="S289" i="1"/>
  <c r="S437" i="1"/>
  <c r="S2442" i="1"/>
  <c r="S1319" i="1"/>
  <c r="S1110" i="1"/>
  <c r="T45" i="1"/>
  <c r="S1129" i="1"/>
  <c r="S1133" i="1"/>
  <c r="S1135" i="1"/>
  <c r="S2053" i="1"/>
  <c r="U2053" i="1" s="1"/>
  <c r="S65" i="1"/>
  <c r="T2060" i="1"/>
  <c r="S955" i="1"/>
  <c r="U955" i="1" s="1"/>
  <c r="T2063" i="1"/>
  <c r="S2415" i="1"/>
  <c r="T2074" i="1"/>
  <c r="S1176" i="1"/>
  <c r="S2078" i="1"/>
  <c r="U2078" i="1" s="1"/>
  <c r="T958" i="1"/>
  <c r="T2083" i="1"/>
  <c r="S2086" i="1"/>
  <c r="U2086" i="1" s="1"/>
  <c r="S1187" i="1"/>
  <c r="S110" i="1"/>
  <c r="S1189" i="1"/>
  <c r="S1190" i="1"/>
  <c r="S2108" i="1"/>
  <c r="U2108" i="1" s="1"/>
  <c r="T2114" i="1"/>
  <c r="T2116" i="1"/>
  <c r="T2117" i="1"/>
  <c r="T2123" i="1"/>
  <c r="T2125" i="1"/>
  <c r="S127" i="1"/>
  <c r="S1208" i="1"/>
  <c r="T962" i="1"/>
  <c r="T2138" i="1"/>
  <c r="S1209" i="1"/>
  <c r="T2145" i="1"/>
  <c r="S137" i="1"/>
  <c r="S2148" i="1"/>
  <c r="U2148" i="1" s="1"/>
  <c r="S964" i="1"/>
  <c r="U964" i="1" s="1"/>
  <c r="S154" i="1"/>
  <c r="S157" i="1"/>
  <c r="S2160" i="1"/>
  <c r="U2160" i="1" s="1"/>
  <c r="S197" i="1"/>
  <c r="S203" i="1"/>
  <c r="S244" i="1"/>
  <c r="S293" i="1"/>
  <c r="S309" i="1"/>
  <c r="S313" i="1"/>
  <c r="S979" i="1"/>
  <c r="U979" i="1" s="1"/>
  <c r="S473" i="1"/>
  <c r="S518" i="1"/>
  <c r="S248" i="1"/>
  <c r="S268" i="1"/>
  <c r="S1044" i="1"/>
  <c r="S1278" i="1"/>
  <c r="S48" i="1"/>
  <c r="S63" i="1"/>
  <c r="T2056" i="1"/>
  <c r="S1152" i="1"/>
  <c r="S1153" i="1"/>
  <c r="T2066" i="1"/>
  <c r="T956" i="1"/>
  <c r="S1785" i="1"/>
  <c r="T2069" i="1"/>
  <c r="T2071" i="1"/>
  <c r="T2072" i="1"/>
  <c r="S1171" i="1"/>
  <c r="T2076" i="1"/>
  <c r="S2079" i="1"/>
  <c r="U2079" i="1" s="1"/>
  <c r="S100" i="1"/>
  <c r="T2088" i="1"/>
  <c r="S106" i="1"/>
  <c r="S1792" i="1"/>
  <c r="S112" i="1"/>
  <c r="T960" i="1"/>
  <c r="T2100" i="1"/>
  <c r="S2102" i="1"/>
  <c r="U2102" i="1" s="1"/>
  <c r="S1793" i="1"/>
  <c r="T2112" i="1"/>
  <c r="T2118" i="1"/>
  <c r="T2129" i="1"/>
  <c r="T2130" i="1"/>
  <c r="S2133" i="1"/>
  <c r="U2133" i="1" s="1"/>
  <c r="S1210" i="1"/>
  <c r="S136" i="1"/>
  <c r="S2143" i="1"/>
  <c r="U2143" i="1" s="1"/>
  <c r="S965" i="1"/>
  <c r="U965" i="1" s="1"/>
  <c r="S276" i="1"/>
  <c r="S325" i="1"/>
  <c r="S341" i="1"/>
  <c r="S1810" i="1"/>
  <c r="S1114" i="1"/>
  <c r="S2409" i="1"/>
  <c r="S1116" i="1"/>
  <c r="S2051" i="1"/>
  <c r="U2051" i="1" s="1"/>
  <c r="S2054" i="1"/>
  <c r="U2054" i="1" s="1"/>
  <c r="S1150" i="1"/>
  <c r="S68" i="1"/>
  <c r="S70" i="1"/>
  <c r="S1169" i="1"/>
  <c r="S2416" i="1"/>
  <c r="T957" i="1"/>
  <c r="T2073" i="1"/>
  <c r="S87" i="1"/>
  <c r="S2418" i="1"/>
  <c r="S2075" i="1"/>
  <c r="U2075" i="1" s="1"/>
  <c r="S1788" i="1"/>
  <c r="T2079" i="1"/>
  <c r="T2082" i="1"/>
  <c r="S1183" i="1"/>
  <c r="S1184" i="1"/>
  <c r="T2090" i="1"/>
  <c r="T2092" i="1"/>
  <c r="T2096" i="1"/>
  <c r="S1193" i="1"/>
  <c r="T2102" i="1"/>
  <c r="T2103" i="1"/>
  <c r="S2105" i="1"/>
  <c r="U2105" i="1" s="1"/>
  <c r="S1795" i="1"/>
  <c r="T2113" i="1"/>
  <c r="S2115" i="1"/>
  <c r="U2115" i="1" s="1"/>
  <c r="S1028" i="1"/>
  <c r="S2121" i="1"/>
  <c r="U2121" i="1" s="1"/>
  <c r="S1207" i="1"/>
  <c r="S130" i="1"/>
  <c r="T2132" i="1"/>
  <c r="T2133" i="1"/>
  <c r="T2135" i="1"/>
  <c r="T2136" i="1"/>
  <c r="S2139" i="1"/>
  <c r="U2139" i="1" s="1"/>
  <c r="S1211" i="1"/>
  <c r="S144" i="1"/>
  <c r="S1224" i="1"/>
  <c r="S12" i="1"/>
  <c r="U12" i="1" s="1"/>
  <c r="S280" i="1"/>
  <c r="S353" i="1"/>
  <c r="S1973" i="1"/>
  <c r="S490" i="1"/>
  <c r="S1213" i="1"/>
  <c r="S1032" i="1"/>
  <c r="S2426" i="1"/>
  <c r="S1216" i="1"/>
  <c r="S1223" i="1"/>
  <c r="T966" i="1"/>
  <c r="T7" i="1"/>
  <c r="S167" i="1"/>
  <c r="S181" i="1"/>
  <c r="S208" i="1"/>
  <c r="S215" i="1"/>
  <c r="S221" i="1"/>
  <c r="S223" i="1"/>
  <c r="S225" i="1"/>
  <c r="S257" i="1"/>
  <c r="S296" i="1"/>
  <c r="S302" i="1"/>
  <c r="S319" i="1"/>
  <c r="S328" i="1"/>
  <c r="S334" i="1"/>
  <c r="S360" i="1"/>
  <c r="S366" i="1"/>
  <c r="S383" i="1"/>
  <c r="S392" i="1"/>
  <c r="S398" i="1"/>
  <c r="S415" i="1"/>
  <c r="S424" i="1"/>
  <c r="S430" i="1"/>
  <c r="S447" i="1"/>
  <c r="S456" i="1"/>
  <c r="S968" i="1"/>
  <c r="U968" i="1" s="1"/>
  <c r="T981" i="1"/>
  <c r="T983" i="1"/>
  <c r="S1034" i="1"/>
  <c r="S1230" i="1"/>
  <c r="S1236" i="1"/>
  <c r="S1253" i="1"/>
  <c r="S1262" i="1"/>
  <c r="S1268" i="1"/>
  <c r="S1820" i="1"/>
  <c r="S1829" i="1"/>
  <c r="S1835" i="1"/>
  <c r="T2166" i="1"/>
  <c r="T2168" i="1"/>
  <c r="S2170" i="1"/>
  <c r="U2170" i="1" s="1"/>
  <c r="S2179" i="1"/>
  <c r="U2179" i="1" s="1"/>
  <c r="T2181" i="1"/>
  <c r="T2183" i="1"/>
  <c r="S2185" i="1"/>
  <c r="U2185" i="1" s="1"/>
  <c r="T2198" i="1"/>
  <c r="T2200" i="1"/>
  <c r="S2211" i="1"/>
  <c r="U2211" i="1" s="1"/>
  <c r="T2213" i="1"/>
  <c r="T2215" i="1"/>
  <c r="S2217" i="1"/>
  <c r="U2217" i="1" s="1"/>
  <c r="T2230" i="1"/>
  <c r="T2232" i="1"/>
  <c r="S2243" i="1"/>
  <c r="U2243" i="1" s="1"/>
  <c r="S2431" i="1"/>
  <c r="S2457" i="1"/>
  <c r="S462" i="1"/>
  <c r="S500" i="1"/>
  <c r="S502" i="1"/>
  <c r="S504" i="1"/>
  <c r="S1046" i="1"/>
  <c r="S1048" i="1"/>
  <c r="S1280" i="1"/>
  <c r="S1282" i="1"/>
  <c r="S1293" i="1"/>
  <c r="S1327" i="1"/>
  <c r="S1385" i="1"/>
  <c r="S1387" i="1"/>
  <c r="S1396" i="1"/>
  <c r="S1400" i="1"/>
  <c r="S1404" i="1"/>
  <c r="T2246" i="1"/>
  <c r="S2246" i="1"/>
  <c r="U2246" i="1" s="1"/>
  <c r="S545" i="1"/>
  <c r="S551" i="1"/>
  <c r="S584" i="1"/>
  <c r="S681" i="1"/>
  <c r="S1848" i="1"/>
  <c r="T965" i="1"/>
  <c r="S1217" i="1"/>
  <c r="S160" i="1"/>
  <c r="S2153" i="1"/>
  <c r="U2153" i="1" s="1"/>
  <c r="S2157" i="1"/>
  <c r="U2157" i="1" s="1"/>
  <c r="T2160" i="1"/>
  <c r="S8" i="1"/>
  <c r="U8" i="1" s="1"/>
  <c r="S175" i="1"/>
  <c r="S189" i="1"/>
  <c r="S229" i="1"/>
  <c r="S231" i="1"/>
  <c r="S261" i="1"/>
  <c r="S263" i="1"/>
  <c r="S300" i="1"/>
  <c r="S306" i="1"/>
  <c r="S338" i="1"/>
  <c r="S355" i="1"/>
  <c r="S364" i="1"/>
  <c r="S370" i="1"/>
  <c r="S396" i="1"/>
  <c r="S402" i="1"/>
  <c r="S419" i="1"/>
  <c r="S428" i="1"/>
  <c r="S434" i="1"/>
  <c r="S460" i="1"/>
  <c r="T968" i="1"/>
  <c r="T970" i="1"/>
  <c r="S972" i="1"/>
  <c r="U972" i="1" s="1"/>
  <c r="S1038" i="1"/>
  <c r="S1234" i="1"/>
  <c r="S1240" i="1"/>
  <c r="S1272" i="1"/>
  <c r="S1824" i="1"/>
  <c r="S1970" i="1"/>
  <c r="T2170" i="1"/>
  <c r="T2172" i="1"/>
  <c r="T2185" i="1"/>
  <c r="T2187" i="1"/>
  <c r="S2189" i="1"/>
  <c r="U2189" i="1" s="1"/>
  <c r="T2202" i="1"/>
  <c r="T2204" i="1"/>
  <c r="T2217" i="1"/>
  <c r="T2219" i="1"/>
  <c r="S2221" i="1"/>
  <c r="U2221" i="1" s="1"/>
  <c r="T2234" i="1"/>
  <c r="T2236" i="1"/>
  <c r="S2435" i="1"/>
  <c r="S466" i="1"/>
  <c r="S483" i="1"/>
  <c r="S485" i="1"/>
  <c r="S487" i="1"/>
  <c r="S1063" i="1"/>
  <c r="S1295" i="1"/>
  <c r="S1297" i="1"/>
  <c r="S1299" i="1"/>
  <c r="S1391" i="1"/>
  <c r="S522" i="1"/>
  <c r="S526" i="1"/>
  <c r="S553" i="1"/>
  <c r="S2482" i="1"/>
  <c r="S2518" i="1"/>
  <c r="S663" i="1"/>
  <c r="S1494" i="1"/>
  <c r="S1082" i="1"/>
  <c r="S881" i="1"/>
  <c r="S2401" i="1"/>
  <c r="U2401" i="1" s="1"/>
  <c r="T2401" i="1"/>
  <c r="T2142" i="1"/>
  <c r="T963" i="1"/>
  <c r="T2144" i="1"/>
  <c r="S145" i="1"/>
  <c r="S148" i="1"/>
  <c r="S161" i="1"/>
  <c r="S2155" i="1"/>
  <c r="U2155" i="1" s="1"/>
  <c r="S6" i="1"/>
  <c r="U6" i="1" s="1"/>
  <c r="S1809" i="1"/>
  <c r="T14" i="1"/>
  <c r="S176" i="1"/>
  <c r="S191" i="1"/>
  <c r="S237" i="1"/>
  <c r="S239" i="1"/>
  <c r="S269" i="1"/>
  <c r="S271" i="1"/>
  <c r="S308" i="1"/>
  <c r="S314" i="1"/>
  <c r="S346" i="1"/>
  <c r="S363" i="1"/>
  <c r="S372" i="1"/>
  <c r="S378" i="1"/>
  <c r="S395" i="1"/>
  <c r="S404" i="1"/>
  <c r="S410" i="1"/>
  <c r="S427" i="1"/>
  <c r="S436" i="1"/>
  <c r="S442" i="1"/>
  <c r="S459" i="1"/>
  <c r="S974" i="1"/>
  <c r="U974" i="1" s="1"/>
  <c r="T976" i="1"/>
  <c r="T978" i="1"/>
  <c r="S980" i="1"/>
  <c r="U980" i="1" s="1"/>
  <c r="S1233" i="1"/>
  <c r="S1242" i="1"/>
  <c r="S1248" i="1"/>
  <c r="S1265" i="1"/>
  <c r="S1274" i="1"/>
  <c r="S1815" i="1"/>
  <c r="S1832" i="1"/>
  <c r="T2161" i="1"/>
  <c r="T2163" i="1"/>
  <c r="S2165" i="1"/>
  <c r="U2165" i="1" s="1"/>
  <c r="T2178" i="1"/>
  <c r="T2180" i="1"/>
  <c r="S2182" i="1"/>
  <c r="U2182" i="1" s="1"/>
  <c r="T2193" i="1"/>
  <c r="T2195" i="1"/>
  <c r="S2197" i="1"/>
  <c r="U2197" i="1" s="1"/>
  <c r="T2210" i="1"/>
  <c r="T2212" i="1"/>
  <c r="S2214" i="1"/>
  <c r="U2214" i="1" s="1"/>
  <c r="T2225" i="1"/>
  <c r="T2227" i="1"/>
  <c r="S2229" i="1"/>
  <c r="U2229" i="1" s="1"/>
  <c r="T2242" i="1"/>
  <c r="T2244" i="1"/>
  <c r="S2443" i="1"/>
  <c r="S474" i="1"/>
  <c r="S489" i="1"/>
  <c r="T986" i="1"/>
  <c r="T988" i="1"/>
  <c r="S1288" i="1"/>
  <c r="S1305" i="1"/>
  <c r="S1309" i="1"/>
  <c r="S1358" i="1"/>
  <c r="S1382" i="1"/>
  <c r="S1414" i="1"/>
  <c r="S2462" i="1"/>
  <c r="S2473" i="1"/>
  <c r="S536" i="1"/>
  <c r="S538" i="1"/>
  <c r="S1983" i="1"/>
  <c r="S2514" i="1"/>
  <c r="S695" i="1"/>
  <c r="S312" i="1"/>
  <c r="S344" i="1"/>
  <c r="S376" i="1"/>
  <c r="S408" i="1"/>
  <c r="S421" i="1"/>
  <c r="S440" i="1"/>
  <c r="S453" i="1"/>
  <c r="S978" i="1"/>
  <c r="U978" i="1" s="1"/>
  <c r="S1040" i="1"/>
  <c r="S1246" i="1"/>
  <c r="S1259" i="1"/>
  <c r="S1813" i="1"/>
  <c r="S1826" i="1"/>
  <c r="S2163" i="1"/>
  <c r="U2163" i="1" s="1"/>
  <c r="S2176" i="1"/>
  <c r="U2176" i="1" s="1"/>
  <c r="S2195" i="1"/>
  <c r="U2195" i="1" s="1"/>
  <c r="S2208" i="1"/>
  <c r="U2208" i="1" s="1"/>
  <c r="S2227" i="1"/>
  <c r="U2227" i="1" s="1"/>
  <c r="S2240" i="1"/>
  <c r="U2240" i="1" s="1"/>
  <c r="S2441" i="1"/>
  <c r="S472" i="1"/>
  <c r="S1316" i="1"/>
  <c r="S1380" i="1"/>
  <c r="S1422" i="1"/>
  <c r="S569" i="1"/>
  <c r="S192" i="1"/>
  <c r="S245" i="1"/>
  <c r="S247" i="1"/>
  <c r="S277" i="1"/>
  <c r="S279" i="1"/>
  <c r="S322" i="1"/>
  <c r="S354" i="1"/>
  <c r="S380" i="1"/>
  <c r="S386" i="1"/>
  <c r="S412" i="1"/>
  <c r="S418" i="1"/>
  <c r="S444" i="1"/>
  <c r="S450" i="1"/>
  <c r="T969" i="1"/>
  <c r="T971" i="1"/>
  <c r="S982" i="1"/>
  <c r="U982" i="1" s="1"/>
  <c r="S1037" i="1"/>
  <c r="S1256" i="1"/>
  <c r="S1817" i="1"/>
  <c r="S1823" i="1"/>
  <c r="T2169" i="1"/>
  <c r="T2171" i="1"/>
  <c r="S2173" i="1"/>
  <c r="U2173" i="1" s="1"/>
  <c r="T2186" i="1"/>
  <c r="T2188" i="1"/>
  <c r="T2201" i="1"/>
  <c r="T2203" i="1"/>
  <c r="S2205" i="1"/>
  <c r="U2205" i="1" s="1"/>
  <c r="T2218" i="1"/>
  <c r="T2220" i="1"/>
  <c r="T2233" i="1"/>
  <c r="T2235" i="1"/>
  <c r="S2237" i="1"/>
  <c r="U2237" i="1" s="1"/>
  <c r="S2451" i="1"/>
  <c r="S1062" i="1"/>
  <c r="S1285" i="1"/>
  <c r="S1296" i="1"/>
  <c r="S1298" i="1"/>
  <c r="S1300" i="1"/>
  <c r="S1349" i="1"/>
  <c r="S2470" i="1"/>
  <c r="S544" i="1"/>
  <c r="S593" i="1"/>
  <c r="S608" i="1"/>
  <c r="S668" i="1"/>
  <c r="S669" i="1"/>
  <c r="S792" i="1"/>
  <c r="S200" i="1"/>
  <c r="S207" i="1"/>
  <c r="S213" i="1"/>
  <c r="S217" i="1"/>
  <c r="S220" i="1"/>
  <c r="S249" i="1"/>
  <c r="S256" i="1"/>
  <c r="S281" i="1"/>
  <c r="S294" i="1"/>
  <c r="S301" i="1"/>
  <c r="S311" i="1"/>
  <c r="S320" i="1"/>
  <c r="S326" i="1"/>
  <c r="S333" i="1"/>
  <c r="S352" i="1"/>
  <c r="S358" i="1"/>
  <c r="S365" i="1"/>
  <c r="S375" i="1"/>
  <c r="S384" i="1"/>
  <c r="S390" i="1"/>
  <c r="S397" i="1"/>
  <c r="S407" i="1"/>
  <c r="S416" i="1"/>
  <c r="S422" i="1"/>
  <c r="S429" i="1"/>
  <c r="S439" i="1"/>
  <c r="S448" i="1"/>
  <c r="S454" i="1"/>
  <c r="S967" i="1"/>
  <c r="U967" i="1" s="1"/>
  <c r="T973" i="1"/>
  <c r="T975" i="1"/>
  <c r="S977" i="1"/>
  <c r="U977" i="1" s="1"/>
  <c r="S1035" i="1"/>
  <c r="S1041" i="1"/>
  <c r="S1235" i="1"/>
  <c r="S1245" i="1"/>
  <c r="S1254" i="1"/>
  <c r="S1260" i="1"/>
  <c r="S1267" i="1"/>
  <c r="S1812" i="1"/>
  <c r="S1821" i="1"/>
  <c r="S1827" i="1"/>
  <c r="S1834" i="1"/>
  <c r="S2162" i="1"/>
  <c r="U2162" i="1" s="1"/>
  <c r="S2171" i="1"/>
  <c r="U2171" i="1" s="1"/>
  <c r="T2173" i="1"/>
  <c r="T2175" i="1"/>
  <c r="S2177" i="1"/>
  <c r="U2177" i="1" s="1"/>
  <c r="S2184" i="1"/>
  <c r="U2184" i="1" s="1"/>
  <c r="T2190" i="1"/>
  <c r="T2192" i="1"/>
  <c r="S2203" i="1"/>
  <c r="U2203" i="1" s="1"/>
  <c r="T2205" i="1"/>
  <c r="T2207" i="1"/>
  <c r="S2209" i="1"/>
  <c r="U2209" i="1" s="1"/>
  <c r="S2216" i="1"/>
  <c r="U2216" i="1" s="1"/>
  <c r="T2222" i="1"/>
  <c r="T2224" i="1"/>
  <c r="S2235" i="1"/>
  <c r="U2235" i="1" s="1"/>
  <c r="T2237" i="1"/>
  <c r="T2239" i="1"/>
  <c r="S2241" i="1"/>
  <c r="U2241" i="1" s="1"/>
  <c r="S2430" i="1"/>
  <c r="S2449" i="1"/>
  <c r="S2455" i="1"/>
  <c r="S461" i="1"/>
  <c r="S480" i="1"/>
  <c r="S492" i="1"/>
  <c r="S496" i="1"/>
  <c r="S985" i="1"/>
  <c r="U985" i="1" s="1"/>
  <c r="S987" i="1"/>
  <c r="U987" i="1" s="1"/>
  <c r="S1045" i="1"/>
  <c r="S1055" i="1"/>
  <c r="S1057" i="1"/>
  <c r="S1060" i="1"/>
  <c r="S1279" i="1"/>
  <c r="S1292" i="1"/>
  <c r="S1369" i="1"/>
  <c r="S1413" i="1"/>
  <c r="S2464" i="1"/>
  <c r="S566" i="1"/>
  <c r="S643" i="1"/>
  <c r="S710" i="1"/>
  <c r="S1312" i="1"/>
  <c r="S1314" i="1"/>
  <c r="S1325" i="1"/>
  <c r="S1345" i="1"/>
  <c r="S1376" i="1"/>
  <c r="S1378" i="1"/>
  <c r="S1389" i="1"/>
  <c r="S1409" i="1"/>
  <c r="S2466" i="1"/>
  <c r="S2468" i="1"/>
  <c r="S511" i="1"/>
  <c r="S531" i="1"/>
  <c r="S562" i="1"/>
  <c r="S564" i="1"/>
  <c r="S575" i="1"/>
  <c r="S990" i="1"/>
  <c r="U990" i="1" s="1"/>
  <c r="S2001" i="1"/>
  <c r="S2003" i="1"/>
  <c r="S2014" i="1"/>
  <c r="S2503" i="1"/>
  <c r="S2516" i="1"/>
  <c r="S2529" i="1"/>
  <c r="S624" i="1"/>
  <c r="S629" i="1"/>
  <c r="S652" i="1"/>
  <c r="S653" i="1"/>
  <c r="S654" i="1"/>
  <c r="S666" i="1"/>
  <c r="S673" i="1"/>
  <c r="S684" i="1"/>
  <c r="S1483" i="1"/>
  <c r="S706" i="1"/>
  <c r="T992" i="1"/>
  <c r="S720" i="1"/>
  <c r="T19" i="1"/>
  <c r="S730" i="1"/>
  <c r="S732" i="1"/>
  <c r="S2544" i="1"/>
  <c r="T31" i="1"/>
  <c r="S761" i="1"/>
  <c r="S772" i="1"/>
  <c r="S785" i="1"/>
  <c r="S1536" i="1"/>
  <c r="S1540" i="1"/>
  <c r="S1595" i="1"/>
  <c r="S1898" i="1"/>
  <c r="T2281" i="1"/>
  <c r="T2314" i="1"/>
  <c r="T2316" i="1"/>
  <c r="S2316" i="1"/>
  <c r="U2316" i="1" s="1"/>
  <c r="T2341" i="1"/>
  <c r="S2341" i="1"/>
  <c r="U2341" i="1" s="1"/>
  <c r="S1707" i="1"/>
  <c r="S1955" i="1"/>
  <c r="S2477" i="1"/>
  <c r="S2492" i="1"/>
  <c r="S2519" i="1"/>
  <c r="S601" i="1"/>
  <c r="S602" i="1"/>
  <c r="S616" i="1"/>
  <c r="S1443" i="1"/>
  <c r="S631" i="1"/>
  <c r="S640" i="1"/>
  <c r="S650" i="1"/>
  <c r="S1454" i="1"/>
  <c r="S2049" i="1"/>
  <c r="U2049" i="1" s="1"/>
  <c r="T2049" i="1"/>
  <c r="S1457" i="1"/>
  <c r="S678" i="1"/>
  <c r="S692" i="1"/>
  <c r="S1481" i="1"/>
  <c r="S1490" i="1"/>
  <c r="S1492" i="1"/>
  <c r="S1506" i="1"/>
  <c r="S35" i="1"/>
  <c r="U35" i="1" s="1"/>
  <c r="S759" i="1"/>
  <c r="S763" i="1"/>
  <c r="S765" i="1"/>
  <c r="S812" i="1"/>
  <c r="S816" i="1"/>
  <c r="S1985" i="1"/>
  <c r="S1987" i="1"/>
  <c r="S1998" i="1"/>
  <c r="S2018" i="1"/>
  <c r="S2020" i="1"/>
  <c r="S2481" i="1"/>
  <c r="S2490" i="1"/>
  <c r="S2496" i="1"/>
  <c r="S2509" i="1"/>
  <c r="S1432" i="1"/>
  <c r="S598" i="1"/>
  <c r="S1438" i="1"/>
  <c r="S625" i="1"/>
  <c r="S2252" i="1"/>
  <c r="U2252" i="1" s="1"/>
  <c r="S649" i="1"/>
  <c r="S655" i="1"/>
  <c r="S662" i="1"/>
  <c r="T15" i="1"/>
  <c r="T17" i="1"/>
  <c r="S676" i="1"/>
  <c r="S1847" i="1"/>
  <c r="S2538" i="1"/>
  <c r="S691" i="1"/>
  <c r="S1477" i="1"/>
  <c r="S703" i="1"/>
  <c r="T18" i="1"/>
  <c r="S1489" i="1"/>
  <c r="S738" i="1"/>
  <c r="T22" i="1"/>
  <c r="T24" i="1"/>
  <c r="S26" i="1"/>
  <c r="U26" i="1" s="1"/>
  <c r="T35" i="1"/>
  <c r="T37" i="1"/>
  <c r="S801" i="1"/>
  <c r="S803" i="1"/>
  <c r="S805" i="1"/>
  <c r="S839" i="1"/>
  <c r="T999" i="1"/>
  <c r="T1001" i="1"/>
  <c r="T1003" i="1"/>
  <c r="T1005" i="1"/>
  <c r="S1005" i="1"/>
  <c r="U1005" i="1" s="1"/>
  <c r="S1534" i="1"/>
  <c r="S1580" i="1"/>
  <c r="S1619" i="1"/>
  <c r="S2031" i="1"/>
  <c r="T2301" i="1"/>
  <c r="T2303" i="1"/>
  <c r="S1651" i="1"/>
  <c r="S2005" i="1"/>
  <c r="S1313" i="1"/>
  <c r="S1344" i="1"/>
  <c r="S1346" i="1"/>
  <c r="S1357" i="1"/>
  <c r="S1377" i="1"/>
  <c r="S1408" i="1"/>
  <c r="S1410" i="1"/>
  <c r="S1421" i="1"/>
  <c r="S2467" i="1"/>
  <c r="S530" i="1"/>
  <c r="S532" i="1"/>
  <c r="S543" i="1"/>
  <c r="S563" i="1"/>
  <c r="S989" i="1"/>
  <c r="U989" i="1" s="1"/>
  <c r="S991" i="1"/>
  <c r="U991" i="1" s="1"/>
  <c r="S1982" i="1"/>
  <c r="S2002" i="1"/>
  <c r="S2500" i="1"/>
  <c r="S2502" i="1"/>
  <c r="S2513" i="1"/>
  <c r="S619" i="1"/>
  <c r="S1444" i="1"/>
  <c r="S628" i="1"/>
  <c r="S1453" i="1"/>
  <c r="S1840" i="1"/>
  <c r="S1843" i="1"/>
  <c r="S682" i="1"/>
  <c r="S2257" i="1"/>
  <c r="U2257" i="1" s="1"/>
  <c r="S697" i="1"/>
  <c r="S698" i="1"/>
  <c r="S1484" i="1"/>
  <c r="S709" i="1"/>
  <c r="S714" i="1"/>
  <c r="S1495" i="1"/>
  <c r="S1857" i="1"/>
  <c r="T20" i="1"/>
  <c r="S993" i="1"/>
  <c r="U993" i="1" s="1"/>
  <c r="T30" i="1"/>
  <c r="S767" i="1"/>
  <c r="S771" i="1"/>
  <c r="S830" i="1"/>
  <c r="S837" i="1"/>
  <c r="S1641" i="1"/>
  <c r="T2270" i="1"/>
  <c r="T2272" i="1"/>
  <c r="S2272" i="1"/>
  <c r="U2272" i="1" s="1"/>
  <c r="T2331" i="1"/>
  <c r="S2331" i="1"/>
  <c r="U2331" i="1" s="1"/>
  <c r="S1702" i="1"/>
  <c r="S1304" i="1"/>
  <c r="S1317" i="1"/>
  <c r="S1337" i="1"/>
  <c r="S1368" i="1"/>
  <c r="S1381" i="1"/>
  <c r="S1401" i="1"/>
  <c r="S2247" i="1"/>
  <c r="U2247" i="1" s="1"/>
  <c r="S2471" i="1"/>
  <c r="S523" i="1"/>
  <c r="S554" i="1"/>
  <c r="S567" i="1"/>
  <c r="S587" i="1"/>
  <c r="T989" i="1"/>
  <c r="T991" i="1"/>
  <c r="S1989" i="1"/>
  <c r="S1993" i="1"/>
  <c r="S2006" i="1"/>
  <c r="S2476" i="1"/>
  <c r="S2483" i="1"/>
  <c r="S2487" i="1"/>
  <c r="S2493" i="1"/>
  <c r="S2498" i="1"/>
  <c r="S600" i="1"/>
  <c r="S605" i="1"/>
  <c r="S2523" i="1"/>
  <c r="S2527" i="1"/>
  <c r="S630" i="1"/>
  <c r="S637" i="1"/>
  <c r="S1452" i="1"/>
  <c r="T2253" i="1"/>
  <c r="S656" i="1"/>
  <c r="S2254" i="1"/>
  <c r="U2254" i="1" s="1"/>
  <c r="S665" i="1"/>
  <c r="S671" i="1"/>
  <c r="S1846" i="1"/>
  <c r="S2030" i="1"/>
  <c r="T2257" i="1"/>
  <c r="S1474" i="1"/>
  <c r="S1478" i="1"/>
  <c r="S705" i="1"/>
  <c r="S1853" i="1"/>
  <c r="S718" i="1"/>
  <c r="S721" i="1"/>
  <c r="S1491" i="1"/>
  <c r="S725" i="1"/>
  <c r="S1498" i="1"/>
  <c r="S727" i="1"/>
  <c r="S1505" i="1"/>
  <c r="S1858" i="1"/>
  <c r="S2261" i="1"/>
  <c r="U2261" i="1" s="1"/>
  <c r="T993" i="1"/>
  <c r="T21" i="1"/>
  <c r="T32" i="1"/>
  <c r="S34" i="1"/>
  <c r="U34" i="1" s="1"/>
  <c r="S36" i="1"/>
  <c r="U36" i="1" s="1"/>
  <c r="S751" i="1"/>
  <c r="S754" i="1"/>
  <c r="S778" i="1"/>
  <c r="S788" i="1"/>
  <c r="S834" i="1"/>
  <c r="S836" i="1"/>
  <c r="S855" i="1"/>
  <c r="S1563" i="1"/>
  <c r="S1632" i="1"/>
  <c r="S1880" i="1"/>
  <c r="S2042" i="1"/>
  <c r="S2294" i="1"/>
  <c r="U2294" i="1" s="1"/>
  <c r="S2296" i="1"/>
  <c r="U2296" i="1" s="1"/>
  <c r="S1658" i="1"/>
  <c r="S1660" i="1"/>
  <c r="T2353" i="1"/>
  <c r="S2353" i="1"/>
  <c r="U2353" i="1" s="1"/>
  <c r="S1328" i="1"/>
  <c r="S1330" i="1"/>
  <c r="S1341" i="1"/>
  <c r="S1361" i="1"/>
  <c r="S1363" i="1"/>
  <c r="S1392" i="1"/>
  <c r="S1394" i="1"/>
  <c r="S1405" i="1"/>
  <c r="S1425" i="1"/>
  <c r="S1974" i="1"/>
  <c r="T2247" i="1"/>
  <c r="T2249" i="1"/>
  <c r="S514" i="1"/>
  <c r="S516" i="1"/>
  <c r="S527" i="1"/>
  <c r="S547" i="1"/>
  <c r="S549" i="1"/>
  <c r="S578" i="1"/>
  <c r="S580" i="1"/>
  <c r="S591" i="1"/>
  <c r="S1986" i="1"/>
  <c r="S1988" i="1"/>
  <c r="S2017" i="1"/>
  <c r="S2019" i="1"/>
  <c r="S2480" i="1"/>
  <c r="S2508" i="1"/>
  <c r="S2512" i="1"/>
  <c r="S597" i="1"/>
  <c r="T2251" i="1"/>
  <c r="S2522" i="1"/>
  <c r="S1439" i="1"/>
  <c r="S610" i="1"/>
  <c r="S1445" i="1"/>
  <c r="S1450" i="1"/>
  <c r="S659" i="1"/>
  <c r="T2254" i="1"/>
  <c r="T16" i="1"/>
  <c r="S1067" i="1"/>
  <c r="T2256" i="1"/>
  <c r="S1844" i="1"/>
  <c r="S1845" i="1"/>
  <c r="S688" i="1"/>
  <c r="S1473" i="1"/>
  <c r="S702" i="1"/>
  <c r="S1501" i="1"/>
  <c r="S1503" i="1"/>
  <c r="S739" i="1"/>
  <c r="T23" i="1"/>
  <c r="T25" i="1"/>
  <c r="T34" i="1"/>
  <c r="T36" i="1"/>
  <c r="S753" i="1"/>
  <c r="S777" i="1"/>
  <c r="S794" i="1"/>
  <c r="S796" i="1"/>
  <c r="S798" i="1"/>
  <c r="S821" i="1"/>
  <c r="S823" i="1"/>
  <c r="S1559" i="1"/>
  <c r="S1878" i="1"/>
  <c r="T2292" i="1"/>
  <c r="S2292" i="1"/>
  <c r="U2292" i="1" s="1"/>
  <c r="T2328" i="1"/>
  <c r="S873" i="1"/>
  <c r="S1774" i="1"/>
  <c r="S1939" i="1"/>
  <c r="S1736" i="1"/>
  <c r="S914" i="1"/>
  <c r="S2368" i="1"/>
  <c r="U2368" i="1" s="1"/>
  <c r="S1954" i="1"/>
  <c r="S1760" i="1"/>
  <c r="S1542" i="1"/>
  <c r="S1745" i="1"/>
  <c r="S922" i="1"/>
  <c r="S2375" i="1"/>
  <c r="U2375" i="1" s="1"/>
  <c r="S923" i="1"/>
  <c r="S2377" i="1"/>
  <c r="U2377" i="1" s="1"/>
  <c r="S2379" i="1"/>
  <c r="U2379" i="1" s="1"/>
  <c r="S942" i="1"/>
  <c r="S1086" i="1"/>
  <c r="S1521" i="1"/>
  <c r="S1529" i="1"/>
  <c r="S2546" i="1"/>
  <c r="S2348" i="1"/>
  <c r="U2348" i="1" s="1"/>
  <c r="S1950" i="1"/>
  <c r="T2393" i="1"/>
  <c r="T2395" i="1"/>
  <c r="S1962" i="1"/>
  <c r="S787" i="1"/>
  <c r="S807" i="1"/>
  <c r="S811" i="1"/>
  <c r="S829" i="1"/>
  <c r="S831" i="1"/>
  <c r="S1527" i="1"/>
  <c r="S1539" i="1"/>
  <c r="S1541" i="1"/>
  <c r="S1560" i="1"/>
  <c r="S1596" i="1"/>
  <c r="S1598" i="1"/>
  <c r="S1620" i="1"/>
  <c r="S1642" i="1"/>
  <c r="S1868" i="1"/>
  <c r="S1879" i="1"/>
  <c r="S1899" i="1"/>
  <c r="S2032" i="1"/>
  <c r="S2262" i="1"/>
  <c r="U2262" i="1" s="1"/>
  <c r="S2273" i="1"/>
  <c r="U2273" i="1" s="1"/>
  <c r="T2282" i="1"/>
  <c r="S2293" i="1"/>
  <c r="U2293" i="1" s="1"/>
  <c r="S2317" i="1"/>
  <c r="U2317" i="1" s="1"/>
  <c r="S2319" i="1"/>
  <c r="U2319" i="1" s="1"/>
  <c r="S1006" i="1"/>
  <c r="U1006" i="1" s="1"/>
  <c r="S1921" i="1"/>
  <c r="S863" i="1"/>
  <c r="S1667" i="1"/>
  <c r="S1680" i="1"/>
  <c r="S1681" i="1"/>
  <c r="S882" i="1"/>
  <c r="S2342" i="1"/>
  <c r="U2342" i="1" s="1"/>
  <c r="S1935" i="1"/>
  <c r="S1701" i="1"/>
  <c r="S1940" i="1"/>
  <c r="S2346" i="1"/>
  <c r="U2346" i="1" s="1"/>
  <c r="S39" i="1"/>
  <c r="U39" i="1" s="1"/>
  <c r="S2354" i="1"/>
  <c r="U2354" i="1" s="1"/>
  <c r="S1723" i="1"/>
  <c r="S1013" i="1"/>
  <c r="U1013" i="1" s="1"/>
  <c r="S2356" i="1"/>
  <c r="U2356" i="1" s="1"/>
  <c r="T2356" i="1"/>
  <c r="S1014" i="1"/>
  <c r="U1014" i="1" s="1"/>
  <c r="S1738" i="1"/>
  <c r="S2372" i="1"/>
  <c r="U2372" i="1" s="1"/>
  <c r="S1957" i="1"/>
  <c r="S2383" i="1"/>
  <c r="U2383" i="1" s="1"/>
  <c r="S1763" i="1"/>
  <c r="S1960" i="1"/>
  <c r="S2391" i="1"/>
  <c r="U2391" i="1" s="1"/>
  <c r="T2399" i="1"/>
  <c r="S2399" i="1"/>
  <c r="U2399" i="1" s="1"/>
  <c r="S793" i="1"/>
  <c r="S840" i="1"/>
  <c r="S995" i="1"/>
  <c r="U995" i="1" s="1"/>
  <c r="S1547" i="1"/>
  <c r="S1558" i="1"/>
  <c r="S1579" i="1"/>
  <c r="S1585" i="1"/>
  <c r="S1602" i="1"/>
  <c r="S1613" i="1"/>
  <c r="S1624" i="1"/>
  <c r="S1644" i="1"/>
  <c r="S1881" i="1"/>
  <c r="S1892" i="1"/>
  <c r="S1903" i="1"/>
  <c r="S2034" i="1"/>
  <c r="T2262" i="1"/>
  <c r="T2264" i="1"/>
  <c r="T2273" i="1"/>
  <c r="S2275" i="1"/>
  <c r="U2275" i="1" s="1"/>
  <c r="T2284" i="1"/>
  <c r="S2286" i="1"/>
  <c r="U2286" i="1" s="1"/>
  <c r="T2293" i="1"/>
  <c r="T2295" i="1"/>
  <c r="S2297" i="1"/>
  <c r="U2297" i="1" s="1"/>
  <c r="T2306" i="1"/>
  <c r="T2317" i="1"/>
  <c r="T2319" i="1"/>
  <c r="T2321" i="1"/>
  <c r="T2323" i="1"/>
  <c r="S2556" i="1"/>
  <c r="T1006" i="1"/>
  <c r="S1653" i="1"/>
  <c r="S1654" i="1"/>
  <c r="S1669" i="1"/>
  <c r="S1671" i="1"/>
  <c r="S874" i="1"/>
  <c r="S1929" i="1"/>
  <c r="S2338" i="1"/>
  <c r="U2338" i="1" s="1"/>
  <c r="T2342" i="1"/>
  <c r="S1699" i="1"/>
  <c r="S895" i="1"/>
  <c r="S1938" i="1"/>
  <c r="S897" i="1"/>
  <c r="T2346" i="1"/>
  <c r="T2347" i="1"/>
  <c r="S2349" i="1"/>
  <c r="U2349" i="1" s="1"/>
  <c r="T39" i="1"/>
  <c r="S1717" i="1"/>
  <c r="S1945" i="1"/>
  <c r="T2354" i="1"/>
  <c r="S1947" i="1"/>
  <c r="S1728" i="1"/>
  <c r="T1014" i="1"/>
  <c r="S1740" i="1"/>
  <c r="S1949" i="1"/>
  <c r="S1743" i="1"/>
  <c r="S925" i="1"/>
  <c r="T2383" i="1"/>
  <c r="S2387" i="1"/>
  <c r="U2387" i="1" s="1"/>
  <c r="S1106" i="1"/>
  <c r="S1776" i="1"/>
  <c r="S795" i="1"/>
  <c r="S797" i="1"/>
  <c r="S1076" i="1"/>
  <c r="S1091" i="1"/>
  <c r="S1509" i="1"/>
  <c r="S1528" i="1"/>
  <c r="S1568" i="1"/>
  <c r="S1572" i="1"/>
  <c r="S1604" i="1"/>
  <c r="S1626" i="1"/>
  <c r="S1637" i="1"/>
  <c r="S1863" i="1"/>
  <c r="S1883" i="1"/>
  <c r="S1905" i="1"/>
  <c r="S1916" i="1"/>
  <c r="S2038" i="1"/>
  <c r="T2266" i="1"/>
  <c r="S2277" i="1"/>
  <c r="U2277" i="1" s="1"/>
  <c r="T2288" i="1"/>
  <c r="S2299" i="1"/>
  <c r="U2299" i="1" s="1"/>
  <c r="S2310" i="1"/>
  <c r="U2310" i="1" s="1"/>
  <c r="S2551" i="1"/>
  <c r="S1655" i="1"/>
  <c r="S1656" i="1"/>
  <c r="S1924" i="1"/>
  <c r="S1925" i="1"/>
  <c r="S1683" i="1"/>
  <c r="S875" i="1"/>
  <c r="S885" i="1"/>
  <c r="S1099" i="1"/>
  <c r="S1734" i="1"/>
  <c r="S1752" i="1"/>
  <c r="S924" i="1"/>
  <c r="S930" i="1"/>
  <c r="S1757" i="1"/>
  <c r="S2392" i="1"/>
  <c r="U2392" i="1" s="1"/>
  <c r="S826" i="1"/>
  <c r="S844" i="1"/>
  <c r="S853" i="1"/>
  <c r="T997" i="1"/>
  <c r="S999" i="1"/>
  <c r="U999" i="1" s="1"/>
  <c r="S1003" i="1"/>
  <c r="U1003" i="1" s="1"/>
  <c r="S1080" i="1"/>
  <c r="S1511" i="1"/>
  <c r="S1555" i="1"/>
  <c r="S1576" i="1"/>
  <c r="S1583" i="1"/>
  <c r="S1628" i="1"/>
  <c r="S1865" i="1"/>
  <c r="S1876" i="1"/>
  <c r="S1887" i="1"/>
  <c r="S1907" i="1"/>
  <c r="S2040" i="1"/>
  <c r="T2268" i="1"/>
  <c r="S2270" i="1"/>
  <c r="U2270" i="1" s="1"/>
  <c r="T2277" i="1"/>
  <c r="T2279" i="1"/>
  <c r="S2281" i="1"/>
  <c r="U2281" i="1" s="1"/>
  <c r="T2290" i="1"/>
  <c r="T2299" i="1"/>
  <c r="S2301" i="1"/>
  <c r="U2301" i="1" s="1"/>
  <c r="T2310" i="1"/>
  <c r="T2312" i="1"/>
  <c r="S2314" i="1"/>
  <c r="U2314" i="1" s="1"/>
  <c r="S2553" i="1"/>
  <c r="S2328" i="1"/>
  <c r="U2328" i="1" s="1"/>
  <c r="S859" i="1"/>
  <c r="S1673" i="1"/>
  <c r="S1675" i="1"/>
  <c r="S38" i="1"/>
  <c r="U38" i="1" s="1"/>
  <c r="S1931" i="1"/>
  <c r="S886" i="1"/>
  <c r="T2343" i="1"/>
  <c r="S2046" i="1"/>
  <c r="S1011" i="1"/>
  <c r="U1011" i="1" s="1"/>
  <c r="S900" i="1"/>
  <c r="S902" i="1"/>
  <c r="T2363" i="1"/>
  <c r="S2364" i="1"/>
  <c r="U2364" i="1" s="1"/>
  <c r="S2366" i="1"/>
  <c r="U2366" i="1" s="1"/>
  <c r="S2370" i="1"/>
  <c r="U2370" i="1" s="1"/>
  <c r="T2371" i="1"/>
  <c r="S921" i="1"/>
  <c r="S1747" i="1"/>
  <c r="T2374" i="1"/>
  <c r="T2376" i="1"/>
  <c r="T2378" i="1"/>
  <c r="S932" i="1"/>
  <c r="S1758" i="1"/>
  <c r="S1107" i="1"/>
  <c r="S1108" i="1"/>
  <c r="S2400" i="1"/>
  <c r="U2400" i="1" s="1"/>
  <c r="S2402" i="1"/>
  <c r="U2402" i="1" s="1"/>
  <c r="S2404" i="1"/>
  <c r="U2404" i="1" s="1"/>
  <c r="S2406" i="1"/>
  <c r="U2406" i="1" s="1"/>
  <c r="S2384" i="1"/>
  <c r="U2384" i="1" s="1"/>
  <c r="S1769" i="1"/>
  <c r="S941" i="1"/>
  <c r="S1017" i="1"/>
  <c r="U1017" i="1" s="1"/>
  <c r="S950" i="1"/>
  <c r="T2352" i="1"/>
  <c r="S1727" i="1"/>
  <c r="T2361" i="1"/>
  <c r="S2367" i="1"/>
  <c r="U2367" i="1" s="1"/>
  <c r="T2372" i="1"/>
  <c r="S926" i="1"/>
  <c r="T2382" i="1"/>
  <c r="S1759" i="1"/>
  <c r="T2388" i="1"/>
  <c r="T2389" i="1"/>
  <c r="S937" i="1"/>
  <c r="T1017" i="1"/>
  <c r="S951" i="1"/>
  <c r="S953" i="1"/>
  <c r="S1778" i="1"/>
  <c r="S945" i="1"/>
  <c r="S947" i="1"/>
  <c r="S949" i="1"/>
  <c r="S2403" i="1"/>
  <c r="U2403" i="1" s="1"/>
  <c r="S2405" i="1"/>
  <c r="U2405" i="1" s="1"/>
  <c r="S2407" i="1"/>
  <c r="U2407" i="1" s="1"/>
  <c r="S43" i="1"/>
  <c r="U43" i="1" s="1"/>
  <c r="S2408" i="1"/>
  <c r="U2408" i="1" s="1"/>
  <c r="S1019" i="1"/>
  <c r="U1019" i="1" s="1"/>
  <c r="T1019" i="1"/>
  <c r="T2387" i="1"/>
  <c r="T42" i="1"/>
  <c r="S1105" i="1"/>
  <c r="S1768" i="1"/>
  <c r="T2390" i="1"/>
  <c r="S938" i="1"/>
  <c r="T1016" i="1"/>
  <c r="S952" i="1"/>
  <c r="S1777" i="1"/>
  <c r="S1779" i="1"/>
  <c r="S1144" i="1"/>
  <c r="S7" i="1"/>
  <c r="U7" i="1" s="1"/>
  <c r="S2055" i="1"/>
  <c r="U2055" i="1" s="1"/>
  <c r="S2059" i="1"/>
  <c r="U2059" i="1" s="1"/>
  <c r="S74" i="1"/>
  <c r="S76" i="1"/>
  <c r="S1170" i="1"/>
  <c r="S2088" i="1"/>
  <c r="U2088" i="1" s="1"/>
  <c r="S2095" i="1"/>
  <c r="U2095" i="1" s="1"/>
  <c r="S120" i="1"/>
  <c r="S2424" i="1"/>
  <c r="S1801" i="1"/>
  <c r="S2144" i="1"/>
  <c r="U2144" i="1" s="1"/>
  <c r="S159" i="1"/>
  <c r="S5" i="1"/>
  <c r="U5" i="1" s="1"/>
  <c r="S195" i="1"/>
  <c r="S210" i="1"/>
  <c r="S251" i="1"/>
  <c r="S283" i="1"/>
  <c r="S2120" i="1"/>
  <c r="U2120" i="1" s="1"/>
  <c r="S2058" i="1"/>
  <c r="U2058" i="1" s="1"/>
  <c r="S69" i="1"/>
  <c r="S79" i="1"/>
  <c r="S80" i="1"/>
  <c r="S2071" i="1"/>
  <c r="U2071" i="1" s="1"/>
  <c r="S86" i="1"/>
  <c r="S90" i="1"/>
  <c r="S1786" i="1"/>
  <c r="S103" i="1"/>
  <c r="S2091" i="1"/>
  <c r="U2091" i="1" s="1"/>
  <c r="S1027" i="1"/>
  <c r="S2112" i="1"/>
  <c r="U2112" i="1" s="1"/>
  <c r="S1799" i="1"/>
  <c r="S1031" i="1"/>
  <c r="S1219" i="1"/>
  <c r="S163" i="1"/>
  <c r="S187" i="1"/>
  <c r="S202" i="1"/>
  <c r="S258" i="1"/>
  <c r="S2413" i="1"/>
  <c r="S1158" i="1"/>
  <c r="S1166" i="1"/>
  <c r="S1172" i="1"/>
  <c r="S99" i="1"/>
  <c r="S105" i="1"/>
  <c r="S2103" i="1"/>
  <c r="U2103" i="1" s="1"/>
  <c r="S1201" i="1"/>
  <c r="S961" i="1"/>
  <c r="U961" i="1" s="1"/>
  <c r="S134" i="1"/>
  <c r="S2150" i="1"/>
  <c r="U2150" i="1" s="1"/>
  <c r="S158" i="1"/>
  <c r="S179" i="1"/>
  <c r="S194" i="1"/>
  <c r="S243" i="1"/>
  <c r="S275" i="1"/>
  <c r="S1783" i="1"/>
  <c r="S2417" i="1"/>
  <c r="S1178" i="1"/>
  <c r="S138" i="1"/>
  <c r="S234" i="1"/>
  <c r="S47" i="1"/>
  <c r="S52" i="1"/>
  <c r="S1128" i="1"/>
  <c r="S1134" i="1"/>
  <c r="S1137" i="1"/>
  <c r="S60" i="1"/>
  <c r="S2412" i="1"/>
  <c r="S1146" i="1"/>
  <c r="S2056" i="1"/>
  <c r="U2056" i="1" s="1"/>
  <c r="S1160" i="1"/>
  <c r="S72" i="1"/>
  <c r="S2065" i="1"/>
  <c r="U2065" i="1" s="1"/>
  <c r="S3" i="1"/>
  <c r="U3" i="1" s="1"/>
  <c r="S2070" i="1"/>
  <c r="U2070" i="1" s="1"/>
  <c r="S957" i="1"/>
  <c r="U957" i="1" s="1"/>
  <c r="S1177" i="1"/>
  <c r="S2081" i="1"/>
  <c r="U2081" i="1" s="1"/>
  <c r="S102" i="1"/>
  <c r="S115" i="1"/>
  <c r="S1200" i="1"/>
  <c r="S2127" i="1"/>
  <c r="U2127" i="1" s="1"/>
  <c r="S2135" i="1"/>
  <c r="U2135" i="1" s="1"/>
  <c r="S150" i="1"/>
  <c r="S1218" i="1"/>
  <c r="S171" i="1"/>
  <c r="S186" i="1"/>
  <c r="S250" i="1"/>
  <c r="S282" i="1"/>
  <c r="S82" i="1"/>
  <c r="S2074" i="1"/>
  <c r="U2074" i="1" s="1"/>
  <c r="S218" i="1"/>
  <c r="S1138" i="1"/>
  <c r="S59" i="1"/>
  <c r="S67" i="1"/>
  <c r="S2057" i="1"/>
  <c r="U2057" i="1" s="1"/>
  <c r="S956" i="1"/>
  <c r="U956" i="1" s="1"/>
  <c r="S89" i="1"/>
  <c r="S2077" i="1"/>
  <c r="U2077" i="1" s="1"/>
  <c r="S2084" i="1"/>
  <c r="U2084" i="1" s="1"/>
  <c r="S108" i="1"/>
  <c r="S1191" i="1"/>
  <c r="S118" i="1"/>
  <c r="S2111" i="1"/>
  <c r="U2111" i="1" s="1"/>
  <c r="S2124" i="1"/>
  <c r="U2124" i="1" s="1"/>
  <c r="S2129" i="1"/>
  <c r="U2129" i="1" s="1"/>
  <c r="S2425" i="1"/>
  <c r="S1802" i="1"/>
  <c r="S1803" i="1"/>
  <c r="S162" i="1"/>
  <c r="S11" i="1"/>
  <c r="U11" i="1" s="1"/>
  <c r="S178" i="1"/>
  <c r="S201" i="1"/>
  <c r="S227" i="1"/>
  <c r="S235" i="1"/>
  <c r="S267" i="1"/>
  <c r="S94" i="1"/>
  <c r="S266" i="1"/>
  <c r="S2061" i="1"/>
  <c r="U2061" i="1" s="1"/>
  <c r="S1159" i="1"/>
  <c r="S2064" i="1"/>
  <c r="U2064" i="1" s="1"/>
  <c r="S77" i="1"/>
  <c r="S1784" i="1"/>
  <c r="S2069" i="1"/>
  <c r="U2069" i="1" s="1"/>
  <c r="S84" i="1"/>
  <c r="S85" i="1"/>
  <c r="S1174" i="1"/>
  <c r="S93" i="1"/>
  <c r="S1182" i="1"/>
  <c r="S2421" i="1"/>
  <c r="S114" i="1"/>
  <c r="S2109" i="1"/>
  <c r="U2109" i="1" s="1"/>
  <c r="S129" i="1"/>
  <c r="S1800" i="1"/>
  <c r="S149" i="1"/>
  <c r="S1225" i="1"/>
  <c r="S170" i="1"/>
  <c r="S193" i="1"/>
  <c r="S242" i="1"/>
  <c r="S274" i="1"/>
  <c r="S1026" i="1"/>
  <c r="S66" i="1"/>
  <c r="S2060" i="1"/>
  <c r="U2060" i="1" s="1"/>
  <c r="S2076" i="1"/>
  <c r="U2076" i="1" s="1"/>
  <c r="S101" i="1"/>
  <c r="S2099" i="1"/>
  <c r="U2099" i="1" s="1"/>
  <c r="S1199" i="1"/>
  <c r="S126" i="1"/>
  <c r="S2134" i="1"/>
  <c r="U2134" i="1" s="1"/>
  <c r="S2149" i="1"/>
  <c r="U2149" i="1" s="1"/>
  <c r="S2151" i="1"/>
  <c r="U2151" i="1" s="1"/>
  <c r="S10" i="1"/>
  <c r="U10" i="1" s="1"/>
  <c r="S185" i="1"/>
  <c r="S226" i="1"/>
  <c r="S259" i="1"/>
  <c r="S348" i="1"/>
  <c r="S1968" i="1"/>
  <c r="S1023" i="1"/>
  <c r="S2419" i="1"/>
  <c r="S1969" i="1"/>
  <c r="S1791" i="1"/>
  <c r="S2089" i="1"/>
  <c r="U2089" i="1" s="1"/>
  <c r="S109" i="1"/>
  <c r="S2096" i="1"/>
  <c r="U2096" i="1" s="1"/>
  <c r="S2097" i="1"/>
  <c r="U2097" i="1" s="1"/>
  <c r="S113" i="1"/>
  <c r="S116" i="1"/>
  <c r="S1196" i="1"/>
  <c r="S2107" i="1"/>
  <c r="U2107" i="1" s="1"/>
  <c r="S121" i="1"/>
  <c r="S123" i="1"/>
  <c r="S2119" i="1"/>
  <c r="U2119" i="1" s="1"/>
  <c r="S125" i="1"/>
  <c r="S1797" i="1"/>
  <c r="S132" i="1"/>
  <c r="S2132" i="1"/>
  <c r="U2132" i="1" s="1"/>
  <c r="S2137" i="1"/>
  <c r="U2137" i="1" s="1"/>
  <c r="S2141" i="1"/>
  <c r="U2141" i="1" s="1"/>
  <c r="S2142" i="1"/>
  <c r="U2142" i="1" s="1"/>
  <c r="S2146" i="1"/>
  <c r="U2146" i="1" s="1"/>
  <c r="S141" i="1"/>
  <c r="S1215" i="1"/>
  <c r="S153" i="1"/>
  <c r="S156" i="1"/>
  <c r="S1222" i="1"/>
  <c r="S1807" i="1"/>
  <c r="S2154" i="1"/>
  <c r="U2154" i="1" s="1"/>
  <c r="S165" i="1"/>
  <c r="S1227" i="1"/>
  <c r="S14" i="1"/>
  <c r="U14" i="1" s="1"/>
  <c r="S174" i="1"/>
  <c r="S182" i="1"/>
  <c r="S190" i="1"/>
  <c r="S198" i="1"/>
  <c r="S206" i="1"/>
  <c r="S214" i="1"/>
  <c r="S222" i="1"/>
  <c r="S230" i="1"/>
  <c r="S238" i="1"/>
  <c r="S246" i="1"/>
  <c r="S254" i="1"/>
  <c r="S262" i="1"/>
  <c r="S270" i="1"/>
  <c r="S278" i="1"/>
  <c r="S1833" i="1"/>
  <c r="S2215" i="1"/>
  <c r="U2215" i="1" s="1"/>
  <c r="S2238" i="1"/>
  <c r="U2238" i="1" s="1"/>
  <c r="S2461" i="1"/>
  <c r="S287" i="1"/>
  <c r="S288" i="1"/>
  <c r="S290" i="1"/>
  <c r="S371" i="1"/>
  <c r="S435" i="1"/>
  <c r="S1241" i="1"/>
  <c r="S1825" i="1"/>
  <c r="S1971" i="1"/>
  <c r="S2207" i="1"/>
  <c r="U2207" i="1" s="1"/>
  <c r="S2222" i="1"/>
  <c r="U2222" i="1" s="1"/>
  <c r="S2230" i="1"/>
  <c r="U2230" i="1" s="1"/>
  <c r="S2453" i="1"/>
  <c r="S475" i="1"/>
  <c r="S2199" i="1"/>
  <c r="U2199" i="1" s="1"/>
  <c r="S2445" i="1"/>
  <c r="S467" i="1"/>
  <c r="S482" i="1"/>
  <c r="S618" i="1"/>
  <c r="S1746" i="1"/>
  <c r="S340" i="1"/>
  <c r="S2191" i="1"/>
  <c r="U2191" i="1" s="1"/>
  <c r="S2206" i="1"/>
  <c r="U2206" i="1" s="1"/>
  <c r="S2437" i="1"/>
  <c r="S2460" i="1"/>
  <c r="S332" i="1"/>
  <c r="S1266" i="1"/>
  <c r="S2183" i="1"/>
  <c r="U2183" i="1" s="1"/>
  <c r="S2429" i="1"/>
  <c r="S2452" i="1"/>
  <c r="S1434" i="1"/>
  <c r="S324" i="1"/>
  <c r="S347" i="1"/>
  <c r="S403" i="1"/>
  <c r="S973" i="1"/>
  <c r="U973" i="1" s="1"/>
  <c r="S1258" i="1"/>
  <c r="S1273" i="1"/>
  <c r="S2175" i="1"/>
  <c r="U2175" i="1" s="1"/>
  <c r="S2190" i="1"/>
  <c r="U2190" i="1" s="1"/>
  <c r="S2239" i="1"/>
  <c r="U2239" i="1" s="1"/>
  <c r="S2444" i="1"/>
  <c r="S316" i="1"/>
  <c r="S339" i="1"/>
  <c r="S1250" i="1"/>
  <c r="S2167" i="1"/>
  <c r="U2167" i="1" s="1"/>
  <c r="S2231" i="1"/>
  <c r="U2231" i="1" s="1"/>
  <c r="S2436" i="1"/>
  <c r="S476" i="1"/>
  <c r="S291" i="1"/>
  <c r="S299" i="1"/>
  <c r="S307" i="1"/>
  <c r="S315" i="1"/>
  <c r="S323" i="1"/>
  <c r="S331" i="1"/>
  <c r="S387" i="1"/>
  <c r="S451" i="1"/>
  <c r="S1257" i="1"/>
  <c r="S1972" i="1"/>
  <c r="S2174" i="1"/>
  <c r="U2174" i="1" s="1"/>
  <c r="S2223" i="1"/>
  <c r="U2223" i="1" s="1"/>
  <c r="S2428" i="1"/>
  <c r="S468" i="1"/>
  <c r="S495" i="1"/>
  <c r="S343" i="1"/>
  <c r="S351" i="1"/>
  <c r="S359" i="1"/>
  <c r="S2194" i="1"/>
  <c r="U2194" i="1" s="1"/>
  <c r="S2202" i="1"/>
  <c r="U2202" i="1" s="1"/>
  <c r="S2210" i="1"/>
  <c r="U2210" i="1" s="1"/>
  <c r="S2218" i="1"/>
  <c r="U2218" i="1" s="1"/>
  <c r="S2226" i="1"/>
  <c r="U2226" i="1" s="1"/>
  <c r="S2234" i="1"/>
  <c r="U2234" i="1" s="1"/>
  <c r="S2242" i="1"/>
  <c r="U2242" i="1" s="1"/>
  <c r="S2432" i="1"/>
  <c r="S2440" i="1"/>
  <c r="S2448" i="1"/>
  <c r="S2456" i="1"/>
  <c r="S463" i="1"/>
  <c r="S471" i="1"/>
  <c r="S479" i="1"/>
  <c r="S484" i="1"/>
  <c r="S1315" i="1"/>
  <c r="S1379" i="1"/>
  <c r="S2469" i="1"/>
  <c r="S565" i="1"/>
  <c r="S2004" i="1"/>
  <c r="S622" i="1"/>
  <c r="S2258" i="1"/>
  <c r="U2258" i="1" s="1"/>
  <c r="S493" i="1"/>
  <c r="S1064" i="1"/>
  <c r="S1307" i="1"/>
  <c r="S1338" i="1"/>
  <c r="S1371" i="1"/>
  <c r="S1402" i="1"/>
  <c r="S2250" i="1"/>
  <c r="U2250" i="1" s="1"/>
  <c r="S524" i="1"/>
  <c r="S557" i="1"/>
  <c r="S588" i="1"/>
  <c r="S1996" i="1"/>
  <c r="S2511" i="1"/>
  <c r="S782" i="1"/>
  <c r="S488" i="1"/>
  <c r="S1283" i="1"/>
  <c r="S1347" i="1"/>
  <c r="S1411" i="1"/>
  <c r="S533" i="1"/>
  <c r="S1065" i="1"/>
  <c r="S2028" i="1"/>
  <c r="S1451" i="1"/>
  <c r="S494" i="1"/>
  <c r="S1042" i="1"/>
  <c r="S1050" i="1"/>
  <c r="S1275" i="1"/>
  <c r="S1306" i="1"/>
  <c r="S1339" i="1"/>
  <c r="S1370" i="1"/>
  <c r="S1403" i="1"/>
  <c r="S2249" i="1"/>
  <c r="U2249" i="1" s="1"/>
  <c r="S525" i="1"/>
  <c r="S556" i="1"/>
  <c r="S589" i="1"/>
  <c r="S1995" i="1"/>
  <c r="S2525" i="1"/>
  <c r="S1437" i="1"/>
  <c r="S1485" i="1"/>
  <c r="S1290" i="1"/>
  <c r="S1354" i="1"/>
  <c r="S1418" i="1"/>
  <c r="S540" i="1"/>
  <c r="S1979" i="1"/>
  <c r="S2488" i="1"/>
  <c r="S642" i="1"/>
  <c r="S715" i="1"/>
  <c r="S2478" i="1"/>
  <c r="S2486" i="1"/>
  <c r="S2505" i="1"/>
  <c r="S2047" i="1"/>
  <c r="U2047" i="1" s="1"/>
  <c r="S2531" i="1"/>
  <c r="S677" i="1"/>
  <c r="S2540" i="1"/>
  <c r="S2501" i="1"/>
  <c r="S1447" i="1"/>
  <c r="S646" i="1"/>
  <c r="S658" i="1"/>
  <c r="S1842" i="1"/>
  <c r="S1462" i="1"/>
  <c r="S1471" i="1"/>
  <c r="S699" i="1"/>
  <c r="S2260" i="1"/>
  <c r="U2260" i="1" s="1"/>
  <c r="S835" i="1"/>
  <c r="S2542" i="1"/>
  <c r="S594" i="1"/>
  <c r="S667" i="1"/>
  <c r="S741" i="1"/>
  <c r="S1507" i="1"/>
  <c r="S2023" i="1"/>
  <c r="S2510" i="1"/>
  <c r="S2524" i="1"/>
  <c r="S617" i="1"/>
  <c r="S648" i="1"/>
  <c r="S2534" i="1"/>
  <c r="S2535" i="1"/>
  <c r="S2256" i="1"/>
  <c r="U2256" i="1" s="1"/>
  <c r="S1470" i="1"/>
  <c r="S1069" i="1"/>
  <c r="S704" i="1"/>
  <c r="S1499" i="1"/>
  <c r="S736" i="1"/>
  <c r="S2026" i="1"/>
  <c r="S2536" i="1"/>
  <c r="S1464" i="1"/>
  <c r="S1467" i="1"/>
  <c r="S1487" i="1"/>
  <c r="S799" i="1"/>
  <c r="S1089" i="1"/>
  <c r="S2494" i="1"/>
  <c r="S2517" i="1"/>
  <c r="S2251" i="1"/>
  <c r="U2251" i="1" s="1"/>
  <c r="S604" i="1"/>
  <c r="S2520" i="1"/>
  <c r="S609" i="1"/>
  <c r="S1440" i="1"/>
  <c r="S611" i="1"/>
  <c r="S1448" i="1"/>
  <c r="S689" i="1"/>
  <c r="S707" i="1"/>
  <c r="S783" i="1"/>
  <c r="S626" i="1"/>
  <c r="S633" i="1"/>
  <c r="S638" i="1"/>
  <c r="S16" i="1"/>
  <c r="U16" i="1" s="1"/>
  <c r="S1839" i="1"/>
  <c r="S680" i="1"/>
  <c r="S694" i="1"/>
  <c r="S713" i="1"/>
  <c r="S1496" i="1"/>
  <c r="S744" i="1"/>
  <c r="S747" i="1"/>
  <c r="S22" i="1"/>
  <c r="U22" i="1" s="1"/>
  <c r="S23" i="1"/>
  <c r="U23" i="1" s="1"/>
  <c r="S28" i="1"/>
  <c r="U28" i="1" s="1"/>
  <c r="S37" i="1"/>
  <c r="U37" i="1" s="1"/>
  <c r="S758" i="1"/>
  <c r="S780" i="1"/>
  <c r="S813" i="1"/>
  <c r="S827" i="1"/>
  <c r="S850" i="1"/>
  <c r="S1001" i="1"/>
  <c r="U1001" i="1" s="1"/>
  <c r="S1554" i="1"/>
  <c r="S1074" i="1"/>
  <c r="S1526" i="1"/>
  <c r="S1599" i="1"/>
  <c r="S612" i="1"/>
  <c r="S2526" i="1"/>
  <c r="S2048" i="1"/>
  <c r="U2048" i="1" s="1"/>
  <c r="S15" i="1"/>
  <c r="U15" i="1" s="1"/>
  <c r="S1461" i="1"/>
  <c r="S679" i="1"/>
  <c r="S683" i="1"/>
  <c r="S693" i="1"/>
  <c r="S2539" i="1"/>
  <c r="S712" i="1"/>
  <c r="S719" i="1"/>
  <c r="S1855" i="1"/>
  <c r="S2541" i="1"/>
  <c r="S24" i="1"/>
  <c r="U24" i="1" s="1"/>
  <c r="S27" i="1"/>
  <c r="U27" i="1" s="1"/>
  <c r="S773" i="1"/>
  <c r="S804" i="1"/>
  <c r="S1088" i="1"/>
  <c r="S2533" i="1"/>
  <c r="S1463" i="1"/>
  <c r="S685" i="1"/>
  <c r="S1852" i="1"/>
  <c r="S19" i="1"/>
  <c r="U19" i="1" s="1"/>
  <c r="S734" i="1"/>
  <c r="S735" i="1"/>
  <c r="S740" i="1"/>
  <c r="S749" i="1"/>
  <c r="S32" i="1"/>
  <c r="U32" i="1" s="1"/>
  <c r="S781" i="1"/>
  <c r="S790" i="1"/>
  <c r="S1442" i="1"/>
  <c r="S620" i="1"/>
  <c r="S627" i="1"/>
  <c r="S634" i="1"/>
  <c r="S639" i="1"/>
  <c r="S2537" i="1"/>
  <c r="S2255" i="1"/>
  <c r="U2255" i="1" s="1"/>
  <c r="S1460" i="1"/>
  <c r="S674" i="1"/>
  <c r="S1849" i="1"/>
  <c r="S686" i="1"/>
  <c r="S1479" i="1"/>
  <c r="S1480" i="1"/>
  <c r="S1854" i="1"/>
  <c r="S1488" i="1"/>
  <c r="S1502" i="1"/>
  <c r="S742" i="1"/>
  <c r="S743" i="1"/>
  <c r="S748" i="1"/>
  <c r="S756" i="1"/>
  <c r="S789" i="1"/>
  <c r="S1090" i="1"/>
  <c r="S1545" i="1"/>
  <c r="S1577" i="1"/>
  <c r="S657" i="1"/>
  <c r="S1455" i="1"/>
  <c r="S731" i="1"/>
  <c r="S764" i="1"/>
  <c r="S1537" i="1"/>
  <c r="S1546" i="1"/>
  <c r="S1569" i="1"/>
  <c r="S817" i="1"/>
  <c r="S822" i="1"/>
  <c r="S849" i="1"/>
  <c r="S854" i="1"/>
  <c r="S1081" i="1"/>
  <c r="S1085" i="1"/>
  <c r="S1516" i="1"/>
  <c r="S1533" i="1"/>
  <c r="S1565" i="1"/>
  <c r="S1004" i="1"/>
  <c r="U1004" i="1" s="1"/>
  <c r="S1530" i="1"/>
  <c r="S905" i="1"/>
  <c r="S1525" i="1"/>
  <c r="S1532" i="1"/>
  <c r="S1553" i="1"/>
  <c r="S1562" i="1"/>
  <c r="S1564" i="1"/>
  <c r="S2322" i="1"/>
  <c r="U2322" i="1" s="1"/>
  <c r="S833" i="1"/>
  <c r="S838" i="1"/>
  <c r="S1002" i="1"/>
  <c r="U1002" i="1" s="1"/>
  <c r="S1549" i="1"/>
  <c r="S1591" i="1"/>
  <c r="S1522" i="1"/>
  <c r="S1538" i="1"/>
  <c r="S1561" i="1"/>
  <c r="S1570" i="1"/>
  <c r="S814" i="1"/>
  <c r="S841" i="1"/>
  <c r="S846" i="1"/>
  <c r="S1513" i="1"/>
  <c r="S1517" i="1"/>
  <c r="S1518" i="1"/>
  <c r="S1524" i="1"/>
  <c r="S1557" i="1"/>
  <c r="S1586" i="1"/>
  <c r="S1589" i="1"/>
  <c r="S1608" i="1"/>
  <c r="S1616" i="1"/>
  <c r="S857" i="1"/>
  <c r="S2043" i="1"/>
  <c r="S1594" i="1"/>
  <c r="S1597" i="1"/>
  <c r="S1578" i="1"/>
  <c r="S1581" i="1"/>
  <c r="S1584" i="1"/>
  <c r="S1590" i="1"/>
  <c r="S1600" i="1"/>
  <c r="S1606" i="1"/>
  <c r="S1614" i="1"/>
  <c r="S1622" i="1"/>
  <c r="S1630" i="1"/>
  <c r="S1638" i="1"/>
  <c r="S1861" i="1"/>
  <c r="S1869" i="1"/>
  <c r="S1877" i="1"/>
  <c r="S1885" i="1"/>
  <c r="S1893" i="1"/>
  <c r="S1901" i="1"/>
  <c r="S1909" i="1"/>
  <c r="S1917" i="1"/>
  <c r="S2036" i="1"/>
  <c r="S2263" i="1"/>
  <c r="U2263" i="1" s="1"/>
  <c r="S2271" i="1"/>
  <c r="U2271" i="1" s="1"/>
  <c r="S2279" i="1"/>
  <c r="U2279" i="1" s="1"/>
  <c r="S2287" i="1"/>
  <c r="U2287" i="1" s="1"/>
  <c r="S2295" i="1"/>
  <c r="U2295" i="1" s="1"/>
  <c r="S2303" i="1"/>
  <c r="U2303" i="1" s="1"/>
  <c r="S2311" i="1"/>
  <c r="U2311" i="1" s="1"/>
  <c r="S2318" i="1"/>
  <c r="U2318" i="1" s="1"/>
  <c r="S2547" i="1"/>
  <c r="S2324" i="1"/>
  <c r="U2324" i="1" s="1"/>
  <c r="S2325" i="1"/>
  <c r="U2325" i="1" s="1"/>
  <c r="S1647" i="1"/>
  <c r="S2326" i="1"/>
  <c r="U2326" i="1" s="1"/>
  <c r="S869" i="1"/>
  <c r="S872" i="1"/>
  <c r="S1693" i="1"/>
  <c r="S1705" i="1"/>
  <c r="S894" i="1"/>
  <c r="S1666" i="1"/>
  <c r="S879" i="1"/>
  <c r="S883" i="1"/>
  <c r="S1690" i="1"/>
  <c r="S2321" i="1"/>
  <c r="U2321" i="1" s="1"/>
  <c r="S2564" i="1"/>
  <c r="S1674" i="1"/>
  <c r="S1928" i="1"/>
  <c r="S2345" i="1"/>
  <c r="U2345" i="1" s="1"/>
  <c r="S920" i="1"/>
  <c r="S2545" i="1"/>
  <c r="S1650" i="1"/>
  <c r="S1092" i="1"/>
  <c r="S862" i="1"/>
  <c r="S1687" i="1"/>
  <c r="S2044" i="1"/>
  <c r="S1756" i="1"/>
  <c r="S2398" i="1"/>
  <c r="U2398" i="1" s="1"/>
  <c r="S2549" i="1"/>
  <c r="S2558" i="1"/>
  <c r="S871" i="1"/>
  <c r="S1685" i="1"/>
  <c r="S1670" i="1"/>
  <c r="S1944" i="1"/>
  <c r="S2395" i="1"/>
  <c r="U2395" i="1" s="1"/>
  <c r="S2559" i="1"/>
  <c r="S2560" i="1"/>
  <c r="S1645" i="1"/>
  <c r="S1007" i="1"/>
  <c r="U1007" i="1" s="1"/>
  <c r="S1657" i="1"/>
  <c r="S1661" i="1"/>
  <c r="S1696" i="1"/>
  <c r="S858" i="1"/>
  <c r="S1659" i="1"/>
  <c r="S1923" i="1"/>
  <c r="S864" i="1"/>
  <c r="S865" i="1"/>
  <c r="S866" i="1"/>
  <c r="S870" i="1"/>
  <c r="S1008" i="1"/>
  <c r="U1008" i="1" s="1"/>
  <c r="S1684" i="1"/>
  <c r="S878" i="1"/>
  <c r="S1691" i="1"/>
  <c r="S1695" i="1"/>
  <c r="S1934" i="1"/>
  <c r="S1937" i="1"/>
  <c r="S901" i="1"/>
  <c r="S1721" i="1"/>
  <c r="S1724" i="1"/>
  <c r="S41" i="1"/>
  <c r="U41" i="1" s="1"/>
  <c r="S1730" i="1"/>
  <c r="S2362" i="1"/>
  <c r="U2362" i="1" s="1"/>
  <c r="S2363" i="1"/>
  <c r="U2363" i="1" s="1"/>
  <c r="S2381" i="1"/>
  <c r="U2381" i="1" s="1"/>
  <c r="S42" i="1"/>
  <c r="U42" i="1" s="1"/>
  <c r="S1770" i="1"/>
  <c r="S1772" i="1"/>
  <c r="S940" i="1"/>
  <c r="S2350" i="1"/>
  <c r="U2350" i="1" s="1"/>
  <c r="S1742" i="1"/>
  <c r="S2361" i="1"/>
  <c r="U2361" i="1" s="1"/>
  <c r="S1749" i="1"/>
  <c r="S1764" i="1"/>
  <c r="S2388" i="1"/>
  <c r="U2388" i="1" s="1"/>
  <c r="S1766" i="1"/>
  <c r="S2344" i="1"/>
  <c r="U2344" i="1" s="1"/>
  <c r="S2355" i="1"/>
  <c r="U2355" i="1" s="1"/>
  <c r="S927" i="1"/>
  <c r="S936" i="1"/>
  <c r="S1016" i="1"/>
  <c r="U1016" i="1" s="1"/>
  <c r="S1722" i="1"/>
  <c r="S906" i="1"/>
  <c r="S915" i="1"/>
  <c r="S919" i="1"/>
  <c r="S2374" i="1"/>
  <c r="U2374" i="1" s="1"/>
  <c r="S1754" i="1"/>
  <c r="S2394" i="1"/>
  <c r="U2394" i="1" s="1"/>
  <c r="S1710" i="1"/>
  <c r="S1715" i="1"/>
  <c r="S1015" i="1"/>
  <c r="U1015" i="1" s="1"/>
  <c r="S1104" i="1"/>
  <c r="S1936" i="1"/>
  <c r="S1941" i="1"/>
  <c r="S1718" i="1"/>
  <c r="S1731" i="1"/>
  <c r="S1948" i="1"/>
  <c r="S2373" i="1"/>
  <c r="U2373" i="1" s="1"/>
  <c r="S1956" i="1"/>
  <c r="S933" i="1"/>
  <c r="S1098" i="1"/>
  <c r="S912" i="1"/>
  <c r="S2382" i="1"/>
  <c r="U2382" i="1" s="1"/>
  <c r="S1733" i="1"/>
  <c r="S1741" i="1"/>
  <c r="S1753" i="1"/>
  <c r="S2378" i="1"/>
  <c r="U2378" i="1" s="1"/>
  <c r="S2397" i="1"/>
  <c r="U2397" i="1" s="1"/>
  <c r="S1946" i="1"/>
  <c r="S917" i="1"/>
  <c r="S2386" i="1"/>
  <c r="U2386" i="1" s="1"/>
  <c r="S908" i="1"/>
  <c r="S929" i="1"/>
  <c r="S1773" i="1"/>
  <c r="S2357" i="1"/>
  <c r="U2357" i="1" s="1"/>
  <c r="S1750" i="1"/>
  <c r="S2389" i="1"/>
  <c r="U2389" i="1" s="1"/>
</calcChain>
</file>

<file path=xl/sharedStrings.xml><?xml version="1.0" encoding="utf-8"?>
<sst xmlns="http://schemas.openxmlformats.org/spreadsheetml/2006/main" count="25517" uniqueCount="8216">
  <si>
    <t>Row 3</t>
  </si>
  <si>
    <t>MID</t>
  </si>
  <si>
    <t>ID</t>
  </si>
  <si>
    <t>Verified on Freedom site patient is now assigned to Dr. Marques</t>
  </si>
  <si>
    <t>Jewel Brock</t>
  </si>
  <si>
    <t>12/16/19 12:58 PM</t>
  </si>
  <si>
    <t>Mitesh working on switching this patient due to language barrier</t>
  </si>
  <si>
    <t>12/06/19 10:42 AM</t>
  </si>
  <si>
    <t>Row 4</t>
  </si>
  <si>
    <t>Row 11</t>
  </si>
  <si>
    <t>coa's done</t>
  </si>
  <si>
    <t>Jessica Reed</t>
  </si>
  <si>
    <t>03/27/20 9:18 AM</t>
  </si>
  <si>
    <t>Row 15</t>
  </si>
  <si>
    <t>Pt noted had mammo done 07/15/2019</t>
  </si>
  <si>
    <t>Claudia Velez</t>
  </si>
  <si>
    <t>03/17/20 9:29 PM</t>
  </si>
  <si>
    <t>Row 27</t>
  </si>
  <si>
    <t>She is Dr Victoria's patient!</t>
  </si>
  <si>
    <t>Lucyene Silva</t>
  </si>
  <si>
    <t>03/16/20 12:18 PM</t>
  </si>
  <si>
    <t>Discrepancy</t>
  </si>
  <si>
    <t>Row 29</t>
  </si>
  <si>
    <t>@lsilva@aegismedicalgroup.com can we contact this patient and review COA's?</t>
  </si>
  <si>
    <t>Suggested MRA</t>
  </si>
  <si>
    <t>03/27/20 9:57 AM</t>
  </si>
  <si>
    <t>@jreed@aegismedicalgroup.com Yes you can!</t>
  </si>
  <si>
    <t>Actual MRA</t>
  </si>
  <si>
    <t>03/27/20 10:02 AM</t>
  </si>
  <si>
    <t>Disease Interaction MRA</t>
  </si>
  <si>
    <t>@jreed@aegismedicalgroup.com We already completed the COA! 🙂</t>
  </si>
  <si>
    <t>MRA Score</t>
  </si>
  <si>
    <t>03/27/20 10:07 AM</t>
  </si>
  <si>
    <t>Woohoo</t>
  </si>
  <si>
    <t>03/27/20 10:43 AM</t>
  </si>
  <si>
    <t>Row 42</t>
  </si>
  <si>
    <t>encounter sent to lucy</t>
  </si>
  <si>
    <t>Toni Cannatella</t>
  </si>
  <si>
    <t>02/24/20 1:14 PM</t>
  </si>
  <si>
    <t>Row 55</t>
  </si>
  <si>
    <t>She is still showing as Dr. Victorian's patient. But she is not Dr. Marques patient. 03/16/2020</t>
  </si>
  <si>
    <t>03/16/20 11:44 AM</t>
  </si>
  <si>
    <t>Row 57</t>
  </si>
  <si>
    <t>@lsilva@aegismedicalgroup.com  If we could get a result for this patients colonoscopy that was done 02/2015 i can submit to plan. Looks like their next appt is 03/31</t>
  </si>
  <si>
    <t>03/27/20 11:20 AM</t>
  </si>
  <si>
    <t>@jreed@aegismedicalgroup.com Hi Jessica i faxed the records request and called the office to get the colonoscopy report.
Respectfully,</t>
  </si>
  <si>
    <t>Count Discrepancy</t>
  </si>
  <si>
    <t>03/27/20 11:45 AM</t>
  </si>
  <si>
    <t>Row 58</t>
  </si>
  <si>
    <t>Acutal MRA</t>
  </si>
  <si>
    <t>A1c completed patient isnt showing up on Optimum portal</t>
  </si>
  <si>
    <t>03/27/20 3:49 PM</t>
  </si>
  <si>
    <t>Additional MRA</t>
  </si>
  <si>
    <t>Row 59</t>
  </si>
  <si>
    <t>unable to get pt. contact number</t>
  </si>
  <si>
    <t>04/09/20 9:41 AM</t>
  </si>
  <si>
    <t>Unable to call patient no phone number available</t>
  </si>
  <si>
    <t>03/06/20 10:54 AM</t>
  </si>
  <si>
    <t>No</t>
  </si>
  <si>
    <t>Plan</t>
  </si>
  <si>
    <t>PCP Name</t>
  </si>
  <si>
    <t>Primary</t>
  </si>
  <si>
    <t>Date of Birth</t>
  </si>
  <si>
    <t>Next Scheduled Appointment</t>
  </si>
  <si>
    <t>MRA-Date Reviewed</t>
  </si>
  <si>
    <t>MRA-Who Reviewed</t>
  </si>
  <si>
    <t>MRA- All Active Codes</t>
  </si>
  <si>
    <t>Yes</t>
  </si>
  <si>
    <t>MRA- Not Captured Current Half of Year</t>
  </si>
  <si>
    <t>MRA- No Longer Pertains</t>
  </si>
  <si>
    <t>Suggested Codes</t>
  </si>
  <si>
    <t>Suggested Tests / Medication Review</t>
  </si>
  <si>
    <t>Potential MRA</t>
  </si>
  <si>
    <t>Financial Increase for Additional + Interaction</t>
  </si>
  <si>
    <t>Financial (Potential)</t>
  </si>
  <si>
    <t>Freedom</t>
  </si>
  <si>
    <t>Marques, Sharon MD</t>
  </si>
  <si>
    <t>Brown, Teresa</t>
  </si>
  <si>
    <t>Karina Llanes</t>
  </si>
  <si>
    <t>Z79.4; E11.51; F32.0; E11.42;</t>
  </si>
  <si>
    <t>All codes captured 1st half of the year</t>
  </si>
  <si>
    <t>Z79.4: Long term use of insulin as patient is not currently taking any insulin; E11.51: DM w/ angiopathy as there is no Arterial U/S or ABI to confirm patient has PVD;</t>
  </si>
  <si>
    <t>None</t>
  </si>
  <si>
    <t>Arterial U/S or ABI to confirm PVD, No Medication concerns</t>
  </si>
  <si>
    <t>Burnett, Juanita</t>
  </si>
  <si>
    <t>Not Available</t>
  </si>
  <si>
    <t>Da Cunha, Lourdes</t>
  </si>
  <si>
    <t>E11.42; F33.1;</t>
  </si>
  <si>
    <t>F33.1: Major depressive disorder, recurrent, moderate;</t>
  </si>
  <si>
    <t>I70.0: Athero of aorta noted on CXR 09/13/19; E11.51: DM with diabetic peripheral angiopathy without gangrene noted on member health profile from freedom, clarify if patient is diabetic as there is no medication to confirm; Eval for F13.21: Sedative/hypnotic/anxiolytic dependence noted on member health profile, coded by previous provider, clarify as there is no active medication, consider checking Eforsce chart;</t>
  </si>
  <si>
    <t>Arterial U/S or ABI to confirm PVD, as this condition was coded by previous provider, No Medication concerns</t>
  </si>
  <si>
    <t>Da Cunha, Jose</t>
  </si>
  <si>
    <t>G30.1;</t>
  </si>
  <si>
    <t>I73.9: PVD noted in Arterial U/S 03/08/19; Eval for E11.51: DM w/ angiopathy as patient as coded with DM by previous provider, there is DM medication, please updated medication if patient is taking any medication for DM; eval for F32.0: Major depressive disorder, single episode, mild as patient scored 7 in PHQ9 on 01/07/2020 responsing feeling bad about himself for several days;</t>
  </si>
  <si>
    <t>None; No Concerns</t>
  </si>
  <si>
    <t>Stoutjesdyk, Marilyn</t>
  </si>
  <si>
    <t>E11.40; Z79.4; I70.0; F32.0;</t>
  </si>
  <si>
    <t>No Codes Found</t>
  </si>
  <si>
    <t>Evaluate codes noted on member health profile M06.4: Inflammatory polyarthropathy; E66.01: Morbid obesity; J44.9: COPD;</t>
  </si>
  <si>
    <t>Obtain previous records</t>
  </si>
  <si>
    <t>Stoutjesdyk, Donald</t>
  </si>
  <si>
    <t>J44.9; G30.9; F02.80;</t>
  </si>
  <si>
    <t>Obtain previous records If no PFT on file from requested records, please consider a PFT to confirm diagnosis of J44.9 COPD</t>
  </si>
  <si>
    <t>Kelly, Carol</t>
  </si>
  <si>
    <t>J44.9; E11.42;</t>
  </si>
  <si>
    <t>PFT pending, obtain previous PCP records</t>
  </si>
  <si>
    <t>WCF</t>
  </si>
  <si>
    <t>Colon, Maria</t>
  </si>
  <si>
    <t>Julio Perez</t>
  </si>
  <si>
    <t>E11.42;  J41.0;</t>
  </si>
  <si>
    <t>F33.0 MDD, noted Bupropion HCl 75 MG Tablet, please clarify the use of this antidepressant</t>
  </si>
  <si>
    <t>Patient states that she is a current every day smoker, please consider a CXR/PFT or if done recently Please obtain records from previous provider, to rule out COPD.</t>
  </si>
  <si>
    <t>Careplus</t>
  </si>
  <si>
    <t>Slaughter, Shirley A</t>
  </si>
  <si>
    <t>Madiha Cheema</t>
  </si>
  <si>
    <t>Never Established</t>
  </si>
  <si>
    <t>Please obtain records from previous provider, No Medication concerns</t>
  </si>
  <si>
    <t>Gomez, Altagracia</t>
  </si>
  <si>
    <t>Eval for F33.0: Depression, mild, PHQ9 notes anhedonia, feeling down, depressed, hopeless, feeling like failure etc;</t>
  </si>
  <si>
    <t>None, No Medication Concerns</t>
  </si>
  <si>
    <t>Collins, Willie</t>
  </si>
  <si>
    <t>E11.69;</t>
  </si>
  <si>
    <t>F33.41: Major depressive disorder, recurrent, in partial remission - hx of depression in 1976 and PHQ9 score is 6; Please link ED with diabetes as a complication. Evaluate F14.21: cocaine dependence in remission (eval if pt was dependent or just recreational use);</t>
  </si>
  <si>
    <t>Consider Ace/Arb for Diabetes. Current smoker consider CXR and PFT, 22 pack year hx.</t>
  </si>
  <si>
    <t>Davis, Diana</t>
  </si>
  <si>
    <t>E66.01; J42; F13.20; F33.0;</t>
  </si>
  <si>
    <t>Records pending</t>
  </si>
  <si>
    <t>Galemore, Linda L</t>
  </si>
  <si>
    <t>Eval for F11.20: Opioid Dependence as patient has Oxycodone in active medication list, eval longevity of medication through Eforsce chart;</t>
  </si>
  <si>
    <t>Obtain records from previous PCP, CXR as patient is an ex smoker, No Medication concerns</t>
  </si>
  <si>
    <t>Shumate, Carol</t>
  </si>
  <si>
    <t>J44.9;</t>
  </si>
  <si>
    <t>Scan in all documents and request previous records</t>
  </si>
  <si>
    <t>Maher, Joey</t>
  </si>
  <si>
    <t>Walter Rodriguez</t>
  </si>
  <si>
    <t>Hernandez, Maria</t>
  </si>
  <si>
    <t>E11.9;</t>
  </si>
  <si>
    <t>No concerns</t>
  </si>
  <si>
    <t>Brockman, David J</t>
  </si>
  <si>
    <t>No med concerns</t>
  </si>
  <si>
    <t>Zubari, Michael</t>
  </si>
  <si>
    <t>J44.9; F20.9; I42.9;</t>
  </si>
  <si>
    <t>J44.9: COPD; F20.9: Schizophrenia, unspecified;</t>
  </si>
  <si>
    <t>I42.9: Cardiomyopathy, unspecified as patient has an established Dilated Cardiomyopathy;</t>
  </si>
  <si>
    <t>I42.0: Dilated cardiomyopathy noted in Cardio consult 06/20/17; eval for F11.20: Opioid Dependence as patient has Tramadol in active medication list, eval longevity of medication through Eforsce chart;</t>
  </si>
  <si>
    <t>Please obtain previous records (PFT) to confirm obstructive asthma vs non-obstructive asthma; No Medication Concerns</t>
  </si>
  <si>
    <t>Johnson, Patricia</t>
  </si>
  <si>
    <t>E11.9; C50.912;</t>
  </si>
  <si>
    <t>F33.1: Major depressive disorder, recurrent, moderate instead of F32.9 as this code does not risk adjust; Please eval for the following conditions found on member health profile-- J44.9: COPD, also noted on PMH in visit note 1/10/2020;  I70.0: Athero of the aorta;</t>
  </si>
  <si>
    <t>Please obtain all previous records, CXR to confirm athero of aorta (pending)</t>
  </si>
  <si>
    <t>Petno, Betty J</t>
  </si>
  <si>
    <t>I71.4; F02.80; F33. 41;</t>
  </si>
  <si>
    <t>I70.0: Athero of the Aorta noted in Aorta U/S 01/13/2020; N18.3: CKD III noted in Old Medical records, multiple labs from 03/19/19- 12/10/19 with GFR &lt;60; eval for F13.20: Sedative Dependence as patient has Clonazepam in active medication list, eval longevity of medication through Eforsce chart;</t>
  </si>
  <si>
    <t>PTH and Homocysteine as patient has an established CKD condition, No Medication Concerns</t>
  </si>
  <si>
    <t>Petno, John</t>
  </si>
  <si>
    <t>E11.8; I48.0; E11.69; E66.01;</t>
  </si>
  <si>
    <t>E11.8: DM w/ other unspecified complications as patient has an established Diabetic Dyslipidemia;</t>
  </si>
  <si>
    <t>D68.69: Other thrombophilia as patient has been diagnosed with A-fib and currently being treated with Eliquis; I20.8: Other forms of angina as patient is currently taking Nitrostat;</t>
  </si>
  <si>
    <t>CXR and PFT as patient is an ex smoker, No Medication concerns</t>
  </si>
  <si>
    <t>Kizer, Martha W</t>
  </si>
  <si>
    <t>Ricardo Duran</t>
  </si>
  <si>
    <t>E11.22; N18.3; F32.5; F03.9; I63.9; E11.42;</t>
  </si>
  <si>
    <t>E11.22 Type 2 diabetes mellitus with diabetic chronic kidney disease; N18.3 Chronic kidney disease, stage 3 (moderate); F32.5 Major depressive disorder, single episode, in full remission;</t>
  </si>
  <si>
    <t>I63.9 Ischemic stroke of frontal lobe- appears to have occurred in the past, please remove from problem list;</t>
  </si>
  <si>
    <t>I70.0: Athero of the Aorta seen on CT of the lumbar spine;</t>
  </si>
  <si>
    <t>Consider CXR as well. Labs pending.</t>
  </si>
  <si>
    <t>Whitehead, Donna J</t>
  </si>
  <si>
    <t>C50.912;</t>
  </si>
  <si>
    <t>Obtain previous records and imaging</t>
  </si>
  <si>
    <t>Colon Perez, Mickey</t>
  </si>
  <si>
    <t>F11.20;</t>
  </si>
  <si>
    <t>Wrong patient Records scanned into chart, please check this --&gt; 2/3/2020 Outside received records. Labs pending. Patient former smoker, consider CXR/PFT/AAA screen</t>
  </si>
  <si>
    <t>Malin, Catherine</t>
  </si>
  <si>
    <t>E11.42; Z79.4;</t>
  </si>
  <si>
    <t>Eval F33.0: Depressive disorder, recurrent, mild as F32.9 does not risk adjust;  I70.0: Athero of the aorta noted on medical records 12/20/19 page 59; Eval E11.51: DM with PVD noted on member health profile and diabetic angiopathy noted on 12/20/19 medical records page 2, confirm any PVD with arterial U/S;</t>
  </si>
  <si>
    <t>Former smoker &gt;20 pack/year hx, consider PFT</t>
  </si>
  <si>
    <t>Kinchens, Gwendolyn</t>
  </si>
  <si>
    <t>Please obtain records from previous provider, Please evaluate F13.20 Opiod dep (02/20/2020 Transitional care-progress note from CF&amp;M notes Tramadol 50mg 4x/day) and also evaluate for Depression, PHQ9 with a score of 5 (pt reports feeling bad or letting down themselves or family) Please obtain records from previous provider.</t>
  </si>
  <si>
    <t>Cigna</t>
  </si>
  <si>
    <t>Dorfman, Sandy</t>
  </si>
  <si>
    <t>F33.1; E11.42; E11.69;</t>
  </si>
  <si>
    <t>E11.69 Type 2 diabetes mellitus with other specified complication - please document diabetic complication as due to DM in chart note;</t>
  </si>
  <si>
    <t>Need old records. Foot exam to assess neuropathy presence. Former smoker, consider PFT/CXR. Labs pending.</t>
  </si>
  <si>
    <t>Horton, Betty</t>
  </si>
  <si>
    <t>E11.42; M35.00; F32.41; I70.0;</t>
  </si>
  <si>
    <t>M35.00: Sicca syndrome: Ophthalmology note only mentions keratoconjuctivitis  sicca, not specified as Sjogrens (H16.223);</t>
  </si>
  <si>
    <t>Please scan in foot exam.</t>
  </si>
  <si>
    <t>Horton, Larry</t>
  </si>
  <si>
    <t>N18.3; D69.2;</t>
  </si>
  <si>
    <t>I70.0: Athero of the aorta noted on Member health profile, please obtain records to confirm;</t>
  </si>
  <si>
    <t>Former smoker, consider PFT as pt has 20 pack/yr history. Obtain prev nephro/PCP records.</t>
  </si>
  <si>
    <t>Raines, Linda</t>
  </si>
  <si>
    <t>I70.202: Atheroslcerosis of native arteries of left leg, seen in Arterial U/S 1/10/2020;</t>
  </si>
  <si>
    <t>Perron, Norman</t>
  </si>
  <si>
    <t>E11.42;</t>
  </si>
  <si>
    <t>Please obtain all previous records, FOot exam done on 02/07/2020 please scan into patient docs</t>
  </si>
  <si>
    <t>Joseph, Yvette</t>
  </si>
  <si>
    <t>Obtain previous records, please upload pending labs ordered on 02/17/2020</t>
  </si>
  <si>
    <t>Vergos, Pagona</t>
  </si>
  <si>
    <t>Not in EMR</t>
  </si>
  <si>
    <t>Eval for N18.3: CKD III noted on member health profile;</t>
  </si>
  <si>
    <t>Ortiz, Eloisa</t>
  </si>
  <si>
    <t>Gann, Jimmy</t>
  </si>
  <si>
    <t>Gann, Linda</t>
  </si>
  <si>
    <t>Simmons, Evella</t>
  </si>
  <si>
    <t>Pollard, Alice M</t>
  </si>
  <si>
    <t>E66.01; E11.69; G63;</t>
  </si>
  <si>
    <t>G63 Polyneuropathy associated with underlying disease - documented in chart note Polyneuropathy is due to DM, please remove from problem list;</t>
  </si>
  <si>
    <t>E11.42: Type 2 diabetes mellitus with diabetic polyneuropathy - documented in chart note polyneuropathy is due to diabetes, remove E11.69 and G63 and replace with this code;</t>
  </si>
  <si>
    <t>Please obtain previous records. Consider CXR, none on file.</t>
  </si>
  <si>
    <t>Mcarthur, Vickie L</t>
  </si>
  <si>
    <t>F33.41;</t>
  </si>
  <si>
    <t>please obtain previous records. Labs currently pending.</t>
  </si>
  <si>
    <t>Suarez, Angel A</t>
  </si>
  <si>
    <t>F33.9; F13.20;</t>
  </si>
  <si>
    <t>Please obtain previous records. Obesity prominent, consider CXR.</t>
  </si>
  <si>
    <t>Griffith, Laura</t>
  </si>
  <si>
    <t>Ronald Benard</t>
  </si>
  <si>
    <t>I73.9; E11.69; F32.9; E66.01;</t>
  </si>
  <si>
    <t>EVAL F11.20: opioid dependence (tramadol);</t>
  </si>
  <si>
    <t>Please request records.</t>
  </si>
  <si>
    <t>Ball, Regina</t>
  </si>
  <si>
    <t>E66.01; E10.69; F13.10; I73.9; E10.3593;</t>
  </si>
  <si>
    <t>Amato, Gloria</t>
  </si>
  <si>
    <t>Foot exam to evaluate neuropathy as patient has hx of chemo/radiation. Obtain prev records/labs as none on file</t>
  </si>
  <si>
    <t>Goodman, Robert</t>
  </si>
  <si>
    <t>G63; E11.69; I73.9;</t>
  </si>
  <si>
    <t>G63: Polyneuropathy in other diseases - polyneuropathy is secondary to DM per visit note, correct code is E11.42; E13.42: incorrect code</t>
  </si>
  <si>
    <t>Eval for J43.9: Emphysema noted on member health profile, obtain previous records/imaging before coding;</t>
  </si>
  <si>
    <t>Records pending, consider US arterial or ABI to confirm PVD</t>
  </si>
  <si>
    <t>Bufalino, Anthony</t>
  </si>
  <si>
    <t>N18.4;</t>
  </si>
  <si>
    <t>Eval F11.20: opioid dependence as patient is on tramadol, eval longevity of use, encounter notes using tramadol for chronic OA pain;</t>
  </si>
  <si>
    <t>Former smoker, consider CXR and PFT due to 30 pack/year hx</t>
  </si>
  <si>
    <t>Bufalino, Diane</t>
  </si>
  <si>
    <t>Eval F11.20: opioid dependence as tramadol noted on medication list and seeing pain management; I48.2: Chronic Afib (since 2017 noted on first encounter); D68.69: Other thrombophilia (patient has Afib and on eliquis); G63: polyneuropathy due to other diseases (pre-DM) or G62 PNY due to drugs (chemo tx) pinprick-- decrease in the plantar area, and the toes in both feet); Eval for E27.9: Disorder of adrenal gland, pt has treatment with DHEA + adrenal support see outsode consult notes 12/19/19 page 7;</t>
  </si>
  <si>
    <t>PTH due to Vit D deficiency</t>
  </si>
  <si>
    <t>Alvarado, Roberto</t>
  </si>
  <si>
    <t>B18.2; I85.10; E11.42; K74.60;</t>
  </si>
  <si>
    <t>E11.42: DM with polyneurpathy (foot exam intact and no symptoms noted on physical examination);</t>
  </si>
  <si>
    <t>F10.21: ETOH dependence in remission (patient has alcoholic cirrhosis and has attended AA in past); Eval  C22.0: Hepatocellular carcinoma noted on patient history and on Shands record,s unclear if still active or not;E11.9: DM w/o complications as patient does not have polyneuropathy;</t>
  </si>
  <si>
    <t>Consider low dose statin for diabetes, former smoker, consider CXR</t>
  </si>
  <si>
    <t>Johnson, Arthur</t>
  </si>
  <si>
    <t>E66.01; E26.9; N18.3; E11.69; F10.20; F33.42; I42.9;</t>
  </si>
  <si>
    <t>I48.2: Chronic Afib mentioned in  NP encounter; D68.69: Other thrombophilia - patietn on eliquis due to Afib; I69.351: Hemiplegia/hemiparesis following CVA affecting right dominant side (This is a residual R sided weakness from previous CVA);</t>
  </si>
  <si>
    <t>Repeat CMP to confirm CKD III (previous GFR noted at 55 on //</t>
  </si>
  <si>
    <t>Lantz, Maudine</t>
  </si>
  <si>
    <t>E11.69; F32.4; G91.9; I70.0; I20.8;</t>
  </si>
  <si>
    <t>Eval F13.20: Sedative/anxiolytic dependence as script sent to wean pt off and also noted on previous records (Dr Nadia rivera page 6);</t>
  </si>
  <si>
    <t>PFT due to 30 pack/year history, foot exam due to DM polyneuropathy</t>
  </si>
  <si>
    <t>Plesic, Loretta M</t>
  </si>
  <si>
    <t>Arteaga, Beatriz</t>
  </si>
  <si>
    <t>CXR as patient is an ex smoker, Please obtain records from previous PCP, No Medication Concerns</t>
  </si>
  <si>
    <t>Arteaga Sr, Henry</t>
  </si>
  <si>
    <t>E11.69; I73.9; I25.118; N18.3; E27.40; F03.90;</t>
  </si>
  <si>
    <t>E11.69: DM w/ other specified complications as there is no labs or progress notes to confirm diagnosis; N18.3: CKD III as there is no progress notes or labs to confirm diagnosis;  I25.118: CAD/ w stable angina as there is no evidence in progress notes, and patient is not taking any medication to confirm diagnosis;</t>
  </si>
  <si>
    <t>E11.51: DM w/ angiopathy as patient has a confirmed PVD condition;</t>
  </si>
  <si>
    <t>CXR and PFT as patient is an ex smoker, Please obtain records from previous PCP, Diabetic not on ACE/ARB</t>
  </si>
  <si>
    <t>Walker, Luis F</t>
  </si>
  <si>
    <t>I50.22;</t>
  </si>
  <si>
    <t>E26.1: Secondary hyperaldosteronism, patient on furosemide with CHF;</t>
  </si>
  <si>
    <t>Obtain any previous imaging, labs pending</t>
  </si>
  <si>
    <t>Walker, Maria I</t>
  </si>
  <si>
    <t>Vitamin D deficiency noted in previous records, consider sending PTH</t>
  </si>
  <si>
    <t>Ortiz, Juana</t>
  </si>
  <si>
    <t>N18.3;</t>
  </si>
  <si>
    <t>Eval F32.0: Deression, single, mild as patient notes anhedonia, feeling down/depressed several days;</t>
  </si>
  <si>
    <t>Patient is former smoker, consider CXR, PTH due to CKD III</t>
  </si>
  <si>
    <t>Brokenborough, Jackie</t>
  </si>
  <si>
    <t>Lane, Georgia</t>
  </si>
  <si>
    <t>Optimum</t>
  </si>
  <si>
    <t>Chandler, Merine</t>
  </si>
  <si>
    <t>Hwang, Byung</t>
  </si>
  <si>
    <t>Saco, Mary</t>
  </si>
  <si>
    <t>United</t>
  </si>
  <si>
    <t>Pellegrino, Francis MD</t>
  </si>
  <si>
    <t>Broyer, Suzanne</t>
  </si>
  <si>
    <t>I70.0; E66.01; J44.9; M06.9; I20.9; I50.32; I77.9; G63; F13.21; E26.1;</t>
  </si>
  <si>
    <t>I77.9: Disorder of Arteries and Arterioles as this code cannot be used with carotid artery disease or PAD; I50.32: Diastolic CHF as there is no evidence in progress notes, cardio consults or ECHO to confirm diagnosis;  E26.1: Secondary Hyperaldosteronism as patient has does have proper diuretic but patient does not have a confirmed CHF condition; I20.9: Angina Pectoris as there is no evidence in progress notes or medication to confirm diagnosis;</t>
  </si>
  <si>
    <t>ECHO to confirm CHF, Consider prescribing Nitroglycerin or Isosorbide as patient has been coded with Stable Angina, please clarify if PNY is due to statins (G62.0) or RA (G63)</t>
  </si>
  <si>
    <t>Burgess, Evelyn</t>
  </si>
  <si>
    <t>N18.3; J44.9; E11.22; F13.20; M35.00; I73.9;</t>
  </si>
  <si>
    <t>M35.00 Sicca syndrome;</t>
  </si>
  <si>
    <t>I27.20: Pulmonary hypertension - seen on most recent echo 8/12/2019;</t>
  </si>
  <si>
    <t>PFT for COPD. Consider CXR, no recent.</t>
  </si>
  <si>
    <t>Bowen, Anne B</t>
  </si>
  <si>
    <t>F33.40; E66.01;</t>
  </si>
  <si>
    <t>F33.40 MDD in remission; E66.01 MO;</t>
  </si>
  <si>
    <t>Echo due to MO. CXR due to HTN.</t>
  </si>
  <si>
    <t>Knoch Jr, Walter</t>
  </si>
  <si>
    <t>gtineo@aegismedicalgroup.com</t>
  </si>
  <si>
    <t>C32.9; E11.69;</t>
  </si>
  <si>
    <t>C32.9: laryngeal malignant neoplasm;</t>
  </si>
  <si>
    <t>EVAL E11.69: type 2 DM with other complication, no clinical support, no lab results available at this time;</t>
  </si>
  <si>
    <t>D84.9: Immunodeficiency, unspecified as per patient with active cancer diagnosis just finishing radiotherapy; E11.9: type 2 DM without complication;</t>
  </si>
  <si>
    <t>Please consider Homocystein-PFT as per current smoker status. Please request ENT-Oncology consult notes to monitor  status/No concerns at this time</t>
  </si>
  <si>
    <t>Mills, Allen</t>
  </si>
  <si>
    <t>Evaluate conditions noted on member health profile-- E11.69: DM with other complications, E66.01: Morbid obesity; D69.2: Senile purpura; I25.118: CAD with angina; I70.0: athero of aorta; J44.9: COPD; F10.21: ETOH dependence in remission; G81.90: Hemiplegia, unspecified, I50.9: Heart failure, unspecified; I47.1: SVT</t>
  </si>
  <si>
    <t>Obtain previous records to confirm Dx -- DOB and Phone incorrect on EMR, please dcheck</t>
  </si>
  <si>
    <t>Hartley Sr, Ronnie</t>
  </si>
  <si>
    <t>E11.42; I27.21; J44.9; G62.0; I13.0;</t>
  </si>
  <si>
    <t>I27.21: Pulm HTN please clarify is present since RVSP 29mmHg; G62.0 Drug-induced polyneuropathy - polyneuropathy is documented as due to DM, please remove from problem list; I13.0 Hypertensive heart and chronic kidney disease with heart failure and stage 1 through stage 4 chronic kidney disease, or chronic kidney disease- no HF present, please remove from problem list;</t>
  </si>
  <si>
    <t>Eval or repeat Echo as EF 01/05/2018 was 74% Grade I diastolic dysfunction and no symptoms reported; No pulmonary hypertension reported.</t>
  </si>
  <si>
    <t>Hartley, Kathy</t>
  </si>
  <si>
    <t>E66.01; I20.8; I70.0; I27.20; I48.91; I27.21; E21.3;</t>
  </si>
  <si>
    <t>Patient with angina, consider nitro. Consider more recent Echo/CXR.</t>
  </si>
  <si>
    <t>Cummins, John</t>
  </si>
  <si>
    <t>J44.9; G63.0; I69.954; I50.32; I70.0; F11.20; D69.2; J42; I77.9;</t>
  </si>
  <si>
    <t>J44.9: COPD;</t>
  </si>
  <si>
    <t>I77.9: Disorder of arteries and arterioles, please remove from problem list; I50.32: Diastolic CHF: No evidence as EF 61% only diastolic dysfunction, no symptoms ;</t>
  </si>
  <si>
    <t>Gruber, Pearl</t>
  </si>
  <si>
    <t>F03.90; N18.3; I20.9; D69.2; I47.9;</t>
  </si>
  <si>
    <t>I20.9: Angina Pectoris as there is no evidence in progress notes or medication to confirm diagnosis; N18.3: CKD III as there is no evidence of 2 labs 90 days apart with GFR &lt;60; I47.9: Paroxysmal tachycardia, unspecified as there is no evidence in progress notes to confirm diagnosis;</t>
  </si>
  <si>
    <t>Please obtain records from previous provider, Consider prescribing Nitroglycerin or Isosorbide as patient has been diagnosed with stable Angina</t>
  </si>
  <si>
    <t>Baumann, Jeffrey L</t>
  </si>
  <si>
    <t>J41; I70.0;</t>
  </si>
  <si>
    <t>I70.0: athero of aorta;</t>
  </si>
  <si>
    <t>Please document if patient is having any symptoms of bronchitis, Low dose CT and PFT ordered. Eval use of marijuana noted on NP paperwork</t>
  </si>
  <si>
    <t>Brasher, Audrey</t>
  </si>
  <si>
    <t>E66.01; I73.9; G63; N18.3; F11.20;</t>
  </si>
  <si>
    <t>G63: PNY classified elsewhere, consider coding underlying condition;</t>
  </si>
  <si>
    <t>J44.9: COPD noted in PFT 06/07/19 in Dr. Llamas records; Eval for I50.30: Diastolic CHF noted in ECHO 04/12/19 with impressions of cardiologist of Diastolic CHF (Dr. Llamas records);</t>
  </si>
  <si>
    <t>None, No medication concerns</t>
  </si>
  <si>
    <t>Gallagher, Patrick</t>
  </si>
  <si>
    <t>J44.9; I73.9;</t>
  </si>
  <si>
    <t>Eval F32.0: Depression, mild, single as patient has PHQ9 score of 7 and notes sadness/depression/hopelessness; I70.0: athero of aorta CXR 2/4/2020; Evaluate for chronic pancreatitis as CT abdomen in old records (page 37) noted scattered pancreatic calcifications, likely sequelae of chronic pancreatitis</t>
  </si>
  <si>
    <t>Current smoker, consider AAA screening</t>
  </si>
  <si>
    <t>Marescalco, James</t>
  </si>
  <si>
    <t>J44.9; I70.0; E11.42;  F33.41; G62.1; Z79.4; F10.21;</t>
  </si>
  <si>
    <t>G62.1, G62: polyneuropathy sec to drug/etoh - not valid as DM with polyneuropathy also coded; J44.9: COPD - report on PFT 4/14/17 notes normal spirometry; F10.20/F10.21: ETOH dependence/in remission - no evidence of hx of ETOH dependence, please eval</t>
  </si>
  <si>
    <t>Mccoy, James E</t>
  </si>
  <si>
    <t>I20.9; I70.0; J44.9; F33.42; M35.00; F03.90; G30.90; F03.91; G63.0; I50.40;</t>
  </si>
  <si>
    <t>G63.0 Polyneuropathy due to medical condition - link to underlying cause;</t>
  </si>
  <si>
    <t>Remove from problem list -- I20.9 Angina pectoris - no evidence, no medications or dx on cardio note; I50.40 Combined systolic and diastolic congestive heart failure - EF 65% no evidence, patient not on any medications; M35.00: Sicca syndrome  - Dr Grier note 11/15/19 states pt has unspecified keratoconjunctivitis (H16.203); J44.9: asthma, chronic obstructive --no evidence of Obstruction on PFT;</t>
  </si>
  <si>
    <t>Repeat CMP as GFR noted at 57, need one more lab to confirm. Repeat PFT as pt was unable to perform</t>
  </si>
  <si>
    <t>Petitti, Edward J</t>
  </si>
  <si>
    <t>F10.20; F33.1; J96.11; G62.1; E11.69; Q85.00; M35.00; I27.21;</t>
  </si>
  <si>
    <t>F33.1 MDD;</t>
  </si>
  <si>
    <t>J96.11 Chronic respiratory failure, no evidence pt not on oxygen; E11.69 DM w/other complications, fasting glucose and A1c are in prediabetic range, not on medications. Only positive test is glucose intolerance, however insufficient ; M35.00 Sicca syndrome, no evidence, remove conditions from problem list is not active; Q85.00 Neurofibromatosis, no evidence or neurology note. Skin tag is not sufficient evidence. Path report negative;</t>
  </si>
  <si>
    <t>Please obtain previous records. Foot exam.</t>
  </si>
  <si>
    <t>Hartman, Kathleen</t>
  </si>
  <si>
    <t>I48.91; D68.69; I70.0; M46.1; F13.20 N18.3;;</t>
  </si>
  <si>
    <t>I70.0: athero of aorta (on lumbar spine Xray 12/12/12);</t>
  </si>
  <si>
    <t>N18.3: CKD III -- current GFR is 82 on 2/11/2020 ;</t>
  </si>
  <si>
    <t>Hill, Willie</t>
  </si>
  <si>
    <t>I73.9; D68.69; G63; I50.42; J44.9; I48.91;</t>
  </si>
  <si>
    <t>J44.9: Simple chronic bronchitis as there is no evidence in progress notes, last PFT shows no obstructive pattern;</t>
  </si>
  <si>
    <t>Merrill, Irene</t>
  </si>
  <si>
    <t>I70.0; I27.21; F33.40; E66.01; N25.81;G63; N18.3;</t>
  </si>
  <si>
    <t>E66.01: No longer valid as BMI is 33.85;</t>
  </si>
  <si>
    <t>D69.2: Senile purpura (purpura noted on physical exam, forearms); Eval if L98.499: non pressure ulcer of skin of other sites still active, as on left upper hip scar there is a 5 mm open area with yellow exudate (same description of note 1/2/2020 and 1/27/2020); Eval clinically for M46.06: Spinal enthesopathy, umbar, as MRI 2/28/19 lumbar notes ligamentum flavum hypertrophy; J44.9: COPD -- PFT 7/18/17 interpretation notes a minimal obstructive lung defect;</t>
  </si>
  <si>
    <t>Pompilio, Diane</t>
  </si>
  <si>
    <t>F33.40; I73.9; F11.20;</t>
  </si>
  <si>
    <t>Please request old records.</t>
  </si>
  <si>
    <t>Camiolo, Christophe</t>
  </si>
  <si>
    <t>E11.22; J44.9; F13.20; F33.40; I20.9; M35.00; I50.32; G62.0; I77.9; N18.3; D69.2; Z79.4; E11.51; I27.21; I48.0; I70.203;</t>
  </si>
  <si>
    <t>I77.9 other disorders of arteries and arterioles, pt does not meet criteria; M35.00 Sicca syndrome, pt diagnosed with dry eyes; I50.32 CHF, both Echos on file are WNL. Only diastolic dysfunction; I27.21 Pulm HTN, both Echos on file, RVSP are WNL;</t>
  </si>
  <si>
    <t>Former smoker, consider CXR, DM with angiopathy: consider leg U/S to confirm angiopathy. Normal foot exam scanned in, please advise because coding for neuropathy.</t>
  </si>
  <si>
    <t>Smith, Larry</t>
  </si>
  <si>
    <t>E11.51; I13.0; F33.41; J69.11; I20.9; I70.203; D68.69; K51.90; E46; D89.9; G63; M35.00; E66.01;</t>
  </si>
  <si>
    <t>F11.20/F13.20: Opioid and /or sedative dependence: patient on ambien, eval longevity of use before coding;;</t>
  </si>
  <si>
    <t>I13.0, I50.32, I50.9: No evidence of CHF on Dr. Kunamneni cardio consult note 10/23/19, EF 81% Grade 1 diast dysfunction; M35.00: Sicca syndrome - Eye exam 9/6/19 noted H16.223 Keratoconjunctivitis sicca Not specified as Sjogren's; J44.9: COPD: No evidence, no PFT on file or meds - pt states as on O2 (include L/min and if use is continuous or only Qhs); E46: Protein cal malnutrition: albumin levels are WNL (3.7 and 3.8);</t>
  </si>
  <si>
    <t>Consider nitro/isosorbide for stable angina;</t>
  </si>
  <si>
    <t>Davis, Alice</t>
  </si>
  <si>
    <t>I48.91; E11.22; N18.3; E26.9; I50.22; M46.1; F33.40; D68.69; G40.909; J44.9; I70.0; F13.21;</t>
  </si>
  <si>
    <t>All codes captured 1st half of the year (Eval if M46.1 Sacroilitis is still active as no symptoms reported and no antiinflammatory meds on list)</t>
  </si>
  <si>
    <t>Riendeau, Celine</t>
  </si>
  <si>
    <t>I77.9; J44.9; I27.21; F10.20; I70.0;</t>
  </si>
  <si>
    <t>J44.9: COPD; I27.21: pulm HTN; I70.0: athero of the aorta;</t>
  </si>
  <si>
    <t>I77.9: Incorrect code; F10.20: ETOH dependence, no evidence at the moment;</t>
  </si>
  <si>
    <t>Consider ASA for athero of aorta</t>
  </si>
  <si>
    <t>Minshall, Carol</t>
  </si>
  <si>
    <t>I50.9; E46; I70.0; J44.9; D80.1; F13.20; D69.6; I27.20;</t>
  </si>
  <si>
    <t>F13.20: Sedative Dependence; I70.0: Athero of the Aorta; J44.9: COPD; D80.1: Nonfamilial hypogammaglobulinemia;</t>
  </si>
  <si>
    <t>D69.6: Thrombocytopenia, unspecified as there is no recent labs to confirm diagnosis; I50.9: Heart Failure as there is no evidence in progress notes to confirm diagnsosis, last ECHO in 2014; I27.20: Pulmonary Hypertension as last altered ECHO is in 2014, no current ECHO to re-evaluate, as per CMS this is not a chronic condition; E46: Protein Calorie Malnutrition as patient only meets criteria of BMI;</t>
  </si>
  <si>
    <t>ECHO to confirm CHF and PHTN, No recent labs, Please obtain records from previous provider, No medication concerns</t>
  </si>
  <si>
    <t>Buckner, Linda</t>
  </si>
  <si>
    <t>I73.9; D69.2; F01.50; I69.959;</t>
  </si>
  <si>
    <t>Thall, Kent S</t>
  </si>
  <si>
    <t>E11.51; E11.22; N18.3; E72.11; L98.499; G63; D69.2;</t>
  </si>
  <si>
    <t>L98.499: Skin ulcer - eval if would is skin ulcer vs other lesion as note on 10/18/19 states Non healing but non-infected wound (escoriated by scratching from the patient). right mid lateral back area;, wound still present on 1/31/2020 encounter;</t>
  </si>
  <si>
    <t>G63: Polyneuropathy in other diseases -- patient has normal lower extremity sensations and is diabetic;</t>
  </si>
  <si>
    <t>Lafleur, Gary</t>
  </si>
  <si>
    <t>E11.59; I20.9; G40.909; I25.118; I50.9; F12.20; F33.41; I73.9;</t>
  </si>
  <si>
    <t>I25.118 CAD w/stable angina;</t>
  </si>
  <si>
    <t>I20.9 Angina pectoris, please remove code, already coding I25.118;</t>
  </si>
  <si>
    <t>Patient claims in New Patient Paperwork that he has RA, please assess. Echo non on file.</t>
  </si>
  <si>
    <t>Gilliland, Jenny</t>
  </si>
  <si>
    <t>Devincenzo, Darlene</t>
  </si>
  <si>
    <t>J44.9; I73.9; D69.2;</t>
  </si>
  <si>
    <t>Obtain all previous PCP records</t>
  </si>
  <si>
    <t>Lie, Elisabeth</t>
  </si>
  <si>
    <t>Please obtain records from previous PCP, No medication concerns</t>
  </si>
  <si>
    <t>Houben, Wilma</t>
  </si>
  <si>
    <t>G63; F03.90; F33.41; I50.9; E21.3; D68.69; I70.0; J44.9; M46.1; I48.20; E66.01; C41.9; C79.9;</t>
  </si>
  <si>
    <t>E66.01: morbid obesity, patient's last BMI is 33.89; C79.9: Secondary malignant neoplasm, unspecified (bone mets already coded); M46.1: Sacroilitis - No evidence of sacroiliac joint tenderness (osetoarthritis on Xray Not equal to inflammation for coding purposes);</t>
  </si>
  <si>
    <t>C50.512: Malignant neoplasm of lower-outer quadrant of left female breast - noted on FL cancer specialist note;</t>
  </si>
  <si>
    <t>Biposy results pending</t>
  </si>
  <si>
    <t>Reithel, Catherine</t>
  </si>
  <si>
    <t>Eval codes noted on member health profile-- I48.0: paroxysmal Afib; I70.203: Unspecified atherosclerosis of native arterties of extremities, bilateral, I50.32: CHF, diastolic, D68.69: Other thrombophilia</t>
  </si>
  <si>
    <t>Obtain previous records/testing to confirm dx on freedom profile</t>
  </si>
  <si>
    <t>Reithel, William</t>
  </si>
  <si>
    <t>Eval codes on Freedo member health profile-- E74.9: Disorder of carbohydrate metabolism, unspecified, M49.86: Spondylopathy in diseases classified elsewhere, lumnanr, D69.2: Other nonthrombocytopenic purpura, F32.5: Major depressive disorder, single, in remission, I70.0: Athero of aorta;</t>
  </si>
  <si>
    <t>Obtain previous records to confirm Diagnoses on Freedom health profile</t>
  </si>
  <si>
    <t>Pierce, Brenda</t>
  </si>
  <si>
    <t>F33.1; E11.51; I20.9; G63; I27.21; E66.01;</t>
  </si>
  <si>
    <t>F33.1: DEPRESSION; E11.51: DM WTH PVD; I20.9: ANGINA; G63: POLYNEUROPATHY SEC. TO HYPOTHYROIDISM; I27.21: PULMONARY HYPERTENSION;</t>
  </si>
  <si>
    <t>E66.01: MORBID OBESITY(BMI&lt;35);</t>
  </si>
  <si>
    <t>CONSIDER FOOT EXAM TO CONFIRM NEUROPATHY, THIS IS NOT DR VICTORIA PATIENT;</t>
  </si>
  <si>
    <t>Bostic, Kenneth</t>
  </si>
  <si>
    <t>I70.0; F33.1;F11.20; I27.20; J44.9; D68.69; E66.01; E11.42; J96.11; E11.51; M35.00; G63;</t>
  </si>
  <si>
    <t>E66.01: morbid obesity; G63: polyneuropathy in other diseases;</t>
  </si>
  <si>
    <t>E11.42, E11.51 and E11.22, E11.36: No evidence of diabetes, no medications, labs only note pre-DM;  D68.69: Hypercoagulable state: patient is not on anticoagulant and does not have afib, PE, or chronic DVT; D68.32: Hemorrhagic disorder due to extrinsic anticoagulants - not valid; J96.11: Chronic resp failure - patient not on supplemental O2; I50.32: CHF - Echo noted normal systolic and diastolic function EF 55-60%; M35.00: Sicca syndrome: Dr Grier opthalmology note states H16.203: keratoconjunctivitis sicca, not Sicca syndrome; F11.20: no evidence of opioid dependence;</t>
  </si>
  <si>
    <t>Please clean up problem list as there are several repeated dx</t>
  </si>
  <si>
    <t>Carew, Marlene</t>
  </si>
  <si>
    <t>I50.32; E26.1; I73.9; E66.01; F33.0; J44.9; E11.22; I27.20; J96.11; F13.20;</t>
  </si>
  <si>
    <t>I50.32: diastolic heart failure (rule out edema due to venous insufficiency vs CHF, as Echo is normal) ; E26.1: Secondary hyperaldosteronism (only code if CHF confirmed); I73.9: PVD; E66.01: morbid obesity; F33.0: Depression; I27.20: pulm HTN; F13.20: sedative dependence;</t>
  </si>
  <si>
    <t>J96.11: Chronic resp failure - patient not on supplemental O2; J44.9: COPD: normal spirometry 11/16/17 and patient non smoker, no CT chest co confirm emphysema; E11.22: DM with CKD -  no evidence of DM or CKD III;</t>
  </si>
  <si>
    <t>Labs pending</t>
  </si>
  <si>
    <t>Fannin, Steven</t>
  </si>
  <si>
    <t>F13.20; I70.0; I50.9; E66.01; I20.9; G63; F33.40;</t>
  </si>
  <si>
    <t>I50.9: No evidence of CHF, EF WNL with Grade 1 diastolic dysfunction;</t>
  </si>
  <si>
    <t>Patient with angina, please consider Nitroglycerin or equivalent,</t>
  </si>
  <si>
    <t>Cariel, Sandra</t>
  </si>
  <si>
    <t>E66.01; E11.69; M32.9; E11.51; I50.32; E24.0; D89.9; F11.20; F33.0; I70.209;</t>
  </si>
  <si>
    <t>J44.9: COPD - noted on hospital records 2018, followed by Dr. Crews (records pending);</t>
  </si>
  <si>
    <t>Weingart, Linda</t>
  </si>
  <si>
    <t>D84.9; E66.01; F33.41; I70.0; K51.90; E11.51; J44.9;</t>
  </si>
  <si>
    <t>J44.9: COPD - PFT inconclusive - unable to perform interpretation b/c predicted FEV1/FVC not available or valid - please obtain complete report</t>
  </si>
  <si>
    <t>PFT report/pulmo note to confirm COPD</t>
  </si>
  <si>
    <t>Redoutey, Janice</t>
  </si>
  <si>
    <t>D69.2;</t>
  </si>
  <si>
    <t>I70.0; I20.9;</t>
  </si>
  <si>
    <t>Obtain previous PCP records</t>
  </si>
  <si>
    <t>Brumlow, Jacquelin</t>
  </si>
  <si>
    <t>E11.51; F33.41; J44.9; E66.01;</t>
  </si>
  <si>
    <t>no evidence to support Diabetes diagnosis, no medications or labs.</t>
  </si>
  <si>
    <t>Whiting, Chris</t>
  </si>
  <si>
    <t>I70.0;  I82.499; F10.21; D68.69; J44.9; G62.1; I72.3; D69.2;</t>
  </si>
  <si>
    <t>D68.69: hypercoagulable state;</t>
  </si>
  <si>
    <t>I82.509: Chronic embolism and thrombosis of lower extremities;</t>
  </si>
  <si>
    <t>Schatschneider, Cheryl</t>
  </si>
  <si>
    <t>G40.909; I20.1; F13.20; F33.41; I70.0; F11.21;</t>
  </si>
  <si>
    <t>I20.9: Angina pectoris;</t>
  </si>
  <si>
    <t>Former smoker, consider PFT due to 10 pk/yr;</t>
  </si>
  <si>
    <t>Hurst, Douglas A</t>
  </si>
  <si>
    <t>I70.0;</t>
  </si>
  <si>
    <t>I27.20: Pulmonary hypertension - noted on Echo 11/4/2019 RVSP 32mmHg mild pulm HTN );</t>
  </si>
  <si>
    <t>Eval use of duloxetine noted on  10/23/2019 medical summary - any hx of depression? Hydrocodone noted on medication summary, eval longevity of use. Former smoker, consider AAA screening</t>
  </si>
  <si>
    <t>Tyson, Marilyn</t>
  </si>
  <si>
    <t>E26.1; F33.40; N18.3; I50.30; I70.0; E66.01;K51.914; I27.21;</t>
  </si>
  <si>
    <t>K51.914: UC, no evidence in gastro notes/biopsy, only Noninfective colitis (K52.9); I50.30: CHF, diasstolic: no evidence, E26.1: hyperaldosteronism, no evidence as CHF not valid;  I27.21: pulm HTN no evidence on Echo;</t>
  </si>
  <si>
    <t>G62.2: chemotherapy induced polyneuropathy (absent monofilament sensation on last physical exam, please document which chemotherapeutic agent was used if PNY active);</t>
  </si>
  <si>
    <t>Consider repeating Echo to confirm CHF as EF 71% Grade I diast dysfunction.; CHF: consider B blocker, previous history of gabapentin use, eval polyneuropathy</t>
  </si>
  <si>
    <t>Burns, James F</t>
  </si>
  <si>
    <t>J43.2; J96.11; I71.4; E72.11;</t>
  </si>
  <si>
    <t>E72.11 Hyperhomocysteinemia, homocysteine 12 on 02/12/2020;, please remove code</t>
  </si>
  <si>
    <t>J44.9 COPD, per most recent PFT of 02/24/2020 noted severe obstruction.</t>
  </si>
  <si>
    <t>Echo due to Emphysema.</t>
  </si>
  <si>
    <t>Wilder, George</t>
  </si>
  <si>
    <t>J41.0; E11.42; I73.9; C61;</t>
  </si>
  <si>
    <t>Eval for F11.20: ETOH dependence, positive audit C, query if any social repercussions;</t>
  </si>
  <si>
    <t>Obtain previous records (pending, from VA), PFT and Echo pending</t>
  </si>
  <si>
    <t>Mccord, Sandra</t>
  </si>
  <si>
    <t>M06.9; J44.9; G12.21; I73.9; D89.9; I82.509; D68.59; G63;</t>
  </si>
  <si>
    <t>Andretta, Andrew A</t>
  </si>
  <si>
    <t>Carlos Rodriguez</t>
  </si>
  <si>
    <t>Z79.4; N18.3; E11.22; I50.9; I73.9; I20.9;</t>
  </si>
  <si>
    <t>I20.9: Angina pectoris, unspecified as there is no evidence in progress note and patient is not taking Nitroglycerin or Isosorbide; I50.9: Heart failure, unspecified as there is no evidence in progress notes or ECHO to confirm diagnosis;</t>
  </si>
  <si>
    <t>Eval for F32.0: Major depressive disorder, single episode, mild as patient has a PhQ9 of 8, taking Sertraline and was diagnosed in progress note Shands Records 03/23/2020 Page 1/39; Eval for D89.9: Disorder involving the immune mechanism, unspecified as he was diagnosed in progress note Shands Records 03/23/2020 Page 1/39;</t>
  </si>
  <si>
    <t>ECHO to confirm CHF, No medication concerns</t>
  </si>
  <si>
    <t>Gilbrook, Edward</t>
  </si>
  <si>
    <t>E11.42; F11.21; I73.9; J41.0;</t>
  </si>
  <si>
    <t>I73.9: no evidence at this time, obtain records and US; E11.22 (change to E11.21 as GFR is normal but MAU/Cr is elevated)</t>
  </si>
  <si>
    <t>J43.2: Centrilobular emphysema noted on CT chest;</t>
  </si>
  <si>
    <t>Dm not on ace/arb, please consider.</t>
  </si>
  <si>
    <t>Morgan, Elaine A</t>
  </si>
  <si>
    <t>K70.30; I70.0; J44.9; M35.00; N18.3; E72.11;</t>
  </si>
  <si>
    <t>K70.30: Liver - normal in size and echogenicity, no evidence of cirrhosis in chart (per 2020 note imaging only suggested nodular liver, please obtain records or consider biopsy to confirm, Fibrosis score 0.22; M35.00: Sicca syndrome, no evidence;</t>
  </si>
  <si>
    <t>Eval F10.20: ETOH dependence pas patient has 2 drinks/day and has audit C score positive, eval any social repercussions, etc;</t>
  </si>
  <si>
    <t>Foot exam to r/o polyneuropathy as pt refers numbness in feet n 2017 health history. Consider HCV testing as Hep C carrier noted in Dr. Ankoh notes</t>
  </si>
  <si>
    <t>Merrill, Beverley</t>
  </si>
  <si>
    <t>I70.0; J44.9; F11.20; M35.00; I27.21; G63;</t>
  </si>
  <si>
    <t>I70.0: Athero of the aorta;</t>
  </si>
  <si>
    <t>M35.00: Sicca syndrome, no evidence;</t>
  </si>
  <si>
    <t>Eval for M46.87: PAtient has facet arthropathy in lumbar spine per MRI L spine, + hx of steroid injections, eval if tenerness still present or injections still needed;</t>
  </si>
  <si>
    <t>Please obtain Echo report from Dr. Bhatta</t>
  </si>
  <si>
    <t>Croom Iii, Charles</t>
  </si>
  <si>
    <t>E11.51; I70.209; F33.41; F11.20; G95.29; E46; J44.9;</t>
  </si>
  <si>
    <t>I70.209: athero of lower extremities; F33.41: depression, partial remission; F11.20: opioid dependence; J44.9: COPD;</t>
  </si>
  <si>
    <t>E11.51, E11.22: DM - no evidence at this time, patient not on any oral hypoglycemics, HbA1c is 5.6%, fasting glucose 102; G95.29: Other cord compression - This condition was active in 2018, S/P laminectomy and spinal fusion;  E46: consider resolving as BMI is 20.9 and albumin 3, no signs of malnutririon on physical examination;</t>
  </si>
  <si>
    <t>Consider use of maintenance inhalers for COPD</t>
  </si>
  <si>
    <t>Rowe, Mary J</t>
  </si>
  <si>
    <t>R53.2; E26.1; I48.0; I50.42; D68.69; I69.151; G40.909; I70.0; J96.11; F33.41; I20.8; N18.3; J44.9; G62.0; K76.6; E21.3;</t>
  </si>
  <si>
    <t>EVLUATE I69.151: HEMIPLEGIA; I20.8: ANGINA;G62.0: POLYNEUROPATHY D/T DRUG;</t>
  </si>
  <si>
    <t>R53.2: NO PROOF; J96.11: NO OXYGEN DEPENDENCE/CONSULTANT NOTES; G40.909: NO CONSULTANT NOTE/MEDICATION; I73.9: NO ABI/US; G40.909: NO SUPPORTING DOCUMENT/MEDICATION;</t>
  </si>
  <si>
    <t>E46: PCM(UNINTENTIONAL WEIGHT LOSS OF 40 LBS IN LRMC 20190216 ASSESSMENT PLUS BMI 20.37);</t>
  </si>
  <si>
    <t>Dotson, Cynthia</t>
  </si>
  <si>
    <t>E11.42; J44.9; F33.41; E66.01; I73.9</t>
  </si>
  <si>
    <t>I70.0: athero aorta noted on CXR 2/11/2020;</t>
  </si>
  <si>
    <t>PFT and US pending, consider oral hypoglycemics for DM</t>
  </si>
  <si>
    <t>Melendez, Ricardo</t>
  </si>
  <si>
    <t>F19.21; I69.351; E11.69; Z79.4; F33.0; I73.9; M87.051;</t>
  </si>
  <si>
    <t>Current smoker 24 pack year, consider PFT. U/S arterial extremities pending</t>
  </si>
  <si>
    <t>Woodard, Melody A</t>
  </si>
  <si>
    <t>G63; I70.0; M35.00; J41.0</t>
  </si>
  <si>
    <t>M35.00: Sicca syndrome (eye exam 7/28/16 noted keratoconjunctivitis sicca, not specified as sjogrens (H16.223) and 7/9/19 notes keratoconjunctivitis (H16.203); J41: Simple chronic bronchitis (patient has never smoked, eval if chronic cough is allergic as no symptoms currently reportd and no meds)</t>
  </si>
  <si>
    <t>Gamelin, Doris</t>
  </si>
  <si>
    <t>F33.40; G20; G63; I70.0; F02.80; M46.1;</t>
  </si>
  <si>
    <t>Eval M06.9: Rheumatoid arthritis noted on member health profile; Eval F11.20: Opioid dependence, Dr. Hu Referral 1/27/2020 page 8/14 Chronic continuous use of opioids, although no medication noted on file (except Tramadol on the villages hospital note page 2/3) OR F13.20 Sedative/anxiolytic dependence noted on Lara Medical 20/19/2019 page 4/25, eval longevity of use of alprazolam;</t>
  </si>
  <si>
    <t>Coll, Andres</t>
  </si>
  <si>
    <t>I48.91; D68.69;</t>
  </si>
  <si>
    <t>Humana</t>
  </si>
  <si>
    <t>Kwiatkowski, Elizabeth A</t>
  </si>
  <si>
    <t>D68.69; F33.41; I48.91; F11.20; N18.3; E66.01; G63; E72.11;</t>
  </si>
  <si>
    <t>Patient is former smoker, consider CXR and PFT if &gt;10 pack year history.</t>
  </si>
  <si>
    <t>Aetna</t>
  </si>
  <si>
    <t>Carlini, Jerry J</t>
  </si>
  <si>
    <t>Scanlon, Patricia</t>
  </si>
  <si>
    <t>J44.9; I70.0; F33.41; F10.20; K70.10; M46.1;</t>
  </si>
  <si>
    <t>F10.20: ETOH dependence, K70.10: Alcoholic hepatitis;</t>
  </si>
  <si>
    <t>J43.9: Emphysema (CT chest - use this code instead of J44.9 as no PFT o file);</t>
  </si>
  <si>
    <t>Clean up problem list</t>
  </si>
  <si>
    <t>Graff, Norma J</t>
  </si>
  <si>
    <t>F11.20; M46.1; J44.9;</t>
  </si>
  <si>
    <t>J44.9: Chronic Obstructive asthma - Need PFT to prove that it is obstructive, consider using J45.909 instead;</t>
  </si>
  <si>
    <t>I70.0: Athero of aorta noted on XR lumbar spine 10/15/19;</t>
  </si>
  <si>
    <t>Consider PFT to confirm Obstructive asthma, if not, change to J45.909.;</t>
  </si>
  <si>
    <t>Hurst, Deborah J</t>
  </si>
  <si>
    <t>M35.00; N18.3;</t>
  </si>
  <si>
    <t>N18.3 (review recent CMP before coding as only one GFR on file);</t>
  </si>
  <si>
    <t>M35.00: Sicca syndrome - no evidence, no opthalmology note in chart, no meds or symptoms;</t>
  </si>
  <si>
    <t>Former smoker, consider CXR. Scan in full patient history</t>
  </si>
  <si>
    <t>Lemkow, Janice</t>
  </si>
  <si>
    <t>Foot exam to rule out polyneuropathy due to hypothyroidism and IFG. Patient is former smoker, consider CXR/PFT as patient has 40 pack/yr history</t>
  </si>
  <si>
    <t>Gibbons, Joseph</t>
  </si>
  <si>
    <t>I70.0: Athero of the Aorta seen on 3/10/2020 CXR; Eval for D69.2: senile purpura, patient notes easy bruising on NP paperwork, document appropriately if active;</t>
  </si>
  <si>
    <t>10/11/19 current Rx  and patient history scanned in --&gt; wrong patient. Obtain previous records</t>
  </si>
  <si>
    <t>Roberts, William R</t>
  </si>
  <si>
    <t>D84.9; M06.9; I70.0; G63; F33.0;</t>
  </si>
  <si>
    <t>Danse, Linda</t>
  </si>
  <si>
    <t>Gray, Charles E</t>
  </si>
  <si>
    <t>I48.2; E11.22; Z97.4; N18.3; E26.1; E66.01; I77.9; I50.42; I20.9; I70.0; J44.9; J96.11; I42.2; D68.69; G63;</t>
  </si>
  <si>
    <t>G63. polyneuropathy in diseases classified elsewhere, please remove code, already coding for E11.42; J44.9 COPD, PFT from 2018 is WNL; I50.42 CHF, both Echos on file are WNL. Only diastolic dysfunction; E26.1 Sec hyperaldosteronism, there is no CHF or Renal stenosis, therefore it does not meet criteria; I77.9 other disorders of arteries and arterioles, pt does not meet criteria; J96.11 Chronic resp failure;</t>
  </si>
  <si>
    <t>PTH due to CKD. Foot exam is WNL, please advise as coding for neuropathy.</t>
  </si>
  <si>
    <t>Lemkow, James</t>
  </si>
  <si>
    <t>I20.9; G63.0; E11.429; I48.91; D68.69; F10.21; E11.42; F33.40; N18.3;</t>
  </si>
  <si>
    <t>E11.42: DM with polyneuropathy - Neuropathy is states to be sec to B12 deficiency. ;</t>
  </si>
  <si>
    <t>Simmons, Shirlee S</t>
  </si>
  <si>
    <t>F33.41; J44.9; G62.0; E11.42; M35.00; I50.32; I70.0; I77.9;</t>
  </si>
  <si>
    <t>M35.00: Sicca syndrome; I50.32: CHD, diastolic - no evidence; G62/G63: not valid as patient has DM with polyneuropathy; I77.9: disorder of artery/arterioles, not valid code;</t>
  </si>
  <si>
    <t>Evaluate D69.2: Senile purpura, as patient notes easy bruising on NP paperwork, correlate with physical exam;</t>
  </si>
  <si>
    <t>Name as Hatcher-Simmons in EMR, Simmons on Portal, consider changing name to match. Clean up problem list, many repeated codes</t>
  </si>
  <si>
    <t>Mcmurry Jr, Thomas</t>
  </si>
  <si>
    <t>Consider low dose ASA for athero of aorta, PFT as patient is current smoker &gt;10 pack/year</t>
  </si>
  <si>
    <t>Lucero, Karen</t>
  </si>
  <si>
    <t>I20.8; E11.42; F33.41; F13.20; N18.3; G63; E11.9;</t>
  </si>
  <si>
    <t>E11.9: DM w/o complications; G63: polyneuropathy in other diseases (polyneuropathy noted as secondary to DM and has E11.42 coded, please resolve code as there is no evidence of B12 deficiency);</t>
  </si>
  <si>
    <t>Consider CXR and PFT, as patient has 15 pack year history and is current smoker.</t>
  </si>
  <si>
    <t>Mc Murry, Maria</t>
  </si>
  <si>
    <t>Gamble, Thomas</t>
  </si>
  <si>
    <t>I50.22; I73.9; D69.2; M06.4; J44.9; I77.9; C18.7; Z93.2; I27.21;</t>
  </si>
  <si>
    <t>D69.2: Senile purpura; M06.4: Inflammatory polyarthropathy; I27.21: pulmonary hypertension;;</t>
  </si>
  <si>
    <t>Z93.2: Ileostomy (patient had closure of ileostomy 10/2019); I77.9; I50.22: Systolic CHF -- EF 73% on Echo 3/9/17, no medications or symptoms; J44.9: COPD - spirometry within normal limits 1/2/2018 PFT; C18.7: Rectal cancer - Hx of per Dr. Bundz Central FL health 9/27/19 note;</t>
  </si>
  <si>
    <t>D89.9: Immunosupressed status, patient is on long term hydroxycloroquine; J43.9: Emphysema noted on CT chest requested records 10/18/16 page 7; I70.0: Athero of the aorta noted on CXR 5/8/19;</t>
  </si>
  <si>
    <t>Foot exam to eval polyneuropathy as patient is prediabetic</t>
  </si>
  <si>
    <t>Helander, Nancy</t>
  </si>
  <si>
    <t>J43.9; I50.32; I70.0; I48.91; C77.3; C94.91; J96.11; E26.1; G63; D68.69; E46; F33.40; J47.9;</t>
  </si>
  <si>
    <t>J44.9: COPD; I50.32: CHF, diastolic; I70.0: athero of the aorta; I48.91: Afib; C77.3: metastatic cancer  to lymph nodes (eval if active); C94.91: lung cancer (eval if active); J96.11: chronic resp failure; E26.1: hyperaldosteronism; G63: polyneuro in other diseases; D68.69: other thrombophilia; E46: protein calorie malnutrition (mention of patient is mal-nourished, muscle mass loss on physical exam);</t>
  </si>
  <si>
    <t>J47.9: bronchiectasis: no evidence on CT; F33.40: depression, in partial remission;: no evidence of ever having had remission, if active state when the depression was active;</t>
  </si>
  <si>
    <t>I42.2: Hypertrophic cardiomyopathy instead if I50.32/I13.0 -- see Dr. Sabbah CN 7/19/2018;</t>
  </si>
  <si>
    <t>Obtain up to date records, most recent records are from 2018, no new information regarding cancer dx, eval if active --&gt; "open ulcer has serous drainage" on physical exam note 7/17/19</t>
  </si>
  <si>
    <t>FL Blue</t>
  </si>
  <si>
    <t>Davis, Maxine</t>
  </si>
  <si>
    <t>E11.22; N18.3; I27.21;</t>
  </si>
  <si>
    <t>E11.22: DM with CKD III; N18.3: CKD III; I27.21: pulmonary hypertension;</t>
  </si>
  <si>
    <t>I50.22: Systolic CHF (Echo 6/17/19 noted EF at 77%, Cardio note 2015 only noted Borderline LV dysfuntion);</t>
  </si>
  <si>
    <t>Eval smoking history, consider CXR;</t>
  </si>
  <si>
    <t>Davis, Thomas</t>
  </si>
  <si>
    <t>E11.22; N18.3; I73.9; I20.9; I47.2;</t>
  </si>
  <si>
    <t>I73.9: PVD; I20.9: angina pectoris (eval if active, nonconclusive chest pain/probable GI origin per Hospital notes);</t>
  </si>
  <si>
    <t>I47.2: SVT (No evidence, no arrhythias noted on stress test hospital records page 24, EKG notes sinus bradycardia );</t>
  </si>
  <si>
    <t>Consider nitroglycerin/isosorbide for angina</t>
  </si>
  <si>
    <t>Decosmo, Kenneth</t>
  </si>
  <si>
    <t>E11.22; D84.9; I70.0; E66.01; D69.3; N18.3;  K74.69; F33.40; D80.1;</t>
  </si>
  <si>
    <t>D84.9: Immunodeficiency, unspecified as there is no evidence of medication or condition to confirm diagnosis, patient has history of splenomegaly but that condition cannot be coded with Immunodeficiency; D80.1: Nonfamilial hypogammaglobulinemia as there is no evidence in labs or progress notes to confirm diagnosis;</t>
  </si>
  <si>
    <t>Santiago, Maria</t>
  </si>
  <si>
    <t>E66.01; E11.9; E11.42; I73.9; J44.9; G62.0; F32.0; D69.2;</t>
  </si>
  <si>
    <t>E11.9: Diabetes w/o complications; G62.0: drug induced polyneuropathy - pt already has diabetic polyneuro;</t>
  </si>
  <si>
    <t>None.</t>
  </si>
  <si>
    <t>Hanson, Andrew</t>
  </si>
  <si>
    <t>Obtain records</t>
  </si>
  <si>
    <t>Smith, William C</t>
  </si>
  <si>
    <t>F13.20; G40.909; R53.2; I87.331; G80.1, D61.818; E11.42; F31.76; Z93.1; I70.203; E22.2; D89.9; J41.0;</t>
  </si>
  <si>
    <t>J41.0: Chronic bronchitis, no evidence; I87.331: venous ulcer - no evidence on physical exam,please resolve;</t>
  </si>
  <si>
    <t>Imler, Gloria</t>
  </si>
  <si>
    <t>F13.20; F33.2; I50.9; J42; F11.20; I73.9;</t>
  </si>
  <si>
    <t>I50.9: CHF, unspecified - no evidence at this time, please obtain previous records, obtain Echo, etc;</t>
  </si>
  <si>
    <t>E66.01: morbid obesity, BMI 38 + chronic bronchitis as comorbidity;</t>
  </si>
  <si>
    <t>PFT as patient is current smoker, or obtain Dr. Jallouol records, Echo to confirm or r/o CHF;</t>
  </si>
  <si>
    <t>Lewis, Jessica M</t>
  </si>
  <si>
    <t>E11.42; Z79.4; E66.01; N18.3; G62.0; J44.9; I70.0; N25.81;</t>
  </si>
  <si>
    <t>G62.0: drug induced polyneuropathy; E11.51: DM with angiopathy -- no evidence of PVD at this time</t>
  </si>
  <si>
    <t>Oldham, Michael</t>
  </si>
  <si>
    <t>E11.42; Z79.4; I70.209; E11.621; L97.519; E1.319;</t>
  </si>
  <si>
    <t>F12.20 Marijuana dependence;</t>
  </si>
  <si>
    <t>Remove from problem list: L97.519:ulcer, right foot; E11.621: DM with foot ulcer;</t>
  </si>
  <si>
    <t>Johnson, Lenda J</t>
  </si>
  <si>
    <t>D86.0; D89.9; F11.20; J44.9; Z79.4; I50.9; E11.42</t>
  </si>
  <si>
    <t>D86.0: Sarcoidosis of lung; D89.9: immunocompromised; F11.20: opioid dependence;  I50.9: CHF, unspecified (obrain records before coding); E11.42; DM with polyneuropathy; Z79.4: insulin use;</t>
  </si>
  <si>
    <t>J44.9: COPD - no evidence, only obstructive sleep apnea noted on old records;</t>
  </si>
  <si>
    <t>Eval E26.1: Secondary hyperaldosteronism (if CHF confirmed as Dr. Narain note lists lasix as medication;</t>
  </si>
  <si>
    <t>Obtain all previous records, including PFT</t>
  </si>
  <si>
    <t>Fields, Mary J</t>
  </si>
  <si>
    <t>F33.41; D47.3;</t>
  </si>
  <si>
    <t>Evaluate D47.3: Essential thrombocythemia, coded in note, but see Dr. Kunta records JAK2 mutation is negative, likely secondary in nature (R79.89) ;</t>
  </si>
  <si>
    <t>N18.3: CKD III noted on Dr. Cooke records, GFR 59, Repeat CMP to confirm Dx or obtain previous labs;</t>
  </si>
  <si>
    <t>Patient is former smoker, consider CXR</t>
  </si>
  <si>
    <t>Minshall, Martin</t>
  </si>
  <si>
    <t>I50.9; I48.0; F11.20; D68.69; N18.3; I70.0; F33.40; I20.9; J44.9;</t>
  </si>
  <si>
    <t>I70.0: Athero of the Aota; F11.20: Opioid Dependence; F33.40: Major depressive disorder, recurrent, in remission, unspecified;</t>
  </si>
  <si>
    <t>I50.9: Heart failure, unspecified as there is no evidence in progress notes, cardio consults or ECHOs to confirm diagnosis;  I48.0: Paroxysmal Afib as there is no evidence in progress notes, cardio consults, ECHO or Holter records to confirm diagnosis; D68.69: Other thrombophilia as there is no evidence in progress notes or medication to confirm diagnosis; N18.3: CKD III as there is no evidence in progress notes or labs to confirm diagnosis; I20.9: Angina Pectoris as there is no evidence in progress notes or medication to confirm diagnosis; J44.9: COPD as there is no evidence in progress notes, pulmonologist notes or PFT to confirm diagnosis;</t>
  </si>
  <si>
    <t>Please obtain records from active provider as patient has not been seen since 2016, Consider prescribing Nitroglycerin or Isosorbide as patient has been coded with Stable Angina</t>
  </si>
  <si>
    <t>Walker, Dolores</t>
  </si>
  <si>
    <t>E11.51; J44.9; I70.0; I20.8; N18.3;</t>
  </si>
  <si>
    <t>J44.9: COPD - no evidence as no PFTs available, patient never smoker, consider J41.0: simple chronic bronchitis or J45.20: asthma, instead; I20.8: Stable angina (noted on HPI, please document if any episodes of chest pain and what medication used to manage as there is no evidence in chart);</t>
  </si>
  <si>
    <t>I70.203: Unspecified atherosclerosis of native arteries of extremities, bilateral legs (per 2/3/2017 bilat lower extremity US) - link with E11.51</t>
  </si>
  <si>
    <t>Patient diabetic and not on oral hypoglycemic, please eval. Consider nitroglycerin/isosorbide for angina</t>
  </si>
  <si>
    <t>Klotz, James</t>
  </si>
  <si>
    <t>E11.22; N18.4; N25.81; I71.4;</t>
  </si>
  <si>
    <t>I71.4: AAA no longer pertains as per repaired 2018, please delete and code instead Z98.890: Status post AAA repair, thank you;</t>
  </si>
  <si>
    <t>As per Freedom MRA Portal Member Health Profile please EVAL D69.2: Other nonthrombocytopenic purpura, (maybe senile purpura?); J43.2: 	
Centrilobular emphysema; I20.9: 	
Angina pectoris, unspecified; I27.20: 	
Pulmonary hypertension, unspecified;</t>
  </si>
  <si>
    <t>Please consider Homocystein as per CKD stage 4/No concerns at this time</t>
  </si>
  <si>
    <t>Huffman, Mary C</t>
  </si>
  <si>
    <t>G63;</t>
  </si>
  <si>
    <t>G63: Please link "disease classified elsewhere" to neuropathy. No gabapentin on medication list, no foot exam scanned in and no mention of symptoms in lower extremities;</t>
  </si>
  <si>
    <t>Eval for F10.20: ETOH dependence as screening is positive and pt drinks 4+ times per week, eval if any social repercussions, tolerance etc;</t>
  </si>
  <si>
    <t>Records from previous PCP pending</t>
  </si>
  <si>
    <t>Ernst, James</t>
  </si>
  <si>
    <t>I73.9; G63;</t>
  </si>
  <si>
    <t>CXR due to HTN.</t>
  </si>
  <si>
    <t>Shields, Mark R</t>
  </si>
  <si>
    <t>E11.42; F11.20; F13.20; J44.9; E66.01; F33.0; I20.9;</t>
  </si>
  <si>
    <t>J44.9: COPD -- See PFT, FEV1/FVC 0.857, interpretation = restrictive lung disease (page 15 on Premier medical records), if symptoms consider J41.0 Simple chronic bronchitis or evaluate further;</t>
  </si>
  <si>
    <t>Please obtain previous PCP records and/or order imaging and labs to confirm previous diagnoses</t>
  </si>
  <si>
    <t>Shields, Patricia A</t>
  </si>
  <si>
    <t>L40.50; F13.20; F33.42; M46.1;</t>
  </si>
  <si>
    <t>Eval for conditions noted on member health profile- s, Vascular disease, Congestive heart failure,</t>
  </si>
  <si>
    <t>Gibson, Bonnie</t>
  </si>
  <si>
    <t>G63; B18.2;</t>
  </si>
  <si>
    <t>none</t>
  </si>
  <si>
    <t>Bowers, Deloise</t>
  </si>
  <si>
    <t>G63; F33.0; D47.3; M35.00; D46.9; D89.9;</t>
  </si>
  <si>
    <t>D47.3: Thrombocythemia (platelets 601 with JAK2 positive, or Consider D74.1 instead : Chronic myeloproliferative disease noted on Dr. Pinnamaneni note 3/21/19)</t>
  </si>
  <si>
    <t>M35.00: Sicca syndrome -- Unspecified keratoconjunctivitis, bilateral - H16.203 on Dr. Grier note, and H04.123 Dry eye syndrome of lacrimal glands on Dr. Patel eye exam;</t>
  </si>
  <si>
    <t>Eval for M46.96: Unspecified inflammatory spondylopathy, lumbar region--patient has facet arthropathy with injections, document if any tenderness on physical examination, riminished ROM etc;</t>
  </si>
  <si>
    <t>Repeat A1c to confirm DM, most recent 6.5%</t>
  </si>
  <si>
    <t>Fitterer, Francis</t>
  </si>
  <si>
    <t>D68.69; I48.91; M35.00;</t>
  </si>
  <si>
    <t>Fitterer, Maureen</t>
  </si>
  <si>
    <t>E66.01; E11.42; I70.0; G63; F11.20; N18.3; E11.51; E21.3; I50.32; I63.59; D46.4; J44.9; I20.9; N25.81;</t>
  </si>
  <si>
    <t>E11.42: DM with polyneuropathy; N25.81: Hyperparathyroidism of renal origin;</t>
  </si>
  <si>
    <t>G63 and G62.0: polyneuro in other diseases - pt has E11.42; E21.3: Hyperparathyroidism, unspecified (pt has already been diagnosed with N25.81 hyperparathyroidism of renal origin);  I63.59: Cerebral infarction (acute Dx); I50.32: CHF - No CHF noted on Cardiologist note 2/19/2020 - no echo on file; D46.4: refractory anemia - no evidence; E26.1: Secondary hyperaldosteronism - no evidence of CHF;</t>
  </si>
  <si>
    <t>Consider nitro/isosorbide for stable angina</t>
  </si>
  <si>
    <t>Perry, William</t>
  </si>
  <si>
    <t>F33.41; J44.9; F11.20; I70.0; G62.0; F10.20; M35.00;</t>
  </si>
  <si>
    <t>G62.0 Drug-induced polyneuropathy - please advise due to what drug; M35.00 Sicca syndrome - please remove from problem list;</t>
  </si>
  <si>
    <t>Foot exam for polyneuropathy.</t>
  </si>
  <si>
    <t>Allen, Sarah S</t>
  </si>
  <si>
    <t>E11.42; F33.41; F11.20; M35.00; F13.20; I73.9;</t>
  </si>
  <si>
    <t>Allen, Ada E</t>
  </si>
  <si>
    <t>F33.41; J43.9;</t>
  </si>
  <si>
    <t>Obtain previous records. Pending PFT.</t>
  </si>
  <si>
    <t>Kramer, Susan K</t>
  </si>
  <si>
    <t>E111.42; F33.41; F11.20;</t>
  </si>
  <si>
    <t>Krueger, Ronald</t>
  </si>
  <si>
    <t>I20.9; E66.01; J44.9; F10.20; I70.0; K73.9; G63.0; E72.11;</t>
  </si>
  <si>
    <t>J44.9: COPD as there is no evidence in progress notes or PFT to confirm diagnosis; G63.0: Polyneuropathy in disease classified elsewhere - please clarify the underlying cause; K73.9: Chronic hepatitis, unspecified as there is no evidence this is still an active condition, this condition was mentioned to be in past medical history;</t>
  </si>
  <si>
    <t>Laughlin, Caroll</t>
  </si>
  <si>
    <t>J44.9; F11.20; I73.9; D69.2; N18.3; E11.51; F33.0;</t>
  </si>
  <si>
    <t>Consider Ace/arb as patient is diabetic</t>
  </si>
  <si>
    <t>Pappas Jr, Bill</t>
  </si>
  <si>
    <t>Brennan, Robert</t>
  </si>
  <si>
    <t>Weingart, Ray N</t>
  </si>
  <si>
    <t>J44.9; I70.0; G62.0; D69.6; F10.20;</t>
  </si>
  <si>
    <t>No concerns at this time</t>
  </si>
  <si>
    <t>Robinson, Carol</t>
  </si>
  <si>
    <t>E72.11;</t>
  </si>
  <si>
    <t>Previous records pending</t>
  </si>
  <si>
    <t>Johnson-Skold, Gwendolyn</t>
  </si>
  <si>
    <t>I27.21; I77.819; N18.3; E27.11;</t>
  </si>
  <si>
    <t>Consider PFT as patient is an ex smoker, No Medication concerns</t>
  </si>
  <si>
    <t>Broyer, William</t>
  </si>
  <si>
    <t>F13.20; E66.01; J44.9; E11.9; I70.0; I50.32; I27.21; I20.9; I77.9;</t>
  </si>
  <si>
    <t>I70.0: Athero of the Aorta; E11.9: DM w/o complications; J44.9: COPD; I27.21: Secondary pulmonary arterial hypertension; E66.01: Morbid Obesity; F13.20: Sedative Dependence;</t>
  </si>
  <si>
    <t>I50.32: Diastolic CHF as there is no evidence in progress notes, cardio consults or ECHO to confirm diagnosis, only ECHO on file reports Grade I Diastolic Dysfunction; I77.9: Disorder of Arteries and Arterioles as this code cannot be used with carotid artery disease or PAD; I20.9: Angina Pectoris as there is no evidence in progress notes or medication to confirm diagnosis;</t>
  </si>
  <si>
    <t>None, Consider prescribing Nitroglycerin or Isosorbide as patient has been coded with Stable Angina</t>
  </si>
  <si>
    <t>Bates, Jimmie H</t>
  </si>
  <si>
    <t>J44.9; N18.3; E11.42; I70.0;</t>
  </si>
  <si>
    <t>E11.42: DIABETIC POLYNEUROPATHY; I70.0: AS OF AORTA;</t>
  </si>
  <si>
    <t>N18.3: ALL EGFR READING &gt;60; J44.9/J44.0/J44.1: ALL SPIROMETRY WNL; E11.51: NO ABI/US;</t>
  </si>
  <si>
    <t>CONSIDER FOOT EXAM TO DOCUMENT NEUROPATHY;</t>
  </si>
  <si>
    <t>Holland, Lloyd D</t>
  </si>
  <si>
    <t>J41.0; G63; E72.19; I27.21; I70.0; F33.40;</t>
  </si>
  <si>
    <t>G63: polyneuropathy in other diseases (eval as B12 levels are WNL, what is polynueropathy due to?); I27.21: pulm HTN;</t>
  </si>
  <si>
    <t>Check HEDIS document 10/31/19(wrong patient scanned in), foot exam</t>
  </si>
  <si>
    <t>Huyett, Judy</t>
  </si>
  <si>
    <t>J41.0; I47.1; I73.9;</t>
  </si>
  <si>
    <t>I73.9: PVD;</t>
  </si>
  <si>
    <t>clarify use of gabapentin</t>
  </si>
  <si>
    <t>Kwiatkowski, Jeffrey A</t>
  </si>
  <si>
    <t>I50.9; D68.69; I48.91; E26.1;</t>
  </si>
  <si>
    <t>Former smoker, CXR and PFT if &gt;10 pack/yr hx. Eval ETOH dependence as Audit C is positive. Obtain previous records/echo to confirm dx for CHF</t>
  </si>
  <si>
    <t>Jackson, Randy</t>
  </si>
  <si>
    <t>I70.0; J96.10; D89.9; E24.9; J44.9; I20.9; F13.20; F33.41; G63; M35.00; I50.9; D69.2;</t>
  </si>
  <si>
    <t>Eval for F03.90: Dementia, unspecified noted in previous Records LRMC 6/9/18, please complete MMSE and correlate clinically to confirm;</t>
  </si>
  <si>
    <t>Ragland, Philip M</t>
  </si>
  <si>
    <t>E66.01; I50.22;</t>
  </si>
  <si>
    <t>Former smoker, 100 pack/yr hx, consider PFT, CXR and AAA screen</t>
  </si>
  <si>
    <t>Scogna Jr, Benjamin W</t>
  </si>
  <si>
    <t>F33.40; F19.21; E72.11;</t>
  </si>
  <si>
    <t>Namad, Birgitta</t>
  </si>
  <si>
    <t>F10.20; J44.9; G62.1; F33.41;</t>
  </si>
  <si>
    <t>Consider need for inhaler for COPD</t>
  </si>
  <si>
    <t>Elvin, Daniel</t>
  </si>
  <si>
    <t>I27.21; F13.21; J44.9; E11.69; F33.41; I47.1;</t>
  </si>
  <si>
    <t>N52.9: ERECTILE DYSFUNCTION- state due to Diabetes in chart note and code with E11.69 in same DOS;</t>
  </si>
  <si>
    <t>J44.9: PFT NORMAL; I27.21: NO ECHO; I47.1: NO PROOF;</t>
  </si>
  <si>
    <t>EVALUATE M46.96: FACET ARTHROPATHY(2017/05/12 OLD RECORDS, PAGE 25/26, IF THEIR IS PAIN/TENDERNESS, KINDLY CODE THIS);</t>
  </si>
  <si>
    <t>Emerson, C Ray</t>
  </si>
  <si>
    <t>I73.9; J44.9; I27.21; N25.81; G63; N18.3;</t>
  </si>
  <si>
    <t>Fannon-Thorn, Linda</t>
  </si>
  <si>
    <t>E11.42; F33.0;</t>
  </si>
  <si>
    <t>Diabetic not on ace/arb, please consider. PTH due to Vit D deficiency. Obtain previous records</t>
  </si>
  <si>
    <t>Durden, Vonda B</t>
  </si>
  <si>
    <t>E11.42; Z79.4; F33.41; I20.9; F11.20; J44.9; I47.1; G35; I70.203; G62; D69.2;</t>
  </si>
  <si>
    <t>Remove from problem list: G62: Drug induced polyneuropathy-- patient is diabetic and has DM with polyneuropathy, polyneuropathy is likely not drug induced; I47.1: SVT - no evidence in chart, no mention in cardio notes, eval sinus tachy vs SVT;</t>
  </si>
  <si>
    <t>Sebekow, Barbara J</t>
  </si>
  <si>
    <t>F33.0; F13.20; J44.9; I70.0; I50.20; E46; N18.3; D80.1; D89.9;</t>
  </si>
  <si>
    <t>Eval D69.2: Easy bruising noted on new patient paperwork, document if active;</t>
  </si>
  <si>
    <t>Eval for polyneuropathy with foot exam, patient has hx of lung cancer with chemotherapy</t>
  </si>
  <si>
    <t>Kulonda, Dennis</t>
  </si>
  <si>
    <t>E66.01; E11.69; I70.0; I69.359; M46.1; F01.50; F33.40;</t>
  </si>
  <si>
    <t>F33.40 Major depressive disorder, recurrent, in remission, unspecified; F01.50 Vascular dementia without behavioral disturbance;</t>
  </si>
  <si>
    <t>I42.0: Dilated cardiomyopathy, noted on Orlando health cardiology group CN 6/22/2016;</t>
  </si>
  <si>
    <t>Kulonda, Karen</t>
  </si>
  <si>
    <t>I70.0; I50.30; M32.9; I13.0; I20.9; F33.40;</t>
  </si>
  <si>
    <t>I20.9: angina pectoris;</t>
  </si>
  <si>
    <t>Allen, Gary</t>
  </si>
  <si>
    <t>D68.69; E66.01; I70.0; I48.91; G40.909; E26.1; F33.41; F02.80; I69.351; I48.91; G63; I50.32; D69.2;</t>
  </si>
  <si>
    <t>Eval M46.06: Spinal enthesopathy, lumbar region, as Severe facet and ligamentum flavum hypertrophy are seen L4-L5 on MRI Dr. Geglia 2/21/18, eval if tenderness, or if clinically significant;</t>
  </si>
  <si>
    <t>Costa Jr, George</t>
  </si>
  <si>
    <t>F33.42; C61; I20.9; I48.0; D68.69; I70.0; M35.00; G63;</t>
  </si>
  <si>
    <t>M35.00: sicca syndrome, no clinical support, no eye exam available on chart  supporting this code, please delete from problem list; G63: polyneuropathy in diseases classified elsewhere, no clinical support,  please delete from problem list;</t>
  </si>
  <si>
    <t>D84.9: Immunodeficiency, unspecified as per patient with active cancer diagnosis;</t>
  </si>
  <si>
    <t>None/No concerns at this time</t>
  </si>
  <si>
    <t>Fleischer, Lewis</t>
  </si>
  <si>
    <t>M06.4; E46; F33.42; M35.00; I70.0;</t>
  </si>
  <si>
    <t>F33.42: depression, in remission; I70.0: athero of aorta;</t>
  </si>
  <si>
    <t>M35.00: Sicca syndrome, no evidence; M06.4: Inflammatory polyarthrpathy: not enough evidence, previous CRP normal, no symptoms mentioned; E46: Protein calorie malnutrition: BMI is 17.85, albumin WNL and no mention of malnutrition on physical exam;</t>
  </si>
  <si>
    <t>I27.21: Pulmonary hypertension (RVSP on Echo 03/25/19 48mmHg);</t>
  </si>
  <si>
    <t>Fleischer, Roberta</t>
  </si>
  <si>
    <t>E66.01; I77.9; G63;</t>
  </si>
  <si>
    <t>E66.01: morbid obesity (please state co-morbidity);</t>
  </si>
  <si>
    <t>I77.9: Coded incorrectly; G63: Polyneuro in other diseaes (no disease to link to-- if active please state what it is secondary to-- if Secondary to spinal stenosis/laminectomy, remove code);</t>
  </si>
  <si>
    <t>Scimeca, Frances</t>
  </si>
  <si>
    <t>Narvaez, Maria</t>
  </si>
  <si>
    <t>M06.9; J44.9; G63; F33.40; I73.9; D89.9; F11.20; D70.9; E11.42;</t>
  </si>
  <si>
    <t>I73.9: PVD; D89.9: Immunosupressed status; F11.20: Opioid dependence;</t>
  </si>
  <si>
    <t>E11.42: DM with polyneuropathy - No evidence of DM, all glucose levels normal since 2017 and no oral hypoglycemics; G63: RA polyneuropathy more specific code; D70.9: Neutropenia - Resolved;</t>
  </si>
  <si>
    <t>Eval D69.2: Senile purpura as pt notes easy bruising in pt history; E72.11: Hyperhomocysteinemia (eval if level is significantly elevated, as moderate hyperhomocysteinemia starts at 15 micromol/L); M05.59: Rheum polyneuropathy with RA of multiple sites;</t>
  </si>
  <si>
    <t>Simmons, Sandra</t>
  </si>
  <si>
    <t>F10.21; E21.3; E72.11; N18.3; J44.9; I27.21, I50.32; I70.0, I77.819;</t>
  </si>
  <si>
    <t>N18.3: CKD stage 3;</t>
  </si>
  <si>
    <t>I50.32: Chronic diastolic (congestive) heart failure, no clinical support, Echocardiogram available on chart don't meet criteria to support this code, please delete  from problem list;</t>
  </si>
  <si>
    <t>Please consider CMP with GFR to monitor improving renal function and PTH due to hyperparathyroidism/No concerns at this time</t>
  </si>
  <si>
    <t>Connelly, Regis</t>
  </si>
  <si>
    <t>J44.9; E11.42; F13.20; I25.118; F33.41; Z79.4; G62.0; E21.3; F11.20; E21.3;</t>
  </si>
  <si>
    <t>J44.9: COPD; F13.20: Sedative/anxiolytic dependence; Z79.4: long term use of insulin;</t>
  </si>
  <si>
    <t>G62.0: patient has been coded with DM with polyneuropathy, please eval what the PNY is secondary to --statin use or DM?;</t>
  </si>
  <si>
    <t>Z79.4: Long term use of insulin, patient on humalog;</t>
  </si>
  <si>
    <t>Health history scanned in 10/2/19 belongs to wrong patient, consider COPD to confirm PFT as patient is a non smoker per hx</t>
  </si>
  <si>
    <t>Eiden, Patrice</t>
  </si>
  <si>
    <t>Chandica Misir</t>
  </si>
  <si>
    <t>not seen since 2017</t>
  </si>
  <si>
    <t>Walker, Michael</t>
  </si>
  <si>
    <t>E83.110; I50.9; G63; I70.0; N18.3;</t>
  </si>
  <si>
    <t>N25.81: secondary hyperparathyroidism - PTH is within normal limits and no medications such as calcitriol taken; I50.9 and I13.0: CHF  no evidence, Grade 1 diastolic dysfunction, no symptoms or medications, Echo on 7/25/2008 was 45% but noted to be WNL (8/18/2016 requested records page 26/19);</t>
  </si>
  <si>
    <t>E27.11: Homocysteinemia-- Hoocysteine 23.5 on 3/9/2020 lab;</t>
  </si>
  <si>
    <t>Foot exam for polyneuropathy</t>
  </si>
  <si>
    <t>Fry, Joy R</t>
  </si>
  <si>
    <t>F33.40;  M35.00;J44.9; E72.11;G63;</t>
  </si>
  <si>
    <t>M35.00: sicca syndrome, no clinical support, no eye exam available on chart  supporting this code, please delete from problem list; G63: polyneuropathy in diseases classified elsewhere, no clinical support,  please delete from problem list;   J44.9: asthma with COPD no clinical support, PFT available on chart don't meet criteria to support this code, please delete from problem list;</t>
  </si>
  <si>
    <t>I27.20: Pulmonary hypertension, unspecified as per 20191115 FVH records, page 27 Echocardiogram RVSP=40mmHg;</t>
  </si>
  <si>
    <t>Smith, Jeanette</t>
  </si>
  <si>
    <t>D69.2; I73.9; I50.30; F33.40;</t>
  </si>
  <si>
    <t>I50.30: GRADE 1 DD;</t>
  </si>
  <si>
    <t>Smith, Ray</t>
  </si>
  <si>
    <t>J44.9; I48.0; I70.0; C90.00; I20.9; G63; M35.00; E72.11;</t>
  </si>
  <si>
    <t>M35.00 Sicca syndrome - No Eye consult seen to confirm diagnosis;</t>
  </si>
  <si>
    <t>Order PFT. Nitro/isosorbide for Angina. Labs pending.</t>
  </si>
  <si>
    <t>Fronek, Gary</t>
  </si>
  <si>
    <t>K51.00; D84.9; J43.2; E72.11; I70.0; M06.09; F33.41; F13.20; I20.9; D69.2; M46.1; M05.5;</t>
  </si>
  <si>
    <t>Patient with angina: consider Nitro/isosorbide and clean up problem list</t>
  </si>
  <si>
    <t>Wilnau, Donald A</t>
  </si>
  <si>
    <t>E66.01; E11.42;</t>
  </si>
  <si>
    <t>E11.3293: Diabetes with diabetic retinopathy (11/08/18 eye exam) - two HCC categories;</t>
  </si>
  <si>
    <t>Awaiting arterial Doppler. Consider oral hypoglycemic for DM</t>
  </si>
  <si>
    <t>Vaughan, Mary</t>
  </si>
  <si>
    <t>E66.01;</t>
  </si>
  <si>
    <t>E66.01: Morbid Obesity as patient has BMI &gt;35 but no comorbidities, patient has osteoarthritis of one knee and has to be both knees;</t>
  </si>
  <si>
    <t>Consider CXR as patient is an ex smoker, No Medication concerns</t>
  </si>
  <si>
    <t>Lord, Candace</t>
  </si>
  <si>
    <t>I49.5; J41.0; F10.21; F31.74; I70.0; I27.21; G63;</t>
  </si>
  <si>
    <t>I49.5: SSS; J41.0: Chronic bronchitis (document any current symptoms); F10.21: ETOH dependence in remission; F31.74: bipolar disorder; I70.0: athero of aorta; I27.21: pulm HTN; G63: polyneuro in other diseases;</t>
  </si>
  <si>
    <t>ETOH screening not in chart.</t>
  </si>
  <si>
    <t>Hall, Janet A</t>
  </si>
  <si>
    <t>F13.20; I27.21; I70.0; E11.51; I25.119; I13.0; I20.9; I50.42; N18.3;</t>
  </si>
  <si>
    <t>I25.119 Coronary artery disease involving native coronary artery of native heart with angina pectoris;</t>
  </si>
  <si>
    <t>I50.32; I50.42, I13.0: CHf-- EF 48-54%, no symptoms, per med list pt not on hydralazine or spironolactone, eval if active problem;</t>
  </si>
  <si>
    <t>Hall, Richard C</t>
  </si>
  <si>
    <t>E11.22; N18.3; J44.9; D69.6; F11.20; I73.9; J84.9; J96.10; I50.9; I20.9;</t>
  </si>
  <si>
    <t>Remove from prob list: I50.9: CHF, no evidence; I20.9: No evidence of chest pain, no nitro/isosorbide; J96.10: Chronic resp failure - no evidence of continuous supplemental O2 use;</t>
  </si>
  <si>
    <t>Clean up problem list, patient diabetic with no oral hypoglycemics, statins, ace/arb.. (M79.10 for myalgias sec to statin)</t>
  </si>
  <si>
    <t>Campbell, Mona E</t>
  </si>
  <si>
    <t>M05.20;</t>
  </si>
  <si>
    <t>E72.11: hyperhomocysteinemia- elevated homocysteine (14.4) on 2/5/2020; Eval for F33.1: Depression, single, moderate as PHQ9 has score of 19 and hx of depression noted on old records; B18.2: Chronic Hepatitis C (notes on old records page 5); Previous records note M32.9: SLE, please eval;</t>
  </si>
  <si>
    <t>Former smoker, consider CXR. License scanned in incorrectly (wrong patient). Please obtain previous records and rheum note as patient has RA in problem list. RA not on DMARD</t>
  </si>
  <si>
    <t>Imler, Jay</t>
  </si>
  <si>
    <t>D45; F11.20; J41.0; G63; E66.01;</t>
  </si>
  <si>
    <t>F11.20: opioid dependence;</t>
  </si>
  <si>
    <t>J41.0: chronic bronchitis - no evidence ; G63: polyneuropathy due to preDM: no evidence in chart;</t>
  </si>
  <si>
    <t>CXR as patient is current smoker, previous records and PFT pending</t>
  </si>
  <si>
    <t>Cohen, Fredric</t>
  </si>
  <si>
    <t>F13.20; I71.4; M06.9; D89.9; F33.0; J44.9;</t>
  </si>
  <si>
    <t>Consider use of recuse inhaler/maintenance drug for COPD</t>
  </si>
  <si>
    <t>Perry, Sally</t>
  </si>
  <si>
    <t>F11.20; I73.9; J44.9; F33.40; I27.21; M35.00; M46.1;</t>
  </si>
  <si>
    <t>M35.00: Sicca syndrome - only dry eyes noted on eye consult, no mention of sjogren's;</t>
  </si>
  <si>
    <t>Harris, Nathan D</t>
  </si>
  <si>
    <t>I20.9;</t>
  </si>
  <si>
    <t>Eval for F33.0: Depression, mild - PHQ9 score is 7 with anhedonia, sadness, feeling like failure, ; Evaluate M46.96: unspecified inflammatory spondylopathy- Patient with facet artrhopathy on lumbar Xray -- on methylprednisoolone, document on physical exam if any tenderness on palpation, pain, stiffness or need of injections into joint;</t>
  </si>
  <si>
    <t>Consider nitro/isosorbide for angina</t>
  </si>
  <si>
    <t>Groome, Cicero</t>
  </si>
  <si>
    <t>F10.20; C61; C79.51; D89.9; E22.2; J44.9; J96.11; I27.21; I70.0;</t>
  </si>
  <si>
    <t>E22.2:  Syndrome of inappropriate secretion of antidiuretic hormone, no clinical support, lab results available on chart don't meet criteria to support this code, no endocrinology evaluation,  please consider further assesment or  delete from problem list;     EVAL   C79.51:  Secondary malignant neoplasm of bone, as per VA records this is not a verified diagnosis, please request recent evaluations to monitor status;      G63: Polyneuropathy in diseases classified elsewhere, no clinical support, please delete from problem list;</t>
  </si>
  <si>
    <t>Buttrick, Andrew N</t>
  </si>
  <si>
    <t>I25.119; E26.1; N18.3; E11.22; K72.90; B18.2; I70.0; D68.69; I48.0; E66.01; G40.009; F13.20; K74.60; J44.9; F33.0; I50.42;</t>
  </si>
  <si>
    <t>I48.0: Atrial fibrillation; B18.2: Chronic Hep C;</t>
  </si>
  <si>
    <t>I27.21: Pulm HTN seen on Echo 3/2/18 (cardiac notes 4/11/19 page 11);</t>
  </si>
  <si>
    <t>Some codes are in encounter note 2/20/2020, but not on problem list, please check</t>
  </si>
  <si>
    <t>Hutto, Fred</t>
  </si>
  <si>
    <t>I25.119; I70.0; D69.6; E11.22; F33.42; F02.80; N18.3; I27.21;</t>
  </si>
  <si>
    <t>Richardson, Bonnie</t>
  </si>
  <si>
    <t>F13.21; G63; I70.0; F33.41; J44.9; M35.00; J96.11; E27.9; D45;</t>
  </si>
  <si>
    <t>J96.11: Chronic respiratory failure with hypoxia as there is no evidence in progress notes and patient does not use Oxygen for daily use; M35.00: Sicca syndrome, unspecified as there is no evidence in progress notes; D45: Polycythemia vera as there is no oncologyst progress note or JAKS 2 to confirm diagnosis;</t>
  </si>
  <si>
    <t>None, No medications concerns</t>
  </si>
  <si>
    <t>Foote, Loren B</t>
  </si>
  <si>
    <t>I48.91; D68.69; I20.9; I13.0; I73.9;</t>
  </si>
  <si>
    <t>I73.9: PVD - No evidence on file or imaging available; I13.0: Heart failure - no evidence, Echo has EF WNL, only ischemis cardiomyopathy per Dr.Yelamanchi (not risk adjusted code);</t>
  </si>
  <si>
    <t>I71.2: Thoracic aortic aneurysm 4.7 cm noted on Dr. Yelamanchi's records page 2; I27.21: Pulmonary hypertension, Echo Dr. Yelamanchi records RVSP 38mmHg page 12;</t>
  </si>
  <si>
    <t>Consider nitro/isosorbide for angina pectoris. AAA US to follow Aneurysm</t>
  </si>
  <si>
    <t>Tompkins, Benjamin</t>
  </si>
  <si>
    <t>C67.9; M06.9; J43; I27.21; I70.0, I73.9; E26.9; G63; M05.50;</t>
  </si>
  <si>
    <t>EVAL  J43.9: emphysema unspecified, please consider further assesment  PFT as per CT Chest findings and former smoker status;       EVAL M05.50: Rheumatoid polyneuropathy with rheumatoid arthritis of unspecified site, no clinical support, 2017 DPN available on chart don't meet criteria to support this code, please consider further assesment or delete from problem list;     E26.9: hyperaldosteronism unspecified, doesn't pertain as per patient doesn't have predisposing conditions, please delete from problem list;    G63: Polyneuropathy in diseases classified elsewhere, no clinical support please delete from problem list;</t>
  </si>
  <si>
    <t>D84.9: Immunodeficiency, unspecified as per patient with RA taking Hydroxychloroquine;</t>
  </si>
  <si>
    <t>Please consider PTH as per low Vit D, PFT as per CT Chest findings (Emphysema) and former smoker status/No concerns at this time</t>
  </si>
  <si>
    <t>Krause, Frances</t>
  </si>
  <si>
    <t>I50.32; I73.9; D68.69; J47.9; F33.40; G63; I25.118; I48.0; J96.11;</t>
  </si>
  <si>
    <t>Henderson, Torey T</t>
  </si>
  <si>
    <t>E66.01; F33.41; N18.3; J44.9; E11.42; I77.810; G62.0; J96.11; I50.32;</t>
  </si>
  <si>
    <t>I50.32: Chronic diastolic (congestive) heart failure as last ECHO from 08/08/2017 has an EF of 60% and a grade 1 Diastolic dysfunction; G62: Drug-induced polyneuropathy as patient is diabetic, the polyneuropathy would be secondary to the diabetes and not any other condition; N18.3: CKD 3 as patient is African American and the only altered GFRs are for Non African American patients; J96.11: Chronic respiratory failure with hypoxia as there is no evidence in progress notes and patient is not on oxygen at all times;</t>
  </si>
  <si>
    <t>Rossi, Ronald P</t>
  </si>
  <si>
    <t>E66.01; I70.0; J44.9;</t>
  </si>
  <si>
    <t>F33.42: Major depressive disorder, recurrent, in full remission;</t>
  </si>
  <si>
    <t>None, Patient with COPD without any rescue inhalers</t>
  </si>
  <si>
    <t>Bond, Patricia</t>
  </si>
  <si>
    <t>D89.9; I27.21; M06.00; G62.0;</t>
  </si>
  <si>
    <t>D89.9: Disorder involving the immune mechanism, unspecified; I27.21: Secondary pulmonary arterial hypertension; M06.00: Rheumatoid arthritis without rheumatoid factor, unspecified site; G62.0: Drug-induced polyneuropathy;</t>
  </si>
  <si>
    <t>ECHO as last done in 2017, CXR as patient &gt;70 years of age and none on file, No medication concerns</t>
  </si>
  <si>
    <t>Reynolds, Susan</t>
  </si>
  <si>
    <t>I70.0; C78.7; I77.9; I27.21; J44.9; N18.3; D84.9; F13.20; I20.9; C79.72; D69.2; C49.A3;</t>
  </si>
  <si>
    <t>I20.9 Angina pectoris; C79.72 Metastasis to adrenal gland; D69.2 Senile Purpura;</t>
  </si>
  <si>
    <t>I77.9 Other disorder of artery or arteriole, does not meet criteria; N18.3 CKD3, GFR 67 as of 10/11/2019;</t>
  </si>
  <si>
    <t>Helmer, Matthew</t>
  </si>
  <si>
    <t>E11.51; I20.9; F11.20; J44.9; I73.9; N18.3; F33.0; G62.0; I13.0; I27.21;</t>
  </si>
  <si>
    <t>E11.51: DM with PVD; I20.9: stable angina; F11.20: opioid dependence; I73.9: PVD; N18.3: CKD III; F33.0: Depression, recurrent, mild;  I13.0: hypertensive heart disease with HF; I27.21: Pulm HTN;</t>
  </si>
  <si>
    <t>G62.0: drug induced PNY -- patient has DM with PNY; I13.0: HTN heart failure - EF 56%, grade 1 diastollic dysfunction, no mention of symptoms, J44.9: COPD - no inhalers, no PFT on file;</t>
  </si>
  <si>
    <t>M46.1: Sacroilitis noted on Dr. Bedayat CN 8/1/19 -- patient with facet arthropathy;</t>
  </si>
  <si>
    <t>Consider nitro/isosorbide for angina, PFT to confirm COPD</t>
  </si>
  <si>
    <t>Williams, Michael</t>
  </si>
  <si>
    <t>M35.00;</t>
  </si>
  <si>
    <t>M35.00: Sicca syndrome, no evidence in Triad eye notes</t>
  </si>
  <si>
    <t>G63: polyneuropathy due to foot exam done on 02/27/2020;</t>
  </si>
  <si>
    <t>Holder, Charles M</t>
  </si>
  <si>
    <t>I20.9; I77.811;</t>
  </si>
  <si>
    <t>I20.9: Stable angina;</t>
  </si>
  <si>
    <t>Eval need for isosorbide/nitroglycerin due to stable angina, low dose ASA fot aortic ectasia</t>
  </si>
  <si>
    <t>Dozier, William</t>
  </si>
  <si>
    <t>I70.0; G40.909; I50.42; F13.20; G62.0; F33.40; J44.9; E66.01;</t>
  </si>
  <si>
    <t>I50.42: CHF combined systolic and diastolic;</t>
  </si>
  <si>
    <t>Fazio, Jane</t>
  </si>
  <si>
    <t>E11.69; Z79.4; I70.202; E66.01; G62.0;</t>
  </si>
  <si>
    <t>G62.0: Drug induced neuropathy as there is no evidence neuropathy developed before DM diagnosis;</t>
  </si>
  <si>
    <t>Eval for F33.1: Major depressive disorder, recurrent, moderate as noted in PHQ9 10/11/19 with score of 10, in medication list patient is taking Fluoxetine;</t>
  </si>
  <si>
    <t>None, No Medication concerns</t>
  </si>
  <si>
    <t>Horvat, Lynne</t>
  </si>
  <si>
    <t>G62.2 polyneuropathy due to other toxic agents (secondary to chemo) - This is correct code instead of G63</t>
  </si>
  <si>
    <t>CXR and PFT as patient is former smoker 15 pack/year, Foot exam, obtain previous records</t>
  </si>
  <si>
    <t>Hibbert, Michael</t>
  </si>
  <si>
    <t>E11.22; I48.91; I70.0; I20.9; N18.3; D68.69; I50.42; E26.1; F13.20; G62.0;</t>
  </si>
  <si>
    <t>I20.9 Angina pec - clarify is condition still present or HX of and no longer current; G62.0 Peripheral Neuropathy due to drugs;</t>
  </si>
  <si>
    <t>More recent CXR. Consider Nitro or Isosorbide for Angina is present.</t>
  </si>
  <si>
    <t>Costa, Gloria</t>
  </si>
  <si>
    <t>N18.3; L40.50; J44.9; F33.41; J96.11; I70.0; D89.9; F10.20; G62.1;</t>
  </si>
  <si>
    <t>D89.9: Disorder involving the immune mechanism, unspecified as there is no evidence in progress notes, active medication or active condition to confirm diagnosis; J96.11: Chronic respiratory failure with hypoxia as there is no evidence patient is current using oxygen for daily use; N18.3: CKD III as there is no evidence of 2 labs 90 days apart with GFR &lt;60; I70.0: Athero of the Aorta as there is no images to confirm diagnosis;</t>
  </si>
  <si>
    <t>Multiple codes with no proper documentation, please obtain records from previous provider, No Medication concerns</t>
  </si>
  <si>
    <t>Bosworth, John N</t>
  </si>
  <si>
    <t>J96.10; J44.9; I73.9; E66.01; D69.2; E26.1; I50.22; F03.90; G63;</t>
  </si>
  <si>
    <t>G63: POLYNEUROPATHY(NO EVIDENCE OF NEUROPATHY, FOOT EXAM NORMAL/NO MEDICATION);</t>
  </si>
  <si>
    <t>CONSIDER CXR AS PT IS FORMER SMOKER</t>
  </si>
  <si>
    <t>Bosworth, Frances J</t>
  </si>
  <si>
    <t>I70.0; D69.2; H35.3230; J44.9; F10.20; N18.3; I27.21; G63; F33.42; N25.81;</t>
  </si>
  <si>
    <t>D69.2: Senile Purpura (make sure to mention easy bruising in examination); F10.20: ALCOHOL DEPENDENCE;</t>
  </si>
  <si>
    <t>H35.3230: EXUDATIVE AMD(RESOLVED); F33.40: DEPRESSION(ALL PHQ 9 SCORE&lt;10/NO MEDICATION); G63: POLYNEUROPATHY(NO EVIDENCE OF NEUROPATHY, FOOT EXAM NORMAL/NO MEDICATION);</t>
  </si>
  <si>
    <t>Eiden, Adam</t>
  </si>
  <si>
    <t>M35.00; N18.3; I48.0; I70.0, I73.9;</t>
  </si>
  <si>
    <t>M35.00: sicca syndrome, no clinical support, no lab results or no rheumatology evaluation available on chart supporting this code, please delete from problem list;  I48.0: paroxysmal atrial fibrillation, no clinical support, no cardiology evaluation or EKG available on chart  supporting this code, please consider further assessment or delete from problem list;      I73.9: PVD, no clinical support,no ABI or LE arterial US available on chart  supporting this code, please consider further assessment or delete from problem list;</t>
  </si>
  <si>
    <t>Barlow, Betty P</t>
  </si>
  <si>
    <t>E11.65; I20.9; Z79.4; F33.40; I69.359; G63; E11.51; J41.0; I50.9; F19.20;</t>
  </si>
  <si>
    <t>F19.20: Other psychoactive dependence - remove from prob list;</t>
  </si>
  <si>
    <t>I27.21: Pulm HTN (RVSP 46mmHg on echo 08/12/19);</t>
  </si>
  <si>
    <t>Consider foot exam</t>
  </si>
  <si>
    <t>Van Horn, Martin E</t>
  </si>
  <si>
    <t>E66.01; E11.42; E11.621; L97.509; I20.9; F33.1; L89.92; G63; F11.20; Z89.439;</t>
  </si>
  <si>
    <t>E66.01: morbid obesity; E11.42: diabetes with polyneuropathy; I20.9: angina; F33.1: depression; F11.20: opioid dependence; Z89.439 (change to Z89.611: Acquired absence of right leg above knee);</t>
  </si>
  <si>
    <t>G63/G62: polyneuropathy in other diseases - patient already has an established diabetic polyneuropathy;  E11.621: Diabetes with foot ulcer (resolved); L97.509: Non pressure ulcer (resolved, patient now has AKA); L89.92: Pressure ulcer - no evidence at the moment;</t>
  </si>
  <si>
    <t>N18.6: ESRD noted on TVRH final report page 2; Z99.2: Dependence on renal dialysis noted on TVRH final report page 2; I73.9: PVD noted on LRMC records 3/17/2020 page 3;</t>
  </si>
  <si>
    <t>Former smoker, PFT and AAA screen as 30 pack year hx</t>
  </si>
  <si>
    <t>Kellermeyer, James</t>
  </si>
  <si>
    <t>I48.91; J44.9; F33.0; F03.90; D68.69; G63.0; I70.203; F12.20; C78.7; C25.9;</t>
  </si>
  <si>
    <t>Barrows, Catherine G</t>
  </si>
  <si>
    <t>F10.20: ETOH dependence- Audit C states patient has 10+drinks daily;</t>
  </si>
  <si>
    <t>Eval foot exam to R/o alcoholic polyneuropathy, CXR and PFT as patient is current smoker</t>
  </si>
  <si>
    <t>Sager, Richard B</t>
  </si>
  <si>
    <t>I48.20; D68.59; G63; I70.0;</t>
  </si>
  <si>
    <t>D68.59: Other primary thrombophilia as there is no evidence of Factor V deficiency;</t>
  </si>
  <si>
    <t>D68.69: Other thrombophilia as patient has been diagnosed with A-fib;</t>
  </si>
  <si>
    <t>None, Clarify why patient is currently no taking an anticoagulant</t>
  </si>
  <si>
    <t>Ferguson, Norman D</t>
  </si>
  <si>
    <t>I70.0; J43.2; F13.20; I25.119; I27.21; D69.2; G63;</t>
  </si>
  <si>
    <t>I70.0: athero of aorta; J43.2: emphysema; F13.20: sedative/anxiolytic dependence; I25.119: CAD with angina; I27.21: pulm hypertension; D69.2: Senile purpura;</t>
  </si>
  <si>
    <t>G63: polyneuro in other diseases (no abnormal labs or medications to justify);</t>
  </si>
  <si>
    <t>Patient dx with angina, consider nitro/isosorbide</t>
  </si>
  <si>
    <t>Egner Jr, Charles</t>
  </si>
  <si>
    <t>F11.20; I50.9; G31.09; M35.00; I70.0; J96.11; E66.01;</t>
  </si>
  <si>
    <t>M35.00: Sicca syndrome - Eye exam note has keratoconjunctivitis H16.203 in assessment; I50.9: CHF, unspecified - no concrete evidence, mild concentric hypertrophy on Echo, no dilated cardiomyopathy; J96.11: Chronic resp failure - patient no need for continuous supplemental O2, oxygen sat 96% in office; I70.0: athero aorta - no evidence in imaging;</t>
  </si>
  <si>
    <t>Eval for F33.1: Depression, recurrent, as PHQ9 was positive with score of 11 in 2020 and 12 in 2019;</t>
  </si>
  <si>
    <t>Repeat PTH as previous labs have had PTH between 60-65</t>
  </si>
  <si>
    <t>Hutto, Joyce</t>
  </si>
  <si>
    <t>D68.69; I70.203; I48.0; G63; I50.32; F13.20; N18.3; E26.1;</t>
  </si>
  <si>
    <t>Riforgiato, Robert A</t>
  </si>
  <si>
    <t>J44.9; I20.9; I69.353; N18.3; I70.0; D69.2; I50.32; E46; I48.0; I27.21; G63; E26.1; E72.11; D68.69;</t>
  </si>
  <si>
    <t>D69.2 Senile purpura;</t>
  </si>
  <si>
    <t>I50.32 Chronic diastolic CHF (congestive heart failure); E46 Protein calorie malnutrition;</t>
  </si>
  <si>
    <t>Vizzi, Thomas</t>
  </si>
  <si>
    <t>I71.2; J44.9; I48.91; I27.21; D68.69; J47.9; G83.24; N18.3; S88.011D; S88.012D; M46.96; I50.42;</t>
  </si>
  <si>
    <t>I50.42 Chronic combined systolic and diastolic CHF (congestive heart failure) - No documentation of HF present per Echo and specialist;</t>
  </si>
  <si>
    <t>Chambliss, Darlene</t>
  </si>
  <si>
    <t>E66.01: Morbid obesity -- Patient has no co-morbidities, BMI must be 40+ for M. obesity;</t>
  </si>
  <si>
    <t>Wutsch, Edward</t>
  </si>
  <si>
    <t>E11.51; I27.20; I70.1; G63; F33.40; I20.9;</t>
  </si>
  <si>
    <t>E11.51; I70.1;</t>
  </si>
  <si>
    <t>I20.9: Angina pectoris - no evidence, patient not on nitro.isosorbide, and no mention of chest pain; G63: polyneuropathy in other diseases, pt has DM; F33.40: Depression, in remission, no evidence, All PHQ9 negative and no medication on file;</t>
  </si>
  <si>
    <t>E11.42: DM with polyneuropathy, noted on FHVC records 7/1/17 page 44-46 Reduced monofilament distal to knee;</t>
  </si>
  <si>
    <t>Consider repeat echo to confirm pulm HTN, RVSP 35 on echo 2017 (cardio records 3/22/17 page 18</t>
  </si>
  <si>
    <t>Chasse, Dorothy</t>
  </si>
  <si>
    <t>E66.01; E11.51; I70.0; F33.40; J44.9; N18.3; I20.9; I48.91; G40.909; D68.69;</t>
  </si>
  <si>
    <t>Brumlow, Robert</t>
  </si>
  <si>
    <t>E11.69; I70.0;</t>
  </si>
  <si>
    <t>Diabetic not on statin .</t>
  </si>
  <si>
    <t>Bisby, Delores</t>
  </si>
  <si>
    <t>E11.42; F13.20; I49.5; I73.9;</t>
  </si>
  <si>
    <t>F13.20 Sedative dependence with current use(states in chart note ambein is not chronically used);</t>
  </si>
  <si>
    <t>Obtain records, Acquiring vascular studies.</t>
  </si>
  <si>
    <t>Marleau, Walter A</t>
  </si>
  <si>
    <t>E11.51; I70.203; F10.21; E66.01; G62.1; K74.69; I71.4;</t>
  </si>
  <si>
    <t>I70.203: Athero of lower extremities;</t>
  </si>
  <si>
    <t>Price, Steven</t>
  </si>
  <si>
    <t>CXR/Echo due to COPD.</t>
  </si>
  <si>
    <t>Mayer, Philip</t>
  </si>
  <si>
    <t>F10.20; G62.1; J44.9; I27.21; I50.32; I77.9 (in problem list); K70.30; N18.3;</t>
  </si>
  <si>
    <t>N18.3: CKD III as patient has one abnormal GFR &lt;60, last 2 GFR: 78 and 79; K70.30: Alcoholic cirrhosis of liver without ascites as there is no diagnostic testing or progress note to confirm diagnosis;</t>
  </si>
  <si>
    <t>AAA as patient is an ex smoker and currently meets criteria</t>
  </si>
  <si>
    <t>Gardner, Robert</t>
  </si>
  <si>
    <t>E11.69; N18.3; E66.01; M35.00; I73.9; E11.8;</t>
  </si>
  <si>
    <t>N18.3: CKD III as there is no evidence of 2 labs 90 days with GFR &lt;60; I73.9: PVD as Arterial U/S 02/24/2020 as there is no evidence of waveform changes or atheroesclerosis; M35.00: Sicca syndrome, unspecified as there is no evidence in progress notes, opthalmology or rheumatologist notes to confirm diagnosis; E11.8: DM w/ other unspecified complications as patient has an established diabetic dyslipidemia;</t>
  </si>
  <si>
    <t>Shipp, Duane E</t>
  </si>
  <si>
    <t>M87; L40.50; F33.41; I70.0; F11.20;</t>
  </si>
  <si>
    <t>No Concerns.</t>
  </si>
  <si>
    <t>Slofkosky, Theresa J</t>
  </si>
  <si>
    <t>M35.00; D69.2; N18.3;</t>
  </si>
  <si>
    <t>Patient former smoker, consider CXR</t>
  </si>
  <si>
    <t>Cannon, Sandra</t>
  </si>
  <si>
    <t>I27.21; K74.69; N18.3; I50.32; J44.9; I20.9; M35.00; I20.8; I73.9;</t>
  </si>
  <si>
    <t>I50.32 CHF, recent ECHO shows no signes of CHF, only grade 1 diastolic dysfuntion.</t>
  </si>
  <si>
    <t>Watkins, Trudy</t>
  </si>
  <si>
    <t>I70.0; F13.20; D69.2;</t>
  </si>
  <si>
    <t>I70.0 Athero aorta;</t>
  </si>
  <si>
    <t>Mcbride, Lea J</t>
  </si>
  <si>
    <t>F11.20; I73.9; G63; J44.9; M05.50; M35.00; D69.2; M06.09;</t>
  </si>
  <si>
    <t>G63: Polyneuro of other diseases should not be coded as due to RA;</t>
  </si>
  <si>
    <t>Jones, Linda</t>
  </si>
  <si>
    <t>I20.9; E66.01; E10.42; Z79.4; I70.212; G62.0; E10.3593;</t>
  </si>
  <si>
    <t>G62: Drug induced PNY -- patient is type 1 diabetic and has DM with polyneuropathy;</t>
  </si>
  <si>
    <t>Patient on citalopram, please clarify use. GFR on LMRC 11/20/19 was 47, please repeat CMP to confirm CKDIII; Please scan in Eye exam report as no evidence to support diabetic retinopathy at the moment.</t>
  </si>
  <si>
    <t>Malone, Gayle M</t>
  </si>
  <si>
    <t>F13.20; F31.9;</t>
  </si>
  <si>
    <t>Homocysteine (patient has hypothyroidism),</t>
  </si>
  <si>
    <t>Gibbons, Mildred</t>
  </si>
  <si>
    <t>F33.41; F13.20; G63; N18.3;</t>
  </si>
  <si>
    <t>F33.41: Major depressive disorder, recurrent, in partial remission; F13.20: Sedative Dependence;</t>
  </si>
  <si>
    <t>N18.3: CKD III as there is no evidence of 2 labs 90 days apart with GFR &lt;60; G63: PNY, classified elsewhere as there is no evidence in foot exam or documentation to confirm diagnosis;</t>
  </si>
  <si>
    <t>CXR as patient is an ex smoker, No medication concerns</t>
  </si>
  <si>
    <t>Smith, Della B</t>
  </si>
  <si>
    <t>E11.51; J44.9; I27.21; I47.1; F33.42; I70.0; G63; I50.32; D69.2; I25.119;</t>
  </si>
  <si>
    <t>I25.119 CAD with angina (pt not on isosorbide at the moment, eval if chest pain is an active problem); G63: polyneuropathy in other diseases (state what disease sec to or change to E11.42 if sec to DM as patient has multiple orders for diabetic shoes with peripheral neuropathy linked to DM (E11.40 on order));</t>
  </si>
  <si>
    <t>J44.9: COPD - no evidence at the moment, PFT in previous records shows normal spirometry</t>
  </si>
  <si>
    <t>Scan in PFT stated on encounter note with FEV1/FVC 55%, could not find in chart. PFT 1/2/18 found on husband's chart</t>
  </si>
  <si>
    <t>Franklin, Lois</t>
  </si>
  <si>
    <t>I70.0; I50.32; G63;J44.9; I27.21; M35.00; I13.0; F33.41; N18.3; D69.2;</t>
  </si>
  <si>
    <t>I70.0 Athero of the Aorta; I73.9 PVD; J44.9 COPD;  F33.41 Recurrent major depressive disorder in partial remission; N18.3 CKD stage 3; I27.2 PAH;</t>
  </si>
  <si>
    <t>I50.32 Chronic diastolic CHF (congestive heart failure); I13.0 Hypertensive heart and chronic kidney disease with heart failure; M35.00: Sicca syndrome --&gt; eye note only states H16. 223 Keratoconjunctivitis sicca, no mention of Sjogren's;</t>
  </si>
  <si>
    <t>Allen, Sharon</t>
  </si>
  <si>
    <t>N18.3; I73.9; J44.9; I47.2; G63; I42.0; F33.40; I27.21; I20.9; E26.1; M35.00; L97.929; J96.11;</t>
  </si>
  <si>
    <t>I20.9: angina pectoris, unspecified (eval if chest pain still active);</t>
  </si>
  <si>
    <t>J96.11: chronic resp failure - no evidence or mention of continuous supplemental O2 use; L97.929; L97.909: arterial leg ulcer - no mention of ulcer on January 2020 visit note, I42.0: Dilated cardiomyopathy: could not find evidence in chart, only ischemic CMY which does not risk adjust; I50.30: diastolic heart failure: EF normal Grade 1 DD, no symptoms; E26.1: hyperaldosteronism: No CHF; E26.1: hyperparathyroidism: PTH is 55 on recent lab; M35.00: Eye exam 5/2/19 notes code H16.223 - no Sjogren's;</t>
  </si>
  <si>
    <t>Consider nitro/isosorbide for stable angina, mod-high dose statin due to PVD/athero</t>
  </si>
  <si>
    <t>Battle, James</t>
  </si>
  <si>
    <t>I27.21; I70.0; I77.9; G63;</t>
  </si>
  <si>
    <t>I77.9: Disorder of Arteries and Arterioles as this cannot be used with carotid arteries or PAD;</t>
  </si>
  <si>
    <t>Repeat Alcohol screening as there is no mention of frequency, eval dependency, PFT as patient is an ex smoker, AAA as patient is an ex smoker and meets age criteria, No medication concerns</t>
  </si>
  <si>
    <t>Dove, Gary</t>
  </si>
  <si>
    <t>E11.42; I70.0; G62.0; M35.00; E46;</t>
  </si>
  <si>
    <t>I70.1: Renal artery stenosis - correct code instead of I70.0</t>
  </si>
  <si>
    <t>G62: polyneuropathy sec to drugs - patient already has Dm with polyneuro; E46: PCM - no evidence (hypoalbuminuria without PCM noted on Ewllmed ER document); M35.00: Sicca syndrome - no evidence, ophthalmology note states H16.223 (keratoconjuctivitis sicca not specified as sjogren's); F03.90 Unspecified dementia without behavioral disturbance - No evidence at the moment, Document if any symptoms/signs of dementia are present, MMSE 27;</t>
  </si>
  <si>
    <t>Hayton, David</t>
  </si>
  <si>
    <t>E11.42; Z79.4; I50.22; J44.9; F33.1; I69.254; E66.01; I20.9; I70.0; F60.9; G62.0; N18.3;</t>
  </si>
  <si>
    <t>D68.69: Other thrombophilia as there is no anticoagulant medication or condition to confirm diagnosis; I77.9: Disorder of Arteries and arterioles as this code cannot be used with carotid artery disease or PAD; N18.3: CKD III as there is no evidence in progress notes or 2 consecutive labs 90 days apart with GFR &lt;60; G62.0 Drug-induced polyneuropathy as there is no evidence in progress notes to confirm polyneuropathy is due to medication rather than patient being diabetic;</t>
  </si>
  <si>
    <t>Smith, Velma</t>
  </si>
  <si>
    <t>G62.0; E11.40; F33.0; J44.9; I70.203; F19.20; I50.32;</t>
  </si>
  <si>
    <t>G62.0: Drug induced PNY - pt already has diabetic polyneuropathy; F19.20: Other substance dependence - no evidence; I50.32: CHF, no evidence; I70.203: athero of extremities - could not find evidence or imaging; E11.22: DM with CKD</t>
  </si>
  <si>
    <t>I70.0: athero of aort noted on CXR Dr. Jalloul records page 5; D69.2: Senile purpura- Noted on skin in physical examination;</t>
  </si>
  <si>
    <t>Rathe, Deborah</t>
  </si>
  <si>
    <t>K50.10; F33.41; F13.21; J44.9; E72.11; G62;</t>
  </si>
  <si>
    <t>G62 Please link drug that is inducing polyneuropahy;</t>
  </si>
  <si>
    <t>Kelly, Karen</t>
  </si>
  <si>
    <t>F33.40; I70.0; J42;</t>
  </si>
  <si>
    <t>Eval for D69.2: Senile purpura as patient refers bruising on new patient paperwork; Eval F11.21: Opioid dependence in remission, as Oxycodone/acetaminophen noted on previous provider records (charts from PA pg 18, eval if &gt;45 days supply/year);</t>
  </si>
  <si>
    <t>Patient is current smoker, consider PFT and CXR to confirm athero of aorta</t>
  </si>
  <si>
    <t>Defoe, Joan</t>
  </si>
  <si>
    <t>I50.30; G62; F33.42; J44.9; K50.90;F11.20; E11.65;</t>
  </si>
  <si>
    <t>F33.42: depression in remission; K50.90: Crohn's ;F11.20: Opioid dependence;</t>
  </si>
  <si>
    <t>J44.9: Asthma, obstructive - no evidence, PFT s WNL, patient nonsmoker, no COPD; I50.30, I13.0 and I11.0: CHF no evidence, EF 75% with Grade 1 Diastolic dysfunction; E11.65: DM with hyperglycemia (Glu/HbA1c not in parameters for hyperglycemia, should be &gt;180mg/DL or &gt;8%, E11.22: DM with CKD III, as patient's GFR  &gt;60;</t>
  </si>
  <si>
    <t>E11.42: DM with polyneuropathy, patient on gabepentin + tingling and numbness or E11.69 DM with other complication (dyslipidemia) as triglycerides were 249 on 2017 labs;</t>
  </si>
  <si>
    <t>Reineke, Linda L</t>
  </si>
  <si>
    <t>I20.9; J44.9; I13.0; I48.0; D68.59; F33.41; G63; D69.2; F13.20; E72.11; G83.4;</t>
  </si>
  <si>
    <t>Remove from problem list: E72.11: Hyperhomocysteinemia - Homocysteine levels are WNL; I48.0: Paroxysmal Afib - No evidence in chart for Afib; D68.59: Hypercoagulable state - no evidence of Afib at the moment -; I13.0: Hypertensive heart disease with heart failure - no evidence in chart, no symptoms, no Echo on file; G83.4: Cauda equina syndrome - MRI pending, Dx should not be used to R/o condition, code until confirmed;</t>
  </si>
  <si>
    <t>Patient with dx of angina but no nitrate in med list, please eval.</t>
  </si>
  <si>
    <t>Evans, Addison</t>
  </si>
  <si>
    <t>J44.9; I13.0; I70.0; E11.22; J96.11; N18.3;</t>
  </si>
  <si>
    <t>PTH due to low vit  D and CKD, Consider maintenance inhaler for COPD</t>
  </si>
  <si>
    <t>Ruggles, Gilbert</t>
  </si>
  <si>
    <t>I50.32; I49.5; N18.3; F13.21; G63; D89.9; I73.9; C90.01; D61.818;</t>
  </si>
  <si>
    <t>I49.5: SSS; N18.3: CKD III; F13.21: Sedative dependence in remission; D89.9: immunocompromised; PVD; C90.01: multiple myeloma; I27.21: Pulmonary hypertension; G62.0: Drug induced polyneuropathy (link to Revlimid noted on Oncology note);</t>
  </si>
  <si>
    <t>D61.818: Pancytopneia - no evidence, remove from problem list; I50.32: CHF, diastolic - no evidence as pt has grade 1 diastolic dysfunctio, EF 77% and no symptoms, no cardiomegaly or edema, document appropriately if active; I73.9: PVD - no evidence as no imaging of extremities available;</t>
  </si>
  <si>
    <t>D69.2: Senile purpura - eval due to bruising forearms on examination;</t>
  </si>
  <si>
    <t>Consider sending homocysteine due to CKD and B12 deficiency</t>
  </si>
  <si>
    <t>Barton, Eleonore E</t>
  </si>
  <si>
    <t>I73.9; I50.32; J44.9; F10.20; D69.2; J84.10;</t>
  </si>
  <si>
    <t>I77.9: Incorrect code; I50.32: CHF, diastolic - no evidence as EF 71% and Grade 1 Diastolic dysfunction; F10.20: ETOH dependence, no evidence, pt drinks 1 glass daily, no hx of abuse;</t>
  </si>
  <si>
    <t>Gunn, Nora</t>
  </si>
  <si>
    <t>E11.40; Z79.4; I47.1; E66.01; I70.0;</t>
  </si>
  <si>
    <t>I27.20: Pulmonary hypertension noted in Echo 10/12/2018, RVSP 49mmHg;</t>
  </si>
  <si>
    <t>None, No Concerns</t>
  </si>
  <si>
    <t>Houghton, Leslie</t>
  </si>
  <si>
    <t>I70.203; I50.32; F33.40; N18.3; C54.1;</t>
  </si>
  <si>
    <t>C54.1: Endometrial cancer: endometrial cancer sp hyst no recurrence; I50.32: CHF, diastolic: no evidence; (please remove from problem list)</t>
  </si>
  <si>
    <t>PTH due to CKD III</t>
  </si>
  <si>
    <t>Trumphour, Paul</t>
  </si>
  <si>
    <t>I70.209; M05.50; I20.9; G63; D89.9; C61;</t>
  </si>
  <si>
    <t>I70.209: Unspecified atherosclerosis of native arteries of extremities, unspecified extremity;</t>
  </si>
  <si>
    <t>C61:Malignant neoplasm of prostate as patient had a prostatectomy in 2019; G63: Polyneuropathy in diseases classified elsewhere as the polyneuropathy is secondary to the rheumatoid arthritis;</t>
  </si>
  <si>
    <t>Eval for I27.21: Secondary pulmonary arterial hypertension as noted in progress note old records requested premier records 08/14/2019 page 81/122;</t>
  </si>
  <si>
    <t>CXR and AAA screen as patient is a former smoker, ECHO to confirm Pulm HTN on previous attestation, No medication concerns</t>
  </si>
  <si>
    <t>Piper Jr, Robert G</t>
  </si>
  <si>
    <t>J43.2; I70.0; D69.2;</t>
  </si>
  <si>
    <t>None, No Medications concerns</t>
  </si>
  <si>
    <t>Verwers, Carroll E</t>
  </si>
  <si>
    <t>I77.9;</t>
  </si>
  <si>
    <t>I77.9: Disorder of arteries and arterioles, unspecified as no evidence in progress notes;</t>
  </si>
  <si>
    <t>CXR as patient is over 70 y/o and there is none on file, No medication concern</t>
  </si>
  <si>
    <t>Hodges, Willieta</t>
  </si>
  <si>
    <t>F33.40; J44.9; I20.9; F03.90; I42.9; G63; E21.3; F13.21; I47.1; I70.0; N18.3;</t>
  </si>
  <si>
    <t>F03.90: Dementia, unspecified;</t>
  </si>
  <si>
    <t>I50.42, I51.81: Takotsubo cardiomyopathy (resolved), E21.3: hyperparathyroidism (PTH WNL, no treatment); G62: drug induced neuropathy</t>
  </si>
  <si>
    <t>I42.2: hypertrophic cardiomyopathy (more specific);</t>
  </si>
  <si>
    <t>Complete new MMSE to back up documentation for Dementia. Obtain records for SVT</t>
  </si>
  <si>
    <t>Belding, Ronald M</t>
  </si>
  <si>
    <t>I70.0; N18.3; G62.0; J44.9; D69.2; I71.4;</t>
  </si>
  <si>
    <t>I70.0: Athero of the aorta; G62.0: Drug induced polyneuropathy (consider changing to G63 as patient has decreased vibratory sense and has IFG); D69.2: Senile purpura;</t>
  </si>
  <si>
    <t>Miller, Janice</t>
  </si>
  <si>
    <t>E66.01; M35.00; N18.3; F32.5; I77.9;</t>
  </si>
  <si>
    <t>F32.5: Major depressive disorder, single episode, in full remission;</t>
  </si>
  <si>
    <t>I77.9: Disorder of arteries and arterioles as this cannot be used with carotid arteries or PAD; N18.3: CKD III as there is no evidence of 2 labs 90 days apart with GFR &lt;60 to confirm diagnosis; E66.01: Morbid Obesity as BMI &gt;35 but no comorbidities; M35.00: Sicca Syndrome as there is no evidence in progress notes to confirm diagnosis;</t>
  </si>
  <si>
    <t>CXR as patient is an ex smoker, AAA is an ex smoker and meets age criteria, No medication concerns</t>
  </si>
  <si>
    <t>Devincenzo, John</t>
  </si>
  <si>
    <t>Z79.4; I48.91; D68.69; D69.2; I20.9; I73.9; E11.51;</t>
  </si>
  <si>
    <t>Camiolo, Marion</t>
  </si>
  <si>
    <t>I50.22; J43.9; M35.00;</t>
  </si>
  <si>
    <t>Consider B blocker for CHF</t>
  </si>
  <si>
    <t>Burgess, Preston</t>
  </si>
  <si>
    <t>G63; E11.51; F11.20; J44.9; N18.3; I48.0; D68.69; F33.1; E11.42; F03.90; I20.0;</t>
  </si>
  <si>
    <t>I20.0: Unstable angina as this is an acute condition; G63: PNY, classified elsewhere as there is no evidence neuropathy is not due to other reason than DM; J44.9: COPD as there is no evidence in progress notes, pulmonologist notes or PFT to confirm diagnosis; N18.3: CKD III as there is no evidence of 2 labs 90 days apart with GFR &lt;60 or documentation to confirm diagnosis;</t>
  </si>
  <si>
    <t>Eval for I50.22: Systolic CHF as ECHO on 08/13/19 show EF: 42%, eval if there is any CHF symptoms;</t>
  </si>
  <si>
    <t>PFT to confirm COPD, Diabetic with multiple complications and not on DM medication</t>
  </si>
  <si>
    <t>Barrow, Clara E</t>
  </si>
  <si>
    <t>D69.2; I20.9; E46; I70.0; J44.9;</t>
  </si>
  <si>
    <t>E46: PCM - No evidence, BMI 19.48 but well nourished on physical exam; (Please remove this code from problem list)</t>
  </si>
  <si>
    <t>J44.9: COPD, recent 02/2020 notes moderate obstructive lung defect;</t>
  </si>
  <si>
    <t>no concerns</t>
  </si>
  <si>
    <t>Aubol, Gary</t>
  </si>
  <si>
    <t>N18.3; I77.9; M35.00;</t>
  </si>
  <si>
    <t>I77.9: Disorder of Arteries and arterioles as this code cannot be for PAD or carotid artery disease; N18.3: CKD III as there is no evidence of 2 labs 90 days with GFR &lt;60; M35.00: Sicca syndrome, unspecified as there is no evidence in progress notes, opthalmology or rheumatologist notes to confirm diagnosis;</t>
  </si>
  <si>
    <t>CXR as patient &gt;70 years of age and none on file, No Medication concerns</t>
  </si>
  <si>
    <t>Furdock, Geraldine S</t>
  </si>
  <si>
    <t>E11.69; Z79.4; G62.0;</t>
  </si>
  <si>
    <t>G62.0: Drug induced polyneuropathy  no evidence as patient denies any symptoms, foot exam is normal but HPI notes reduced sensation, please eval -- likely secondary to DM instead of statin use;</t>
  </si>
  <si>
    <t>Dm not on ace/arb, please consider</t>
  </si>
  <si>
    <t>Keggins, Christine L</t>
  </si>
  <si>
    <t>I70.0; F32.0;</t>
  </si>
  <si>
    <t>F32.0: Major depressive disorder, single episode, mild as last PhQ9 is negative;</t>
  </si>
  <si>
    <t>Hippensteel, Michael</t>
  </si>
  <si>
    <t>I70.0; K74.60; D84.9; J44.9; I27.21;B18.2;</t>
  </si>
  <si>
    <t>K74.60: Cirrhosis of live, no evidencer, Liver on CT is unremarkable, no mention in gastro notes, slightly coarsened echotexture not enough evidence</t>
  </si>
  <si>
    <t>Eval clinically for I20.8: Anginal equivalent seen on Dr. Sabbah CN 2019; Eval F10.20: ETOH dependence, drinks daily, 3-4 drinks a few times a week, Audit Cs are positive;</t>
  </si>
  <si>
    <t>Health history 3/14/17 belongs to other patient</t>
  </si>
  <si>
    <t>Hiers, Carol</t>
  </si>
  <si>
    <t>I73.9; I42.2; G62.0; J44.9; I70.243;</t>
  </si>
  <si>
    <t>F11.20: Alcohol dependence, uncomplicated.  Eval use of alcohol, as patient drinks 4+ times/week, 1-2 drinks. Query for social repercussions;</t>
  </si>
  <si>
    <t>Ketchabaw, William</t>
  </si>
  <si>
    <t>J44.9; E72.11; I27.21; I50.32; N18.3; G63; I70.0;</t>
  </si>
  <si>
    <t>Eval for D56.0 alpha thalassemia, noted on pulmonary critical care 1/24/2020 --&gt;  no evidence at the time ,please order labs to confirm</t>
  </si>
  <si>
    <t>No concerns, Could not find CXR, please scan in as athero aorta noted on encounter note</t>
  </si>
  <si>
    <t>Kellermeyer, Jennie</t>
  </si>
  <si>
    <t>I70.209; N18.3; J44.9;</t>
  </si>
  <si>
    <t>I70.209: Athero of extremities;  J44.9: COPD;</t>
  </si>
  <si>
    <t>N18.3: CKD III: GFR 1/21/2020 is 91;</t>
  </si>
  <si>
    <t>PTH due to low Vit D</t>
  </si>
  <si>
    <t>Perkins, Ronald</t>
  </si>
  <si>
    <t>I73.9; I27.21; I47.2;</t>
  </si>
  <si>
    <t>Mcbride, Kenneth F</t>
  </si>
  <si>
    <t>E11.69; C79.51; C22.8; D68.59; D84.9; E21.3; I48.91; I50.9; F03.90; N18.3; I70.0;</t>
  </si>
  <si>
    <t>Need more records to confirm dx.</t>
  </si>
  <si>
    <t>Haslip, Michael</t>
  </si>
  <si>
    <t>I50.32; I70.0; J43.9;</t>
  </si>
  <si>
    <t>I50.32 diastolic CHF, echo from 2016 is WNL remove from problem list;</t>
  </si>
  <si>
    <t>update Echo and PFT.</t>
  </si>
  <si>
    <t>Scanlon, Kenneth</t>
  </si>
  <si>
    <t>C61; I70.0; G63; I27.21; I20.9;</t>
  </si>
  <si>
    <t>Wiest, Bert T</t>
  </si>
  <si>
    <t>G40.409; G63; J44.9; I70.0; I27.21; I47.2; E72.11; D69.2;</t>
  </si>
  <si>
    <t>I47.2: VT;</t>
  </si>
  <si>
    <t>Broker, Rodney</t>
  </si>
  <si>
    <t>G63; I73.9;</t>
  </si>
  <si>
    <t>Hayes, Donna</t>
  </si>
  <si>
    <t>I20.9; F33.40; I50.32; I70.0; I69.359; F10.20; E26.1;</t>
  </si>
  <si>
    <t>I20.0: unstable angin E26.1: secondary hyperaldosteronism, no loop diuretic, no edema noted on physical exam ; F10.20: Alcohol dependence, drinks 1 wine qhs, now 3x per week;</t>
  </si>
  <si>
    <t>Brantley, Kelly</t>
  </si>
  <si>
    <t>Rivera Rosar, Ana</t>
  </si>
  <si>
    <t>Consider getting records from previous PCP</t>
  </si>
  <si>
    <t>Pekarek, James R</t>
  </si>
  <si>
    <t>D68.69; I70.0; E72.11; G63; I27.21; J44.9; I49.5; I69.959; M35.00; F33.0; E21.3;</t>
  </si>
  <si>
    <t>E72.11: NORMAL; I50.30: NORMAL ECHO; M35.00: NO PROOF; G63: NO MEDICATION/NEUROPATHY EXAM;</t>
  </si>
  <si>
    <t>F10.20: ALCOHOL DEPENDENCE(AUDIT C POSITIVE, SCORE 4); EVALUATE M46.96: FACET ARTHROPATHY(2017/06/15 L/SPINE XR, IF THEIR IS PAIN/TENDERNESS, KINDLY CODE THIS);</t>
  </si>
  <si>
    <t>Diggins, Nigel</t>
  </si>
  <si>
    <t>I20.9; I70.0; J41.0; G63;</t>
  </si>
  <si>
    <t>Remove from problem list: J44.0, J44.1: COPD with acute exacerbation, spirometry WNL</t>
  </si>
  <si>
    <t>I71.4: AAA (3.4 cm documented on CT abdomen pelvis 11/13/18);</t>
  </si>
  <si>
    <t>Consider nitro/isosorbide for angina, consider follow up AAA</t>
  </si>
  <si>
    <t>Henry, Becky A</t>
  </si>
  <si>
    <t>F11.21; D69.3;I27.21;</t>
  </si>
  <si>
    <t>F11.21 Opioid dependence as patient is on Trazodone 100mg; please clarify if still using or remove code from problem list, thank you.</t>
  </si>
  <si>
    <t>Cannon, J</t>
  </si>
  <si>
    <t>G63; I73.9; D69.2; J44.9; M46.1; I77.811;</t>
  </si>
  <si>
    <t>I73.9: PVD; D69.2: senile purpura;</t>
  </si>
  <si>
    <t>J44.9: COPD - in visit note, pateint is dx with asthma, consider J45.20 instead, PFT normal;</t>
  </si>
  <si>
    <t>Ellsworth, Frances</t>
  </si>
  <si>
    <t>I70.0; N18.3; J44.9; M35.00; D69.2; G63;</t>
  </si>
  <si>
    <t>M35.00: Sicca syndrome --&gt; Patient diagnosed with keratoconjuctivitis sicca of both eyes, not specified as Sjogrens, correct code is H26.223; J44.9: COPD - could not find evidence, PFT pending;</t>
  </si>
  <si>
    <t>Mctarsney, Katherine</t>
  </si>
  <si>
    <t>Z79.4; E10.51; I70.0; J44.9; J43.2;</t>
  </si>
  <si>
    <t>PFT to confirm COPD (or use J43.9 emphysema),</t>
  </si>
  <si>
    <t>Mcgregor, Patricia A</t>
  </si>
  <si>
    <t>N18.3; E66.01; G63;</t>
  </si>
  <si>
    <t>G63 Polyneuropathy in diseases classified elsewhere;</t>
  </si>
  <si>
    <t>Martel, William</t>
  </si>
  <si>
    <t>E11.42; F13.20; J44.9; F33.41; D69.6; I70.0; G63; I48.91;</t>
  </si>
  <si>
    <t>G63: Polyneuro in other diseases (patient has DM with polyneuropathy);</t>
  </si>
  <si>
    <t>Eval for I20.8: Other forms of angina pectoris, seen on Dr. Diaz records page 49/99; D68.69: Other thrombophilia, patient with paroxysmal Afib + chads-vasc score 3;</t>
  </si>
  <si>
    <t>Garman, John</t>
  </si>
  <si>
    <t>Labs pending.</t>
  </si>
  <si>
    <t>Garman, Nancy</t>
  </si>
  <si>
    <t>Green, Leon A</t>
  </si>
  <si>
    <t>D68.59; G63; I73.9; I47.1; N18.3; K86.1;</t>
  </si>
  <si>
    <t>D68.69: Other thrombophilia for the use of Eliquis due to DVT; G63: Polyneuropathy in diseases classified elsewhere as there is no evidence in progress notes; E66.01: Morbid (severe) obesity due to excess calories as patient has a BMI of 36.30 and a co morbidity (PVD);</t>
  </si>
  <si>
    <t>Green, Henrietta C</t>
  </si>
  <si>
    <t>E11.42; I70.0; I27.21; D68.59; M35.00;</t>
  </si>
  <si>
    <t>D68.59: Primary thrombophilia as there is no evidence in progress notes or labs to confirm diagnosis; M35.00: Sicca Syndrome as there is no evidence in progress notes, rhumatologist or ophthalmologist notes to confirm diagnosis;</t>
  </si>
  <si>
    <t>Warhus, Robert H</t>
  </si>
  <si>
    <t>F12.21; G62;</t>
  </si>
  <si>
    <t>F12.21: Cannabis dependence;</t>
  </si>
  <si>
    <t>Foot exam to confirm or r/o PNY</t>
  </si>
  <si>
    <t>Glover, Albert E</t>
  </si>
  <si>
    <t>I25.119; F33.41; G40.909; I50.9;</t>
  </si>
  <si>
    <t>CXR, patient current smoker</t>
  </si>
  <si>
    <t>Bowden, Carolyn J</t>
  </si>
  <si>
    <t>F31.75; I70.0; F13.20; N18.3; J41.0;</t>
  </si>
  <si>
    <t>Decosmo, Carole</t>
  </si>
  <si>
    <t>J44.9; I70.0; D68.59; C85.98; G63; D70.9; D89.9; I48.91; F33.41; L97.909; F11.20; I70.221;</t>
  </si>
  <si>
    <t>D70.9: Neutropenia;</t>
  </si>
  <si>
    <t>Carrico, Linda K</t>
  </si>
  <si>
    <t>I27.22; F03.90; D69.6; F33.41; F10.21; I77.9; I50.32; G63;</t>
  </si>
  <si>
    <t>I77.9: Disorder of arteries and arterioles, unspecified (this is an incorrect code, please remove); I50.32: Chronic diastolic CHF (no evidence, no symptoms or medications, ef 75;</t>
  </si>
  <si>
    <t>Patient is formerr smoker, consider PFT as &gt;40 pack/yr</t>
  </si>
  <si>
    <t>Carrico, Robert V</t>
  </si>
  <si>
    <t>I50.22; G63; N25.81; I20.9; I70.0; M46.96; N18.3;</t>
  </si>
  <si>
    <t>I20.9: ANGINA -please remove from problem list if not active;</t>
  </si>
  <si>
    <t>Ceccucci, Randall C</t>
  </si>
  <si>
    <t>E66.01; I70.0; F10.20; G63;</t>
  </si>
  <si>
    <t>E66.01; Morbid obesity;</t>
  </si>
  <si>
    <t>Consider foot exam due to patient referring paresthesias on sole of foot (pins and needles);</t>
  </si>
  <si>
    <t>Goldsmith, Roy H</t>
  </si>
  <si>
    <t>N18.3; J44.9; I27.21; I70.0; G63; E72.11;</t>
  </si>
  <si>
    <t>J44.9: COPD -&gt; Spirometry WNL, no symptoms or meds; I70.0: athero aorta: CXR and AAA show no calcified plaque in aorta;</t>
  </si>
  <si>
    <t>Crichfield, Paul D</t>
  </si>
  <si>
    <t>E11.42; I70.0;</t>
  </si>
  <si>
    <t>Weiner, Patricia</t>
  </si>
  <si>
    <t>I70.203; J44.9;</t>
  </si>
  <si>
    <t>J44.9 COPD(no PFT for support);</t>
  </si>
  <si>
    <t>L40.50: Psoriatic Arthritis seen on 11/13/2018 DOS by Dr. Abualula, please assess;</t>
  </si>
  <si>
    <t>Please order PFT for COPD confirmation.</t>
  </si>
  <si>
    <t>Weiner, Ronald</t>
  </si>
  <si>
    <t>I48.0; I70.0; E72.11; N18.3; D84.9; D68.69;</t>
  </si>
  <si>
    <t>D68.69 Atrial Fibrillation/Secondary hypercoaguable state w/CHADSVASC score &gt;= 2;</t>
  </si>
  <si>
    <t>Consider Echo as one on file is from 2017.</t>
  </si>
  <si>
    <t>Hanson, Idamay A</t>
  </si>
  <si>
    <t>Former smoker, CXR and PFT as pt has 15 pack.yr history, US/ABI as patient refers pain in legs when walking</t>
  </si>
  <si>
    <t>Martinez, Jesus</t>
  </si>
  <si>
    <t>E66.01; E26.1; I50.32; E11.69; E78.2; G62.0; I70.0;</t>
  </si>
  <si>
    <t>E11.69: DIABETIC DYSLIPIDEMIA; I70.0: AS OF AORTA;</t>
  </si>
  <si>
    <t>E66.01: BMI&lt;35; I50.32: GRADE 1 DD; E26.1: AS IT IS SEC. TO CHF; G62.0: POLYNEUROPATHY D/T DRUG;</t>
  </si>
  <si>
    <t>F33.0: DEPRESSION(CYMBALTA);</t>
  </si>
  <si>
    <t>Martinez, Marcella</t>
  </si>
  <si>
    <t>J44.9; I27.20; G63; N18.3; I69.353; I77.9;</t>
  </si>
  <si>
    <t>G63 Polyneuropathy in diseases classified elsewhere( Please link/clarify what-the underlying disease for polyneuropathy is in chart note); I69.353 Hemiplegia of right nondominant side as late effect of cerebral infarction, unspecified hemiplegia type;</t>
  </si>
  <si>
    <t>J44.9 COPD( PFT 2017 shows WNL); I77.9 Disorder of artery or arteriole(Not a viable code to be used, consider Arterial Duplex if assessing for PVD I73.9) ;</t>
  </si>
  <si>
    <t>Consider new PFT as last done in 2017 did not show obstruction.</t>
  </si>
  <si>
    <t>Erickson, Bertha</t>
  </si>
  <si>
    <t>CXR as patient is an ex smoker, PTH as patient has VIt D deficiency, No medication concerns</t>
  </si>
  <si>
    <t>Borja, Mariaelena</t>
  </si>
  <si>
    <t>Request previous PCP records and imaging</t>
  </si>
  <si>
    <t>Houghton, Warren</t>
  </si>
  <si>
    <t>D89.9; J44.9; I70.0; M06.049;</t>
  </si>
  <si>
    <t>D89.9 Immunosuppressed status;</t>
  </si>
  <si>
    <t>No concerns.</t>
  </si>
  <si>
    <t>Champagne, Alice</t>
  </si>
  <si>
    <t>I27.82; J44.9; I70.0; D68.59;</t>
  </si>
  <si>
    <t>J44.9: COPD --&gt; need PFT records to confirm, use J42 chronic bronchitis if symptoms present; D68.59: hypercoagulable state (change to D68.69 on problem list); I70.0: athero of aorta;</t>
  </si>
  <si>
    <t>PFTs pending</t>
  </si>
  <si>
    <t>Gunn, Gary</t>
  </si>
  <si>
    <t>I70.0; E66.01; M35.00;</t>
  </si>
  <si>
    <t>M35.00; I77.9;</t>
  </si>
  <si>
    <t>Eval D69.2: Senile purpura, patient notes easy bruising, correlate clinically;</t>
  </si>
  <si>
    <t>Frogge, Thomas E</t>
  </si>
  <si>
    <t>I42.9; I48.91; I77.810; I69.354;</t>
  </si>
  <si>
    <t>D68.69: Other thrombophilia  -pt with Afib, chadsvasc score 4;</t>
  </si>
  <si>
    <t>Consider anticoagulant other than coumadin</t>
  </si>
  <si>
    <t>Garrison, Judy</t>
  </si>
  <si>
    <t>I70.0; D69.2; F33.40; I27.21; G63; D70.9;</t>
  </si>
  <si>
    <t>I70.0: athero of aorta; D69.2: senile purura; F33.40: depression, in remission; G63: polyneuro in other diseases (link to underlying cause or remove from prob list); I27.21: pulmonary hypertension;</t>
  </si>
  <si>
    <t>D70.9: neutropenia -- resolved, abs neutrophils 2930;</t>
  </si>
  <si>
    <t>Consider repeating echo as last was in 2014</t>
  </si>
  <si>
    <t>Hanson, Kenneth D</t>
  </si>
  <si>
    <t>Prather, Ronald</t>
  </si>
  <si>
    <t>I50.30; F10.20; G63;</t>
  </si>
  <si>
    <t>I50.30: Diastolic CHF as there is no evidence in progress notes or ECHO to confirm diagnosis, only ECHO on file shows Grade I diastolic dysfunction with no other abnormalities;  G63: PNY classified elsewhere, as there is no evidence of absent feeling, foot exams within normal limits and no medication for patient being asymptomatic; F10.20: Alcohol Dependence as there is no evidence of dependency, patient refers 1-2 drink on daily with no other signs of dependency;</t>
  </si>
  <si>
    <t>CXR as patient is an ex smoker, Reevaluate patient with Alcohol Screening, AAA as patient is an ex smoker and meets age parameter, No Medication concerns</t>
  </si>
  <si>
    <t>Cormier, M</t>
  </si>
  <si>
    <t>F11.21; I27.21; I50.32; I73.9; M35.00;</t>
  </si>
  <si>
    <t>I50.32: CHF - no medications, no symptoms, Echo grade 2 diastolic dysfunction; M35.00; Sicca syndrome: no evidence on eye consult note; I73.9: PVD - obtain imaging studies before coding as there is no evidence on file;</t>
  </si>
  <si>
    <t>Pending  ABI to confirm PVD</t>
  </si>
  <si>
    <t>Bond, Lowell</t>
  </si>
  <si>
    <t>I70.0; J44.9; I13.0; D69.6; M35.00; G63; I27.20; D69.2</t>
  </si>
  <si>
    <t>Remove from problem list: I50.32; I13.0: Heart failure, no evidence as echo reports Grade 1 diastolic dycfunction; M35.00: Sicca syndrome, no evidence, patient denies dry eyes 1/30/2020 + no evidence of Sjogrens; D69.6: Thrombocytopenia, platelets are &gt; 140 on 3/17/2020 lab;</t>
  </si>
  <si>
    <t>Wrong patient health history scanned in chart for 2019</t>
  </si>
  <si>
    <t>Holden, Deborah E</t>
  </si>
  <si>
    <t>Fullam, Thomas L</t>
  </si>
  <si>
    <t>Holden, Kevin A</t>
  </si>
  <si>
    <t>Ochs, Kenneth</t>
  </si>
  <si>
    <t>I70.0; E11.42; G62.0; M35.00; N18.3;</t>
  </si>
  <si>
    <t>N18.3: CKDIII: Only one GFR &lt;60; G62: polyneuro due to drugs, not valid as patient already has DM with polyneuropathy; M35.00: Sicca syndrome, no evidence, H16.223 in eye exam document;</t>
  </si>
  <si>
    <t>Cochran, Ronald</t>
  </si>
  <si>
    <t>E11.51; J44.9; I73.9; I50.9; I70.0; I20.9; F33.42; I70.232; D69.2; F11.20; E26.1; M35.00; J96.10;</t>
  </si>
  <si>
    <t>E66.01: morbid obesity, BMI is 33.9; I70.232: Athero of extremity with ulceration; M35.00: Sicca syndrome, no evidence; J96.10: chronic resp failure (no evidence of continuous supplemental O2 use at the moment eval if still active, only nocturnal O2 per previous note);</t>
  </si>
  <si>
    <t>Ketchabaw, Patricia</t>
  </si>
  <si>
    <t>I70.1; N25.81; E11.51; I50.32; N18.3; M46.1;</t>
  </si>
  <si>
    <t>N18.3: CKD III;</t>
  </si>
  <si>
    <t>N25.81: Hyperparathyroidism due to renal origin, PTH have been WNL past 2 labs;</t>
  </si>
  <si>
    <t>Eval D69.2: Senile purpura, patient notes easy bruising on new patient paperwork, eval clinically;</t>
  </si>
  <si>
    <t>Patient is former smoker 10 pack year hx, consider PFT if clinically appropriate, Repeat PTG.homocysteine due to CKD III</t>
  </si>
  <si>
    <t>Nebergall, Richard</t>
  </si>
  <si>
    <t>I70.0; I27.21; N18.3; I50.32; I77.9;</t>
  </si>
  <si>
    <t>I70.0: athero of aorta; I27.21: pulmonary hypertension;</t>
  </si>
  <si>
    <t>Remove from problem list: I77.9: Disorder of artery or arteriole - incorrect code; I50.32: CHF- no evidence, EF 74% grade 1 d. dysunction; N18.3: CKD III - only one GFR &lt;60</t>
  </si>
  <si>
    <t>Pappernek, William M</t>
  </si>
  <si>
    <t>F33.2; F25.0; J44.9; F13.20; G40.909; I69.852; I70.203; G63;</t>
  </si>
  <si>
    <t>G63: Polyneuropathy in other diseases - please link disease to polyneuropathy, patient has pre-diabetes;</t>
  </si>
  <si>
    <t>Consider no suicide contract as PHQ9 was 27 -- Clean up problem list as there are multiple depressions, repeated codes.</t>
  </si>
  <si>
    <t>Bibeau, Linda</t>
  </si>
  <si>
    <t>Goldsmith, Sandra H</t>
  </si>
  <si>
    <t>E26.1; Z79.4; G63; I70.0; E11.22; E66.01; N18.3; I13.0; I27.21; J44.9; I47.1;</t>
  </si>
  <si>
    <t>I70.0: athero of the aorta; E11.22:DM with CKD III; E66.01: Morbid obesity; N18.3: CKD III; I27.21: Pulmonary hypertension; J44.9: COPD;</t>
  </si>
  <si>
    <t>I50.32, I13.0: CHF - patient has EF 81%, Grade 1 diastolic dysfunction; I47.1: SVT - no evidence, holter on Requested records 4/26/17 page 8 noted NSR, rare PVCs, no tachyarrhythmias; E26.1: Secondary hyperaldosteronism, patient has no confirmed CHF and not on loop diuretic;</t>
  </si>
  <si>
    <t>Consider rescue inhaler for COPD/asthma</t>
  </si>
  <si>
    <t>Haley, Lisa</t>
  </si>
  <si>
    <t>E66.01; J44.9; I70.0; G63; E21.3; F33.41;  I27.20; D70.9; F13.21;</t>
  </si>
  <si>
    <t>I27.20: pulm HTN (Echo 6/3/19 noted RVSP 12mmHg) and no previous mention of pulm HTN; D70.9: Neutropenia (resolve as neutrophils are WNL on recent lab reports);</t>
  </si>
  <si>
    <t>Eval gabapentin/lyrica for polyneuropathy, consider calcitriol for PTH</t>
  </si>
  <si>
    <t>Nebergall, Gloria</t>
  </si>
  <si>
    <t>M35.00; I27.21; J44.9;</t>
  </si>
  <si>
    <t>I27.21: pulmonary hypertension; J44.9: COPD;</t>
  </si>
  <si>
    <t>M35.00: Sicca syndrome - no evidence, only dry eye on eye exam notes;</t>
  </si>
  <si>
    <t>Smith, James E</t>
  </si>
  <si>
    <t>F33.40; I73.9; J44.9; I70.0;</t>
  </si>
  <si>
    <t>I70.0: Athero of the Aorta;</t>
  </si>
  <si>
    <t>I73.9: PVD as there is no evidence in progress notes, Arterial U/S or ABI to confirm diagnosis; J44.9: COPD as there is no evidence in progress notes or PFT to confirm diagnosis;</t>
  </si>
  <si>
    <t>PFT to confirm COPD, Please obtain records from previous, Update medication list as there is no active medications</t>
  </si>
  <si>
    <t>Escott, Albert</t>
  </si>
  <si>
    <t>I70.0; E66.01; E26.1; E11.42; I50.22; G62.0;</t>
  </si>
  <si>
    <t>I70.0: athero of the aorta; E66.01: morbid obesity; E11.42: DM with polyneuro;</t>
  </si>
  <si>
    <t>I77.9: REmove as this is incorrect code; M35.00: No evidence, no mention in ophthalmologist note; G62.0: Polyneuropathy sec to drugs as patient already has DM with polyneuro; I50.22/I50.32/I13.0: HEart failure - no concrete evidence, only one Echo with EF 50%, patient has had LE edema since before Dx, please eval if this is an active problem; E26.1: Sec hyperaldosteronism (remove if CHF not active)</t>
  </si>
  <si>
    <t>Former smoker 20 pack/year, consider PFT</t>
  </si>
  <si>
    <t>Posey, Patricia</t>
  </si>
  <si>
    <t>G63; F33.42; M35.00;</t>
  </si>
  <si>
    <t>G63: polyneuro in other diseases - if active please link to secondary disease</t>
  </si>
  <si>
    <t>Foot exam to eval PNY</t>
  </si>
  <si>
    <t>Robbins Jr, Marcellius</t>
  </si>
  <si>
    <t>Coley, Elliott</t>
  </si>
  <si>
    <t>K86.1; F22; E11.21; M35.00; E72.11;</t>
  </si>
  <si>
    <t>K86.1: chronic pancreatitis (eval if acute or chronic as no imaging available to prove chronic); F32.2: Depression, severe (change to F32.1 if applicable);  E72.11: hyperhomocysteinemia;</t>
  </si>
  <si>
    <t>M35.00: Sicca syndrome: Eye exam 12/24/19 noted Dry eye syndrome of ilateral lactimal gland (H04.123), not Sicca syndrome;</t>
  </si>
  <si>
    <t>DM not on statin, please eval</t>
  </si>
  <si>
    <t>Payton, Michele</t>
  </si>
  <si>
    <t>F33.41; F11.20; E11.22; N18.3; E72.11;</t>
  </si>
  <si>
    <t>Current smoker 22 pack/year, consider CXR, CT chest and PFT, please scan foot exam for proper polyneuropathy documentation; Consider gabapentin for PNY</t>
  </si>
  <si>
    <t>Trumphour, Juli</t>
  </si>
  <si>
    <t>F33.40; E66.01; J47.9; D80.3; J44.9; I27.21; I70.0; N18.3; N25.81;</t>
  </si>
  <si>
    <t>E66.01: Morbid obesity, BMI &lt;35, keep eye on it as it may increase to 35 during next visit</t>
  </si>
  <si>
    <t>No concerns at this time,</t>
  </si>
  <si>
    <t>Allara, Rosemarie</t>
  </si>
  <si>
    <t>N18.3; F03.90; I70.223; F33.1</t>
  </si>
  <si>
    <t>N18.3: CKD III; F03.90: dementia; I70.223: PVD; F33.1: depression;</t>
  </si>
  <si>
    <t>N18.3: CKD III - no evidence as GFR &gt; 60, only one lab available;</t>
  </si>
  <si>
    <t>Defoe, Walter T</t>
  </si>
  <si>
    <t>N18.4; E11.69; I27.23; H35.310; D68.69; I48.0; N18.3; I50.32; E46; E26.1; G62.0; Z79.4; E11.51;</t>
  </si>
  <si>
    <t>E11.69: DM w/other specified complications; I27.23: Pulmonary hypertension due to lung diseases and hypoxia, consider changing to I27.21: Secondary pulmonary arterial hypertension;  H35.3210: Exudative age-related macular degeneration, right eye, stage unspecified, consider changing to H35.3230: Exudative age-related macular degeneration, bilateral, stage unspecified as both eyes are affected; D68.69: Other thrombophilia; I48.0: Paroxysmal Afib;</t>
  </si>
  <si>
    <t>I50.32: Diastolic CHF as there is no evidence in progress notes, cardiology consults or ECHO to confirm diagnosis, only ECHo on file shows a grade I diastolic dysfunction; N18.4: CKD IV as lowest GFR is 52; E46: Protein Calorie Malnutrition as patient does not meet criteria for this code; E26.1: Secondary Hyperaldosteronism as there is no evidence patient has a confirmed CHF diagnosis; G62.0: Drug induced PNY as there is no evidence PNY developed before DM diagnosis; E11.51: DM w/ angiopathy;</t>
  </si>
  <si>
    <t>ECHO to confirm CHF, Diabetic not on an ACE/ARB</t>
  </si>
  <si>
    <t>Riggins, Patricia</t>
  </si>
  <si>
    <t>E11.51; I70.0; E66.01; J44.9; J96.11; F33.41; G62.0; I27.21; I13.0;</t>
  </si>
  <si>
    <t>G62.0: polyneuro sec to drugs, patient is Diabetic; I77.9; 27.21: pulm HTN, RVSP 21mmHg noted on Echo 5/20/19; I13.0: Heart fialure, no evidence, Echo WNL, EF 62% and Grade 1 diastolic dysfunction, J96.11: Chronic resp failure - no evidence as patient only needs O2 at night due to sleep apnea, not continuous use of supplemental O2;</t>
  </si>
  <si>
    <t>Eval M46.06: Spinal enthsopathy, lumbar, as ligamentum flavum thickening noted on lumbar MRI 3/28/19;</t>
  </si>
  <si>
    <t>Schreader, Laurence</t>
  </si>
  <si>
    <t>J44.9; I27.20; G63; I70.0; I82.499; F13.20; D68.59; I20.9; F33.40; J61; E11.22; I82.5Z1;</t>
  </si>
  <si>
    <t>J44.9: COPD; I27.20: pulm HTN; G63: polyneuropathy in other diseases; I70.0: athero of aorta; F13.20: sedative dependence; D68.59: Hypercoag state (change to D68.69);  F33.40: depression; I82.5Z1: Chronic DVT; J61: asbestosis;</t>
  </si>
  <si>
    <t>I77.9: disorder of artery - incorrect code; G62.0: drug induced PNY (G63 already in chart); I82.499: Acute DVT; E11.22: Wm with CKD - no evidence of DM at this time, only one glucose at 144, HbA1c &lt;6.5%; I20.9: angina, no evidence, no chest pain or medications;</t>
  </si>
  <si>
    <t>Repeat HbA1c to r/o or confirm diabetes</t>
  </si>
  <si>
    <t>Smith, William L</t>
  </si>
  <si>
    <t>I70.0; I27.20; F33.41; I50.32; J43.9; E66.01;</t>
  </si>
  <si>
    <t>I70.0: athero of aorta; I27.20: pulmonary hypertension; F33.41: depression;  E66.01: morbid obesity;</t>
  </si>
  <si>
    <t>I50.32, I13.0: CHF, diastolic, no evidence in chart, no mention in cardiologist note;</t>
  </si>
  <si>
    <t>I20.9: Angina, stable no ted on Dr. Suleiman consult  note 1/24/2020; Eval D69.2: Senile purpura, as patient refers easy bruising on new patient paperwork; J44.9: COPD, Mild obstructive lung defect noted on PFT 5/8/18;</t>
  </si>
  <si>
    <t>Steadward, Linda</t>
  </si>
  <si>
    <t>Johnson, Darlene A</t>
  </si>
  <si>
    <t>F33.1; F11.20; I73.9; D69.6; J44.9; E46;</t>
  </si>
  <si>
    <t>F11.20: OPIOID DEPENDENCE(NOT TAKING ANYMORE); D69.6: THROMBOCYTOPENIA(RESOLVED); J44.9: COPD(NO PFT/SUPPORTING DOC TO PROVE IT);</t>
  </si>
  <si>
    <t>EVLAUATE F11.21: OPIOID DEPENDENCE IN REMISSION(OXYCODONE); M46.06: SPINAL ENTHESOPATHY(2019010 MRI L/SPINE, LIGAMENTUM FLAVUM HYPERTROPHY); I27.20: PULMONARY HYPERTENSION(2019010 MRI L/SPINE, PAGE 13/13, RVSP 44 MMHG);</t>
  </si>
  <si>
    <t>CXR to confirm athero;</t>
  </si>
  <si>
    <t>Johnson, Robert P</t>
  </si>
  <si>
    <t>E11.51; F11.20; F33.42;</t>
  </si>
  <si>
    <t>E11.51: DM WITH PAD; F33.42: DEPRESSION;</t>
  </si>
  <si>
    <t>F11.20: OPIOID DEPENDENCE(NOT TAKING ANYMORE);</t>
  </si>
  <si>
    <t>EVLAUATE F11.21: OPIOID DEPENDENCE IN REMISSION(OXYCODONE/HYDRCODONE/TRAMADOL); EVALUATE M46.96: FACET ARTHROPATHY(2019/03/08 CT L/SPINE, IF THEIR IS PAIN/TENDERNESS KINDLY CODE THIS); I50.9: CHF(ECHO 2019/03/29, EF 50%, KINDLY DO LOOK FOR SYMPTOMS AS WELL); E26.1: SEC. HYPERALDOSTERONISM(CHF PLUS FUROSEMIDE USE);</t>
  </si>
  <si>
    <t>Consider statin for CV disease and DM</t>
  </si>
  <si>
    <t>Reynolds, Samuel</t>
  </si>
  <si>
    <t>J44.9; I73.9; I77.9; I50.32; M35.00;</t>
  </si>
  <si>
    <t>J44.9: COPD; I73.9: PVD;</t>
  </si>
  <si>
    <t>I50.32: Diastolic CHF as there is no evidence in progress notes, cardio consults or ECHO to confirm diagnosis, only ECHO on file reports Grade I Diastolic Dysfunction; I77.9: Disorder of Arteries and Arterioles as this code cannot be used with carotid artery disease or PAD; M35.00: Sicca syndrome as there is no evidence in progress notes, rheumatology or ophthalmologist notes to confirm diangnosis;</t>
  </si>
  <si>
    <t>None, Consider rescue inhaler as patient has COPD</t>
  </si>
  <si>
    <t>Donahay, Lindalee W</t>
  </si>
  <si>
    <t>N18.3; G63; F11.20; E66.01; I70.0; I50.22; E26.1; J96.11; E11.42; F33.40;</t>
  </si>
  <si>
    <t>G62, G63: polyneuro sec to drug/other - patient already has E11.42; J96.11: Chronic resp failure - not valid as patient only hypoxic QHS, O2 sats in office 97%; I50.22: CHF, systolic - no evidence as EF &gt;50% on all echos in chart, Stress echo 74%; E26.1: Sec hyperaldosteronism, no evidence as CHF not confirmed; Eval DM, patient's glucose  &lt;126 and A1c &lt;6.5% and pt not on medication, if diet controlled please state in note, F33.40: Depression, in remission, no evidence, no mention of depression in pt history, meds, PHQ9 is negative;</t>
  </si>
  <si>
    <t>Smith, John S</t>
  </si>
  <si>
    <t>E26.1; J44.9; I48.0; D68.69; I70.0; F33.42; G63; D69.6; K74.60; F10.21; E66.01; I27.21; I50.32;</t>
  </si>
  <si>
    <t>J44.9: COPD: spirometry 1/20/2017 is WNL, consider repeating since last was 3 years ago -- if not, consider J41.0 if symptoms;</t>
  </si>
  <si>
    <t>Consider elastogram to confirm cirrhosis.</t>
  </si>
  <si>
    <t>Smith, David W</t>
  </si>
  <si>
    <t>D68.69; I50.42; J41.0; I48.0; E26.9; F10.21; G62.1; I70.0; M35.00;</t>
  </si>
  <si>
    <t>J44.9: COPD --&gt; PFT 01/02/18  fEV1/FVC 55%;</t>
  </si>
  <si>
    <t>Consider inhaler for COPD</t>
  </si>
  <si>
    <t>Viehl, Karen</t>
  </si>
  <si>
    <t>F10.21; F33.40; K70.9; G62.1; J44.9; E72.11; D69.2; I70.0;</t>
  </si>
  <si>
    <t>F19.20: FLUOXETINE IS NOT PSYCHOACTIVE SUBSTANCE;</t>
  </si>
  <si>
    <t>Consider CMP with eGFR again, if below 60 again, consider N18.3</t>
  </si>
  <si>
    <t>Holder, Cynthia L</t>
  </si>
  <si>
    <t>J44.9; F13.20; I47.1;</t>
  </si>
  <si>
    <t>Eval D69.2: Senile purpura as patient refers easy bruising on NP paperwork, correlate with physical exam;</t>
  </si>
  <si>
    <t>No med fot SVT, please eval, previously on digoxin</t>
  </si>
  <si>
    <t>Watkins Jr, Edward</t>
  </si>
  <si>
    <t>E11.40;  J96.11; I50.32; E11.69; Z79.4; G62.0; I70.0; J44.9;</t>
  </si>
  <si>
    <t>E11.40: DM with neuropathy; I70.0: Athero of the aorta;</t>
  </si>
  <si>
    <t>Z79.4: states no longer taking insulin; I77.9: disorder of artery or arteriole, not valid code; G62.0: polyneuro sec to drugs - patient already has DM with neuropathy; J96.11: Chronic resp failure - not valid as pt only using O2 at night; I50.32, I13.0: CHF, no evidence, Echo EF 61% grade 1 diastolic dysfunction and no symptoms; J44.9:COPD - no PFT on file to confirm;</t>
  </si>
  <si>
    <t>ETOH screening not in chart, PFT pending. Previous records not available</t>
  </si>
  <si>
    <t>Graff, James A</t>
  </si>
  <si>
    <t>I48.0; G63; D68.69; J96.11;</t>
  </si>
  <si>
    <t>I48.0: Paroxysmal Afib; G63: PNY classified elsewhere, consider coding underlying condition; D68.69: Other thrombophilia;</t>
  </si>
  <si>
    <t>J96.11: Chronic respiratory failure with hypoxia as there is no evidence in progress notes patient has oxygen for daily use, CPAP oxygen use cannot be coded with this code;</t>
  </si>
  <si>
    <t>CXR as patient &gt;70 years of age and none on file, Clarify why patient is not on anticoagulants</t>
  </si>
  <si>
    <t>Sink, Janet C</t>
  </si>
  <si>
    <t>I70.203; D69.2; C04.9; N18.3; J44.9; E72.11; F11.20;</t>
  </si>
  <si>
    <t>Thompson, Sharon K</t>
  </si>
  <si>
    <t>E66.01; E11.51; F31.9; N18.3; J44.9;</t>
  </si>
  <si>
    <t>N18.3: CKD III, no evidence as GFR &gt;60;</t>
  </si>
  <si>
    <t>Obtain records, patient DM and not on oral hypoglycemics - re eval diabetes vs preDM as labs in prediabetic range and not on treatment, patient states she is not diabetic on HEDIS paperwork</t>
  </si>
  <si>
    <t>Thomas, Johnnie</t>
  </si>
  <si>
    <t>I50.32; G62.1; N18.3; E26.1; F33.40; J43.1; F13.20; I20.9; I27.21; K70.9; I69.354; I70.0; M35.00;</t>
  </si>
  <si>
    <t>N18.3 CKD3, GFR 64 as of 01/17/2020; I50.32 diastolic CHF, Echo from 01/14/2019 shows normal EF and diastolic dysfunction; J43.1 Panlobular emphysema, PFT 02/28/2018 denotes COPD; M35.00 Sicca syndrome, no evidence on file; K70.9 alcoholic liver disease, unspecified. Liver biopsy 01/17/2020 denotes liver fibrosis; E26.1 Sec hyperaldosteronism, patient does not have CHF or ascites. Does not meet criteria;</t>
  </si>
  <si>
    <t>J44.9: COPD, found on PFT from 02/28/2018; K70.30: Alcoholic liver cirrhosis w/o ascites, liver biopsy 01/17/2020;</t>
  </si>
  <si>
    <t>Toledo, Hector A</t>
  </si>
  <si>
    <t>F10.21; I70.0; I20.8; E11.36; J44.9;</t>
  </si>
  <si>
    <t>Remove from problem list, consider J45.20 instead--&gt;.J44.9: Chronic obstructive asthma: Spirometry 9/25/18 is WNL;</t>
  </si>
  <si>
    <t>Diabetic not on oral hypoglycemics, consider as A1c is 7% and has increased since last lab draw, consider anti-anginal</t>
  </si>
  <si>
    <t>Toledo, Mary E</t>
  </si>
  <si>
    <t>M46.1; E11.22; N18.3; E66.01; I70.0; I50.32; G62; J44.9; I47.1; Z79.1; F33.41; M35.00; I20.9;</t>
  </si>
  <si>
    <t>G62: drug induced polyneuropathy-- please resolve as HPI on 1/7/2020 notes Dm complicated by polyneuropathy, correct code should be E11.42; I47.1: SVT: no evidence in record, no mention of SVT in cardio notes; I50.30: Diastolic CHF - no evidence as patient's Echo is WNL, symptoms of SOB are likely due to COPD/asthma, please evaluate if CHF active; M35.00: Sicca syndrome - no evidence, eye note only mentions dry eye syndrome, no evidence of autoimmune disorder; M46.1: Sacroilitis, no evidence, physical exam normal and patient does not refer any back pain or tenderness, please resolve;</t>
  </si>
  <si>
    <t>Rumsey, Bonnie B</t>
  </si>
  <si>
    <t>I50.9; J44.9; F33.41; I73.9; N18.3; E66.01; E11.22; J96.11; I48.91; D68.59; I20.9; I27.21; N25.81; F11.220;</t>
  </si>
  <si>
    <t>I50.9 and I50.32: EF is 55-60%, Diastolic and systolic function is normal per echo 4/2/2015 no medications for CHF;</t>
  </si>
  <si>
    <t>Consider repeat Echo, obtain hospital discharge documentation</t>
  </si>
  <si>
    <t>Rigdon, Dorothy I</t>
  </si>
  <si>
    <t>I73.9; L97.919; I47.1; I83.019; G63; D69.2; F13.20; F32.0; N18.3;</t>
  </si>
  <si>
    <t>L97.919 Non-pressure chronic ulcer of unspecified part of right lower leg with unspecified severity --&gt; resolved after HHC per encounter note 1/14/2020 ; M35.00: Sicca dyndrome (remove from prob list); I47.1: SVT - no evidence of SVT, Cardiologist Dx only palpitations - consider Holter monitor to confirm</t>
  </si>
  <si>
    <t>Consider Holter to confirm SVT vs sinus tachy.</t>
  </si>
  <si>
    <t>Chapp, Mabel A</t>
  </si>
  <si>
    <t>Former smoker, consider CXR/PFT, obtain previous records</t>
  </si>
  <si>
    <t>Mordt, Doris</t>
  </si>
  <si>
    <t>I50.9; J96.11; D68.59; E26.1; I27.21; I48.91; J84.9;</t>
  </si>
  <si>
    <t>I50.9: CHF; J96.11: Chronic resp failure; D68.59: hypercoag state (change to D68.69); E26.1: Sec hyperaldosteronism; I27.21: pulm HTN; I48.91: Afib; J84.9: interstitial lung disease - scan in records as none found in chart;</t>
  </si>
  <si>
    <t>I70.0: Athero of aorta noted on FHV records, CXR page 5; J43.8: Other emphysema, noted on FHV records 11/13/19 page 16, please eval;</t>
  </si>
  <si>
    <t>Eval polyneuropathy due to preDm.</t>
  </si>
  <si>
    <t>Walker, John F</t>
  </si>
  <si>
    <t>I48.91; D68.69; I50.9; I20.9;</t>
  </si>
  <si>
    <t>Consider nitro/isosorbide for angina. Former smoker 40+ pack/year, consider CXR and PFT</t>
  </si>
  <si>
    <t>Henry, David C</t>
  </si>
  <si>
    <t>E27.9; E11.51; E11.21;</t>
  </si>
  <si>
    <t>I70.203: Athero of bilateral lower extremities;</t>
  </si>
  <si>
    <t>Sharpe, Russell E</t>
  </si>
  <si>
    <t>E11.51; G63; I70.0; J44.9;</t>
  </si>
  <si>
    <t>E11.42: DM with polyneuropathy -- polyneuropathy stated as sec to B12; J44.9: COPD (obtain PFT before coding as there is no evidence in chart); E11.51: DM with PVD (No evidence of PVD in chart yet, please obtain arterial U/S records before coding);</t>
  </si>
  <si>
    <t>F10.20: Alcohol dependence, uncomplicated (patient current drinker, previously drank 12 alcoholic bev daily);</t>
  </si>
  <si>
    <t>Patient diabetic not on oral hypoglycemics, Ace/arb, eval.</t>
  </si>
  <si>
    <t>Tierney, Ronald</t>
  </si>
  <si>
    <t>F33.9; I73.9; I48.0; E66.01; D68.69; I50.22; F13.20;</t>
  </si>
  <si>
    <t>F33.9: Depression, recurrent; I73.9: PVD; I48.0: Afib; E66.01: morbid obesity; D68.69: other thrombophilia; I50.22: systolic CHF; F13.20: sedative dependence;</t>
  </si>
  <si>
    <t>Eval E26.1: secondary hyperaldosteronism if patient is on bumex (shows as unknown in med list);</t>
  </si>
  <si>
    <t>Consider US aterial lower extremity as there is no evidence of PVD, Need New patient paperwork in chart as there is none scanned in.; No Concerns</t>
  </si>
  <si>
    <t>Shaw, Michael S</t>
  </si>
  <si>
    <t>Evans, Trevor L</t>
  </si>
  <si>
    <t>E11.42; J44.9; I50.9; Z79.4; F33.41; I20.9; G62.0;</t>
  </si>
  <si>
    <t>J44.9: COPD; I50.9: Heart Failure,unspecified;Z79.4: Long term use of insulin; I20.9: Angina Pectoris; F33.41: Major depressive disorder, recurrent, in partial remission; I73.9: PVD;</t>
  </si>
  <si>
    <t>Carroll, Darlene</t>
  </si>
  <si>
    <t>E11.69; N18.3; F11.20; J44.9; J96.11;</t>
  </si>
  <si>
    <t>E11.69: DM with other complication (dyslipidemia); N18.3: CKD III; F11.20: opiodi dependence; J44.9: COPD;</t>
  </si>
  <si>
    <t>J96.11: Chronic respiratory failure with hypoxia -- No evidence of supplemental O2 use;</t>
  </si>
  <si>
    <t>I70.0: athero of the aorta, noted on LRMC 12/10/19 record page 12/16;N25.81: Hyperparathyroidism of renal origin (PTH 83 on 1/13/2020); E66.01: Morbid obesity, BMI 36.91 + DM as comorbidity; Eval M05.9: Rheum arthritis noted on new patient paperwork, please determine if true RA or not;</t>
  </si>
  <si>
    <t>None; Please clarify use of duloxetine - for depression or neuropathy?</t>
  </si>
  <si>
    <t>Gonzalez, Margarita</t>
  </si>
  <si>
    <t>I48.0; D68.59; I69.354; I70.0;</t>
  </si>
  <si>
    <t>I48.0: Afib; D68.59: hypercoagulable state (please change code to D68.69 Other thrombophilia); I69.354:Hemiplegia and hemipatesis sec to CVA; I70.0: athero of the aorta;</t>
  </si>
  <si>
    <t>D68.59: Other primary thrombophilia (should be D68.69 Secondary to afib);</t>
  </si>
  <si>
    <t>D68.69: Other thrombophilia (this is the correct code for hypercoag state due to afib), I77.810: Thoracic aortic ectasia (noted on CXR Advent health orlando 12/19/19 page 28)</t>
  </si>
  <si>
    <t>Former smoker 20 pack year, consider PFT</t>
  </si>
  <si>
    <t>Leudeman, Audrey D</t>
  </si>
  <si>
    <t>G63; D69.2;</t>
  </si>
  <si>
    <t>G63: polyneuropathy in other diseases - no disease to link to;</t>
  </si>
  <si>
    <t>Consider CXR as pt is &gt;70 years of age, previous records pending</t>
  </si>
  <si>
    <t>Andretta, Nancy M</t>
  </si>
  <si>
    <t>E11.69: DM with other complication (labs pending);</t>
  </si>
  <si>
    <t>DM no ace/arb, please eval. Former smoker, consider CXR/PFT as hx of 10 pack/yr</t>
  </si>
  <si>
    <t>Smith, Renetta G</t>
  </si>
  <si>
    <t>J44.9; I49.5; G63; F13.20; F31.9; M46.1; I20.9; I70.0; D69.2; G62.0;</t>
  </si>
  <si>
    <t>G62.0: Drug induced polyneuropathy -- most recent visit note states that PNY is secondary to folate deficiency;</t>
  </si>
  <si>
    <t>Buckner, Richard</t>
  </si>
  <si>
    <t>E11.42; E11.51; F32.0; Z79.4;</t>
  </si>
  <si>
    <t>F32.0: Major depressive disorder, single episode, mild as there is no evidence in progress notes, PHQ9 or medication to confirm diagnosis;</t>
  </si>
  <si>
    <t>CXR as patient &gt;70 years of age and none on file, Diabetic not on an ACE/ARB</t>
  </si>
  <si>
    <t>Williams, Linda</t>
  </si>
  <si>
    <t>J42; E11.65; I70.0; D69.2; F11.20;</t>
  </si>
  <si>
    <t>Redoutey, Joseph</t>
  </si>
  <si>
    <t>I50.32; I13.0; I48.91; D68.69; G63;</t>
  </si>
  <si>
    <t>Klotz, Anna</t>
  </si>
  <si>
    <t>E11.22; N18.3; J96.11; I25.79; I50.30; I70.0; D68.69; E66.01;</t>
  </si>
  <si>
    <t>E26.1: Secondary hyperaldosteronism, as per patient with CHF taking Bumetanide; EVAL F13.20: sedative dependence, uncomplicated as per patient is taking Alprazolam due to anxiety;</t>
  </si>
  <si>
    <t>No documentation available to support any code, please request all records and lab results and upload to chart, thank you. Please remember Disease Interaction Factor and document CHF, CKD and DM in the same office visit  at least once every period/ Patient is taking Ranexa without supporting diagnosis code associated, please evaluate</t>
  </si>
  <si>
    <t>Pretti, Nancy</t>
  </si>
  <si>
    <t>I48.0; G63; E66.01; F13.20; I70.209; I70.0;</t>
  </si>
  <si>
    <t>F13.20: Sedative dependence; I70.209: Athero of the extremities;</t>
  </si>
  <si>
    <t>E66.01: Morbid obesity, last BMI 34 and no significant co-morbidities;</t>
  </si>
  <si>
    <t>Ball, John</t>
  </si>
  <si>
    <t>Request previous records</t>
  </si>
  <si>
    <t>Rodriguez, David</t>
  </si>
  <si>
    <t>E11.42; G62.0; M06.9; D89.9; F11.20; F33.41; E11.51; D69.2;</t>
  </si>
  <si>
    <t>G62.0: Drug induced polyneuropathy -- patient already has neuropathy secondary to diabetes;</t>
  </si>
  <si>
    <t>Please obtain previous records to confirm all Dx</t>
  </si>
  <si>
    <t>Skold, Robert</t>
  </si>
  <si>
    <t>I70.0; I27.21; E66.01;</t>
  </si>
  <si>
    <t>Scott, Mary</t>
  </si>
  <si>
    <t>I70.0; N25.81; F33.42; F13.20; E11.22; N18.3; I20.9; M46.1; Z79.4; E44.0; J44.9; G63;</t>
  </si>
  <si>
    <t>Wessling, Julie</t>
  </si>
  <si>
    <t>E21.3; E66.01; F33.1; I20.9; I70.0; G63; I27.21; K74.69 ;N18.3;</t>
  </si>
  <si>
    <t>I50.32: CHF - no evidende, only grade 1 diastolic dysfunction with EF WNL. No medications for CHF. E26.1: Secondary hyperaldosteronism: No diuretic and no edema noted on  physical examination;</t>
  </si>
  <si>
    <t>Please scan in elastogram as could not find in records to confirm cirrhosis of liver</t>
  </si>
  <si>
    <t>Hildebrand, Vicki L</t>
  </si>
  <si>
    <t>Vazquez Rodriguez, P</t>
  </si>
  <si>
    <t>Revels, David M</t>
  </si>
  <si>
    <t>J44.9; I73.9; G63.0; F33.0; N18.3;</t>
  </si>
  <si>
    <t>F33.1: Depression, mild: Document depression appropriately if applicable-- frustration noted on assessment, no mention of sadness, feeling down for prolonged period of time, PHQ9 is 1;</t>
  </si>
  <si>
    <t>Consider PFT for COPD staging.</t>
  </si>
  <si>
    <t>Wolfe, Margaret A</t>
  </si>
  <si>
    <t>I73.9; J44.9; M35.00; J47.9; G63; I27.21; I20.8;</t>
  </si>
  <si>
    <t>I20.8: Stable angina - no evidence, patient not on nitroglyerin/isosorbide or mention of chest pain; I27.21: Pulm HTN, no ecidence, Echos 2017 noted RVSP 10 mmHg, Echo 2019 noted RVSP 26mmHg; G63: polyneuro in other diseases, no evidence</t>
  </si>
  <si>
    <t>Foot exam to confirm polyneuropathy, no evidence on physical exam.. Alliance labs scanned in 6/519 are wrong patient</t>
  </si>
  <si>
    <t>Wolfe, Ronald B</t>
  </si>
  <si>
    <t>J44.9; E66.01; M35.00; I50.22; I70.0; N18.3; G63; D69.2;</t>
  </si>
  <si>
    <t>N18.3:  CKD III (GFR &lt;60 on 3 separate labs);</t>
  </si>
  <si>
    <t>I50.22, I50.32: CHF, systolic--No evidence as EF was 65-770% on most recent echo 8/17/18, mention prior reduced EF 50-70% on echo 2017; M35.00: Sicca syndrome: no evidene as H43.813 coded by ophthalmology (keratoconjunctivitis sicca w/o mention of Sjogrens);</t>
  </si>
  <si>
    <t>Welborne, Ricky D</t>
  </si>
  <si>
    <t>M06.4; F11.20; I25.119; G63;</t>
  </si>
  <si>
    <t>M06.4: INFLAMMATORY POLYARTHROPATHY; F11.20: OPIOID DEPENDENCE; I25.119: CAD WITH ANGINA; G63: POLYNEUROPATHY SEC. TO HYPOTHYROIDISM;</t>
  </si>
  <si>
    <t>I73.9: PAD(2018/06/14 LEFT KNEE XR);</t>
  </si>
  <si>
    <t>Goodwin, Carolyn A</t>
  </si>
  <si>
    <t>Mcgregor, Terry C</t>
  </si>
  <si>
    <t>J44.9; I70.0; D69.2;</t>
  </si>
  <si>
    <t>I27.21: pulmonary hypertension, RVSP 40mmHg on Echo 11/18/19;</t>
  </si>
  <si>
    <t>Consider ASA/statin for athero of aorta</t>
  </si>
  <si>
    <t>Herman, Susan W</t>
  </si>
  <si>
    <t>J44.9; F13.20; I73.9;</t>
  </si>
  <si>
    <t>F13.20: ANXIOLYTIC DEPENDENCE;</t>
  </si>
  <si>
    <t>J44.9: NO PFT/SUPPORTING DOC TO PROVE IT; I73.9: NO ABI/US;</t>
  </si>
  <si>
    <t>CONSIDER PFT/CXR AS PT IS FORMER SMOKER, NO PREVIOUS RECORD AVAILABLE</t>
  </si>
  <si>
    <t>Nickerson, Jeffrey</t>
  </si>
  <si>
    <t>N/A</t>
  </si>
  <si>
    <t>Bick, J</t>
  </si>
  <si>
    <t>D69.2; I71.4; E72.11;</t>
  </si>
  <si>
    <t>E72.11: Hyperhomocysteinemia;</t>
  </si>
  <si>
    <t>Previous records pending, consider PFT due to 20 pack year smoking hx</t>
  </si>
  <si>
    <t>Brindamour, Paul</t>
  </si>
  <si>
    <t>Obtain prev records</t>
  </si>
  <si>
    <t>Hartwell, William</t>
  </si>
  <si>
    <t>Taylor, Charles</t>
  </si>
  <si>
    <t>E66.01; J44.9; I70.0; I48.0; I82.509; I50.32; E11.51; N18.3; D68.69; F33.41;E26.1;</t>
  </si>
  <si>
    <t>PFT to confirm COPD</t>
  </si>
  <si>
    <t>Vancil, Catherine</t>
  </si>
  <si>
    <t>N18.3; D69.6;</t>
  </si>
  <si>
    <t>N18.3: CKD III (review 2020 labs as only one GFR &lt;60 on file); D69.6: Thrombocytopenia (review 2020 labs prior to addressing)</t>
  </si>
  <si>
    <t>D69.2: senile purpura, eval if active as hx of spontaneous ecchymoses in past records (page 5/50, and bruises easily on new patient paperwork), consider addressing if Platelets are WNL for 2020;</t>
  </si>
  <si>
    <t>Consider PTH due to CKD III</t>
  </si>
  <si>
    <t>Golbert, Andrew</t>
  </si>
  <si>
    <t>NO LABS/RECORD AVAILABLE, CXR as patient is &gt;70 years of age</t>
  </si>
  <si>
    <t>Rickli, Karen K</t>
  </si>
  <si>
    <t>Andle, Arthur</t>
  </si>
  <si>
    <t>I73.9; F32.0; F03.90;</t>
  </si>
  <si>
    <t>NO PREVIOUS RECORD AVAILABLE</t>
  </si>
  <si>
    <t>Vics, Beverly A</t>
  </si>
  <si>
    <t>Roth, James F</t>
  </si>
  <si>
    <t>Timothy, Nancy E</t>
  </si>
  <si>
    <t>Milo, Rose J</t>
  </si>
  <si>
    <t>Johnson, Penny S</t>
  </si>
  <si>
    <t>Roberts, Marietta B</t>
  </si>
  <si>
    <t>Roberts, Jo Ann M</t>
  </si>
  <si>
    <t>Bowersox, Roberta</t>
  </si>
  <si>
    <t>Bowersox, William</t>
  </si>
  <si>
    <t>Reithel, John</t>
  </si>
  <si>
    <t>Jeffrey, Kristina</t>
  </si>
  <si>
    <t>Rutherford, John</t>
  </si>
  <si>
    <t>Victoria, Alejandro MD</t>
  </si>
  <si>
    <t>Baldon, Elizabeth</t>
  </si>
  <si>
    <t>N18.3 CKD 3, consider this code with repeat CMP if GFR falls within parameters for CKD 3</t>
  </si>
  <si>
    <t>no conerns</t>
  </si>
  <si>
    <t>Farrell, Gwendolyn H</t>
  </si>
  <si>
    <t>E66.01: MORBID OBESITY;</t>
  </si>
  <si>
    <t>J44.9: COPD(2019/12/17 PFT);</t>
  </si>
  <si>
    <t>CONSIDER CXR AS PT IS FORMER SMOKER, PREVIOUS RECORD NOT AVAILABLE</t>
  </si>
  <si>
    <t>Lofgren, Eleanor T</t>
  </si>
  <si>
    <t>I70.0; E26.1; D68.69; J44.9; N18.3; C85.90; I50.32; I48.0; E46;</t>
  </si>
  <si>
    <t>I48.0: Afib;</t>
  </si>
  <si>
    <t>E46: Protein calorie malnutrition: No evidence noted on physical exam, albumin WNL;</t>
  </si>
  <si>
    <t>J47.9: Bronchiectasias - noted on Dr. Jalloul note 8/15/19;</t>
  </si>
  <si>
    <t>Perez Velez, Yadira MD</t>
  </si>
  <si>
    <t>Oconnor, Charles</t>
  </si>
  <si>
    <t>Robles Torres, Aramis</t>
  </si>
  <si>
    <t>F33.0; F13.20; J41.0;</t>
  </si>
  <si>
    <t>F33.0: DEPRESSION; F13.20: ANXIOLYTIC DEPENDENCE; J41.0: BRONCHITIS;</t>
  </si>
  <si>
    <t>F10.20: ALCOHOL DEPENDENCE(AUDIT C POSITIVE, SCORE 3); G62.1: ALCOHOLIC POLYNEUROPATHY(ALCOHOL DEPENDENCE PLUS GABAPENTIN USE); EVALUATE M46.96: FACET ARTHROPATHY(2019/06/25 L/SPINE xr, IF PATIENT IS FEELING PAIN/TENDERNESS, KINDLY CODE THIS);</t>
  </si>
  <si>
    <t>Smith Jr, Carnell A</t>
  </si>
  <si>
    <t>F20.0; F13.21; F11.21;</t>
  </si>
  <si>
    <t>F13.21: ANXIOLYTIC DEPENDENCE IN REMISSION(PT IS CURRENTLY USING CLONAZEPAM); Please change this code to F13.20 Axiolytic dependence</t>
  </si>
  <si>
    <t>F13.20: ANXIOLYTIC DEPENDENCE(CLONAZEPAM); F33.2: DEPRESSION(2020/02/11 HEDIS 2020, PHQ 9 SCORE 19); Please consider adding these two codes in order to bill correctly, thank you.</t>
  </si>
  <si>
    <t>CONSIDER PFT/CXR AS PT IS FORMER SMOKER, NO LABS/RECORD AVAILABLE</t>
  </si>
  <si>
    <t>Zechar, Michael L</t>
  </si>
  <si>
    <t>E11.9; C61;</t>
  </si>
  <si>
    <t>C61: CA PROSTATE;</t>
  </si>
  <si>
    <t>G62.9: POLYNEUROPATHY(NOT RELEVANT); E11.9: DM W/O COMPLICATION;</t>
  </si>
  <si>
    <t>E11.42: DM PLUS POLYNEUOPATHY FROM PROBLEM LIST;</t>
  </si>
  <si>
    <t>perform foot exam to confirm neuropathy</t>
  </si>
  <si>
    <t>Acosta, Juan</t>
  </si>
  <si>
    <t>E66.01; I73.9; G63; J44.9; S32.050A;</t>
  </si>
  <si>
    <t>I73.9: PAD; G63: POLYNEUROPATHY SEC. TO PRE-DIABETES; J44.9: COPD;</t>
  </si>
  <si>
    <t>S32.050A: FRACTURE 5TH LUMBAR VERTEBRAE; E66.01: LAST BMI IS 32.0-32.9;</t>
  </si>
  <si>
    <t>EVALUATE M46.96: FACET ARTHROPATHY(2018/07/11 L/SPINE CT, IF PATIENT IS FEELING PAIN/TENDERNESS, KINDLY CODE THIS);</t>
  </si>
  <si>
    <t>Almeida, Jose</t>
  </si>
  <si>
    <t>I70.0: AS OF AORTA;</t>
  </si>
  <si>
    <t>Alonzo, Ana</t>
  </si>
  <si>
    <t>N18.3: CKD 3;</t>
  </si>
  <si>
    <t>CONSIDER PTH LEVEL D/T CKD 3</t>
  </si>
  <si>
    <t>Alonzo, Rafael D</t>
  </si>
  <si>
    <t>C61: prostate cancer (in remission);</t>
  </si>
  <si>
    <t>Consider CXR, pt over 75y, need previous records.;</t>
  </si>
  <si>
    <t>Aponte Crespo, Adelaida</t>
  </si>
  <si>
    <t>G60.9; Herediatry and idiopathic neuropathy, (Please remove this code from problem list)</t>
  </si>
  <si>
    <t>G63: POLYNEUROPATHY(FROM PROBLEM LIST PLUS PRE-DIABETIC); R73.03: PRE-DIABETIC(2019/08/01 LABS, BSR 103);</t>
  </si>
  <si>
    <t>Applegarth, Elizabeth J</t>
  </si>
  <si>
    <t>F31.31; G63; N18.3; J42; I70.0; E11.69; E78.5; D86.0;</t>
  </si>
  <si>
    <t>F31.31: BIPOLAR DISORDER; G63: POLYNEUROPATHY SEC. TO HYPOTHYROIDISM; N18.3: CKD 3; J42: BRONCHITIS; I70.0: AS OF AORTA; D86.0: SACRCOIDOSIS;</t>
  </si>
  <si>
    <t>E11.69: DIABETIC DYSLIPIDEMIA( SHOULD BE TG&gt;200&amp;HDL&lt;40 , TO CODE THIS);</t>
  </si>
  <si>
    <t>E11.22: DM PLUS CKD 3;</t>
  </si>
  <si>
    <t>Aquino Santana, Dimas</t>
  </si>
  <si>
    <t>NO LABS/PREVIOUS RECORD AVAILABLE</t>
  </si>
  <si>
    <t>Arango, Francisco</t>
  </si>
  <si>
    <t>E11.9; I77.9;</t>
  </si>
  <si>
    <t>I77.9: CAROTID ARTERY SCLEROSIS(NOT RELEVANT CODE); E11.9: DM W/O COMPLICATION;</t>
  </si>
  <si>
    <t>E11.65: DIABETIC HYPERGLYCEMIA(08/24/2019 LABS, BSR 222&amp;HbA1C 9.5);</t>
  </si>
  <si>
    <t>Consider CXR, pt over 75y</t>
  </si>
  <si>
    <t>Armstrong, Emanuel</t>
  </si>
  <si>
    <t>I27.20;</t>
  </si>
  <si>
    <t>Armstrong, Evelyn M</t>
  </si>
  <si>
    <t>Arroyo, Jose A</t>
  </si>
  <si>
    <t>E11.618; E66.01; J44.9; F31.9; F12.10;</t>
  </si>
  <si>
    <t>E66.01: morbid obesity; J44.9: COPD; F31.9: bipolar disorder; E11.9: DM w/o complication;</t>
  </si>
  <si>
    <t>E11.618: DM with atrhropathy ---&gt; This code is generally used with diabetic chreiropathy, no evidence of this in chart. TKR not valid; F33.9: Depression, recurrent --&gt; PAtient has both bipolar disorder and depression in chart, per CMS only one can be coded; F12.10: Cannabis dependence: no evidence, please obtain accurate pt history;</t>
  </si>
  <si>
    <t>Artiles Sanchez, Etanislao</t>
  </si>
  <si>
    <t>I70.0; I50.22; N18.3; D64.9;</t>
  </si>
  <si>
    <t>N18.3: ONLY ONE LOW EGFR READING (please follow up with a recent future reading to confirm CKD 3, if not PLEASE DELETE CODE OFF OF PROBLEM LIST) ; I70.0: NO CT CHEST FOUND AS IT MENTIONED IN SUPPORT OF DX IN NOTES COLOUMN OF PROBLEM LIST;</t>
  </si>
  <si>
    <t>CT chest to confirm or r/o Athero of Aorta</t>
  </si>
  <si>
    <t>Atkinson, Roger V</t>
  </si>
  <si>
    <t>Former smoker, consider CXR, PFT, CT chest if &gt; 30 pk/yr, Hx intracranial hemorrhage, eval any sequelae;</t>
  </si>
  <si>
    <t>Avella, James M</t>
  </si>
  <si>
    <t>Request previous PCP records</t>
  </si>
  <si>
    <t>Baldwin, Willie M</t>
  </si>
  <si>
    <t>ONE MORE EGFR READING REQUIRED TO ESTABLISH CKD 3</t>
  </si>
  <si>
    <t>Bearss, James E</t>
  </si>
  <si>
    <t>Beason, Gilbert A</t>
  </si>
  <si>
    <t>N25.81; D70.9; N18.3;</t>
  </si>
  <si>
    <t>D70.9: Neutropenia(RESOLVED); N25.81: SEC. HYPERPARATHYRPOIDISM(2020/01/15 LABS, PTH NORMAL);</t>
  </si>
  <si>
    <t>K56.690: PARTIAL SMALL BOWEL OBSTRUCTION(2019/12/01 SLH, ADMISSION/DISCHRGE DX);</t>
  </si>
  <si>
    <t>CXR as patient &gt;70 years of age and none on file; No Concerns</t>
  </si>
  <si>
    <t>Beaton, Jose A</t>
  </si>
  <si>
    <t>Begley, Linda L</t>
  </si>
  <si>
    <t>I25.118; I71.4; F13.21; J44.9(DR JALLOUL);; G20; N18.3; G62.0;</t>
  </si>
  <si>
    <t>I77.9: CAROTID ARTERY SCLEROSIS(NOT RELEVANT CODE);</t>
  </si>
  <si>
    <t>J84.10: PULMONARY FIBROSIS(2018/09/10 CXR); I70.0: CALCIFICATION OF AORTA(2018/09/10 CXR);</t>
  </si>
  <si>
    <t>Bigelow, Evan H</t>
  </si>
  <si>
    <t>E11.22; N18.3; I27.22; Z79.4: I70.0;</t>
  </si>
  <si>
    <t>E11.51: DM WITH PAD(NO ABI/US);</t>
  </si>
  <si>
    <t>EVALUATE M46.96: FACET ARTHROPATHY(2019/12/06 OLD RECORDS L/SPINE MRI, PAGE 26/44, IF PATIENT IS FEELING PAIN/TENDERNESS, KINDLY CODE THIS); EVALUATE D69.8:HEMORRHAGIC CONDITIONS(2019/12/03 MISC RECORD, PAGE 6/100);</t>
  </si>
  <si>
    <t>Patient is former smoker, consider CXR; No Concerns</t>
  </si>
  <si>
    <t>Borrero, Melba</t>
  </si>
  <si>
    <t>F33.0; I20.9; M35.00;</t>
  </si>
  <si>
    <t>Please encourage patient to complete labwork as there is none on file or obtain previous records.; No Concerns</t>
  </si>
  <si>
    <t>Bostic, Johnny T</t>
  </si>
  <si>
    <t>E11.22; N18.3; I73.9; N25.81; I27.20;</t>
  </si>
  <si>
    <t>E11.22: DM PLUS CKD 3; N18.3: CKD 3; I73.9: PAD; N25.81: SEC. HYPERALDOSTERONISM; I27.20: PULMONARY HYPERTENSION;</t>
  </si>
  <si>
    <t>J44.9: COPD(2019/09/24 PFT);</t>
  </si>
  <si>
    <t>Foot exam for neuropathy, Evaluate for need of inhalers, Diabetic patient not on ACE/ARB;</t>
  </si>
  <si>
    <t>Brand, Moises</t>
  </si>
  <si>
    <t>N18.3; D68.69;E11.22; I48.91;  J44.9; I70.0; N25.81</t>
  </si>
  <si>
    <t>E11.22: DM with CKD;</t>
  </si>
  <si>
    <t>J44.9: COPD - no supporting evidence, patient has a 40-80 pack/yr history, eval J41.0 Simple Chronic bronchitis instead due to no PFT on file;</t>
  </si>
  <si>
    <t>Diabetic not on ace/arb or statin. Please order PFT to evaluate for COPD, we cannot use this code if we do not have evidence for COPD. If no COPD evidence please use code J41.0 Simple Chronic bronchitis instead</t>
  </si>
  <si>
    <t>Brand, Omaira V</t>
  </si>
  <si>
    <t>N18.3; G30.9; F02.81;</t>
  </si>
  <si>
    <t>Brewer, Belinda A</t>
  </si>
  <si>
    <t>F10.20; J44.9; D84.9;</t>
  </si>
  <si>
    <t>F10.20: ALCOHOL DEPENDENCE;</t>
  </si>
  <si>
    <t>J44.9: NOPFT/SUPPORTING DOC TO PROVE IT; D84.9: NO PROOF;</t>
  </si>
  <si>
    <t>M46.1: SACROILIITIS(2019/09/20 SAINT-ELIE ASSESSMENT); D80.2: SELECTIVE DEFICIENCY OF IMMUNOGLOBULIN A(2018/08/31 DR TOOCHINDA, ASSESSMENT);</t>
  </si>
  <si>
    <t>CONSIDER PFT/CXR AS PT IS FORMER SMOKER</t>
  </si>
  <si>
    <t>Busby, Connie R</t>
  </si>
  <si>
    <t>N18.3; D47.3; E44.1; I50.9;</t>
  </si>
  <si>
    <t>I50.9: CHF, unspecified - &gt; resolve as Echo only shows grade 1 diastolic dysfunction and EF WNL, no other signs or symptoms; D47.3: Thrombocythemia - &gt; platelets elevated on one occasion and no peripheral smear to confirm diagnosis; E44.1: protein calorie malnutrition: albumin was low but no other signs of malnutrition, BMI is normal, no abnormal weight loss or muscle mass wasting etc;</t>
  </si>
  <si>
    <t>I70.0: CALCIFICATION OF AORTA(2019/05/25 ECHOCARDIOGRAM);</t>
  </si>
  <si>
    <t>Consider PTH as patient CKDIII; No Concerns</t>
  </si>
  <si>
    <t>Byer, Alan D</t>
  </si>
  <si>
    <t>J44.9; E66.01; C83.17; D46.9; D89.9 (on rituximab); E11.65; Z79.4; E11.9;</t>
  </si>
  <si>
    <t>E66.01: Morbid obesity; C83.17: Mantle cell lymphoma of spleen; D46.9: myelodysplastic syndrome; D89.9: immunosupressed status (on rituximab); E11.65: DM with hyperglycemia; Z79.4: long term use of insulin;</t>
  </si>
  <si>
    <t>E11.9: DM w/o complications; J44.9: COPD --&gt; PFT on 12/03/2019 is WNL, patient has asthma, not obstructive lung disease;</t>
  </si>
  <si>
    <t>I70.0: Athero of the aorta noted on CXR 8/24/19;</t>
  </si>
  <si>
    <t>Severe OSA, consider ECHO; No Concerns</t>
  </si>
  <si>
    <t>Campbell, Beverly T</t>
  </si>
  <si>
    <t>D70.9; E11.9;</t>
  </si>
  <si>
    <t>D70.9: NEUTROPENIA(RESOLVED); E11.9: DM W/O COMPLICATION;</t>
  </si>
  <si>
    <t>E11.36: DIABETIC CATARACT(2018/12/19 DR FLUD, IMPRESSION);</t>
  </si>
  <si>
    <t>Carlage, Fred P</t>
  </si>
  <si>
    <t>F11.21;</t>
  </si>
  <si>
    <t>Castano, Jose R</t>
  </si>
  <si>
    <t>Z79.4; N18.3; E11.22; I20.8;</t>
  </si>
  <si>
    <t>Z79.4: INSULIN USE; N18.3: CKD 3; E11.22: DM PLUS CKD 3; I20.8: ANGINA;</t>
  </si>
  <si>
    <t>I70.0: AS OF AORTA(ECHO 2019/09/06);</t>
  </si>
  <si>
    <t>CXR as patient &gt;70 years of age and none on file; Consider Nitroglycerin PRN as patient has been coded with stable angina</t>
  </si>
  <si>
    <t>Castro Rivera, Honora</t>
  </si>
  <si>
    <t>F33.0; E11.65; E66.01;</t>
  </si>
  <si>
    <t>F33.0: DEPRESSION; E11.65(NO BSR/HbA1C LAB, KINDLY ORDER ONE); E66.01: MORBID OBESITY;</t>
  </si>
  <si>
    <t>NO LAB/PREVIOUS RECORD AVAILABLE</t>
  </si>
  <si>
    <t>Castro, Luis R</t>
  </si>
  <si>
    <t>E11.52; Z79.4; D68.69; G63; F32.0; I48.1; Z89.422; L98.499; M86.I79;</t>
  </si>
  <si>
    <t>E11.52: DM WITH PAD WITH GANGRENE; Z79.4: INSULI USE; D68.69: SEC. HYPERCOAGULABLE STATE; F32.0: DEPRESSION; I48.1: A-FIB; Z89.422: ACQUIRED ABSENCE OF TOE; L98.499: NON-PRESSURE ULCER; M86.I79: OSTEOMYELITIS;</t>
  </si>
  <si>
    <t>E11.22: DM w/ CKD as patient has CKD II and this code can only be used with CKD III-IV; G63: PNY, classified elsewhere as patient in various notes mentions polyneuropathy due to DM;</t>
  </si>
  <si>
    <t>F03.90: DEMENTIA(2019/09/06 SLH NOTES, FINAL DX, PAGE 11/16);</t>
  </si>
  <si>
    <t>BMI NOT AVAILABLE, Diabetic not on an ACE/ARB</t>
  </si>
  <si>
    <t>Castro, Raquel</t>
  </si>
  <si>
    <t>D68.59(WARFARIN); N18.3;</t>
  </si>
  <si>
    <t>D68.59: HYPERCOAGULABLE STATE; N18.3: CKD 3;</t>
  </si>
  <si>
    <t>BMI NOT AVAILABLE</t>
  </si>
  <si>
    <t>Castro, Raquel E</t>
  </si>
  <si>
    <t>N18.3; L40.50;</t>
  </si>
  <si>
    <t>N18.3: CKD 3; L40.50: PSORIATIC ARTHRITIS;</t>
  </si>
  <si>
    <t>Ceraso, Vincenzo</t>
  </si>
  <si>
    <t>I20.8; J44.9; I70.0; I50.32;</t>
  </si>
  <si>
    <t>I20.8: ANGINA; J44.9: COPD; I70.0: AS OF AORTA; I50.32: CHF;</t>
  </si>
  <si>
    <t>Chamberlain, Rosemary</t>
  </si>
  <si>
    <t>F11.20; N18.3; I48.0; D68.69; I20.9; I50.9; E26.1; E03.9;</t>
  </si>
  <si>
    <t>F11.20: OPIOID DEPENDENCE;</t>
  </si>
  <si>
    <t>EVALUATE M46.96: FACET ARTHROPATHY(2019/04/25 C/SPINE XR, IF PATIENT IS FEELING PAIN/TENDERNESS, KINDLY CODE THIS); F33.1: DEPRESSION(PHQ 9 SCORE 2020 IS 12);</t>
  </si>
  <si>
    <t>Chin, Joyce I</t>
  </si>
  <si>
    <t>J44.9; F11.20; N18.3; E11.22; G30.9; Z79.4;</t>
  </si>
  <si>
    <t>J44.9: COPD; F11.20: OPIOID DEPENDENCE; N18.3: CKD 3; E11.22: DM PLUS CKD ; G30.9: ALZHEIMER DISEASE; Z79.4: INSULIN USE;</t>
  </si>
  <si>
    <t>I70.0: CALCIFICATION OF AORTA(2019/09/16 XR L/SPINE);</t>
  </si>
  <si>
    <t>KINDLY DOCUMENT THE REASON FOR NORTRYPTALINE USE, CONSIDER PTH LEVEL D/T CKD 3</t>
  </si>
  <si>
    <t>Chirinos, Juandedios</t>
  </si>
  <si>
    <t>Christian, Margaret L</t>
  </si>
  <si>
    <t>J44.9; H35.3232; I20.9; Z79.4; E11.22; N18.3;</t>
  </si>
  <si>
    <t>J44.9: COPD; H35.3232: EXUDATIVE AMD; I20.9:l ANGINA; Z79.4: INSULIN USE; E11.22: DM PLUS CKD 3; N18.3: CKD 3;</t>
  </si>
  <si>
    <t>I73.9: PAD(2019/03/27 KNEE XR);</t>
  </si>
  <si>
    <t>PTH and Homocysteine as patient has an established CKD condition, PFT to confirm COPD AS IT HAS MENTIONED IN SEVERAL ASSESSMENTS(BUT THE ONE PFT IN VIP PREVIOUS RECORD IS NORMAL); Diabetic not on an ACE/ARB</t>
  </si>
  <si>
    <t>Clavel, Maria E</t>
  </si>
  <si>
    <t>E46; F33.9; G31.84;</t>
  </si>
  <si>
    <t>F33.9: DEPRESSION; G31.84: COGNATIVE IMPAIRMENT;</t>
  </si>
  <si>
    <t>E46: PCM(ALBUMIN IS NORMAL NOW, CONSIDER DOCUMENTING LOSS OF MUSCLE MASS PLUS LOW BMI TO CODE THIS);</t>
  </si>
  <si>
    <t>CONSIDER CXR AS PT IS &gt;70 YEARS</t>
  </si>
  <si>
    <t>Clyne, John F</t>
  </si>
  <si>
    <t>I48.91; D68.69; E11.65; J44.9; I70.0; I50.22;</t>
  </si>
  <si>
    <t>E11.65: DM w/ hyperglycemia as current HbA1c is 7.0; J44.9: COPD as PFT 11/20/18 is within normal limits;</t>
  </si>
  <si>
    <t>E11.42: DIABETIC POLYNEUROPATHY(DM PLUS GABAPENTIN USE);</t>
  </si>
  <si>
    <t>Coffil Beckford, Iona</t>
  </si>
  <si>
    <t>Collado, Andres</t>
  </si>
  <si>
    <t>E11.22; N18.3;</t>
  </si>
  <si>
    <t>EVALUATE M46.96: FACET ARTHROPATHY(FROM PROBLEM LIST, IF PATIENT IS FEELING PAIN/TENDERNESS, KINDLY CODE THIS);</t>
  </si>
  <si>
    <t>No med concerns.</t>
  </si>
  <si>
    <t>Colom Gonzalez, Margarita</t>
  </si>
  <si>
    <t>E11.69; E78.2; F31.9;</t>
  </si>
  <si>
    <t>E11.69: DIABETIC DYSLIPIDEMIA; F31.9: BIPOLAR DISORDER;</t>
  </si>
  <si>
    <t>E11.9: DM W/O COMPLICATION;</t>
  </si>
  <si>
    <t>Colon Malave, Neftaly</t>
  </si>
  <si>
    <t>G40.909; I73.9; Z89.512; E66.01;</t>
  </si>
  <si>
    <t>G40.909: EPILEPSY; Z89.512: H/O BELOW KNEE AMPUTATION ; E66.01: MORBID OBESITY;</t>
  </si>
  <si>
    <t>T84.063A: WEARING OF ARTICULAR BEARING SURFACE OF INTERNAL PROSTHETIC LEFT KNEE JOINT, INITIAL ENCOUNTER(NO MORE ACTIVE, AS ITS NOT AN INITIAL ENCOUNTER); I73.9: PAD(NO ABI/US);</t>
  </si>
  <si>
    <t>EVALUATE M46.96: FACET ARTHROPATHY(2018/05/22 MRI C/SPINE, IF PATIENT IS FEELING PAIN/TENDERNESS, KINDLY CODE THIS); EVALUATE F11.20: OPIOID DEPENDENCE(AS PT IS TAKING TRAMADOL PLUS MULTIPLE REFILLS IN DR BAZELAIS NOTES);</t>
  </si>
  <si>
    <t>Colon, Felix</t>
  </si>
  <si>
    <t>I50.32; E26.1; I70.0; E11.69; E78.5;</t>
  </si>
  <si>
    <t>E11.22: DM w/ CKD as patient CKD II, this code can only be used with CKD III-V; I50.32: Diastolic CHF as ECHO 05/03/18 shows diastolic dysfrunction Grade I; E26.1: Secondary Hyperaldosteronism as patient has no confirmed CHF; E11.69: DIABETIC DYSLIPIDEMIA(TG&gt;200&amp;HDL&lt;40, TO CODE THIS);</t>
  </si>
  <si>
    <t>E11.3292: DM WITH NON-PROLIFERATIVE RETINOPATHY(2018/07/16 DR FLUD, ASSESSMENT);</t>
  </si>
  <si>
    <t>Colon, Lidia</t>
  </si>
  <si>
    <t>E11.69; E78.2; F11.20;</t>
  </si>
  <si>
    <t>G63: POLYNEUROPATHY(HYPOTHYROIDISM PLUS GABAPENTIN USE);</t>
  </si>
  <si>
    <t>No Concerns</t>
  </si>
  <si>
    <t>Conley Byer, Lynn A</t>
  </si>
  <si>
    <t>Conte, Mario</t>
  </si>
  <si>
    <t>E11.22;</t>
  </si>
  <si>
    <t>E11.22: DM w/ CKD as patient CKD II, this code can only be used with CKD III-V;</t>
  </si>
  <si>
    <t>E11.36: DIABETIC CATARACT(2018/06/11 DR FLUD, ASSESSMENT);</t>
  </si>
  <si>
    <t>CONSIDER PFT/CXR AS PT IS CURRENT SMOKER</t>
  </si>
  <si>
    <t>Conte, Modesta</t>
  </si>
  <si>
    <t>J44.9; E66.01;</t>
  </si>
  <si>
    <t>Cortez, Luz M</t>
  </si>
  <si>
    <t>I70.0; Z79.4; E11.22; F33.0; N18.3;</t>
  </si>
  <si>
    <t>I70.0; AS OF AORTA; Z79.4: INSULIN USE; E11.22: DM PLUS CKD 3; F33.0; N18.3: CKD 3;</t>
  </si>
  <si>
    <t>Consider PTH due to CKDIII; Diabetic not on Ace/arb or statin, PHQ9 positive (score of 7)  and patient on no anti depressants, please consider if needed</t>
  </si>
  <si>
    <t>Cousins, Mary E</t>
  </si>
  <si>
    <t>E11.22; N18.3; I70.0; G63; I50.32l E26.1; F03.91; F33.0;</t>
  </si>
  <si>
    <t>G63: polyneuropathy in other diseases (patient has DM and neuropathy should be linked to DM unless specified otherwise);</t>
  </si>
  <si>
    <t>none , no concerns</t>
  </si>
  <si>
    <t>Coutu, Shirley A</t>
  </si>
  <si>
    <t>F10.20; G62.1; J44.9; E11.22; N18.3;</t>
  </si>
  <si>
    <t>F10.20: ALCOHOL DEPENDENCE; G62.1: ALCOHOLIC POLYNEUROPATHY; J44.9: COPD; E11.22: DM PLUS CKD 3; N18.3: CKD 3;</t>
  </si>
  <si>
    <t>E11.42: DM WITH POLYNEUROPATHY(ONLY ONE COMPLICATED CODE WITH DM IS ENOUGH); G62.9;</t>
  </si>
  <si>
    <t>Consider PTH due to CKDIII</t>
  </si>
  <si>
    <t>Crawford, Barbara J</t>
  </si>
  <si>
    <t>Crespo, Erica K</t>
  </si>
  <si>
    <t>F33.9; E11.22;</t>
  </si>
  <si>
    <t>F33.9: DEPRESSION;</t>
  </si>
  <si>
    <t>E11.36: DIABETIC CATARACT(2018/05/17 DR JOSHI);</t>
  </si>
  <si>
    <t>CXR, foot exam, PHQ9; Diabetic patient not on hypoglycemic medication, ACE/ARB or statin</t>
  </si>
  <si>
    <t>Crespo, Victor M</t>
  </si>
  <si>
    <t>D68.69; I27.29/I27.89; I48.0;</t>
  </si>
  <si>
    <t>I48.0: A-FIB; D68.69: SEC. HYPERCOAGULABLE STATE;</t>
  </si>
  <si>
    <t>I27.29/I27.89: PULMONARY HYPERTENSION(RESOLVED);</t>
  </si>
  <si>
    <t>I50.9: CHF(2020/01/27 CTA CHEST); I21.4: NSTEMI(2020/01/28 HOSPITAL D/C, PAGEPAGE 8/14, ASSESSMENT);</t>
  </si>
  <si>
    <t>Cruz Martinez, Juan</t>
  </si>
  <si>
    <t>Z79.4; E11.22; N18.3;</t>
  </si>
  <si>
    <t>Z79.4: INSULIN USE; E11.22: DM PLUS CKD 3; N18.3: CKD 3;</t>
  </si>
  <si>
    <t>Consider PTH due to CKDIII, CXR as patient &gt;70 years of age</t>
  </si>
  <si>
    <t>Cruz, Emma</t>
  </si>
  <si>
    <t>F13.20; I50.32; D57.3; I70.0; N18.3;</t>
  </si>
  <si>
    <t>F13.20: ANXIOLYTIC DEPENDENCE; N18.3: CKD 3;</t>
  </si>
  <si>
    <t>I50.32: CHF(GRADE 1 DD); I70.0: AS OF AORTA(NO CXR/ECHO OR SUPPORTING DOC); D57.3: SICKLE CELL TRAIT(PAST HX);</t>
  </si>
  <si>
    <t>I27.20: PULMONARY HYPERTENSION(ECHO 2018/06/04, RVSP 41 MM HG);</t>
  </si>
  <si>
    <t>Cruz, Hector R</t>
  </si>
  <si>
    <t>Cruz, Martha</t>
  </si>
  <si>
    <t>F33.1;</t>
  </si>
  <si>
    <t>Cruz-Lopez, Luis</t>
  </si>
  <si>
    <t>F10.20; N18.3;</t>
  </si>
  <si>
    <t>Consider PTH due to CKDIII, Former smoker, consider CXR. Consider foot exam to rule out alcoholic polyneuropathy; No Concerns</t>
  </si>
  <si>
    <t>Cunningham, Jerry L</t>
  </si>
  <si>
    <t>E11.65; I25.118; I48.0; D68.69;</t>
  </si>
  <si>
    <t>E11.65: DIABETIC HYPERGLYCEMIA; I25.118: CAD WITH ANGINA;</t>
  </si>
  <si>
    <t>Daley, Lightbourne E</t>
  </si>
  <si>
    <t>Dandrea, Patsy</t>
  </si>
  <si>
    <t>E26.1; I20.9; D69.6; I70.0; I50.9; C61;</t>
  </si>
  <si>
    <t>EVALUATE M46.96: FACET ARTHROPATHY(2019/10/30 L/SPINE XR, IF THEIR IS PAIN/TENDERNESS KINDLY CODE THIS); D89.9: IMMUNOSUPPRESSED STSTUS(TAKING LUPRON);</t>
  </si>
  <si>
    <t>Delgado, Isabel</t>
  </si>
  <si>
    <t>E11.22; N18.4; F32.1; F13.20; D68.69; G30.9; I70.0; N25.81; I50.33;</t>
  </si>
  <si>
    <t>E11.22: DM PLUS CKD 4; N18.4: CKD 4; F32.1: DEPRESSION; F13.20: ANXIOLYTIC DEPENDENCE; G30.9: ALZHEIMER DISEASE; I70.0: CALCIFICATION OF AORTA; N25.81: SEC. HYPERPARATHYROIDISM; I50.33: CHF;</t>
  </si>
  <si>
    <t>D68.69: SEC. HYPERCOAGULABLE STATE(NO MORE ELIQUIS USE, SEC. TO DVT);</t>
  </si>
  <si>
    <t>Dennis, Selvin R</t>
  </si>
  <si>
    <t>G63; D61.818; E11.42;</t>
  </si>
  <si>
    <t>G63: PRE-DIABETIC POLYNEUROPATHY;</t>
  </si>
  <si>
    <t>D61.818: PANCYTOPENIA(RESOLVED);</t>
  </si>
  <si>
    <t>Diaz Martinez, Maximino</t>
  </si>
  <si>
    <t>M06.9; G63; I48.1; D68.69; C61; D89.9; I50.31(DR ROSHAN PATEL NOTES); E26.1; I70.0; E11.69; N52.9;</t>
  </si>
  <si>
    <t>M06.9: RA; G63: POLYNEUROPATHY D/T RA; I48.1: A-FIB; D68.69: SEC. HYPERCOAGULABLE STATE; C61: CA PROSTATE; D89.9: IMMUNOSUPPRESSED STATUS; I50.31: CHF(DR ROSHAN PATEL NOTES); I70.0: AS OF AORTA; E11.69: DM WITH COMPLICATION; N52.9: ERECTILE DYSFUNCTION;</t>
  </si>
  <si>
    <t>E26.1: NO DIURETIC USE;</t>
  </si>
  <si>
    <t>F11.20: OPIOID DEPENDENCE(TRAMADOL);</t>
  </si>
  <si>
    <t>Dizeo, Cono V</t>
  </si>
  <si>
    <t>I25.119; J44.9; N18.3; Z79.4; E26.1 E11.22; I73.9; F13.20; I50.30;</t>
  </si>
  <si>
    <t>F11.20: OPIOID DEPENDENCE(OXYCODONE);</t>
  </si>
  <si>
    <t>Foot exam to evaluate polyneuropathy</t>
  </si>
  <si>
    <t>Dizeo, Rosalie C</t>
  </si>
  <si>
    <t>J44.9;I73.9;I70.0;F19.20;F33.9;G63; M46.1;</t>
  </si>
  <si>
    <t>Please consider new ECHO post open heart surgery;; No Concerns</t>
  </si>
  <si>
    <t>Domenech, Ramon</t>
  </si>
  <si>
    <t>N18.3; E11.22; Z79.4; E11.65;</t>
  </si>
  <si>
    <t>N18.3: CKD III; E11.22: DM w/ CKD; Z79.4: Long term use of insulin;</t>
  </si>
  <si>
    <t>E11.65: DM w/ hyperglycemia as patietn current HbA1c is 6.5;</t>
  </si>
  <si>
    <t>PTH and Homocysteine as patient an established CKD condition; No Concerns</t>
  </si>
  <si>
    <t>Domenech, Rosavaness R</t>
  </si>
  <si>
    <t>Dymora, Patricia A</t>
  </si>
  <si>
    <t>Edu, Christa J</t>
  </si>
  <si>
    <t>F10.20; J44.9; C54.1; I70.0; I25.119;</t>
  </si>
  <si>
    <t>F10.20:: ALCOHOL DEPENDENCE; J44.9: COPD; I70.0: CALCIFICATION OF AORTA(2010 CHARTS); I25.119: CAD WITH ANGINA;</t>
  </si>
  <si>
    <t>C54.1: CA ENDOMETRIUM(HX);</t>
  </si>
  <si>
    <t>J84.9: INTERSTITIAL PULMONARY DISEASE(CXR 2019/11/25);</t>
  </si>
  <si>
    <t>Ehlers, Paula N</t>
  </si>
  <si>
    <t>I48.0; D68.69; N18.3;</t>
  </si>
  <si>
    <t>I48.0: A-FIB; D68.69: SEC. HYPERCOAGULABLE STATE; N18.3: CKD 3;</t>
  </si>
  <si>
    <t>J84.10: PULMONARY FIBROSIS(CT THORAX 2019/09/23); I27.20: PULMONARY HYPERTENSION(ECHO 2019/09/23, RVSP 38 MM HG);</t>
  </si>
  <si>
    <t>Consider PTH due to CKDIII, please obtain records from specialists;; No Concerns</t>
  </si>
  <si>
    <t>Elieff, Frances L</t>
  </si>
  <si>
    <t>Patient former smoker, consider CXR and obtain accurate pack/year history to consider PFT, foot exam due to IFG and hypothyroidism; 01/07/20</t>
  </si>
  <si>
    <t>Elizondo, Mario</t>
  </si>
  <si>
    <t>F10.21; J84.10;</t>
  </si>
  <si>
    <t>F10.21: Alcohol dependence in remission (F10.11 in problem list (alcohol abuse in remission--this code does not risk adjust);</t>
  </si>
  <si>
    <t>Eval if PFT needed due to 30 pack year history; No Concerns</t>
  </si>
  <si>
    <t>Eusebio, Francia L</t>
  </si>
  <si>
    <t>E11.65; Z79.4; I70.0;</t>
  </si>
  <si>
    <t>Fernandez Pi, Norberto</t>
  </si>
  <si>
    <t>I70.0; J84.9; N18.3; I48.91; D68.69;</t>
  </si>
  <si>
    <t>I48.91: A-FIB; D68.69: SEC. HYPERCOAGULABLE STATE; N18.3: CKD 3; I70.0: AS OF AORTA; J84.9: INTERSTITIAL PULMONARY DISEASE;</t>
  </si>
  <si>
    <t>M46.06: SPINAL ENTHESOPATHY(2018/12/03 L/SPINE, LIGAMENTUM FLAVUM THICKENING);</t>
  </si>
  <si>
    <t>Fernandez, Manuel A</t>
  </si>
  <si>
    <t>E11.22; N18.3; C61; G63; I20.9; Z79.4;</t>
  </si>
  <si>
    <t>C61: CA PROSTATE; G63: POLYNEUROPATHY SEC. TO CA PROSTATE; I20.9: ANGINA;</t>
  </si>
  <si>
    <t>E11.40: DM WITH POLYNEUROPATHY(ONLY ONE COMPLICATED CODE WITH DM IS ENOUGH); N18.3: CKD 3(ALL EGFR &gt;60 EXCEPT ONE, WHICH IS NOT ENOUGH TO ESTABLISH CKD 3); E11.22: DM w/ CKD as patient CKD II, this code can only be used with CKD III-V; Z79.4: NO MORE INSULIN USE;</t>
  </si>
  <si>
    <t>D89.9: IMMUNOSUPPRESSED STATUS(PT IS TAKING LUPRON, DR KUNTA 2020/01/31 NOTES); E11.36: DIABETIC CATARACT(DR BURRY 2019/07/31, DX);</t>
  </si>
  <si>
    <t>Fernandez, Nexida R</t>
  </si>
  <si>
    <t>I70.0: CALCIFICATION OF AORTA(ECHO 2018/11/09);</t>
  </si>
  <si>
    <t>CONSIDER CXR as patient &gt;70 years of age</t>
  </si>
  <si>
    <t>Fernandez, Noraida</t>
  </si>
  <si>
    <t>G63; F13.21; C91.90; N18.3; I73.9(2018/8/28 X-RAY KNEE); E11.69;</t>
  </si>
  <si>
    <t>G63: POLYNEUROPATHY SEC. TO CLL; C91.90: CLL; I73.9: PAD(2018/8/28 X-RAY KNEE);</t>
  </si>
  <si>
    <t>N18.3: CKD 3(ALL EGFR ARE &gt;60); F13.21: ANXIOLYTIC DEPENDENCE IN REMISSION(PT IS STILL TAKING ZOLPIDEM); E11.69: DIABETIC DYSLIPIDEMIA(TG&gt;200&amp;HDL&lt;40, TO CODE THIS);</t>
  </si>
  <si>
    <t>E11.51: DM WITH PAD; F13.20: ANXIOLYTIC DEPENDENCE(ZOLPIDEM);</t>
  </si>
  <si>
    <t>GFR due to PMH of CKD 1-4. CXR as patient is &gt;70 years of age and none on file; No Concerns</t>
  </si>
  <si>
    <t>Fiorino, Angelo</t>
  </si>
  <si>
    <t>N18.3; I50.30;</t>
  </si>
  <si>
    <t>I70.0: CALCIFICATION OF AORTA(ECHO 2020/01/17);</t>
  </si>
  <si>
    <t>Fleming, James J</t>
  </si>
  <si>
    <t>F13.20; E11.69; E78.5; I20.8; E66.01; E11.22; E11.9;</t>
  </si>
  <si>
    <t>I20.8: ANGINA;</t>
  </si>
  <si>
    <t>E11.9: DM without complications; E11.22: EGFR SHOULD BE &lt;60 TO CODE THIS;</t>
  </si>
  <si>
    <t>Floyd, Evelyn K</t>
  </si>
  <si>
    <t>Forbes, Viris A</t>
  </si>
  <si>
    <t>D70.9;</t>
  </si>
  <si>
    <t>E66.01: MORBID OBESITY(BMI 35.57);</t>
  </si>
  <si>
    <t>Foti, Albert A</t>
  </si>
  <si>
    <t>Francisco, Monica</t>
  </si>
  <si>
    <t>EVALUATE D89.9: IMMUNOSUPPRESSED STATUS(AS PT IS TAKING PREDNISOLONE 20 MG&gt;3 MONTHS FOR 2 TIMES/DAY);</t>
  </si>
  <si>
    <t>Francisco, Rafael D</t>
  </si>
  <si>
    <t>I20.9; I47.1;</t>
  </si>
  <si>
    <t>I20.9: Angina; I47.1: SVT;</t>
  </si>
  <si>
    <t>M46.06: SPINAL ENTHESOPATHY(2017/06/30 L/SPINE CT, LIGAMENTUM FLAVUM THICKENING); I70.0: CALCIFICATION OF AORTA(ECHO 2019/01/16); I50.32: CHF(2019/11/05 DR AL SULEIMAN, DX);</t>
  </si>
  <si>
    <t>Franco, Eligio</t>
  </si>
  <si>
    <t>E11.51; F32.5; G30.9; F03.90;</t>
  </si>
  <si>
    <t>G30.9: ALZHEIMER DISEASE(Alzheimer as their is no records by neurologist or previous provider to confirm this diagnosis);</t>
  </si>
  <si>
    <t>ABI or Arterial U/S to confirm PVD, please obtain records for diagnosis of Alzheimer and DM as their is no evidence on scanned documents; Diabetic not on diabetic medication</t>
  </si>
  <si>
    <t>Franco, Gladys E</t>
  </si>
  <si>
    <t>120.9; F32.5; N25.81; N18.4; I70.0; D69.6;</t>
  </si>
  <si>
    <t>Franqui, Rosa A</t>
  </si>
  <si>
    <t>F13.20; F32.5; E11.69;</t>
  </si>
  <si>
    <t>F13.20: Sedative hypnotic or anxiolytic dependence; F32.5: MDD;</t>
  </si>
  <si>
    <t>E11.69: DIABETIC DYSLIPIDEMIA(TG&gt;200&amp;HDL&lt;40, TO CODE THIS);</t>
  </si>
  <si>
    <t>E11.21: DIABETIC NEPHROPATHY(2020/01/13 LABS, ALB/CREATININE RATIO 39.6);</t>
  </si>
  <si>
    <t>Gallegos, Alberto A</t>
  </si>
  <si>
    <t>F13.20; E11.69;</t>
  </si>
  <si>
    <t>F13.20 Sedative dependance</t>
  </si>
  <si>
    <t>E11.69: DIABETIC DYSLIPIDEMIA(TG&gt;200&amp;HDL&lt;40, TO CODE THIS); Please remove this code, Pt not longer taking</t>
  </si>
  <si>
    <t>E11.36: DIABETIC CATARACT(2019/05/08 EYE EXAM); Dr. agreed to this on last attestation, please add to problem list and document properly in order to bill)</t>
  </si>
  <si>
    <t>Galvan Jr, Jose</t>
  </si>
  <si>
    <t>J44.9; F11.20; C34.90; C32.9; D70.1; I70.0; Z93.1;  R53.2; D89.9;  D61.818; N18.3; I50.32</t>
  </si>
  <si>
    <t>J44.9: COPD; F11.20: OPIOID DEPENDENCE; I70.0: AS OF AORTA; N18.3: CKD 3; I50.32: CHF;</t>
  </si>
  <si>
    <t>D70.1: Agranuocytosis sec to chemotherapy ;and D61.818: Pancytopenia: Recent labs only suggestive of anemia (platelets, WBC and neutrophils WNL); Z93.1: Gastrostomy status (now resolved as PEG has been removed); C32.9: Malognant neo pf larynx: per visit note status post surgery history of the squamous cell carcinoma of the throat, patient is in remission; F32.9: DEPRESSION(NOT RELEVANT); C34.90: CA LUNG(IN REMISSION, DR AKULA NOTES); D89.9: IMMUNOSUPPRESSED STATUS(CHEMOTHERAPY COMPLETED, DR AKULA NOTES);</t>
  </si>
  <si>
    <t>J84.10: Pulmonary fibrosis, noted in chest CT scanned on 06/15/2018; F33.0: DEPRESSION(LEXAPRO);</t>
  </si>
  <si>
    <t>Consider PTH due to CKDIII; No Concerns</t>
  </si>
  <si>
    <t>Galvan, Maria E</t>
  </si>
  <si>
    <t>J44.9; E11.51; N18.3; F11.21; F33.42;</t>
  </si>
  <si>
    <t>J44.9; E11.51: DM PLUS PVD; N18.3: CKD 3; F11.21: OPIOID DEPENDENCE IN REMISSION; F33.42: DEPRESSSION IN REMISSION;</t>
  </si>
  <si>
    <t>J84.10: Pulmonary fibrosis, noted in ABD/PELVIS CT scanned on 04/20/2018;</t>
  </si>
  <si>
    <t>PHQ9 as there is none on file, Homocysteine as patient has CKD3, need current labs.; Diabetic not on an ACE/ARB</t>
  </si>
  <si>
    <t>Garcia, Jose L</t>
  </si>
  <si>
    <t>D89.9; C61; I70.0; I20.8;</t>
  </si>
  <si>
    <t>D89.9: IMMUNOSUPPRESSED STATUS; C61: CA PROSTATE;</t>
  </si>
  <si>
    <t>Garcia, Mario</t>
  </si>
  <si>
    <t>K70.9; N18.3;</t>
  </si>
  <si>
    <t>K70.9: ALCOHOLIC LIVER DISEASE(LFT ARE NORMAL NOW);</t>
  </si>
  <si>
    <t>No med conerns</t>
  </si>
  <si>
    <t>Gates, Mirian M</t>
  </si>
  <si>
    <t>Obtain records from previous PCP</t>
  </si>
  <si>
    <t>Genao De Mejias, C</t>
  </si>
  <si>
    <t>Gentile, Gary R</t>
  </si>
  <si>
    <t>N18.3; E21.3; I70.0: C61; D69.3;</t>
  </si>
  <si>
    <t>I70.0: CALCIFICATION OF AORTA;</t>
  </si>
  <si>
    <t>E21.3: Hyperparathyroidism (PTH is 36 and WNL); C61: Eval if cancer is active as pt has hx of prostatectomy, s/p radiation therapy, undetectable PSA and no treatment on file); D69.3: Chronic ITP (idiopathic thrombocytopenic purpura) -- No evidence in chart, no bruising, no platelets on file or medications for this condition; N18.3: CKD 3(EGFR &lt;30);</t>
  </si>
  <si>
    <t>N18.4: CKD 4(2019/11/26 LABS, EGFR 29);</t>
  </si>
  <si>
    <t>Consider CXR/ PFT as patient is former smoker, 20 pack/year; Consider low dose ASA for athero of the aorta.</t>
  </si>
  <si>
    <t>Gerena, Leonor</t>
  </si>
  <si>
    <t>Gil Frometa, Jesus</t>
  </si>
  <si>
    <t>D69.6;</t>
  </si>
  <si>
    <t>D69.6: Thrombocytopenia as current PLT are 177;</t>
  </si>
  <si>
    <t>CONSIDER CXR and PFT as patient is an ex smoker; No Concerns</t>
  </si>
  <si>
    <t>Gil Reyes, Miguel A</t>
  </si>
  <si>
    <t>I27.20; J43.9;</t>
  </si>
  <si>
    <t>aw</t>
  </si>
  <si>
    <t>I27.20: PULMONARY HYPERTENSION(RESOLVED);</t>
  </si>
  <si>
    <t>I70.0: CALCIFICATION OF AORTA(ECHO 2019/06/30);</t>
  </si>
  <si>
    <t>Former smoker, consider CXR/PFT</t>
  </si>
  <si>
    <t>Gil, Angelina</t>
  </si>
  <si>
    <t>E11.22; N18.4/N18.3; F13.20; E21.3; I70.203;</t>
  </si>
  <si>
    <t>E11.22: DM PLUS CKD 3; N18.3: CKD 3; F13.20: ANXIOLYTIC DEPENDENCE; I70.203: AS OF EXTREMITIES;</t>
  </si>
  <si>
    <t>N18.4: CKD 4(EGFR&gt;30); E21.3: HYPERPARATHYROIDISM(PTH 50);</t>
  </si>
  <si>
    <t>I70.0: AS OF AORTA(2019/05/02 CXR);</t>
  </si>
  <si>
    <t>Gil, Nilvia C</t>
  </si>
  <si>
    <t>E11.42; F33.1; E66.01; M46.06;</t>
  </si>
  <si>
    <t>F11.20: OPIOID DEPENDENCE(NORCO);</t>
  </si>
  <si>
    <t>Gonzalez, Andres</t>
  </si>
  <si>
    <t>G20; N18.3; J44.9; F32.5; I70.0; E46; C85.90; F02.80;</t>
  </si>
  <si>
    <t>G20: PARKINSON DISEASE; N18.3: CKD 3; F32.5: DEPRESSION IN REMISSION; I70.0: AS OF AORTA; C85.90: NHL IN REMISSION; F02.80: DEMENTIA;</t>
  </si>
  <si>
    <t>E46 PCM: does not meet requirements; N17.9: ARF(ACUTE CODE, RESOLVED); J44.9: COPD(NO PFT/SUPPOTING DOC TO PROVE IT);</t>
  </si>
  <si>
    <t>J43.9: EMPHYSEMA(2018/10/31 CXR);</t>
  </si>
  <si>
    <t>Echo due to none on file and patient with Chronic Obstructive Asthma; PFT non on file; PTH due to CKD3;; No Concerns</t>
  </si>
  <si>
    <t>Gonzalez, Aurora</t>
  </si>
  <si>
    <t>I73.9;</t>
  </si>
  <si>
    <t>I73.9: PVD(NO ABI/US);</t>
  </si>
  <si>
    <t>I70.0: AS OF AORTA(ECHO 2018/08/20);</t>
  </si>
  <si>
    <t>Gonzalez, Imelda</t>
  </si>
  <si>
    <t>F31.9; E11.22; G40.909; F13.20; N18.3;</t>
  </si>
  <si>
    <t>F31.9: BIPOLAR DISORDER; E11.22: DM PLUS CKD 3; G40.909: EPILEPSY; N18.3: CKD 3;</t>
  </si>
  <si>
    <t>F13.20: ANXIOLYTIC DEPENDENCE(NOT TAKING ZOLPIDEM&amp;DIAZEPAM);</t>
  </si>
  <si>
    <t>F13.21: ANXIOLYTIC DEPENDENCE IN REMISSION; M46.06: SPINAL ENTHESOPATHY(2019/10/18 L/SPINE MRI, LIGAMENTUM FLAVUM THICKENING);</t>
  </si>
  <si>
    <t>Consider PFT as patient is former smoker of 20 pack/year, ,PTH due to CKDIII; No Concerns</t>
  </si>
  <si>
    <t>Gonzalez, Rafael</t>
  </si>
  <si>
    <t>E11.42; E11.22; M46.92;</t>
  </si>
  <si>
    <t>E11.42: DM/ polyneuropathy; M46.92: CERVICAL ARTHRITIS;</t>
  </si>
  <si>
    <t>E11.22: DM w/ CKD as patient does not have a CKD III condition, all GFR &gt;60;</t>
  </si>
  <si>
    <t>CXR as patient is &gt;70 years of age and none on file; No Concerns</t>
  </si>
  <si>
    <t>Griffin, Richard E</t>
  </si>
  <si>
    <t>E66.01; E11.69; I50.9; E11.9; I77.9;</t>
  </si>
  <si>
    <t>E66.01: Morbid Obesity; E11.69: DM w/ other specified complications; I50.9: Heart failure;</t>
  </si>
  <si>
    <t>I77.9: Disorder of arteries and arterioles as this code cannot be used with carotid artery disease; E11.9: DM without complications (patient has diabetic dyslipidemia);</t>
  </si>
  <si>
    <t>Former smoker, consider CXR/PFT if applicable; Diabetic not on an ACE/ARB</t>
  </si>
  <si>
    <t>Grossi, Joseph</t>
  </si>
  <si>
    <t>I70.0; I48.1; D68.69; Z79.4; J61; J44.9;</t>
  </si>
  <si>
    <t>J44.9: COPD -(please resolve this from problem list)- no evidence and no PFT on file, pulmo Dr Jalloul states patient has asthma, not COPD;</t>
  </si>
  <si>
    <t>Grossi, Josephine F</t>
  </si>
  <si>
    <t>I70.0; I50.32; N18.3; E66.01; H35.3211; D32.9; J44.9; I20.8;</t>
  </si>
  <si>
    <t>I70.0: AS OF AORTA; N18.3: CKD 3; H35.3211: EXUDATIVE AMD; D32.9: BENIGN NEOPLASM OF MENINGES; I20.8: ANGINA;</t>
  </si>
  <si>
    <t>E66.01: morbid obesity (BMI is 32.50); I50.32: CHF(GRADE 1 DD); J44.9: COPD(NO PFT/SUPPORTING DOC TO PROVE IT);</t>
  </si>
  <si>
    <t>Guardiola Melendez, Steve</t>
  </si>
  <si>
    <t>I48.91; G63; D68.69; E66.01; F33.0; F11.20;</t>
  </si>
  <si>
    <t>I48.91: A-FIB; G63: POLYNEUROPATHY SEC. TO HYPOTHYROIDISM; D68.69: SEC. HYPERCOAGULABLE STATE; E66.01: MORBID OBESITY; F33.0: DEPRESSION; F11.20: OPIOID DEPENDENCE;</t>
  </si>
  <si>
    <t>I71.4: AAA(2019/04/18 DR CUSCO, HOPI ASCENDING AORTA 4.4 CM);</t>
  </si>
  <si>
    <t>consider foot exam to support dx of polyneuropathy; No Concerns</t>
  </si>
  <si>
    <t>Guzman Marti, Nancy M</t>
  </si>
  <si>
    <t>E66.01: morbid obesity;</t>
  </si>
  <si>
    <t>No labs in chart, please obtain records; No Concerns</t>
  </si>
  <si>
    <t>Hatley, Donna M</t>
  </si>
  <si>
    <t>F13.20;</t>
  </si>
  <si>
    <t>Hernandez, Maria A</t>
  </si>
  <si>
    <t>N18.3; G63; I20.9; I70.0; N25.81; F13.20; I27.20</t>
  </si>
  <si>
    <t>no concerns, thank you</t>
  </si>
  <si>
    <t>Hernandez, Maria D</t>
  </si>
  <si>
    <t>F33.9; N18.3; F13.20; E11.22;</t>
  </si>
  <si>
    <t>F33.9: DEPRESSION; N18.3: CKD 3; E11.22: DM PLUS CKD 3;</t>
  </si>
  <si>
    <t>F13.20: TRAZODONE IS NOT ANXIOLYTIC; E11.42: ONE COMPLICATED CODE WITH DM IS ENOUGH;</t>
  </si>
  <si>
    <t>Higgins, Donald</t>
  </si>
  <si>
    <t>F33.1; I70.0; G62.0; F11.20; I69.359; N18.3; I27.21;</t>
  </si>
  <si>
    <t>F33.1: Major depressive disorder, recurrent, moderate; I70.0: Athero of the Aorta; G62.0:Drug-induced polyneuropathy; F11.20: Opioid Dependence; I69.359: Hemiplegia and hemiparesis following cerebral infarction affecting unspecified side, make sure to mention weakness in examination; I27.21: Secondary pulmonary arterial hypertension;</t>
  </si>
  <si>
    <t>N18.3: CKD III as all GFR on file are within normal limits;</t>
  </si>
  <si>
    <t>Hubbard, Leslie J</t>
  </si>
  <si>
    <t>F32.9: DPRESSION(NOT RELEVANT);</t>
  </si>
  <si>
    <t>F33.0: DEPRERSSION(PAROXETINE USE);</t>
  </si>
  <si>
    <t>CXR as patient is &gt;70 years of age and none on file, PFT AS PT IS FORMER SMOKER; No Concerns</t>
  </si>
  <si>
    <t>Hudson, Mary C</t>
  </si>
  <si>
    <t>E11.51; I20.9; E11.39; N18.6;</t>
  </si>
  <si>
    <t>E11.51: DM w/ angiopahty; I20.9: Angina Pectoris; N18.6: End stage renal disease;</t>
  </si>
  <si>
    <t>E11.39: DM w/ opthalmic complication as code in suggested codes cover this code and cover HCC 122;</t>
  </si>
  <si>
    <t>E11.3553: Type 2 diabetes mellitus with stable proliferative diabetic retinopathy, bilateral noted in Ophthalmology noted by Dr. Berger 08/09/19, Eval if the patient dyalisis, if so code for Z99.2 Dependence on renal dialysis, patient will enter ESRD program;</t>
  </si>
  <si>
    <t>PTH and Homocysteine as patient an established CKD condition; Diabetic not on an ACE/ARB or DM medication</t>
  </si>
  <si>
    <t>Hurtado, Elisa G</t>
  </si>
  <si>
    <t>E11.21;</t>
  </si>
  <si>
    <t>E11.21: DIABETIC NEPHROPATHY(TO CODE THIS ALB/CREATININE VALUE SHOULD BE HIGH);</t>
  </si>
  <si>
    <t>E11.9: DM w/o complications as patient has no complications at this time;</t>
  </si>
  <si>
    <t>Interiano, Luis A</t>
  </si>
  <si>
    <t>G63; F33.0; I77.9; E11.21;</t>
  </si>
  <si>
    <t>E11.21: DIABETIC NEPHROPATHY(TO CODE THIS ALB/CREATININE VALUE SHOULD BE HIGH); I77.9: Disorder of arteries and arterioles as this code cannot be used with carotid artery disease;</t>
  </si>
  <si>
    <t>E11.39: DM WITH OPHTHALMIC COMPLICATION(DR GRIER NOTES, GLAUCOMA);</t>
  </si>
  <si>
    <t>Irizarry, Lupe M</t>
  </si>
  <si>
    <t>F33.9; G63; F19.20; E11.69;</t>
  </si>
  <si>
    <t>F19.20: PSYCHOACTIVE SUBSTANCE DEPENDENCE(NOT IN ACTIVE MEDICATION); E11.69: DIABETIC DYSLIPIDEMIA(TG&gt;200&amp;HDL&lt;40, TO CODE THIS);</t>
  </si>
  <si>
    <t>F11.21: OPIOID DEPENDENCE IN REMISSION(PERCOCET&amp;NORCO, MED HX); M46.06: SPINAL ENTHESOPATHY(2018/04/24 L/SPINE MRI, LIGAMENTUM FLAVUM THICKENING); J44.9: COPD(2019/12/02 PFT); E11.9: DM w/o complications as patient has no complications at this time;</t>
  </si>
  <si>
    <t>CXR  as patient is current smoker; No MEDICATION FOR DM</t>
  </si>
  <si>
    <t>Jackson, Joann C</t>
  </si>
  <si>
    <t>F13.20; I25.118; J44.9; N18.3; I70.0; G63; E11.21; M46.1; I50.20; E26.1; F33.0</t>
  </si>
  <si>
    <t>F13.20: ANXIOLYTIC DEPENDENCE; I25.118: CAD WITH ANGINA; J44.9: COPD; N18.3: CKD 3; I70.0: AS OF AORTA; E11.21: DIABETIC NEPHROPATHY; I50.20: CHF; E26.1: SEC. HYPERALDOSTERONISM; F33.0: DEPRESSION;</t>
  </si>
  <si>
    <t>G63: POLYNEUROPATHY(NO ACTIVE DX OF HYPOYHROIDISM);</t>
  </si>
  <si>
    <t>M46.06: SPINAL ENTHESOPATHY(2019/06/11 L/SPINE CT, LIGAMENTUM FLAVUM THICKENING);</t>
  </si>
  <si>
    <t>James, Annie M</t>
  </si>
  <si>
    <t>James, Fulton</t>
  </si>
  <si>
    <t>E11.69; N52.9; Z79.4; E11.22;</t>
  </si>
  <si>
    <t>E11.69: DM WITH COMPLICATION(SEC. TO ERECTILE DYSFUNCTION); Z79.4: INSULIN USE;</t>
  </si>
  <si>
    <t>please remove E11.22 and change to E11.21: Dm with nephropathy as the Albumin/cr ratio is &gt;300;</t>
  </si>
  <si>
    <t>Please consider PTH due to Vit D deficiency, CXR as patient is &gt;70 and none on file; No Concerns</t>
  </si>
  <si>
    <t>Javed, Azhar A</t>
  </si>
  <si>
    <t>Jones, Vera E</t>
  </si>
  <si>
    <t>E11.22; N18.3; C91.90; E66.01; G63; F11.20; I20.9; I27.20;</t>
  </si>
  <si>
    <t>E11.22: DM with CKD; N18.3: CKDIII; E66.01: Morbid obesity; G63: polyneuropthy in other diseases (consider changing to G62.0 if secondary to chemotherapy); F11.20: Opioid dependence; I20.9: Stable angina; I27.20: Pulmonary hyptertension;</t>
  </si>
  <si>
    <t>C91.90: Lymphoid leukemia, unspecified not having achieved remission;</t>
  </si>
  <si>
    <t>C91.91: Lymphoid leukemia, unspecified, in remission;</t>
  </si>
  <si>
    <t>Foot exam to confirm polyneuropathy (please specify if it is sec to DM or rituxan), Consider CXR as none on file or obtain previous records; No Concerns</t>
  </si>
  <si>
    <t>Joy, Donna M</t>
  </si>
  <si>
    <t>I48.2; E11.69; J96.11; D68.69; I50.32; J44.9; I70.0; G63; F13.20; F33.41;</t>
  </si>
  <si>
    <t>I48.2: A-FIB; J96.11: RESPIRATORY FAILURE; Z99.81: DEPENDENCE ON SUPPLEMENTAL OXYGEN; D68.69: SEC. HYPERCOAGULABLE STATE; I50.32: CHF; J44.9: COPD; I70.0: AS OF AORTA; G63: POLYNEUROPATHY SEC. TO HYPOTHYROIDISM; F13.20: ANXIOLYTIC DEPENDENCE; F33.41: DEPRESSION IN REMISSION;</t>
  </si>
  <si>
    <t>E11.69: DM with other complications: No evidence as lipids are WNL on all labs;</t>
  </si>
  <si>
    <t>E11.21: DM with NEPHROPATHY (2019/11/22 LABS, ALB/CREATININE RATIO 38.4); K51.90: ULCERATIVE COLITIS(2019/08/21 DR THILL, A/P);</t>
  </si>
  <si>
    <t>Consider PTH due to vitamin D deficiecy, no recent A1c on file, please eval; No Concerns</t>
  </si>
  <si>
    <t>Kish, Glenn C</t>
  </si>
  <si>
    <t>Consider PTH due CKD 3, NO RECORD AVAILABLE</t>
  </si>
  <si>
    <t>Krueger, Janice L</t>
  </si>
  <si>
    <t>I70.0; E66.01; N18.3;</t>
  </si>
  <si>
    <t>I70.0: AS OF AORTA; E66.01: MORBID OBESITY; N18.3: CKD 3;</t>
  </si>
  <si>
    <t>Consider PTH due CKD 3</t>
  </si>
  <si>
    <t>Laboy, Rosa E</t>
  </si>
  <si>
    <t>Lares, Jovita</t>
  </si>
  <si>
    <t>CXR as patient is &gt;70 years of age</t>
  </si>
  <si>
    <t>Lares, Roman</t>
  </si>
  <si>
    <t>N18.3; G20;</t>
  </si>
  <si>
    <t>Layne, James W</t>
  </si>
  <si>
    <t>Layne, Shelia W</t>
  </si>
  <si>
    <t>E11.9: DM without complication-- Patient has metformin on medication list;</t>
  </si>
  <si>
    <t>None; 01/08/20</t>
  </si>
  <si>
    <t>Leo, Mercedes</t>
  </si>
  <si>
    <t>J44.9: COPD(NO PFT/SUPPORTING DOC TO PROVE IT);</t>
  </si>
  <si>
    <t>Please consider PFT or obtain previous records to conform COPD as there is no supporting evidence in the chart besides medications. Please include new patient paperwork; No Concerns</t>
  </si>
  <si>
    <t>Leo, Sandy</t>
  </si>
  <si>
    <t>E11.69; N18.3; Z79.4;</t>
  </si>
  <si>
    <t>Livoti, Concetta</t>
  </si>
  <si>
    <t>NO BMI AVAILABLE, NO PREVIOUS RECORD AVAILABLE</t>
  </si>
  <si>
    <t>Livoti, William C</t>
  </si>
  <si>
    <t>I48.91;</t>
  </si>
  <si>
    <t>I48.91: A-FIB;</t>
  </si>
  <si>
    <t>D68.69: SEC. HYPERCOAGULABLE STATE(A-FIB PLUS CHADSVASC SCORE=&gt;2);</t>
  </si>
  <si>
    <t>NO RECORD AVAILABLE, CXR as patient is &gt;70 years of age</t>
  </si>
  <si>
    <t>Lopez Rivera, Raul</t>
  </si>
  <si>
    <t>E11.21; F20.9; E66.01; Z79.4;</t>
  </si>
  <si>
    <t>Lopez, Candida</t>
  </si>
  <si>
    <t>E11.69; N18.4; Z79.4; J44.9; F11.20; E21.3; F33.0; I77.9;</t>
  </si>
  <si>
    <t>N18.4: CKD 4; Z79.4: INSULIN USE; F11.20: OPIOID DEPENDENCE; F33.0: DEPRESSION;</t>
  </si>
  <si>
    <t>I77.9: CAD(NOT RELEVANT CODE); E11.69: DIABETIC DYSLIPIDEMIA( SHOULD BE TG&gt;200&amp;HDL&lt;40 , TO CODE THIS); J44.9: COPD(NO PFT/SUPPORTING DOC TO PROVE IT); E21.3: Hyperparathyroidism as this is secondary to renal origin (this code is for secondary to calcium or vit D);</t>
  </si>
  <si>
    <t>I50.32: CHF(GRADE 3 DIASTOLIC DYSFUNCTION, FROM PROBLEM LIST); E11.22: DM PLUS CKD 4; N25.81: Secondary hyperparathyroidism of renal origin(PTH 90 IN RECENT LAB);</t>
  </si>
  <si>
    <t>CXR as patient is &gt;70 years of age, PFT TO CONFIRM COPD</t>
  </si>
  <si>
    <t>Lopez, Jesus M</t>
  </si>
  <si>
    <t>Lopez, Juan M</t>
  </si>
  <si>
    <t>N18.3: CKDIII;</t>
  </si>
  <si>
    <t>Consider PTH level due to CKD, and CXR as patient is former smoker; No Concerns</t>
  </si>
  <si>
    <t>Lopez, Sanjuana</t>
  </si>
  <si>
    <t>E66.01; N18.4; I73.9; I48.91; I50.9/I27.20; N25.81;</t>
  </si>
  <si>
    <t>N18.4: CKD 4; I48.91: A-FIB; 127.20/I50.9: CHF(2019/11/25 SLH D/C SUMMARY); N25.81: SEC. HYPERPARATHYROIDISM;</t>
  </si>
  <si>
    <t>E66.01: MORBID OBESITY(BMI&lt;35); I73.9: PVD(NO ABI/US);</t>
  </si>
  <si>
    <t>E11.22: DM PLUS CKD 4(DR KHAN 2020/02/03, A/P PLUS DR FLUD NOTES); E26.1: SEC. HYPERALDOSTERONISM(CHF PLUS FUROSEMIDE USE); D68.69: SEC. HYPERCOAGULABLE STATE(A-FIB PLUS CHADSVASC SCORE=&gt;2);</t>
  </si>
  <si>
    <t>Louzan, Edenia</t>
  </si>
  <si>
    <t>E11.65; D68.32; I82.409; E21.3;</t>
  </si>
  <si>
    <t>E11.65: DM with hyperglycemia;</t>
  </si>
  <si>
    <t>K92.2: GI bleed (resolved); D68.32; hemorrhagic disorder (resolved);  E11.9: DM without complication; I82.409: Acute DVT; E21.3: Hyperparathyroidism --&gt; resolved as last PTH was 51;</t>
  </si>
  <si>
    <t>E11.3553: DM with proliferative diabetic retinopathy seen in CN Dr Berger 7/17/19; C43.12: Malignant melanoma of left eyelid, including canthis also seen in CN Dr Berger, please eval if active;</t>
  </si>
  <si>
    <t>Love, Bettye J</t>
  </si>
  <si>
    <t>I50.32; I48.0; D68.69; M06.9; D46.4;</t>
  </si>
  <si>
    <t>D46.4: LAST HB IS 10.1;, please remove from problem list</t>
  </si>
  <si>
    <t>Lugo, Antonio</t>
  </si>
  <si>
    <t>N18.3; F13.20; G40.419; E11.22; F33.2; D89.9; I70.0;</t>
  </si>
  <si>
    <t>Please clean up problem list as multiple codes repeated</t>
  </si>
  <si>
    <t>Majano, Rosenda</t>
  </si>
  <si>
    <t>none, no concerns</t>
  </si>
  <si>
    <t>Majano, Silvestre</t>
  </si>
  <si>
    <t>Patient is currently on Gabapentin 100mg, please specify the use, or address G63 Polyneuropathy if this is the reason for this medication.</t>
  </si>
  <si>
    <t>Maldonado Herrera, C</t>
  </si>
  <si>
    <t>I50.22; G63; E26.1; E11.29; N18.3; E11.22; I73.9;</t>
  </si>
  <si>
    <t>E11.29: DM WITH KIDNEY COMPLICATION(DR KHAN NOTES); G63: POLYNEUROPATHY SEC. TO HYPOTHROIDISM;</t>
  </si>
  <si>
    <t>E11.22: EGFR SHOULD BE &lt;60 TO CODE THIS; N18.3: ALL EGFR &gt;60; I50.22: NO ECHO/CXR; E26.1: AS IT IS SEC. TO CHF; I73.9: NO ABI/US;</t>
  </si>
  <si>
    <t>Marine Jr, Jose</t>
  </si>
  <si>
    <t>D69.6; I70.0;</t>
  </si>
  <si>
    <t>Please consider ASA for athero of aorta</t>
  </si>
  <si>
    <t>Marrero Figueroa, Noemi</t>
  </si>
  <si>
    <t>F33.0; E66.01;</t>
  </si>
  <si>
    <t>F33.0: DEPRESSION; E66.01: MORBID OBESITY;</t>
  </si>
  <si>
    <t>EVALUATE F11.21: OPIOID DEPENDENCE IN REMISSION(H/O TRAMADOL USE IN MULTIPLE CONSULTANTS NOTES WITH REFILL);</t>
  </si>
  <si>
    <t>Marrero, Teodora</t>
  </si>
  <si>
    <t>E11.22; N18.3; F13.20; G30.9; I63.9; F33.0; F02.81;</t>
  </si>
  <si>
    <t>E11.22: Diabetes with renal complications; N18.3: CKDIII; F13.20: sedative/anxiolytic dependence; G30.9: alzheimer's disease, unspecified; F33.0: Major depressive disorder, mild, recurrent; F02.81: Dementia in other diseases classified elswhere with behavioral disturbance (please document if patient still having behavioral changes);</t>
  </si>
  <si>
    <t>I63.9: Lacunar infarction, as this should not be coded in an office setting;</t>
  </si>
  <si>
    <t>Consider repeat CXR to evaluate for Athero of Aorta. Consider PTH due to CKD3. PHQ9 Follow Up. Foot exam for neuropathy.; No Concerns</t>
  </si>
  <si>
    <t>Marshall, Patricia E</t>
  </si>
  <si>
    <t>N18.3; J41.0; F33.9;</t>
  </si>
  <si>
    <t>N18.3: CKD 3; J41.0: BRONCHITIS; F33.9: DEPRESSION;</t>
  </si>
  <si>
    <t>EVALUATE F11.21: OPIOID DEPENDENCE IN REMISSION(H/O HYDROCODONE USE IN CONSULTANT NOTES(PATTERSON);</t>
  </si>
  <si>
    <t>CXR as patient is &gt;70 years of age, PTH due to CKD3;; No Concerns</t>
  </si>
  <si>
    <t>Martin, Norma O</t>
  </si>
  <si>
    <t>E11.22; I27.29; M87.052; N18.3; F11.20;</t>
  </si>
  <si>
    <t>Patient former smoker and hx of aspergillosis, consider  CXR and PFT (CXR was ordered on 10/22/2019 but there is no evidence on file); Hx of duloxetine use per CN Dr Freeland, eval for hx of depression vs use for nerve/bone pain.</t>
  </si>
  <si>
    <t>Martinez Pena, Douglas J</t>
  </si>
  <si>
    <t>I70.0; N18.3;</t>
  </si>
  <si>
    <t>PTH due to CKD3, Foot exam due to DM; No TREATMENT FOR DIABETES</t>
  </si>
  <si>
    <t>Martinez, Emilia A</t>
  </si>
  <si>
    <t>Eval F33.2: Major depressive disorder, recurrent severe without psychotic features, patient's PHQ9 score is 24 and patient feels like hurting self or better off dead;</t>
  </si>
  <si>
    <t>MMSE due to memory deficit, evaluate for signs and symptoms of dementia;</t>
  </si>
  <si>
    <t>Martinez, Felix H</t>
  </si>
  <si>
    <t>I27.20; E11.21;</t>
  </si>
  <si>
    <t>I27.20: Pulmonary hypertension;</t>
  </si>
  <si>
    <t>E11.21: Type 2 diabetes mellitus with diabetic nephropathy --&gt; GFR and Mau/Cr ratio are WNL;</t>
  </si>
  <si>
    <t>I25.118: CAD with stable angina - patient is on Ranexa + nitrostat per Dr Cusco note 12/4/19, please eval; E11.69: DM with other specified complication (dyslipidemia as TG &gt;200 and HDL &lt;45 on multiple labs);</t>
  </si>
  <si>
    <t>CXR and PFT as patient is a current smoker; No Concerns</t>
  </si>
  <si>
    <t>Matos Gonzalez, Humberto</t>
  </si>
  <si>
    <t>I20.9; I70.0;</t>
  </si>
  <si>
    <t>Mckinnon, Herbert L</t>
  </si>
  <si>
    <t>I20.9; J44.9; I70.0; I50.9;</t>
  </si>
  <si>
    <t>I20.9: ANGINA(NO CURRENT MEDICATION);</t>
  </si>
  <si>
    <t>Mckinnon, Sophronia W</t>
  </si>
  <si>
    <t>Foot exam,</t>
  </si>
  <si>
    <t>Medina, Blanca I</t>
  </si>
  <si>
    <t>I70.0; N18.3; Z79.4; E11.22;</t>
  </si>
  <si>
    <t>I70.0: AS OF AORTA; N18.3: CKD 3; Z79.4: INSULIN USE; E11.22: DM PLUS CKD 3;</t>
  </si>
  <si>
    <t>F33.2: DEPRESSION(PHQ 9 SCORE 2020 IS 15);</t>
  </si>
  <si>
    <t>PTH due to CKD3, Foot exam due to DM;</t>
  </si>
  <si>
    <t>Melendez Perez, Carmen M</t>
  </si>
  <si>
    <t>I48.2; D68.69; G30.1; F02.80; F33.1; G81.94; I27.22; G63;</t>
  </si>
  <si>
    <t>I63.541: CVA(please resolve code as it is an acute diagnosis)</t>
  </si>
  <si>
    <t>EVALUATE F11.21: OPIOID DEPENDENCE IN REMISSION(H/O TRAMADOL USE IN HOSP RECS/MEDICATION LIST); I70.0: AS OF AORTA(2020/01/23 HOSP RECS, PAGE 7/30, ECHO):</t>
  </si>
  <si>
    <t>NEED PRVIOUS RECORDS</t>
  </si>
  <si>
    <t>Melendez, Eliezer</t>
  </si>
  <si>
    <t>E66.01; F11.20; J44.9; E11.65; Z79.4; G63;</t>
  </si>
  <si>
    <t>J84.9: INTERSTITIAL PULMONARY DISEASE(2018/07/27 CXR);</t>
  </si>
  <si>
    <t>Echo, pt has COPD, none on file.; Diabetic patient not on statin drug, please evaluate.</t>
  </si>
  <si>
    <t>Melendez, Mayra</t>
  </si>
  <si>
    <t>F32.0;</t>
  </si>
  <si>
    <t>F32.0: DEPRESSION;</t>
  </si>
  <si>
    <t>Eval F13.20: Sedative/anxiolytic dependence as patient is on clonazepam/DIAZEPAM, eval longevity of use; Eval I50.32: Chronic diastolic heart failure noted in cardio consult note 10/04/2016, pg 3; R73.03: PRE-DIABETIC(2019/01/08 LABS, BSR 123); G63: POLYNEUROPTAHY(PRE-DIABETIC PLUS GABAPENTIN USE); EVALUATE M46.96: FACET ARTHROPATHY(2017/11/03 MRI L/SPINE, IF PATIENT IS FEELING PAIN/TENDERNESS, KINDLY CODE THIS);</t>
  </si>
  <si>
    <t>None; Eval use of gabapentin (any polyneuropathy?)</t>
  </si>
  <si>
    <t>Melendez, Minerva F</t>
  </si>
  <si>
    <t>F13.20; J44.9; G63; I50.32;</t>
  </si>
  <si>
    <t>F13.20: ANXIOLYTIC DEPENDENCE; J44.9; G63: POLYNEUROPATHY SEC. TO HYPOTHYROIDISM; I50.32;</t>
  </si>
  <si>
    <t>J44.9: COPD(NO PFT/SUPPORTING DOC TO PROVE IT); I50.32: CHF(ONLY DD);</t>
  </si>
  <si>
    <t>M46.06: SPINAL ENTHESOPATHY(2018/09/14 L/SPINE MRI, LIGAMENTUM FLAVUM THICKENING); I70.0: AS OF AORTA(ECHO 2018/09/19);</t>
  </si>
  <si>
    <t>Mena, Jesse</t>
  </si>
  <si>
    <t>Z79.4; C18.9; E08.620; C22.9;</t>
  </si>
  <si>
    <t>Please request  all old records to support Ca of liver and Ca of the colon.Please perform foot exam to eval for polyneuropathy and SCAN into patient documents</t>
  </si>
  <si>
    <t>Mendez Rivera, Rafael</t>
  </si>
  <si>
    <t>E11.69; E78.2; C61;</t>
  </si>
  <si>
    <t>Mendoza, Emilio</t>
  </si>
  <si>
    <t>NO PREVIOUS RECORD</t>
  </si>
  <si>
    <t>Mendoza, Mario G</t>
  </si>
  <si>
    <t>I50.32; I20.9; I77.9;</t>
  </si>
  <si>
    <t>I20.9: ANGINA;</t>
  </si>
  <si>
    <t>I77.9: CAD(NOT RELEVANT); E26.1: SEC. HYPERALDOSTERONISM(01/09/2020 PROGRESS NOTES, YOU CANNOT USE THIS WITH LISINOPRIL, THEIR SHOULD BE DIURETIC TO CODES THIS WITH CHF): I50.32: CHF(GRADE 1 DD);</t>
  </si>
  <si>
    <t>I70.0: CALCIFICATION OF AORTA(2020/01/14 CT PELVIS); EVALUATE E11.9: DM(2017/11/21 HOSP RECS, PAGE 12/34, ASSESSMENT);</t>
  </si>
  <si>
    <t>Mendoza, Nereida A</t>
  </si>
  <si>
    <t>E11.51;</t>
  </si>
  <si>
    <t>E11.51: DM WITH PVD;</t>
  </si>
  <si>
    <t>E21.0: HYPERPARATHYROIDISM(2019/09/05 LABS, PTH 69);</t>
  </si>
  <si>
    <t>Menendez, Nestor</t>
  </si>
  <si>
    <t>I20.9; I50.22; E26.1; J96.11; J44.9; F33.0; N18.3;N18.4; F20.9; E11.22; Z79.4; F02.80; G63;  E44.0; I73.9; E66.01;</t>
  </si>
  <si>
    <t>I20.9; Angina pectoris; E26.1: secondary hyperaldosteronism;  F33.0: Depression, recurrent, mild; F20.9: schizophrenia; F02.80: Dementia; I73.9: PVD; E66.01: morbid obesity;</t>
  </si>
  <si>
    <t>G63: Polyneuropathy, classified elsewhere as patient is stated to have neuropathy due to DM; E44.0: Moderate PCM as patient only meets 1 criteria: low albumin; J96.22: Acute and chronic resp failure -- pt has chronic resp failure already; N18.3: CKD III -- pt has GFR at 22;</t>
  </si>
  <si>
    <t>F11.20: Consider opioid dependence as tramadol + norco + ultracet noted on medication list, eval longevity of use;</t>
  </si>
  <si>
    <t>Please clean up problem list as many codes repeated</t>
  </si>
  <si>
    <t>Mercado, Elsa R</t>
  </si>
  <si>
    <t>I70.0; G63;</t>
  </si>
  <si>
    <t>Milnes, Danice C</t>
  </si>
  <si>
    <t>F33.42;</t>
  </si>
  <si>
    <t>Patient is former smoker, consider CXR; 01/08/20</t>
  </si>
  <si>
    <t>Mojica Ferro, Rosa C</t>
  </si>
  <si>
    <t>G30.9; N18.3; I70.0; I50.32/I50.9; I21.4;</t>
  </si>
  <si>
    <t>G30.9: ALZHEIMER DISEASE; I70.0: AS OF AORTA; I50.32: CHF;</t>
  </si>
  <si>
    <t>I21.4: NSTEMI please resolve as this is acute dx and it has been more than 4 weeks since incident; N18.3: CKD 3(ALL EGFR&gt;60 EXCEPT, WHICH IS NOT ENOUGH TO ESTABLISH DX)</t>
  </si>
  <si>
    <t>Molina Concepcion, Luz N</t>
  </si>
  <si>
    <t>E66.01; F33.0;</t>
  </si>
  <si>
    <t>E66.01: MORBID OBESITY(BMI&lt;35); (Please remove from problem list)</t>
  </si>
  <si>
    <t>Molinaro, Dominick</t>
  </si>
  <si>
    <t>I27.20; E11.22; I70.0; N18.3; G62.0;</t>
  </si>
  <si>
    <t>I27.20: PULMONARY HYPERTENSION; E11.22: DM PLUS CKD 3; I70.0: AS OF AORTA; N18.3: CKD 3;</t>
  </si>
  <si>
    <t>G62.0: POLYNEUROPATHY D/T DRUG(THEIR IS NO DRUG MENTIONED WHICH YOU CAN LINK TO);</t>
  </si>
  <si>
    <t>J44.9: COPD(2018/08/28 PFT); J84.10: PULMONARY FIBROSIS(2019/03/07 HOSPITAL ADMIT, PAGE 37/39, CT THORAX);</t>
  </si>
  <si>
    <t>PTH due to CKD III, Consider foot exam due to PNY, DM: no oral hypoglycemics or Ace/Arb</t>
  </si>
  <si>
    <t>Monahan, Anita G</t>
  </si>
  <si>
    <t>C18.2; N18.3; F10.20;</t>
  </si>
  <si>
    <t>F10.20: ETOH dependence, patient drink a glass of wine at night, please eval if actual ETOH dependence;</t>
  </si>
  <si>
    <t>Former smoker, consider CXR. PTH due to CKD III</t>
  </si>
  <si>
    <t>Monestel, Franklin</t>
  </si>
  <si>
    <t>N18.3; E11.65; Z79.4; E66.01; F32.0; J44.9; I70.0;</t>
  </si>
  <si>
    <t>N18.3: CKD 3; F32.0: DEPRESSION;</t>
  </si>
  <si>
    <t>consider PFT to confirm COPD as there is no evidence in chart;</t>
  </si>
  <si>
    <t>Money, Barbara I</t>
  </si>
  <si>
    <t>E11.69; E66.01;</t>
  </si>
  <si>
    <t>F33.9: Depression, recurrent - Patient notes depression on NP paperwork, PHQ9 is 5 and patient feels sad, depressed, has anhedonia, please evaluate; .E11.42: DM with polyneurpathy noted on Dr. Kosonam's records 1/15/2020 + pt refers cold/burning feet;</t>
  </si>
  <si>
    <t>Foot exam to confirm DM polyneuropathy</t>
  </si>
  <si>
    <t>Monjure, Annette</t>
  </si>
  <si>
    <t>I70.0; N18.3; E11.22; E66.01; M31.6;</t>
  </si>
  <si>
    <t>I70.0: AS OF AORTA; N18.3: CKD 3; E11.22: DM PLUS CKD 3;</t>
  </si>
  <si>
    <t>E66.01: MORBID OBESITY(BMI&lt;35); M31.6: GIANT CELL ARTERITIS(THIER IS TEMPORAL ARTERITIS IN ALL HOSPITAL RECORDS, BUT NO GIANT CELL);</t>
  </si>
  <si>
    <t>Morales, Rafael</t>
  </si>
  <si>
    <t>F13.20; G63; E66.01; J44.9; F33.0; I48.91;</t>
  </si>
  <si>
    <t>J44.9: COPD(NO PFT/SUPPORTING DOC TO PROVE IT); G63: POLYNEUROPATHY(PT BSR IS 92 NOW, AS YOU HAVE LINK IT WITH PRE-DIABETES);</t>
  </si>
  <si>
    <t>EVALUATE M46.96: FACET ARTHROPATHY(MRI L/SPINE 2019/01/02, IF THEIR IS ANY PAIN/TENDERNESS, KINDLY CODE THIS); Please order PFT for J44.9 COPD</t>
  </si>
  <si>
    <t>Morera Alvar, Jose M</t>
  </si>
  <si>
    <t>Morrison, Ronald S</t>
  </si>
  <si>
    <t>D69.6: THROMBOCYTOPENIA;</t>
  </si>
  <si>
    <t>N18.3: CKD 3(ALL EGFR&gt;60, EXCEPT ONE WHICH IS NOT ENOUGH TO ESTABLISH DX);</t>
  </si>
  <si>
    <t>CXR as patient is &gt;70 years of age, NO PREVIOUS RECORD</t>
  </si>
  <si>
    <t>Muniz, Elba</t>
  </si>
  <si>
    <t>E66.01; D47.3; F33.0; F13.20; G37.3; G35;</t>
  </si>
  <si>
    <t>D47.3: Essential (hemorrhagic) thrombocythemia as current PLT levels are 347; G37.3: TRANSVERSE MYELITIS(IT IS A PMH IN 2002, NOT ACTIVE YET); G35: MULTIPLE SCLEROSIS(NO EVIDENCE/CONSULTANT NOTE); * PLEASE REMOVE THESE CODES FROM THE PROBLEM LIST IF THEY NO LONGER PERTAIN*</t>
  </si>
  <si>
    <t>Please obtain records for Multiple Sclerosis diagnosis; No Concerns</t>
  </si>
  <si>
    <t>Nesterwitz, Benjamin E</t>
  </si>
  <si>
    <t>Nichols, James K</t>
  </si>
  <si>
    <t>I20.9; J96.11; I48.2; D68.69; I77.9; F10.20; J44.9; I50.22; E26.1; N18.3;</t>
  </si>
  <si>
    <t>I20.9: ANGINA; J96.11: RESPIRATORY FAILURE; I48.2: A-FIB; D68.69: SEC. HYPERCOAGULABLE STATE; F10.20: ALCOHOL DEPENDENCE; J44.9: COPD; I50.22: CHF; E26.1: SEC. HYPERALDOSTERONISM; N18.3: CKD 3;</t>
  </si>
  <si>
    <t>I77.9: CAD(NOT RELEVANT);</t>
  </si>
  <si>
    <t>Novak, Dorothy</t>
  </si>
  <si>
    <t>E46; I70.0; N18.3; J44.9; S22.080A;</t>
  </si>
  <si>
    <t>S22.080A: Compression fracture of T12 vertebra, initial encounter --&gt; This is no longer an initial encounter, fracture occurred in 2018, please use correct code or remove;</t>
  </si>
  <si>
    <t>Novak, Henry J</t>
  </si>
  <si>
    <t>F11.20; I70.0; H35.3221; J44.9;</t>
  </si>
  <si>
    <t>F11.20 Uncomplicated opioid dependence  (please delete this code since F11.21 opiod dependence in remission is being coded)</t>
  </si>
  <si>
    <t>Ojerio, Mariafe C</t>
  </si>
  <si>
    <t>E11.69; E11.9;</t>
  </si>
  <si>
    <t>E11.69: DM with other specified complication (diabetic dyslipidemia as TG 295 and HDL 45);</t>
  </si>
  <si>
    <t>E11.9: DM without complications;</t>
  </si>
  <si>
    <t>Former smoker, consider CXR; No Concerns</t>
  </si>
  <si>
    <t>Olson, Anita R</t>
  </si>
  <si>
    <t>F10.20;</t>
  </si>
  <si>
    <t>F10.20: Alcohol dependence, uncomplicated;</t>
  </si>
  <si>
    <t>CXR and PFT due to former smoker 20 pack/year; Foot exam due to alcoholism;; No Concerns</t>
  </si>
  <si>
    <t>Orellana, Carlos S</t>
  </si>
  <si>
    <t>N18.3; E11.22;</t>
  </si>
  <si>
    <t>CXR as patient is &gt;70 years of age, PTH due to CKD III, NO PREVIOUS RECORD</t>
  </si>
  <si>
    <t>Orellana, Graciela</t>
  </si>
  <si>
    <t>Ortiz, Bilma S</t>
  </si>
  <si>
    <t>E66.01; G40.409; E11.65;</t>
  </si>
  <si>
    <t>E66.01: morbid obesity; G40.909: seizures;</t>
  </si>
  <si>
    <t>E11.65: DM with hyperglycemia (pt's glucose is &lt;180 and A1c &lt;8%);</t>
  </si>
  <si>
    <t>E11.9: DM without complications (no complications reported);</t>
  </si>
  <si>
    <t>Foot exam to evaluate polyneuropathy as patient is Diabetic, PTH due to Cit D deficiency</t>
  </si>
  <si>
    <t>Ortiz, Iris N</t>
  </si>
  <si>
    <t>E11.69; E66.01; G63; J44.9; I27.20; F33.1;</t>
  </si>
  <si>
    <t>J44.9: No evidence of COPD, patient is non smoker, CT chest no sgns of COPD/emphysema. Consider Asthma J45.909 instead;</t>
  </si>
  <si>
    <t>Please consider foot exam to confirm polyneuropathy (OR please scan in foot exam to have evidence for polyneuropathy).</t>
  </si>
  <si>
    <t>Ortiz, Nilda</t>
  </si>
  <si>
    <t>K50.90;</t>
  </si>
  <si>
    <t>K50.90: CROHNS DISEASE;</t>
  </si>
  <si>
    <t>Ottoni Martinez, Maria</t>
  </si>
  <si>
    <t>J44.9: COPD(DR JALLOUL 2020/01/28, HPI, PFT);</t>
  </si>
  <si>
    <t>Ozuna De Gil, Altagracia</t>
  </si>
  <si>
    <t>F32.5; N18.3; E44.1; E11.69; E78.2; G30.9; F02.81; Z79.4;</t>
  </si>
  <si>
    <t>E44.1: PCM(NOT MEETING CRITERIA);</t>
  </si>
  <si>
    <t>Pantoja, Carmen</t>
  </si>
  <si>
    <t>F33.9; I48.91; G40.909;  D68.69; F13.20; I71.4; J43.9; E26.1; I50.32; I27.21;</t>
  </si>
  <si>
    <t>I48.91: Afib;</t>
  </si>
  <si>
    <t>Foot exam due to IFG</t>
  </si>
  <si>
    <t>Perez, Anatolia</t>
  </si>
  <si>
    <t>I73.9; N18.3;</t>
  </si>
  <si>
    <t>PTH due to CKD III, REPEAT EGFR AS THEIR IS ONLY ONE LOW READING</t>
  </si>
  <si>
    <t>Perez, Maria</t>
  </si>
  <si>
    <t>F11.20; F33.9; G31.84;</t>
  </si>
  <si>
    <t>Perez, Rafael E</t>
  </si>
  <si>
    <t>170.0: AS OF AOTA;</t>
  </si>
  <si>
    <t>CONSIDER PFT AS PT IS FORMER SMOKER</t>
  </si>
  <si>
    <t>Pfeiffer, Frank J</t>
  </si>
  <si>
    <t>N18.3; F10.20; I70.0; I50.32; E26.1;</t>
  </si>
  <si>
    <t>Pfeiffer, Mary J</t>
  </si>
  <si>
    <t>I48.0; D68.69;</t>
  </si>
  <si>
    <t>Consider CXR as patient is &gt;70 y/o no CXR on file</t>
  </si>
  <si>
    <t>Pineda, Ivans</t>
  </si>
  <si>
    <t>E66.01; F11.21;</t>
  </si>
  <si>
    <t>EVALUATE M46.96: FACET ARTHROPATHY(XR L/SPINE 2018/02/19, IF THEIR IS ANY PAIN/TENDERNESS, KINDLY CODE THIS);</t>
  </si>
  <si>
    <t>Pirrone, Felicia L</t>
  </si>
  <si>
    <t>I50.32; E11.69; G63; N18.3; E11.51;</t>
  </si>
  <si>
    <t>E11.69: DIABETIC DYSLIPIDEMIA(TG&gt;200&amp;HDL&lt;40 TO CODE THIS); E11.51: DM WITH PAD( NO ABI/US);</t>
  </si>
  <si>
    <t>Pirrone, Rosario</t>
  </si>
  <si>
    <t>N18.3; F11.20;</t>
  </si>
  <si>
    <t>Poppy, Jim C</t>
  </si>
  <si>
    <t>D69.2: SENILE PURPURA(KINDLY DOCUMENT PHYSICAL FINDING);</t>
  </si>
  <si>
    <t>Patient is current smoker, consider CXR, PFT, Patient with sleep apnea, consider ECHO, patient with impaired fasting glucose and hypothyroidism, consider foot exam to eval PNY; No Concerns</t>
  </si>
  <si>
    <t>Poppy, Theresa A</t>
  </si>
  <si>
    <t>No PHQ 9 or alcohol screen scanned in, consider Echo due to morbid obesity, NO PREVIOUS RECORDS</t>
  </si>
  <si>
    <t>Posadas, Fidelina</t>
  </si>
  <si>
    <t>I50.32; F33.1; I70.0; J44.9; G63; N18.3;</t>
  </si>
  <si>
    <t>Quinones, Gabino</t>
  </si>
  <si>
    <t>I70.0; J84.10; E11.69; E78.2; K74.60; I49.5; E66.01; I50.32; E26.1; D69.6;</t>
  </si>
  <si>
    <t>I70.0: AS OF AORTA(NO CXR/ECHO/US); J84.10: PULMONARY FIBROSIS(NO CXR/CT CHEST); I50.32: CHF(GRADE 1 DD);</t>
  </si>
  <si>
    <t>EVALUATE M33.20: POLYMYOSITIS(2017/07/17 DR JALLOUL, A/P);</t>
  </si>
  <si>
    <t>Ramirez, Betty</t>
  </si>
  <si>
    <t>I73.9: PVD(ABI NEGATIVE(DR ALETI), DR CUSCO NOTES SAYS NEGATIVE ARTERIAL STUDY);</t>
  </si>
  <si>
    <t>EVALUATE F33.0: DEPRESSION(CYMBALTA USE);</t>
  </si>
  <si>
    <t>Ramirez, Esdras</t>
  </si>
  <si>
    <t>E11.65; E11.9; E11.69;</t>
  </si>
  <si>
    <t>E11.9: DM W/O COMPLICATION; E11.65: DIABETIC HYPERGLYCEMIA(HbA1C&lt;8.0&amp;BSR&lt;180); E11.69: DIABETIC DYSLIPIDEMIA(HDL&gt;40&amp;TG&lt;200);</t>
  </si>
  <si>
    <t>E11.36: DIABETIC CATARACT(2019/03/19 DR LOVE, ASSESSMENT);</t>
  </si>
  <si>
    <t>Ramnarine, Mike</t>
  </si>
  <si>
    <t>E11.69: DM with other complications: not valid as no complications found, TG are &lt;200 and HDL&gt;50;</t>
  </si>
  <si>
    <t>E11.39: DIABETIC OPHTHALMIC COMPLICATION(2019/12/16 DR BURRY, GLAUCOMA);</t>
  </si>
  <si>
    <t>DM not on ace/arb or statin, consider oral hypoglycemics as well if needed</t>
  </si>
  <si>
    <t>Ramos Prosper, Juana</t>
  </si>
  <si>
    <t>Z79.4; G30.9; F02.81; E11.69; E78.5; F33.0;</t>
  </si>
  <si>
    <t>Z79.4: INSULIN USE; G30.9: ALZHEIMER DISEASE(NO ECIDENCE/CONSULTANT NOTE); F02.81: DEMENTIA WITH BEHAVORIAL DISTURBANCE; F33.0: DEPRESSION;</t>
  </si>
  <si>
    <t>Ramos Prosper, Marta</t>
  </si>
  <si>
    <t>Ramos, Francisco</t>
  </si>
  <si>
    <t>E11.69; D69.6; E11.9; I60.9; I70.0; I20.0; F10.20;</t>
  </si>
  <si>
    <t>I20.0: Unstable angina, please remove from problem list; D69.6: Thrombocytopenia, last platelets are 152;</t>
  </si>
  <si>
    <t>Eval for F32.0: Major depressive disorder, single episode, mild, as patient PHQ9 score is 9, feels anhedonia, sad and depressed;</t>
  </si>
  <si>
    <t>Please eval for any right sided weakness and/or paresthesia due to hx of subarachnoid hemorrhage and infarct; No Concerns</t>
  </si>
  <si>
    <t>Ramos, Noemi</t>
  </si>
  <si>
    <t>J44.9; I70.0;</t>
  </si>
  <si>
    <t>Reid, Hazel V</t>
  </si>
  <si>
    <t>I50.30; I27.20; I77.9;  E11.69; I70.0; I25.118; F11.20; E26.1; I25.110;</t>
  </si>
  <si>
    <t>I50.30: CHF; E11.69: DIABETIC DYSLIPIDEMIA; I70.0: AS OF AORTA; I25.118: CAD WITH ANGINA; F11.20: OPIOID DEPENDENCE;</t>
  </si>
  <si>
    <t>I77.9: Disorder of Arteries and Arterioles as this code cannot be used for carotid artery disease;  I27.20: Pulmonary Hypertension as last ECHO 04/18/19 within normal limits; E26.1: Secondary Hyperaldosteronism as patient is not taking any of the authorized diuretics; I25.110: CAD w/ unstable angina as this is an acute diagnosis;</t>
  </si>
  <si>
    <t>J84.9: INTERSTITIAL PULMONARY DISEASE(2019/04/24 CXR);</t>
  </si>
  <si>
    <t>None; Diabetic not on an ACE/ ARB or statin</t>
  </si>
  <si>
    <t>Reid, Lawrence C</t>
  </si>
  <si>
    <t>F33.41; I77.9; I27.21; I69.359; I70.0; J44.9; I50.32;  I82.511; D68.69;</t>
  </si>
  <si>
    <t>F33.41: DEPRESSION IN REMISSION; I27.21: PULMONARY HYPERTENSION; I69.359: HEMIPARESIS AFTER CVA; I70.0: AS OF AORTA; I82.511: DVT; D68.69: SEC. HYPERCOAGULABLE STATE;</t>
  </si>
  <si>
    <t>I77.9: Disorder of Arteries and Arterioles as this code cannot be used for carotid artery disease; I50.32: Diastolic CHF as ECHO 03/01/18 with only Diastolic Dysfunction I; J44.9: COPD as PFT 07/31/18 shows no obstructive pattern;</t>
  </si>
  <si>
    <t>Renovales Carcador, Luz A</t>
  </si>
  <si>
    <t>N17.9; D47.3; N18.3; E11.22; I70.0; G30.9;</t>
  </si>
  <si>
    <t>E11.22: DM PLUS CKD 4; N18.4: CKD 4; G30.9: ALZHEIMER DISEASE;</t>
  </si>
  <si>
    <t>N17.9: ARF(ACUTE CODE); D47.3: THROMBOCYTOPENIA(TO CODE THIS, PLT SHOULD BE&gt;450 AND CONFIRMED BY PERIPHERAL LOOD SMEAR); I70.0: AS OF AORTA(NO CXR/ECHO); N18.3: CKD3(EGFR&lt;30);</t>
  </si>
  <si>
    <t>I73.9: PVD(PLAQUE SEEN, 2015 OLD CHART, PAGE 30/59(1);</t>
  </si>
  <si>
    <t>Rhodes Jr, James W</t>
  </si>
  <si>
    <t>D69.2; J44.9; I50.9; F33.0; F13.20; Z93.2;</t>
  </si>
  <si>
    <t>J44.9: COPD; I50.9: CHF; F33.0: DEPRESSION; F13.20: ANXIOLYTIC DEPENDENCE; Z93.2: ILEOSTOMY STATUS;</t>
  </si>
  <si>
    <t>D69.2: SENILE PURPURA(NO EVIDENCE);</t>
  </si>
  <si>
    <t>N18.3: CKD 3(2019/12/26 LABS, EGFR 55); E11.22: DM PLUS CKD 3(2020/01/08 DR TAYLOR, PAGE 7/57, ASSESSMENT);</t>
  </si>
  <si>
    <t>PTH due to CKDIII</t>
  </si>
  <si>
    <t>Riddle, Terry M</t>
  </si>
  <si>
    <t>E11.42; I70.0; I27.20;</t>
  </si>
  <si>
    <t>Diabetic not an an ACE/ARB</t>
  </si>
  <si>
    <t>Rieger, Shirley M</t>
  </si>
  <si>
    <t>E66.01; I50.22; E26.1; F33.1; F10.20; N18.3; J44.9; I70.0; K51.90; G62.1; N18.4; H35.3230;</t>
  </si>
  <si>
    <t>F33.1: DEPRESSION; G62.1: ALCOHOLIC POLYNEUROPATHY; H35.3230: EXUDATIVE MD;</t>
  </si>
  <si>
    <t>PTH due to CKDIII,</t>
  </si>
  <si>
    <t>Rincon, Carmen A</t>
  </si>
  <si>
    <t>I27.20; F11.20; F33.0; G63; N18.4;</t>
  </si>
  <si>
    <t>I27.20: PULMONARY HYPERTENSION; F33.0: DEPRESSION; G63: PRE-DIABETIC POLYNEUROPATHY(; N18.4: CKD 4;</t>
  </si>
  <si>
    <t>F11.20: OPIOID DEPENDENCE(NOT USING TRAMADOL NOW);</t>
  </si>
  <si>
    <t>E11.42: Diabetes with polyneuropathy (patient on metformin, diabetes also noted on Dr. Sambandam notes scanned on 2019-04-04 pg 23, please eval vs pre-DM -- A1c is 6.1% with metformin) --&gt; If Agree with E11.42 please remove G63 (polyneuropathy sec to other diseases); F11.21: OPIOID DEPENDENCE IN REMISSION(TRAMADOL);</t>
  </si>
  <si>
    <t>Please consider PTH due to low Vit D and CKD IV, Foot exam to support diagnosis of polyneuropathy; Pt with polyneuropathy, consider gabapentin if symptomatic</t>
  </si>
  <si>
    <t>Rios Cappiello, Felicita</t>
  </si>
  <si>
    <t>D47.3; E66.01; N18.3; E11.22; E11.9;</t>
  </si>
  <si>
    <t>D47.3: THROMBOCYTOPENIA(TO CODE THIS, PLT SHOULD BE&gt;450 AND CONFIRMED BY PERIPHERAL LOOD SMEAR); E11.9: DM W/O COMPLICATION; N18.3: CKD 3: ALL EGFR ARE&gt;60 EXCEPT ONE, WHICH IS NOT ENOUGH TO ESTABLISH DX; E11.22: DM PLUS CKD 3(AS CKD 3 IS NOT ESTABLISH YET);</t>
  </si>
  <si>
    <t>EVALUATE M46.92: FACET ARTHROPATHY(XR C/SPINE 2019/05/28, IF THEIR IS ANY PAIN/TENDERNESS, KINDLY CODE THIS); E11.39: DIABETIC OPHTHALMIC COMPLICATION(2020/02/13 DR BURRY, GLAUCOMA);</t>
  </si>
  <si>
    <t>Please send CBC for pt to eval for D47.3 thrombocytosis</t>
  </si>
  <si>
    <t>Rivera Jr, Edwin</t>
  </si>
  <si>
    <t>Rivera, Thelma</t>
  </si>
  <si>
    <t>N18.3; F13.20; I71.2; F33.9;</t>
  </si>
  <si>
    <t>Rodgers, Carolyn S</t>
  </si>
  <si>
    <t>E11.42; F13.20; Z79.4; I70.0;</t>
  </si>
  <si>
    <t>E11.42: Diabetes with polyneuropathy; F13.20: Sedative/anxiolytic dependence; Z79.4: long term insulin use; I70.0: athero of the aorta;</t>
  </si>
  <si>
    <t>Eval for F03.90: Unspecified dementia without behavioral disturbance -- Chronic mild dementia noted on hospital discharge 7/1/2019 SLH;</t>
  </si>
  <si>
    <t>Consider MMSE to rule out dementia; Consider gabapentin for polyneuropathy</t>
  </si>
  <si>
    <t>Rodriguez Lopez, Angel L</t>
  </si>
  <si>
    <t>EVALUATE M46.92: FACET ARTHROPATHY(MRI C/SPINE 2017/06/29, IF THEIR IS ANY PAIN/TENDERNESS, KINDLY CODE THIS);</t>
  </si>
  <si>
    <t>Rodriguez, Diego</t>
  </si>
  <si>
    <t>Rodriguez, Manuela</t>
  </si>
  <si>
    <t>J44.9; D89.9; E11.69; M06.9; I73.9; G61.89;</t>
  </si>
  <si>
    <t>Rodriguez, Pedro P</t>
  </si>
  <si>
    <t>E11.22; I70.0; I50.32; M06.9; J84.10; I20.9; F13.20; N18.3;</t>
  </si>
  <si>
    <t>E11.22: DM PLUS CKD 3; I70.0: CALCIFICATION OF AORTA; I50.32: CHF; M06.9: RA; J84.10: PULMONARY FIBROSIS; I20.9: ANGINA; N18.3: CKD 3;</t>
  </si>
  <si>
    <t>F13.20: ANXIOLYTIC DEPENDENCE(CLONAZEPAM, NOT IN ACTIVE MEDICATION);</t>
  </si>
  <si>
    <t>F13.21: ANXIOLYTIC DEPENDENCE IN REMISSION(CLONAZEPAM USE);</t>
  </si>
  <si>
    <t>Rodriguez, Providenci</t>
  </si>
  <si>
    <t>E11.9; D69.6; F13.20;</t>
  </si>
  <si>
    <t>Rodriguez, Teofila</t>
  </si>
  <si>
    <t>N18.3; E66.01; F13.20;</t>
  </si>
  <si>
    <t>F13.20: ANXIOLYTIC DEPENDENCE(NOT RELEVANT, AS TRAMADOL IS OPIOID); N18.3: CKD 3(ALL EGFR ARE&gt;60, EXCEPT ONE WHICH IS NOT ENOUGH TO ESTABLISH DX);</t>
  </si>
  <si>
    <t>Rogers, Dora L</t>
  </si>
  <si>
    <t>N18.3; J44.9; I70.0; E44.0; F33.2; F03.91;</t>
  </si>
  <si>
    <t>I70.0: CALCIFICATION OF AORTA; F33.2: DEPRESSION; F03.91: DEMENTIA;</t>
  </si>
  <si>
    <t>E44.0: Protein calorie malnutrition --&gt; Patient has BMI of 21.97, but no mention of weight loss, muscle mass loss, etc, please resolve; N18.3: CKD 3(ALL EGFR ARE &gt;60); J44.9: C0-D(NO PFT/SUPPORTING DOC TO PROVE IT);</t>
  </si>
  <si>
    <t>Consider PTH due to low Vit-D, no evidence of COPD besides CXR, consider PFT to confirm or eval J41.0 (simple chronic bronchitis) if patient has symptoms.; patient diagnosed with COPD, consider inhalers.</t>
  </si>
  <si>
    <t>Rojas, Andres</t>
  </si>
  <si>
    <t>C34.90; C61; D89.9; C79.51; N18.3; E11.22; D68.69; I48.0; F11.20; D70.9;</t>
  </si>
  <si>
    <t>C34.90: CA LUNG; D89.9: IMMUNOSUPPRESSED STATUS; C79.51: SEC. CA BONE; N18.3: CKD 3; E11.22: DM PLUS CKD 3; D68.69: SEC. HYPERCOAGULABLE STATE; I48.0: A-FIB; F11.20: OPIOID DEPENDENCE; D70.9: NEUTROPENIA;</t>
  </si>
  <si>
    <t>C61: Prostate cancer: History of prostate cancer noted on Dr Cusco consult note 10/15/2019, in remission (see pg 3), please resolve;</t>
  </si>
  <si>
    <t>G62.2: Chemotherapy induced polyneuropathy, noted in Dr Cusco consult note 10/15/2019 pg 3, please evaluate;</t>
  </si>
  <si>
    <t>Roman, Luis A</t>
  </si>
  <si>
    <t>N18.3; C61; I77.810; I27.21;</t>
  </si>
  <si>
    <t>N18.3: CKD 3; C61: CA PROSTATE; I77.810: ECTATIC ABDOMINAL AORTA; I27.21: PULMONARY HYPERTENSION;</t>
  </si>
  <si>
    <t>I70.0: CALCIFICATION OF AORTA(2019/04/26 ECHO); D89.9: IMMUNOSUPPRESSED STATUS(ON LUPRON, DR KUNTA 2020 NOTES);</t>
  </si>
  <si>
    <t>Consider PTH due to CKD3</t>
  </si>
  <si>
    <t>Romero, Carlos M</t>
  </si>
  <si>
    <t>F13.20: ANXIOLYTIC DEPENDENCE(ZOLPIDEM, H/O AMBIEN USING);</t>
  </si>
  <si>
    <t>Romero, Pamela R</t>
  </si>
  <si>
    <t>G40.909; D69.2; G81.90; N18.3; I70.0;</t>
  </si>
  <si>
    <t>Romero, Victor J</t>
  </si>
  <si>
    <t>E11.69; E78.2; F33.1; E11.9;</t>
  </si>
  <si>
    <t>E11.69: DIABETIC DYSLIPIDEMIA; F33.1: DEPRESSION;</t>
  </si>
  <si>
    <t>Romero, Yrma A</t>
  </si>
  <si>
    <t>N25.81; Z79.4; E66.01; E11.22; N18.4;</t>
  </si>
  <si>
    <t>N25.81: SEC. HYPERTHYROIDISM; Z79.4: INSULIN USE; E11.22: DM PLUS CKD 4; N18.4: CKD 4;</t>
  </si>
  <si>
    <t>Rooplall, Binmatie</t>
  </si>
  <si>
    <t>I73.9; E11.69; E78.5; I25.119; E66.01;</t>
  </si>
  <si>
    <t>I73.9: PAD; I25.119: CAD WITH ANGINA; E66.01: MORBID OBESITY;</t>
  </si>
  <si>
    <t>E11.9: DM W/O COMPLICATION; G62.9; E11.69: DIABETIC DYSLIPIDEMIA(TG&gt;200&amp;HDL&lt;40 TO CODE THIS);</t>
  </si>
  <si>
    <t>G63: POLYNEUROPATHY(FROM PROBLEM LIST PLUS HYPOTHYROIDISM);  E11.51: DM PLUS PAD;</t>
  </si>
  <si>
    <t>Patient has Dx of angina, please consider Nitro/Isosorbide, DM: please consider Ace/Arb</t>
  </si>
  <si>
    <t>Rosado, Federico</t>
  </si>
  <si>
    <t>F33.9; F13.20; J44.9;</t>
  </si>
  <si>
    <t>F33.9: RECURRENT DEPRESSION; F13.20: ANXIOLYTIC DEPENDENCE; J44.9;</t>
  </si>
  <si>
    <t>I20.8: ANGINA(DR TAWAM 2019/10/24, ASSESSMENT);</t>
  </si>
  <si>
    <t>Rosado, Teresa H</t>
  </si>
  <si>
    <t>F32.0; I20.8; E66.01; J44.9;</t>
  </si>
  <si>
    <t>F32.0: DEPRESSION(IN REMISSION);</t>
  </si>
  <si>
    <t>F32.5: DEPRESSSION IN REMISSION(NOT TAKING ESCITALOPRAM ANYMORE);</t>
  </si>
  <si>
    <t>Rouas, Zakaria</t>
  </si>
  <si>
    <t>K50.00; D89.9; F32.5; E44.1;</t>
  </si>
  <si>
    <t>E44.1: Mild protein-calorie malnutrition as patient does not meet criteria for this diagnosis, no clinical finding, albumin within normal limits and BMI &gt;19; D89.9: Disorder involving the immune mechanism, unspecified as patient does not have any medications or conditions for this code to be used;</t>
  </si>
  <si>
    <t>Rozar, Marlene J</t>
  </si>
  <si>
    <t>Rozario, Gertrud E</t>
  </si>
  <si>
    <t>E46; J44.9;</t>
  </si>
  <si>
    <t>J44.9: COPD(NO PFT/SUPPORTING DOC TO PROVE IT;</t>
  </si>
  <si>
    <t>Rubio, Diane Y</t>
  </si>
  <si>
    <t>Ruff, Wayne M</t>
  </si>
  <si>
    <t>B20; F13.20; F33.0; D89.9;</t>
  </si>
  <si>
    <t>B20: HIV; F13.20: Sedative/anxiolytic dependence; F33.0: Mild episode of recurrent major depressive disorder; D89.9: Disorder involving immune mechanism;</t>
  </si>
  <si>
    <t>PTH due to low Vit D,; No Concerns</t>
  </si>
  <si>
    <t>Ruiz, Abigail</t>
  </si>
  <si>
    <t>F33.9; J44.1; J44.9; G62.1; F10.20; C50.919; E20.8; I50.32;</t>
  </si>
  <si>
    <t>F33.9: DEPRESSION; J44.9: COPD; G62.1: ALCOHOLIC POLYNEUROPATHY; F10.20: ALCOHOL DEPENDENCE; C50.919: CA BREAST; E20.8: HYPOTHYROIDISM; I50.32: CHF;</t>
  </si>
  <si>
    <t>J44.1: COPD exacerbation;</t>
  </si>
  <si>
    <t>Consider PTH to follow up on hypoparathyroidism; No Concerns</t>
  </si>
  <si>
    <t>Salmon, Roderick N</t>
  </si>
  <si>
    <t>E21.3; N18.3; N18.4;</t>
  </si>
  <si>
    <t>N18.3: CKD 3; E21.3: SEC. HYPERPARATHYROIDISM;</t>
  </si>
  <si>
    <t>M18.4: CKD 4(EGFR&gt;30);</t>
  </si>
  <si>
    <t>I70.0: CALCIFICATION OF AORTA(2019/05/21 XR L/SPINE);</t>
  </si>
  <si>
    <t>Please select if CKD 3 or CKD4 and delete the non-corresponding code from problem list</t>
  </si>
  <si>
    <t>Santiago, Ivan</t>
  </si>
  <si>
    <t>I70.0; F33.0; C61; E11.69; Z79.4; N18.3;</t>
  </si>
  <si>
    <t>C61: CA PROSTATE(IN REMISSION); (KINDLY REMOVE THIS CODE SINCE THIS CA IS NOT LONGER ACTIVE IN THIS PATIENT)</t>
  </si>
  <si>
    <t>CONSIDER PTH D/T CKD 3</t>
  </si>
  <si>
    <t>Santos, Miguel A</t>
  </si>
  <si>
    <t>I70.0; I48.91; N18.3; I63.10;</t>
  </si>
  <si>
    <t>I70.0: AS OF AORTA; I48.91: A-FIB(NO EVIDENCE YET); N18.3: CKD 3;</t>
  </si>
  <si>
    <t>I63.10: CVA(ACUTE CODE);</t>
  </si>
  <si>
    <t>D68.69: SEC. HYPERCOAGULABLE STATE(A-FIB PLUS CHADSVASC SCORE-&gt;2); F10.20: ALCOHOL DEPENDENCE(AUDIT C POSITIVE, SCORE 4); EVALUATE E11.22: DM PLUS CKD 3(BSR IN TWO RECENT HOSPITAL LAB IS 165&amp;143); J84.9: INTERSTITIAL PULMONARY DISEASE(2019/11/19 CXR); EVALUATE F03.90: DEMENTIA(2019/11/20 HOSP RECS, PAGE 2/8);</t>
  </si>
  <si>
    <t>CONSIDER PTH D/T CKD 3, Please obtain records for diagnosis of A-fib, CONSIDER PFT AS PT IS FORMER SMOKER</t>
  </si>
  <si>
    <t>Serrano Vargas, Monserrate</t>
  </si>
  <si>
    <t>CONSIDER PFT TO CONFIRM COPD AS IT IS PRESENT ON CXR, NO PREVIOUS RECORD</t>
  </si>
  <si>
    <t>Shaw, Philip F</t>
  </si>
  <si>
    <t>G40.909;</t>
  </si>
  <si>
    <t>Silberman, Gloria M</t>
  </si>
  <si>
    <t>L97.921; R53.2; G30.9; E11.22; I70.0; E44.0; F02.80;</t>
  </si>
  <si>
    <t>L97.921: LEG ULCER; G30.9: ALZHEIMER DISEASE; I70.0: AS OF AORTA; E44.0: MODERATE PCM; F02.80: DEMENTIA;</t>
  </si>
  <si>
    <t>R53.2: FUNCTIONAL QUADREPLEGIA(PT SHOULD BE COMPLETELY IMMOBILE TO CODE THIS); S72.001A: HX; E11.22: DM PLUS CKD 2(EGFR SHOULD BE &lt;60 TO CODE THIS);</t>
  </si>
  <si>
    <t>Z79.4: INSULIN USE(HUMALOG KIWIKPEN, LANTUS); D68.69: SEC. HYPERCOAGULABLE STATE(A-FIB PLUS ELIQUIS USE, CHADSVASC SCORE=&gt;2); I50.9: CHF(ECHO 2019/10/08); F33.1: DEPRESSION(PHQ 9 SCORE 2020 IS 13); I48.91: A-FIB(2019/12/14 SLH NOTES, ASSESSMENT); E11.622: DM WITH SKIN ULCER;</t>
  </si>
  <si>
    <t>KINDLY DOCUMENT THE REASON FOR OLANZAPINE USE, CONSIDER PERIPHERAL BLOOD SMEAR TO CONFIRM THROMBOCYTHEMIA AS PT PLT ARE 471</t>
  </si>
  <si>
    <t>Singh, Ramlakhan</t>
  </si>
  <si>
    <t>E11.69; N52.9; F10.20;</t>
  </si>
  <si>
    <t>IF F11.20 alcohol dep, is no longer applicable to the patient, please consider change to "in remission", please.</t>
  </si>
  <si>
    <t>Smith, Beatriz R</t>
  </si>
  <si>
    <t>Smith, Rupton</t>
  </si>
  <si>
    <t>Z79.4; N25.81; I25.119; N18.4; E11.22;</t>
  </si>
  <si>
    <t>N25.81: SEC. HYPERPERATHYROIDISM;</t>
  </si>
  <si>
    <t>E21.1: HYPERPARATHYROIDISM(INSTEAD USING N25.81); N17.9: ACUTE DISEASE;</t>
  </si>
  <si>
    <t>Smith, Stephen B</t>
  </si>
  <si>
    <t>G63; E11.69; E78.5;</t>
  </si>
  <si>
    <t>G63: POLYNEUROPATHY D/T HYPOTHYROIDISM;</t>
  </si>
  <si>
    <t>E11.42: DIABETIC POLYNEUROPATHY(ONE COMPLICATED CODE WITH DIABETES IS ENOUGH); E11.69: DIABETIC DYSLIPIDEMIA(TG&gt;200&amp;HDL&lt;40 TO CODE THIS);</t>
  </si>
  <si>
    <t>F10.20: ALCOHOL DEPENDENCE(AUDIT C POSITIVE, SCORE 4); E11.36: DIABETIC CATARACT(2019/11/04 DR BURRY, DX);</t>
  </si>
  <si>
    <t>CXR as patient is =70 years of age, FOOT EXAM TO CONFIRM NEUROPATHY</t>
  </si>
  <si>
    <t>Snively, Jay M</t>
  </si>
  <si>
    <t>J44.9; I77.9;</t>
  </si>
  <si>
    <t>Snively, Mary A</t>
  </si>
  <si>
    <t>J44.9; I70.0; I50.22;</t>
  </si>
  <si>
    <t>Sosa Fernandez, Carlos A</t>
  </si>
  <si>
    <t>Stephens, Brian K</t>
  </si>
  <si>
    <t>F31.9; F33.9; E44.0; J44.9; F19.20; D47.3;</t>
  </si>
  <si>
    <t>F31.9: Bipolar disorder, unspecified; F19.20: Other substance dependence (methamphetamine);</t>
  </si>
  <si>
    <t>F33.9: Major depressive disorder, recurrent --&gt; patient has bipolar disorder, cannot code for both conditions; D47.3: Essential thrombocythemia, not enough evidence and platelets WNL; E44.0: Moderate protein calorie malnutrition: Not enough evidence, BMI is 32, no muscle mass loss or wasting, please resolve or document significant weight loss, albumin 2.9; E66.01: Morbid obesity -  BMI is 32.28; J44.9: COPD -- No evidence, patient no smoker, no PFT, no CXR, patient not using Ventolin , likely given for URI;</t>
  </si>
  <si>
    <t>E11.9: Diabetes w/o complications-- See labs -- Fasting blood sugar on multiple labs &gt;126;</t>
  </si>
  <si>
    <t>HbA1C to confirm DM; No Concerns</t>
  </si>
  <si>
    <t>Stephens, Pat J</t>
  </si>
  <si>
    <t>E66.01; F11.20; F33.2;</t>
  </si>
  <si>
    <t>E66.01: MORBID OBESITY; F11.20: OPIOID DEPENDENCE; F33.2: DEPRESSION;</t>
  </si>
  <si>
    <t>Stockton, Elsie L</t>
  </si>
  <si>
    <t>F11.20: OPIOID DEPENDENCE(HYDROCODONE); E66.01: MORBID OBESITY(BMI 44.72); M46.06: SPINAL ENTHESOPATHY(2020/02/06 DR VELAZQUEZ L/SPINE MRI, LIGAMENTUM FLAVUM THICKENING);</t>
  </si>
  <si>
    <t>CONSIDER PTH LEVEL D/T CKD 3, CXR as patient is &gt;70 years of age</t>
  </si>
  <si>
    <t>Strickland, Oscar L</t>
  </si>
  <si>
    <t>D68.69; E26.1; I21.4; D47.3; I25.119; E11.22; I50.22; C61;</t>
  </si>
  <si>
    <t>I21.4: MI(RESOLVED); E11.22: CKD3(EGFR SHOULD BE &lt;60 TO CODE THIS); D47.3: THROMBOCYTHEMIA(PLT SHOULD BE &gt;450 AND CONFIRMED BY PERIPHERAL BLOOD SMEAR);</t>
  </si>
  <si>
    <t>E11.21: DIABETIC NEPHROPATHY(2019/02/11 LABS, ALB/CREATININE RATIO 169.4); I48.91: A-FIB(2019/12/06 DR TANT, ASSESSMENT); J44.9: COPD(2017/12/27 HOSP RECS, DISCHARGE DX) OR J43.9 EMPHYSEMA(017/12/27 HOSP RECS, PAGE 33/39, CXR); I70.0: AS OF AORTA(2017/12/27 HOSP RECS, PAGE 20/39, ECHO);</t>
  </si>
  <si>
    <t>CONSIDER PFT/CXR AS PT IS FORMER SMOKER, BMI NOT AVAILABLE</t>
  </si>
  <si>
    <t>Strickland, Wyona L</t>
  </si>
  <si>
    <t>N18.3; I70.0; J84.10;</t>
  </si>
  <si>
    <t>N18.3: CKD 3(EGFR&lt;30);</t>
  </si>
  <si>
    <t>N18.4: CKD IV as last GFR is 22;</t>
  </si>
  <si>
    <t>Suarez Torres, Edwin</t>
  </si>
  <si>
    <t>G63; J44.9; I70.0; C90.00; F11.20; N18.3; D47.3</t>
  </si>
  <si>
    <t>G63: POLYNEUROPATHY D/T HYPOTHROIDISM; J44.9: COPD; I70.0: AS OF AORTA; C90.00: MUTIPLE MYELOMA; F11.20: OPIOID DEPENDENCE; N18.3: CKD 3;</t>
  </si>
  <si>
    <t>D47.3: THROMBOCYTOPENIA(TO CODE THIS, PLT SHOULD BE&gt;450 AND CONFIRMED BY PERIPHERAL LOOD SMEAR);</t>
  </si>
  <si>
    <t>EVALUATE J96.21: ACUTE ON CHRONIC RESPIRATORY FAILURE(2018/11/01 DR BRADFIELD, ASSESSMENT);</t>
  </si>
  <si>
    <t>Swann, Sharon S</t>
  </si>
  <si>
    <t>J44.9; I70.0; F13.20; F17.200; F31.9;</t>
  </si>
  <si>
    <t>Taylor, Ethel M</t>
  </si>
  <si>
    <t>F13.20; F32.5; J44.9; N18.3; I48.0; D68.69; E44.0; G63; I70.0; I27.20;</t>
  </si>
  <si>
    <t>F32.5: DEPRESSION; J44.9: COPD; N18.3: CKD 3; I48.0; A-FIB; D68.69: SEC. HYPERCOAGULABLE STATE; G63: POLYNEUROPATHY SEC. TO PRE-DIABETES; I70.0: AS OF AORTA; I27.20: PULMONARY HYPERTENSION;</t>
  </si>
  <si>
    <t>F13.20: ANXIOLYTIC DEPENDENCE(NOT RELEVANT); E44.0: PCM(RESOLVED);</t>
  </si>
  <si>
    <t>F11.20: OPIOID DEPENDENCE(TRAMADOL); EVALUATE M46.96: FACET ARTHROPATHY(MRI L/SPINE 2017/02/17, IF THEIR IS ANY PAIN/TENDERNESS, KINDLY CODE THIS); R73.03: HYPERGLYCEMIA(2019/12/13 SLH NOTES, BSR 119, PAGE 1/19, LINK UP WITH POLYNEUROPATHY(G63);</t>
  </si>
  <si>
    <t>Taylor, Willard C</t>
  </si>
  <si>
    <t>H35.3221; I70.0; N18.3; D69.6; R56.9; C85.90;</t>
  </si>
  <si>
    <t>H35.3221: EXUDATIVE AMD; I70.0: AS OF AORTA; D69.6: THROMBOCYTOPENIA; R56.9: CONVULSIONS; C85.90: NHL; N18.3: CKD 3;</t>
  </si>
  <si>
    <t>CONSIDER PTH LEVEL D/T CKD 3; No Concerns</t>
  </si>
  <si>
    <t>Thompson, Alan M</t>
  </si>
  <si>
    <t>N18.3; I50.9; E26.1; I48.2; D68.69; D89.9; J44.9; F33.1; E11.69; E46; D86.9; I77.9; I27.20; J47.9;</t>
  </si>
  <si>
    <t>I48.2: A-FIB; D86.9: SARCOIDOSIS;</t>
  </si>
  <si>
    <t>E20.8: HYPOPARATHYROIDISM(2019/07/11 LABS, PTH 1); E11.36: DIABETIC CATARACT(2018/10/22 DR VETERANS, PAGE 6/15, IMPRESSION);</t>
  </si>
  <si>
    <t>CONSIDER PFT TO CONFIRM COPD; No Concerns</t>
  </si>
  <si>
    <t>Tomas, Betsy K</t>
  </si>
  <si>
    <t>D70.0; I49.5;</t>
  </si>
  <si>
    <t>I49.5: SSS;</t>
  </si>
  <si>
    <t>D70.9: NEUTROPENIA(RESOLVED);</t>
  </si>
  <si>
    <t>D61.818: PANCYTOPENIA(01/10/2020 LABS, WBC 2.8, Hb 11.6&amp;PLT128); EVALUATE F33.42: DEPRESSION IN REMISSION(PAROXETINE USE); I50.32: CHF(GRADE 2 DD, 2020/01/03 CARDIOLOGIST NOTES, PAGE 4/34 ECHO); N18.3: CKD 3(2019/12/23 LABS, EGFR 56);</t>
  </si>
  <si>
    <t>Torres, Rosa A</t>
  </si>
  <si>
    <t>F11.12;</t>
  </si>
  <si>
    <t>Treggiari, Edith J</t>
  </si>
  <si>
    <t>I27.22; I48.91; D68.69; I25.118; I50.32, E26.1; I70.0; N18.3; J47.9; D47.3; J96.00;</t>
  </si>
  <si>
    <t>I27.22: pulm HTN;</t>
  </si>
  <si>
    <t>None;</t>
  </si>
  <si>
    <t>Tucker, Phillip T</t>
  </si>
  <si>
    <t>Turner, Humberto</t>
  </si>
  <si>
    <t>EVALUATE M46.96: FACET ARTHROPATHY(FROM PROBLEM LIST, IF THEIR IS ANY PAIN/TENDERNESS, KINDLY CODE THIS); E11.36: DIABETIC CATARACT(2018/04/20 DR LOVE, ASSESSMENT);d</t>
  </si>
  <si>
    <t>Consider foot exam to eval for neuropathy,</t>
  </si>
  <si>
    <t>Vaughan, Jean M</t>
  </si>
  <si>
    <t>F33.9 F13.20;</t>
  </si>
  <si>
    <t>F33.9: DEPRESSION; F13.20: ANXIOLYTIC DEPENDENCE;</t>
  </si>
  <si>
    <t>Velazquez, Sigfredo</t>
  </si>
  <si>
    <t>J44.9; J84.10; I50.22; E11.22; F10.20; E26.1; I70.0; E11.69; I48.2; D68.69; K70.9;</t>
  </si>
  <si>
    <t>J44.9: COPD; J84.10: PULMONARY FIBROSIS; I50.22: CHF; E26.1: SEC. HYPERALDOSTERONISM; I70.0: CALCIFICATION OF AORTA; I48.2: A-FIB; D68.69: SEC. HYPERCAOGULABLE STATE;</t>
  </si>
  <si>
    <t>E11.22 DM with CKD patient does not have CKD 3(ONLY ONE LOW READING); F10.20 Alcohol Dependence, patient is not alcohol dependent patient drinks 2-3 times a month; K70.9: ALCOHOLIC LIVER DISEASE(IT IS D/T ALCOHOL DEPENDENCE); E11.69: DIABETIC DYSLIPIDEMIA(TG&gt;200&amp;HDL&lt;40 TO CODE THIS);</t>
  </si>
  <si>
    <t>E11.21: DM WITH NEPHROPATHY(2019/11/11 LABS, ALB/CREATININE RATIO 144.2);</t>
  </si>
  <si>
    <t>Velez, Miriam A</t>
  </si>
  <si>
    <t>Vest, Fadime D</t>
  </si>
  <si>
    <t>M46.1; F11.20; J44.9; F31.4;</t>
  </si>
  <si>
    <t>F11.20 Uncomplicated opioid dependence; J44.9 Chronic obstructive pulmonary disease, unspecified COPD type; F31.4 Bipolar affective disorder, depressed, severe; M46.1: B/L SACROILIITIS;</t>
  </si>
  <si>
    <t>I70.0: AS OF AORTA(2019/03/21 CT L/SPINE);</t>
  </si>
  <si>
    <t>CONSIDER CXR AS PT IS CURRENT SMOKER</t>
  </si>
  <si>
    <t>Vilar, Maria E</t>
  </si>
  <si>
    <t>Villegas, Antonio C</t>
  </si>
  <si>
    <t>I48.2; E11.9; E11.69; N18.3; D68.69; I77.9; I27.20; I70.0;</t>
  </si>
  <si>
    <t>I48.2: A-FIB; E11.69: DIABETIC DYSLIPIDEMIA; N18.3; CKD 3; D68.69: SEC. HYPERCOAGULABLE STATE; I27.20: PULMONARY HYPERTENSION; I70.0: CALCIFICATION OF AORTA;</t>
  </si>
  <si>
    <t>I77.9: Disorder of Arteries and Arterioles as this code cannot be used for carotid artery disease; E11.9: DM W/O COMPLICATION;</t>
  </si>
  <si>
    <t>PTH due to CKD3</t>
  </si>
  <si>
    <t>Villegas, Lourdes</t>
  </si>
  <si>
    <t>I48.2; D68.69; G20;</t>
  </si>
  <si>
    <t>I48.2: A-FIB; D68.69: SEC. HYPERCOAGULABLE STATE; G20: PARKINSON DISEASE;</t>
  </si>
  <si>
    <t>CXR AS PT IS &gt;70 YEARS</t>
  </si>
  <si>
    <t>Vinas Montes, Petra M</t>
  </si>
  <si>
    <t>D86.0; F19.20; J44.9; E66.01; I77.1;</t>
  </si>
  <si>
    <t>D86.0: Sarcoidosis of lung; E66.01: Morbid Obesity;</t>
  </si>
  <si>
    <t>I77.1: Stricture of artery as this code cannot be used with tortous aorta; J44.9: COPD as patient PFT by Dr. Patel reports restrictive pattern only; F19.20: Other psychoactive substance dependence, uncomplicated as it was coded with Fioricet which is not considered a psychoactive medication;</t>
  </si>
  <si>
    <t>I70.0: Athero of the Aorta noted in CT Chest 05/06/19;</t>
  </si>
  <si>
    <t>Voigt, Edward</t>
  </si>
  <si>
    <t>N18.3; J44.9; E11.69;</t>
  </si>
  <si>
    <t>EVALUATE M46.96: FACET ARTHROPATHY(2019/04/10 L/SPINE XR, IF PATIENT IS FEELING PAIN/TENDERNESS, KINDLY CODE THIS); E11.9: DM(OPHTHALMOLOGY&gt;2019/12/12 DIABETIC EYE EXAM, DX CODE); E11.22: DM PLUS CKD 3;</t>
  </si>
  <si>
    <t>Walsh, Mickey W</t>
  </si>
  <si>
    <t>F33.9; G63; F13.20; J41.0;</t>
  </si>
  <si>
    <t>F33.9; DEPRESSION; G63: POLYNEUROPATHY SEC. TO PRE-DIABETES; F13.20; ANXIOLYTIC DEPENDENCE;</t>
  </si>
  <si>
    <t>J41.0: Smokers cough (simple chronic bronchitis) --&gt; PFT was WNL, no chronic symptoms as visit note 7/2/19 states Male pt , smoker who denies sob, doe, chest tightness or daily cough ;</t>
  </si>
  <si>
    <t>Foot exam to support evidence of polyneuropathy; No Concerns</t>
  </si>
  <si>
    <t>Wintersteen, Fred A</t>
  </si>
  <si>
    <t>PTH due to CKD3, CXR AS PT IS &gt;70 YEARS</t>
  </si>
  <si>
    <t>Woolfolk, Retha M</t>
  </si>
  <si>
    <t>I73.9; E66.01; D70.9; E11.9;</t>
  </si>
  <si>
    <t>I73.9: PVD; E66.01: MORBID OBESITY;</t>
  </si>
  <si>
    <t>D70.9: NETROPENIA(RESOLVED); E11.9: DM W/O COMPLICATION;</t>
  </si>
  <si>
    <t>Zamora, Francisco G</t>
  </si>
  <si>
    <t>Z79.4; I63.9/I63.29; E11.51; N18.3; L97.529; G40.89;</t>
  </si>
  <si>
    <t>Z79.4: INSULIN USE; E11.51: DM WITH PVD; N18.3: CKD 3; L97.529: NON-PRESSURE ULCER LEFT FOOT; G40.89: SEIZURE(ACUTE  KINDLY LOOK INTO IT);</t>
  </si>
  <si>
    <t>E11.42: DIABETIC POLYNEUROPATHY(ONE COMPLICATED CODE WITH DM IS ENOUGH); I63.9/I63.29: CVA(ACUTE CODE);</t>
  </si>
  <si>
    <t>PTH due to CKD3; No Concerns</t>
  </si>
  <si>
    <t>Zindovic, Krsto</t>
  </si>
  <si>
    <t>E66.01; F10.20;</t>
  </si>
  <si>
    <t>Zindovic, Rosa</t>
  </si>
  <si>
    <t>Brooks, Mary</t>
  </si>
  <si>
    <t>Consider sending lab as no labs on file, CXR AS PT IS &gt;70 YEARS</t>
  </si>
  <si>
    <t>Camacho, Monserrate</t>
  </si>
  <si>
    <t>F33.9; I70.0; E66.01;</t>
  </si>
  <si>
    <t>F33.9: Recurrent major depressive disorder, unspecified severity (please specify severity ad change code accordingly);</t>
  </si>
  <si>
    <t>I70.0: Athero of the aorta --  no evidence, no CXR, U/S or previous record on file; E66.01: Morbid obesity, please resolve as patient's BMI is 29;</t>
  </si>
  <si>
    <t>Consider PTH as patient has Vit D deficiency and high calcium, CXR to confirm athero of aorta; No Concerns</t>
  </si>
  <si>
    <t>Danaher, Daisy</t>
  </si>
  <si>
    <t>G20; F13.20;</t>
  </si>
  <si>
    <t>G20: Parkinson disease; F13.20: Sedative/anxiolytic dependence;</t>
  </si>
  <si>
    <t>Danaher, Richard</t>
  </si>
  <si>
    <t>F32.5;</t>
  </si>
  <si>
    <t>Davis, Opel A</t>
  </si>
  <si>
    <t>EVALUATE F11.20: OPIOID DEPENDENCE(HYDROCODONE USE IN 2020/01/23 FLORIDA WOMEN CARE CONSULTATION  WITH REFILLS);</t>
  </si>
  <si>
    <t>Keep an eye on hypoNAtremia as per 02/2020 labs</t>
  </si>
  <si>
    <t>English, Marie G</t>
  </si>
  <si>
    <t>F33.1: DEPRESSION(PHQ 9 SCORE 2020 IS 11);</t>
  </si>
  <si>
    <t>Gamez, Maura G</t>
  </si>
  <si>
    <t>EVALUATE F11.20: OPIOID DEPENDENCE(HYDROCODONE); M46.1: SACROILIITIS(PATIENT RECORD 2020/02/13, PAGE 1/3);</t>
  </si>
  <si>
    <t>Haines, Aurelia R</t>
  </si>
  <si>
    <t>E11.9: DM W/O COMPLICATION(OLD CHARTS 2009, PAGE 3/22); F13.21: ANXIOLYTIC DEPENDENCE IN REMISSION(OLD CHARTS 2009, PAGE 5/22, XANAX USE); E11.69: DIABETIC DYSLIPIDEMIA(11/01/2019 LABS, HDL 42); F32.5: Major depressive disorder, single, in full remission-- OLD CHARTS 2009, PAGE 5/22, ZOLOFT/LEXAPRO USE;</t>
  </si>
  <si>
    <t>PHQ9, CXR as patient is former smoker, consider foot exam due to hypothyroidism and impaired fasting glucose; No Concerns</t>
  </si>
  <si>
    <t>Holihan, David E</t>
  </si>
  <si>
    <t>I73.9; I50.9; I48.91; E66.01; E11.69; D68.69; E26.1; F11.20; C61; G63; N18.3;</t>
  </si>
  <si>
    <t>I50.9: CHF, unspecified; I48.91: Afib; E66.01: Morbid obesity; D68.69: Other thrombophilia; E26.1: Secondary hyperaldosteronism; F11.20: opioid dependence; C61: prostate cancer; G63: polyneuropathy in other diseases (please specify cause, if secondary to DM, please resolve code); N18.3: CKD III;</t>
  </si>
  <si>
    <t>E11.51: DM with PVD (no evidence of PVD);</t>
  </si>
  <si>
    <t>E11.22: DM with CKD (GFrs 59 and 50 respectively);</t>
  </si>
  <si>
    <t>Former smoker 20 pack year, consider PFT. Please order U/S arterial of lower extremities as there is no evidence of PVD. Please complete foot exam and determine whether cause is due to DM or prostate cancer tx. PTH and homocysteine due to CKD III. Please obtain previous records/Echo as there is no evidence for CHF other than new patient paperwork; 01/08/20</t>
  </si>
  <si>
    <t>Joseph, Beverly</t>
  </si>
  <si>
    <t>E11.40; F13.20; F33.1; F11.20;</t>
  </si>
  <si>
    <t>Karst Jr, George</t>
  </si>
  <si>
    <t>I27.20; F10.20;</t>
  </si>
  <si>
    <t>Martinez Reyes, Olga I</t>
  </si>
  <si>
    <t>CXR AS PT IS =70 YEARS, NO PREVIOUS RECORD, NO LABS</t>
  </si>
  <si>
    <t>Munoz Jr, Carlos</t>
  </si>
  <si>
    <t>Rivera, Carmen D</t>
  </si>
  <si>
    <t>N18.3; J44.9; F13.20;</t>
  </si>
  <si>
    <t>CONSIDER PFT/CXR AS PT IS FORMER SMOKER, PTH and Homocysteine as patient has an established CKD condition</t>
  </si>
  <si>
    <t>Roopra, Raghbir</t>
  </si>
  <si>
    <t>E11.65;</t>
  </si>
  <si>
    <t>E11.65: DIABETIC HYPERGLYCEMIA;</t>
  </si>
  <si>
    <t>Salas, Antonio</t>
  </si>
  <si>
    <t>B20; F33.1; E11.65; D84.9; F11.20; D69.2; E66.01; L98.491; G63;</t>
  </si>
  <si>
    <t>L98.491: NON-PRESSURE ULCER(NO EVIDENCE); G63: POLYNEUROPATHY D/T HIV;</t>
  </si>
  <si>
    <t>Travez, Maria S</t>
  </si>
  <si>
    <t>F13.20; F33.9;</t>
  </si>
  <si>
    <t>F13.20: ANXIOLYTIC DEPENDENCE; F33.9: DEPRESSION;</t>
  </si>
  <si>
    <t>I70.0: AS OF AORTA(ECHO 2017/05/18);</t>
  </si>
  <si>
    <t>Espinal, Emilyn</t>
  </si>
  <si>
    <t>J44.9; F11.20;</t>
  </si>
  <si>
    <t>F11.20: Opioid dependence, uncomplicated --- Opioid dependence in remission is also in problem list, please eval which code is correct;</t>
  </si>
  <si>
    <t>J44.9: Chronic obstructive asthma -- No evidence of it being obstructive, patient is non smoker and has no PFT on file;</t>
  </si>
  <si>
    <t>Evans, Ronny H</t>
  </si>
  <si>
    <t>F11.20; I26.99; G61.81; D68.9; I82.A21;</t>
  </si>
  <si>
    <t>I26.99: PE; G61.81: INFAMMATORY DEMYELINATING POLYNEURITIS; D68.9: COAGULATION DEFECT; I82.A21: DVT;</t>
  </si>
  <si>
    <t>F11.20: Opioid dependence(OXYCODONE);</t>
  </si>
  <si>
    <t>F11.21: OPIOID DEPENDENCE IN REMISSION(OXYCODONE);</t>
  </si>
  <si>
    <t>Frankel, Bruce P</t>
  </si>
  <si>
    <t>F13.20; J44.9; M35.3;</t>
  </si>
  <si>
    <t>I50.32: CHF(2019/02/16 DR SULEIMAN, DX);</t>
  </si>
  <si>
    <t>Lee, Judith A</t>
  </si>
  <si>
    <t>Z94.4; D84.9; K75.4; R56.9; N18.4;</t>
  </si>
  <si>
    <t>Z94.4: LIVER TRANSPLANT; D84.9: IMMUNODEFICIENCY; K75.4: AUTOIMMUNE HEPATITIS; R56.9: SEIZURE; N18.4: CKD 4;</t>
  </si>
  <si>
    <t>D69.6: THROMBOCYTOPENIA(2018/08/17 LABS, PLT 115); E46: MALNUTRITION(2019/02/13 DR SCHAIN, ASSESSMENT); B58.2: CNS TOXOPLASMOSIS(2019/02/13 DR SCHAIN, ASSESSMENT); E11.9: DM W/O COMPLICATION(2019/02/13 DR SCHAIN, PMH); I50.9: CHF(2019/01/30 DR SOLDEVILLA, PMH); J44.9: COPD(2019/01/30 DR SOLDEVILLA, PMH); N25.81: SEC. HYPERPARATHYROIDISM(2018/11/16 DR ALQUADAN, ASSESSMENT); E11.22: DM PLUS CKD 4; I47.1: PAROXYSMAL TACHYCARDIA(2017/07/10 DR ZARRINPAR, PROBLEM LIST); EVALUATE I85.00: ESOPHAGEAL VARICES W/O BLEEDING(2019/08/15 NEPHROLOGY CONSULT, PMH); D60.9: ACQUIRED PURE RED CELL APLASIA(2018/02/09 HOSP RECS, PAGE 6/18, CURRENT PROBLEM);</t>
  </si>
  <si>
    <t>Lopez, Luz C</t>
  </si>
  <si>
    <t>I27.20; E11.65(KINDLY CONFIRM IS IT TYPE 1 OR 2); Z79.4; F13.20; F33.1; N18.3;</t>
  </si>
  <si>
    <t>PTH and Homocysteine as patient has an established CKD condition;</t>
  </si>
  <si>
    <t>Majoros, John P</t>
  </si>
  <si>
    <t>F10.20; D69.6;</t>
  </si>
  <si>
    <t>F10.20: ALCOHOL DEPENDENCE; D69.6: THROMBOCYTOPENIA;</t>
  </si>
  <si>
    <t>Foot exam to rule out neuropathy due to alcoholism; Vit B12 and Folic acid; CBC to confirm Thrombocytopenia;; No Concerns</t>
  </si>
  <si>
    <t>Nguyen, Kimtram T</t>
  </si>
  <si>
    <t>G63; D89.9; E46; M32.9; G40.909; E11.9;</t>
  </si>
  <si>
    <t>G63: POLYNEUROPATHY SEC. TO SLE; D89.9: IMMUNOSUPPRESSED STATUS; E46: PCM(KINDLY DOCUMENT PHYSICAL FINDING ALONGSIDE AS IN LOSS OF MUSCLE MASS); M32.9: SLE; G40.909: EPILEPSY; E11.9: DM W/0 COMPLICATION;</t>
  </si>
  <si>
    <t>ABSOLUTE NEUTROPHIS;</t>
  </si>
  <si>
    <t>Supples, Brian</t>
  </si>
  <si>
    <t>F33.0; J44.9; G63; I48.0; D68.69;</t>
  </si>
  <si>
    <t>G60.9; please remove from problem list</t>
  </si>
  <si>
    <t>Foot exam to support evidence of polyneuropathy; The medications listed as not-taking, please confirm active medications</t>
  </si>
  <si>
    <t>Wise, Allen R</t>
  </si>
  <si>
    <t>I48.2; F11.20; D68.69; G63;</t>
  </si>
  <si>
    <t>G63: POLYNEUROPATHY(NE EVIDENCE OF NEUROPATHY/NO MEDICATION USE, NO DISEASE TO LINK WITH);</t>
  </si>
  <si>
    <t>Adams, Harry</t>
  </si>
  <si>
    <t>Foot exam as patient is pre-diabetic; No Concerns</t>
  </si>
  <si>
    <t>Akinrefon, Funmilayo</t>
  </si>
  <si>
    <t>Alicea, Angel</t>
  </si>
  <si>
    <t>E11.22; F31.9; J44.9; I20.9; I70.0; F13.20; I50.32;</t>
  </si>
  <si>
    <t>F31.9: BIPOLAR DISORDER; J44.9: COPD; I20.9: ANGINA; F13.20: ANXIOLYTIC DEPENDENCE;</t>
  </si>
  <si>
    <t>I50.32: Chronic diastolic failure(Patient has EF 60% on LHC 04/05/18. Not found in cardiologists notes); E11.22: DM WITH CKD 3-5(EGFR&gt;60); I70.0: AS OF AORTA(NO CXR/ECHO IS CONFIRMING IT);</t>
  </si>
  <si>
    <t>E11.69: DIABETIC DYSLIPIDEMIA(12/03/2019 LABS, HDL 32);</t>
  </si>
  <si>
    <t>Echo due to none on file;; No Concerns</t>
  </si>
  <si>
    <t>Allen, Ruby</t>
  </si>
  <si>
    <t>N18.3; I20.9; G62.0; E66.01;</t>
  </si>
  <si>
    <t>EVALUATE M46.96: FACET ARTHROPATHY (2019/02/18 L/SPINE XR, IF PATIENT IS FEELING PAIN/TENDERNESS, KINDLY CODE THIS);</t>
  </si>
  <si>
    <t>Beltran, Cesar</t>
  </si>
  <si>
    <t>I20.8; F33.1; N18.3; Z79.4; E11.3592; F13.20; I21.4; H43.11; N17.9;</t>
  </si>
  <si>
    <t>Boone, Randy</t>
  </si>
  <si>
    <t>I50.40; J44.9; E11.42; E26.1; N18.3; I70.0; J96.10; Z79.4; D68.69; I48.20; I20.9;</t>
  </si>
  <si>
    <t>Brink, Jeffrey</t>
  </si>
  <si>
    <t>J43.9; I70.0; F10.20; J44.9;</t>
  </si>
  <si>
    <t>EVALUATE M46.92: FACET ARTHROPATHY(FROM PROBLEM LIST, IF PATIENT IS FEELING PAIN/TENDERNESS, KINDLY CODE THIS);</t>
  </si>
  <si>
    <t>Brown, Arthur</t>
  </si>
  <si>
    <t>D47.3;</t>
  </si>
  <si>
    <t>D47.3: THROMBOCYTHEMIA(PLT SHOULD BE &gt;450 AND CONFIRMED BY PERIPHERAL BLOOD SMEAR TO CODE THIS, AS RECENT PLT ARE 420);</t>
  </si>
  <si>
    <t>Brown, Rosalind</t>
  </si>
  <si>
    <t>E11.69: DIABETIC DYSLIPIDEMIA;</t>
  </si>
  <si>
    <t>Buxbaum, Bennett</t>
  </si>
  <si>
    <t>G20; I50.32; E26.1; G63; I70.0; I20.9; K86.1; D69.2; C61; I82.621;</t>
  </si>
  <si>
    <t>E26.1: Secondary hyperaldosteronism;</t>
  </si>
  <si>
    <t>Buxbaum, Margaret</t>
  </si>
  <si>
    <t>I77.9; E66.01;</t>
  </si>
  <si>
    <t>E66.01: Morbid obesity (BMI &gt;40);</t>
  </si>
  <si>
    <t>I77.9: Disorder of artery or arteriole, no evidence;</t>
  </si>
  <si>
    <t>Foot exam to rule out polyneuropathy as patient has hx of breast cancer and refers numbness in feet and legs, CXR and PFT as patient has 20 pack year smoking history; No Concerns</t>
  </si>
  <si>
    <t>Buya, Rosemary</t>
  </si>
  <si>
    <t>Catoir, John</t>
  </si>
  <si>
    <t>Cintron, Nectar</t>
  </si>
  <si>
    <t>I20.9; J44.9; Z79.4; F13.20; E11.42; F33.0; E66.01;</t>
  </si>
  <si>
    <t>I20.9: ANGINA; J44.9: COPD(HOSPITAL NOTES); Z79.4: INSULIN USE; F13.20: ANXIOLTIC DEPENDENCE; E11.42: DIABETIC POLYNEUROPATHY; F33.0: DEPRESSION; E66.01: MORBID OBESITY;</t>
  </si>
  <si>
    <t>E44.1: RESOLVED; E11.51: NO ABI/SUPPORTING DOCUMENT;</t>
  </si>
  <si>
    <t>EVALUATE M46.96: FACET ARTHROPATHY(2019/04/10 L/SPINE XR, IF PATIENT IS FEELING PAIN/TENDERNESS, KINDLY CODE THIS, FROM PROBLEM LIST); I70.0: CALCIFICATION OF AORTA(2018/11/13 ECHO);</t>
  </si>
  <si>
    <t>CONSIDER PFT TO CONFIRM COPD</t>
  </si>
  <si>
    <t>Codner Benjamin, Beverly</t>
  </si>
  <si>
    <t>E21.1; E66.01;</t>
  </si>
  <si>
    <t>E21.1: HYPERPARATHYROIDISM; E66.01: MORBID;</t>
  </si>
  <si>
    <t>I70.0: AS OF AORTA(2019/12/12 MED REC2, PAGE 48/50, CXR);</t>
  </si>
  <si>
    <t>Cotton, Helen</t>
  </si>
  <si>
    <t>Dacosta, Amelia</t>
  </si>
  <si>
    <t>E11.69; Z79.4;</t>
  </si>
  <si>
    <t>E11.69: DIABETIC DYSLIPIDEMIA; Z79.4: INSULIN USE;</t>
  </si>
  <si>
    <t>Diaz, Carmen</t>
  </si>
  <si>
    <t>I63.9: CVA; Please delete code as it is a acute stroke and shouldn't be coded</t>
  </si>
  <si>
    <t>Dipnarine, Ramesh</t>
  </si>
  <si>
    <t>D68.69; I70.0; I42.0; I48.91; E11.9;</t>
  </si>
  <si>
    <t>D68.69: SEC. HYPERCOAGULABLE STATE; I70.0: AS OF AORTA; I42.0: CARDIOMYOPATHY; I48.91: A-FIB;</t>
  </si>
  <si>
    <t>I20.9: ANGINA(NITROGLYCERIN USE); I50.22: CHF(2020/01/27 ECHO, EF 35-39%);</t>
  </si>
  <si>
    <t>Repeat CMP, if GFR &lt;60, consider CKD III; No Concerns</t>
  </si>
  <si>
    <t>Doll, John</t>
  </si>
  <si>
    <t>F10.21; J44.9; F33.42; C67.9; G40.909; M35.00; I50.32; I70.0; J86.9; J69.0; G62.0;</t>
  </si>
  <si>
    <t>F10.21: ALCOHOL DEPENDENCE IN REMISSION; F33.42: DEPRESSION IN REMISSION; G40.909: EPILEPSY(NO PROOF); I70.0: AS OF AORTA; J86.9: EMPYEMA(HOSPITAL RECS); J69.0: ASPIRATION PNEUMONIA; G62.0: DRUG INDUCED POLYNEUROPATHY(EVALUATE AS THEIR IS NO NEUROPATHY MEDICATION/DOCUMENTATION);</t>
  </si>
  <si>
    <t>F10.10: ALCOHOL ABUSE(NO MORE ACTIVE, IN REMISSION); I50.32: CHF(GRADE 1 DD); C67.9: CA BLADDER(IN REMISSION); J44.9: COPD(NO PFT/SUPPORTING DOC TO PROVE IT); M35.00: SICCA SYNDROME(NO PROOF);</t>
  </si>
  <si>
    <t>Geivett, Barbara</t>
  </si>
  <si>
    <t>N18.3; D46.9; K86.1;</t>
  </si>
  <si>
    <t>N18.3: CKD 3; K86.1: CHRONIC PANCREATITIS;</t>
  </si>
  <si>
    <t>D46.9: MDS(NO PROOF);</t>
  </si>
  <si>
    <t>CXR AS PT IS &gt;70 YEARS, Consider PTH due to CKDIII</t>
  </si>
  <si>
    <t>Gelatka, Frank</t>
  </si>
  <si>
    <t>C64.9; J44.9; Z99.81; I50.30; D69.2; E26.1; M06.9; N18.3; D89.9; J96.10; R53.2; I44.2;</t>
  </si>
  <si>
    <t>Gonzalez, Jesus</t>
  </si>
  <si>
    <t>EVALUATE M46.96: FACET ARTHROPATHY(2018/12/19 LUMBAR XR, IF PATIENT IS FEELING PAIN/TENDERNESS, KINDLY CODE THIS ); (Please use check mark or X mark if you agree or disagree with this suggestion, thank you)</t>
  </si>
  <si>
    <t>Pending CXR of 02/25/2020</t>
  </si>
  <si>
    <t>Gonzalez, Wilfredo</t>
  </si>
  <si>
    <t>N18.3: CKD 3(2020/02/12 LABS, EGFR 38);</t>
  </si>
  <si>
    <t>No RECORD AVAILABLE, PTH D/T CKD 3, CXR AS PT IS =70 YEARS ; No Concerns</t>
  </si>
  <si>
    <t>Haneline, Jeffrey</t>
  </si>
  <si>
    <t>E66.01; G80.9;</t>
  </si>
  <si>
    <t>E66.01: MORBID OBESITY; G80.9: CEREBRAL PALSY;</t>
  </si>
  <si>
    <t>Please obtain previous records/new patient paperwork not in chart; No Concerns</t>
  </si>
  <si>
    <t>Kurth, Anton</t>
  </si>
  <si>
    <t>Langevin, Robert</t>
  </si>
  <si>
    <t>I77.9; I50.22; F10.20; E11.65; C18.9; I70.0;</t>
  </si>
  <si>
    <t>Lopez-Torres, Jenny</t>
  </si>
  <si>
    <t>D68.69; E11.21; F13.20; I70.201; F33.1; E11.9;</t>
  </si>
  <si>
    <t>D68.69: HPERCOAGULABLE STATE; F13.20: ANXIOLYTIC DEPENDENCE; I70.201: AS OF RIGHT EXREMITY; F33.1: DEPRESSION;</t>
  </si>
  <si>
    <t>E11.21: DM WITH NEPHROPATHY(ALB/CREATININE RATIO NORMAL); E11.9: DM W/O COMPLICATION;</t>
  </si>
  <si>
    <t>E11.69: DIABETIC DYSLIPIDEMIA(2019/04/22 LABS, HDL 45); EVALUATE M46.92: FACET ARTHROPATHY(2017/11/07 C/SPINE MRI, IF PATIENT IS FEELING PAIN/TENDERNESS, KINDLY CODE THIS);</t>
  </si>
  <si>
    <t>NONE; No Concerns</t>
  </si>
  <si>
    <t>Maxwell, Edna</t>
  </si>
  <si>
    <t>N18.3; I27.20;</t>
  </si>
  <si>
    <t>N18.3: CKD III; I27.20: Pulmonary hyperetension;</t>
  </si>
  <si>
    <t>MMSE to eval memory loss/dememtia/alzheimer's, patient hx of donepezil use;; 01/08/20</t>
  </si>
  <si>
    <t>Mcgregor, Owen</t>
  </si>
  <si>
    <t>N18.3; I48.91; D68.69;</t>
  </si>
  <si>
    <t>PTH and homocysteine due to CKDIII,</t>
  </si>
  <si>
    <t>Mckinnon, Clifton</t>
  </si>
  <si>
    <t>M46.1; F11.20; F33.1;</t>
  </si>
  <si>
    <t>Patient former smoker, consider CXR; No Concerns</t>
  </si>
  <si>
    <t>Medina, Luis</t>
  </si>
  <si>
    <t>Z79.4; G62.1; F10.20; D69.2; D47.3; F33.1; E11.65; I73.9;</t>
  </si>
  <si>
    <t>Z79.4: INSULIN USE; G62.1: ALCOHOLIC POLYNEUROPATHY; F10.20: ALCOHOL DEPENDENCE; D69.2: SENILE PURPURA; F33.1: DEPRESSION; I73.9: PAD;</t>
  </si>
  <si>
    <t>E11.42: DIABETIC POLYNEUROPATHY(ONE COMPLICATED WITH DM IS ENOUGH); D47.3: THROMBOCYTHEMIA(PLT SHOULD BE &gt;450 AND CONFIRMED BY PERIPHERAL BLOOD SMEAR TO CODE THIS); E11.65: DIABETIC HYPERGLYCEMIA(HbA1C 7.8);</t>
  </si>
  <si>
    <t>E11.51: DM WITH PAD;</t>
  </si>
  <si>
    <t>Medina, Ramon</t>
  </si>
  <si>
    <t>Mitchell, Greg</t>
  </si>
  <si>
    <t>E11.51; I69.354; H43.12; F33.41; E66.01; E11.3512; E08.311;</t>
  </si>
  <si>
    <t>Morales Gonzalez, Juan</t>
  </si>
  <si>
    <t>I70.0; N18.3; D69.6;</t>
  </si>
  <si>
    <t>Pelfrey, Johnathon</t>
  </si>
  <si>
    <t>F31.78;</t>
  </si>
  <si>
    <t>F31.78: BIPOLAR DISORDER;</t>
  </si>
  <si>
    <t>F11.20: OPIOID DEPENDENCE(OXYCODONE); E66.01: MORBID OBESITY(BMI 40.41);</t>
  </si>
  <si>
    <t>CONSIDER PFT/CXR AS PT IS CURRENT SMOKER. NO LABS/RECORD AVAILABLE</t>
  </si>
  <si>
    <t>Persaud, Omawattie</t>
  </si>
  <si>
    <t>F13.21: ANXIOLYTIC DEPENDENCE IN REMISSION(PMH); I20.9: ANGINA(2019/09/18 DR SULEIMAN, DX); F33.1: DEPRESSION(PHQ 9 SCORE IS 10 IN ANNUAL QUALITY ASSESSMENT); EVALUATE M46.96: FACET ARTHROPATHY(2015 OLD CHART L/SPINE MRI, PAGE 34/52, IF PATIENT IS FEELING PAIN/TENDERNESS, KINDLY CODE THIS);</t>
  </si>
  <si>
    <t>Persaud, Raghunath</t>
  </si>
  <si>
    <t>F10.20; N18.3; J44.9; I70.0; E46;</t>
  </si>
  <si>
    <t>F10.20: ALCOHOL DEPENDENCE; I70.0: AS OF AORTA;</t>
  </si>
  <si>
    <t>J44.9: COPD(NO PFT/SUPPORTING DOC TO PROVE IT); N18.3: CKD 3(EGFR  SHOULD BE &lt;60 TO CODE THIS); E46: PCM(BMI IS NOT ENOUGH, DOCUMENT PHYSICAL FINDING ALONGSIDE TO CODE THIS, AS IN LOSS OF MUSCLE MASS);</t>
  </si>
  <si>
    <t>Piccirilli, Charles</t>
  </si>
  <si>
    <t>I25.119; N17.9; I70.0; I50.32;</t>
  </si>
  <si>
    <t>I25.119: CAD WITH ANGINA; I70.0: AS OF AORTA;</t>
  </si>
  <si>
    <t>I50.32: CHF diastolic, no evidence of symptoms and Echo shows only grade 1 diastolic dysfunction, EF 55-59%; N17.9: AKI(ACUTE CODE);</t>
  </si>
  <si>
    <t>Eval for D69.2: Senile purpura as easy bruising is noted on CN Dr Santos 8-1-19;</t>
  </si>
  <si>
    <t>Please repeat CMP to rule out diagnosis of AKI (was noted in hospital 05/2019, should be resolved by now); No Concerns</t>
  </si>
  <si>
    <t>Piccirilli, Margaret</t>
  </si>
  <si>
    <t>F13.20: ANXIOLYTIC DEPENDENCE(NO PROOF);</t>
  </si>
  <si>
    <t>F11.20: OPIOID DEPENDENCE(HYDROCODONE); I70.0: CALCIFICATION OF AORTA(CT THORAX 2019/09/10); I20.9: ANGINA(2019/09/22 SLH, DX); I69.352: HEMIPARESIS LEFT SIDE(2019/07/29 HOSP NOTES, HOPI);</t>
  </si>
  <si>
    <t>Putman, Diana</t>
  </si>
  <si>
    <t>J44.9: COPD(NO PFT/SUPPORTING DOC TO PROVE IT); I70.0: AS OF AORTA(NO CAR/ECHO);</t>
  </si>
  <si>
    <t>Putman, Philip</t>
  </si>
  <si>
    <t>K56.41; E11.69; Z79.4;</t>
  </si>
  <si>
    <t>K56.41: FECAL IMPACTION(RESOLVED);</t>
  </si>
  <si>
    <t>Quiles Cruz, Jesus</t>
  </si>
  <si>
    <t>F13.20; N18.3; F33.9; D70.9;</t>
  </si>
  <si>
    <t>F13.20: sedative/anxiolytic dependence; N18.3: CKD III; F33.9: Depressive disorder, recurrent; D70.9: Neutropenia;</t>
  </si>
  <si>
    <t>Vazquez Toro, Leyda</t>
  </si>
  <si>
    <t>Villafane, Manuelita</t>
  </si>
  <si>
    <t>E11.69; C50.912; I73.9; M46.96;</t>
  </si>
  <si>
    <t>E11.69: DIABETIC DYSLIPIDEMIA (TG&gt;200&amp;HDL&lt;40, TO CODE THIS);</t>
  </si>
  <si>
    <t>E11.36: DIABETIC CATARACT(2019/12/27 DR SHOSS, DX);</t>
  </si>
  <si>
    <t>Wolf, Victor</t>
  </si>
  <si>
    <t>E26.9; I69.359; D68.32; I77.9; E11.69;</t>
  </si>
  <si>
    <t>I69.359: HEMIPARESIS AFTER CVA; D68.32: HEMORRHAGIC DISORDER;</t>
  </si>
  <si>
    <t>I77.9: Disorder of Arteries and Arterioles as this code cannot be used for carotid artery disease; E26.9: HYPERALDOSTERONISM(AS IT IS SEC. TO CHF, THEIR IS NO CHF); E11.69: DIABETIC DYSLIPIDEMIA(TG&gt;200&amp;HDL&lt;40, TO CODE THIS)</t>
  </si>
  <si>
    <t>E11.65: DIABETIC HYPERGLYCEMIA(2020/01/23 LABS, HbA1C 8.3);</t>
  </si>
  <si>
    <t>Canales, Caridad</t>
  </si>
  <si>
    <t>Cordova, Jenny</t>
  </si>
  <si>
    <t>J44.9: COPD(2020/03/10 PFT);</t>
  </si>
  <si>
    <t>CONSIDER CXR AS PT IS CURRENT SMOKER.</t>
  </si>
  <si>
    <t>Deleon Bonan, Clotilde</t>
  </si>
  <si>
    <t>Eval for F32.0: Major depressive disorder, single, mild, as F32.9 in chart (minimal depression), however F32.9 is not a risk adjusted dx; Eval for I73.9: PVD, noted on med records from Marion west family practice 11/11/19 and U/S arterial; Eval I50.30: Diastolic heart failure, unspecified -- please eval symptoms as recommendation on Echo 1/28/19 ( Med recs drom Dr Lara 11/11/19 pg 3);</t>
  </si>
  <si>
    <t>Dieteman, Nancy L</t>
  </si>
  <si>
    <t>PTH and homocysteine due to CKD III; 01/07/20</t>
  </si>
  <si>
    <t>Digiovanni, Ellen J</t>
  </si>
  <si>
    <t>Fuentes, Debra</t>
  </si>
  <si>
    <t>I48.92; E11.9; F33.2; G40.909;</t>
  </si>
  <si>
    <t>Hernandez, Carlos J</t>
  </si>
  <si>
    <t>Eval for F11.20: Opioid dependence (tramadol use noted on SLH medical records, please evaluate longevity of use, long term use of opate analgesic noted on CN Dr Sarnita); Eval for I25.118: CAD with angina, as nitroglycerin noted in Dr. Mogali consult note 4/25/19, eval if patient still has or is taking nitroglycerin;</t>
  </si>
  <si>
    <t>Hernandez, Sandra D</t>
  </si>
  <si>
    <t>E11.42: DIABETIC POLYNEUROPATHY;</t>
  </si>
  <si>
    <t>CONSIDER FOOT EXAM TO CONFIRM NEUROPATHY</t>
  </si>
  <si>
    <t>Holguin, Felipe</t>
  </si>
  <si>
    <t>CXR and PFT as patient is an ex smoker, AAA as patient is an ex smoker and meets age parameter</t>
  </si>
  <si>
    <t>Holguin, Vivian</t>
  </si>
  <si>
    <t>N18.2 CKD2, please resolve this code as patient has progressed to N18.3 CKD3, thank you</t>
  </si>
  <si>
    <t>Hudson, Dolly M</t>
  </si>
  <si>
    <t>C61; G82.20; E11.8; D89.9; D68.59; I77.1; L89.154; M86.60; Z93.59;</t>
  </si>
  <si>
    <t>C61: CA PROSTATE; G82.20: PARAPLEGIA; D89.9: IMMUNOSUPPRESSED STATUS; L89.154: PRESSURE ULCER OF SACRAL REGION; M86.60: OSTEOMYELITIS; Z93.59: CYSTOSTOMY STATUS; I77.1: STENOSIS OF ILIAC ARTERY;</t>
  </si>
  <si>
    <t>R53.2: Functional quadriplejia as patient is only wheelchair bound, patient has mobility of arms; D68.59: Primary hypercoagulable state as their is no history of Factor V deficiency; E11.8: DM w/ other unspecified complications as their is no complications for this code to be used;</t>
  </si>
  <si>
    <t>I70.0: Athero of the Aorta noted in CXR 2018/11/05; D68.69: Other thrombophilia, eval as onlocology notes mentions patient is being controlled with Xarelto for history of CPE, eval acute vs chronic, code if chronic; E11.21: DIABETIC NEPHROPATHY(2019/07/02 LABS, ALB/CREATININE RATIO 178); I50.32: CHF(2020/02/12 SLH, DISCHARGE DX);</t>
  </si>
  <si>
    <t>None; DM w/o statins or ACE/ARB</t>
  </si>
  <si>
    <t>Michel, Gilbert A</t>
  </si>
  <si>
    <t>F11.20; N18.3; C61;</t>
  </si>
  <si>
    <t>EVALUATE M46.96: FACET ARTHROPATHY(MRI 2019/11/04 CERVICAL SPINE, IF THEIR IS PAIN/TENDERNESS KINDLY CODE THIS);</t>
  </si>
  <si>
    <t>Miller, Loretta M</t>
  </si>
  <si>
    <t>F11.20; G62.0; F31.9;</t>
  </si>
  <si>
    <t>Ortiz, Barbara</t>
  </si>
  <si>
    <t>I73.9; F33.9; F11.20; G95.20;</t>
  </si>
  <si>
    <t>Foot exam due to Pre-DM and PTH due to Vit D deficiency. Obtain ABI or arterial U/S for PVD</t>
  </si>
  <si>
    <t>Perez, Miguel A</t>
  </si>
  <si>
    <t>E46; C61; E11.9;</t>
  </si>
  <si>
    <t>E46: PCM as patient does not meet criteria;</t>
  </si>
  <si>
    <t>Pitarresi, Lynne F</t>
  </si>
  <si>
    <t>I27.21; I25.119; I77.9;</t>
  </si>
  <si>
    <t>I27.21: PULMONARY HYPERTENSION; I25.119: CAD WITH ANGINA;</t>
  </si>
  <si>
    <t>I77.9: Disorder of Arteries and Arterioles as this code cannot be used for carotid artery disease;</t>
  </si>
  <si>
    <t>Ramjit, Deomati N</t>
  </si>
  <si>
    <t>Ramjit, Ramcharan</t>
  </si>
  <si>
    <t>E11.65; Z79.4; I73.9;</t>
  </si>
  <si>
    <t>Ramnarine, Ganga P</t>
  </si>
  <si>
    <t>Restrepo, Rodrigo E</t>
  </si>
  <si>
    <t>Rodriguez, Juan C</t>
  </si>
  <si>
    <t>F33.0; I25.118; E11.65; Z79.4;</t>
  </si>
  <si>
    <t>F33.0: DEPRESSION; I25.118: CAD WITH ANGINA; E11.65: DIABETIC HYPERGLYCEMIA; Z79.4: INSULIN USE;</t>
  </si>
  <si>
    <t>EVALUATE M46.92: FACET ARTHROPATHY(FROM PROBLEM LIST, IF THEIR IS PAIN/TENDERNESS KINDLY CODE THIS);</t>
  </si>
  <si>
    <t>CONSIDER PFT/CXR AS PT IS FORMER SMOKER.</t>
  </si>
  <si>
    <t>Ruiz, Joaquin R</t>
  </si>
  <si>
    <t>C18.9;</t>
  </si>
  <si>
    <t>C18.9: CA COLON;</t>
  </si>
  <si>
    <t>CONSIDER PFT/CXR AS PT IS FORMER SMOKER. NO PREVIOUS RECORD AVAILABLE</t>
  </si>
  <si>
    <t>Salvagna, Joseph A</t>
  </si>
  <si>
    <t>Consider foot exam to evaluate for polyneuropathy due to hypothyroidism, please request previous PCP records; No Concerns</t>
  </si>
  <si>
    <t>Sanders, Donna J</t>
  </si>
  <si>
    <t>Sanders, John W</t>
  </si>
  <si>
    <t>J84.10: PULMONARY FIBROSIS(2019/12/02 OLD RECOREDS 1, PAGE 48/66, CXR); Please consider adding this code</t>
  </si>
  <si>
    <t>Spinosa, Bernice</t>
  </si>
  <si>
    <t>F13.20; E66.01; I48.91; C50.912; J44.9; I48.0; D68.69; I70.0;</t>
  </si>
  <si>
    <t>Vazquez, Carmen R</t>
  </si>
  <si>
    <t>F33.0;</t>
  </si>
  <si>
    <t>Vazquez, Efren</t>
  </si>
  <si>
    <t>E66.01; E11.69; I70.0;</t>
  </si>
  <si>
    <t>F13.20: ANXIOLYTIC DEPENDENCE(ATIVAN/ALPRAZOLAM);</t>
  </si>
  <si>
    <t>Williams, Timothy P</t>
  </si>
  <si>
    <t>NO LABS/RECORD AVAILABLE, CXR AS PT IS &gt;70 YEARS</t>
  </si>
  <si>
    <t>Aquino, Miguel</t>
  </si>
  <si>
    <t>E11.3292; I50.22; I25.119; Z79.4; E26.1; F32.5;</t>
  </si>
  <si>
    <t>Leach, Harriett</t>
  </si>
  <si>
    <t>N18.3; I27.20; C43.59;</t>
  </si>
  <si>
    <t>I11.0: CHF(GRADE 1 DD);</t>
  </si>
  <si>
    <t>Please use the code J43.9: EMPHYSEMA(CT CHEST 2020/01/23); instead of J43.2, J43.2 does not bill</t>
  </si>
  <si>
    <t>Leach, Ronald</t>
  </si>
  <si>
    <t>N18.3; I73.9; I27.20; D69.2; E11.65; Z79.4; Z89.439; E46; C25.9;</t>
  </si>
  <si>
    <t>N18.3: CKD 3; I73.9: PAD; I27.20: PULMONARY HYPERTENSION; D69.2: SENILE PURPURA; E11.65: DIABETIC HYPERGLYCEMIA; Z79.4: INSULIN USE; Z89.439: ACQUIRED ABSENCE OF FOOT; E46: PCM; C25.9: CA PANCREAS;</t>
  </si>
  <si>
    <t>D70.9: NEUTROPENIA(02/22/2020 LABS, ABSOLUTE NEUTROPHILS 1094); I70.0: AS OF AORTA(2020/02/02 CT ABD/PELVIS);</t>
  </si>
  <si>
    <t>Myzner, Lawrence</t>
  </si>
  <si>
    <t>F11.20; F33.9; N18.3;</t>
  </si>
  <si>
    <t>N18.3 CKD 3, please resolve if GFR is &gt;60 (remove from problem list)</t>
  </si>
  <si>
    <t>Alberto, Juan</t>
  </si>
  <si>
    <t>G63; J44.9; I70.0; F11.20;</t>
  </si>
  <si>
    <t>Allen, Jay</t>
  </si>
  <si>
    <t>F33.0; E46; F20.89; J43.9;</t>
  </si>
  <si>
    <t>J44.9: COPD per Dr Jalloul notes;</t>
  </si>
  <si>
    <t>Bagley, Ernest</t>
  </si>
  <si>
    <t>E11.65; E11.9;</t>
  </si>
  <si>
    <t>Barney, Augusto</t>
  </si>
  <si>
    <t>CXR as patient is an ex smoker; No Concerns</t>
  </si>
  <si>
    <t>Barney, Consuelo</t>
  </si>
  <si>
    <t>Barry, Maralyn</t>
  </si>
  <si>
    <t>Cabrera, Martha</t>
  </si>
  <si>
    <t>F13.20; I70.0;</t>
  </si>
  <si>
    <t>F13.20: ANXIOLYTIC DEPENDNCE; I70.0: AS OF AORTA;</t>
  </si>
  <si>
    <t>Chiles, Rabern</t>
  </si>
  <si>
    <t>Colt, Michael</t>
  </si>
  <si>
    <t>F10.20; I50.32; I70.0; K70.9;</t>
  </si>
  <si>
    <t>F10.20: ALCOHOL DEPENDENCE; I70.0: AS OF AORTA; K70.9: ALCOHOLIC LIVER DISEASE;</t>
  </si>
  <si>
    <t>I50.32: CHF(Echo is WNL. Grade I diastolic dysfunction);</t>
  </si>
  <si>
    <t>Foot exam due to alcoholism; PHQ9;; No Concerns</t>
  </si>
  <si>
    <t>Combs, Donna</t>
  </si>
  <si>
    <t>G30.9; F02.81;</t>
  </si>
  <si>
    <t>G30.9: ALZHEIMER DISEASE; F02.81: DEMENTIA;</t>
  </si>
  <si>
    <t>F33.2: DEPRESSION(PHQ 9 SCORE IS 20, ANNUAL QUALITY ASSESSMENT);</t>
  </si>
  <si>
    <t>Combs, Michael</t>
  </si>
  <si>
    <t>Cutcher, Stephen</t>
  </si>
  <si>
    <t>E11.22; N18.3; I50.32; E26.1; I48.0; D68.69; J44.9/J42; F11.20</t>
  </si>
  <si>
    <t>Delyser, James</t>
  </si>
  <si>
    <t>I27.20: PULMONARY HYPERTENSION;</t>
  </si>
  <si>
    <t>Delyser, Nanette</t>
  </si>
  <si>
    <t>CXR as patient is =70 years of age</t>
  </si>
  <si>
    <t>Dimarzo, Jane</t>
  </si>
  <si>
    <t>E26.1; I20.9; I50.9; E66.01; G62.0; F10.20; J44.9;</t>
  </si>
  <si>
    <t>E26.1: SEC. HYPERALDOSTERONISM; I20.9: ANGINA; I50.9: CHF; E66.01: MORBID OBESITY; F10.20: ALCOHOL DEPENDENCE; J44.9: COPD;</t>
  </si>
  <si>
    <t>G62.0: POLYNEUROPATHY D/T DRUG(PMH);</t>
  </si>
  <si>
    <t>G62.1: ALCOHOLIC POLYNEUROPATHY(ALCOHOL DEPENDENCE PLUS GABAPENTIN USE);</t>
  </si>
  <si>
    <t>Foot exam to support diagnosis of polyneuropathy secondary to drugs, Please obtain previous records as there are none in chart, CXR AS PT IS FORMER SMOKER; No Concerns</t>
  </si>
  <si>
    <t>Donaghy, Elizabeth</t>
  </si>
  <si>
    <t>Consider F33.42: Major depressive disorder, recurrent, in full remission. Due to for positive PHQ9 9/28/17;</t>
  </si>
  <si>
    <t>CXR as patient is &gt;70 years of age and none on file. Consider PFT due to passive smoker status. Consider Echo due to morbid obesity; No Concerns</t>
  </si>
  <si>
    <t>Dovalle, Simao</t>
  </si>
  <si>
    <t>Edwards, Charles</t>
  </si>
  <si>
    <t>N18.4; I70.0; G30.9;</t>
  </si>
  <si>
    <t>N18.4: CKD 4; G30.9: ALZHEIMER DISEASE;</t>
  </si>
  <si>
    <t>I70.0: AS OF AORTA(NO CXR/ECHO SUPPORTING IT);</t>
  </si>
  <si>
    <t>PTH and Homocysteine as patient has an established CKD condition; No Concerns</t>
  </si>
  <si>
    <t>Engel, Kathryne</t>
  </si>
  <si>
    <t>E66.01; J44.9;</t>
  </si>
  <si>
    <t>E66.01: MORBID OBESITY; J44.9: COPD;</t>
  </si>
  <si>
    <t>F32.0: Major depressive disorder, single episode, mild --&gt; F32.9 in problem list and this is incorrect code as it does not risk adjust; I70.0: Athero of the aorta noted on Lspine X ray 05/31/2018; Eval for F11.21: Opioid dependence in remission ---&gt; patient was on tramadol Q8h and percocet noted in DR Jalloil consult notes 7/9/19 and ortho notes 7/10/19; Eval I73.9: PVD (noted in CN Dr Ahmed 8/26/19); Eval for G63: Polyneuroopathy in other diseases(D/T HYPOTHYROIDISM) noted in CN Dr, Ahmed 8/26/19); Eval N18.3: CKDIII noted in CN Dr. Ahmed 8/26/19 --&gt; Please repeat CMP to confirm dx; EVALUATE M46.96: FACET ARTHROPATHY(FROM PROBLEM LIST, IF THEIR IS PAIN/TENDERNESS KINDLY CODE THIS); E11.36: DIABETIC CATARACT(DR BERGER 2019/11/15);</t>
  </si>
  <si>
    <t>Patient with COPD, previously on inhalers, eval if necessary at this time</t>
  </si>
  <si>
    <t>Estes, Cecilia</t>
  </si>
  <si>
    <t>E66.01; F33.1</t>
  </si>
  <si>
    <t>Estes, Richard</t>
  </si>
  <si>
    <t>E66.01; D68.69; Z79.4; I48.1; I70.0;</t>
  </si>
  <si>
    <t>Z79.4: Long term use of insulin: patient no longer on insulin per med list. If patient IS taking it, please update med list; please remove if pt no longer on insulin</t>
  </si>
  <si>
    <t>Eval for I42.9: Cardiomyopathy, unspecified, noted on Dr. Siddiqui cardiologyu note 11/26/19; Eval for I25.119: CAD with angina as patient is on Isosorbide BID per Cardiology note 11/26/19; (Please use correct codes)</t>
  </si>
  <si>
    <t>Estrada, Ana</t>
  </si>
  <si>
    <t>F33.0: DEPRESSION;</t>
  </si>
  <si>
    <t>Fernandez, Jose</t>
  </si>
  <si>
    <t>I50.22; E26.1; D68.69; I20.9; F13.20; R53.2</t>
  </si>
  <si>
    <t>R53.2: FUNCTIONAL QUADRIPLEGIA(PT NEED TO BE COMPLETELY IMMOBILE);</t>
  </si>
  <si>
    <t>Fillie, Daisy</t>
  </si>
  <si>
    <t>F33.0; E11.22;</t>
  </si>
  <si>
    <t>F13.20: ANXIOLYTIC DEPENDENCE(ALPRAZOLAM); N18.3: CKD 3(2018/12/07 LABS, EGFR 54);</t>
  </si>
  <si>
    <t>PTH and Homocysteine as patient has an established CKD condition,repeat PhQ9 as patient does have history of depression; Diabetic not on an ACE/ARB</t>
  </si>
  <si>
    <t>Fillie, Ronald</t>
  </si>
  <si>
    <t>F13.20; E66.01; F33.0; J44.9;</t>
  </si>
  <si>
    <t>F13.20: ANXIOLYTIC DEPEDENCE; F33.0: DEPRESSION; J44.9: COPD;</t>
  </si>
  <si>
    <t>I70.0: AS OF AORTA(2019/06/10 MED REC, DR AYERS, PAGE 28/35);</t>
  </si>
  <si>
    <t>Galinski, Ann</t>
  </si>
  <si>
    <t>I50.22; J44.9; F13.20; F33.0; E26.1; I70.0; J96.10;</t>
  </si>
  <si>
    <t>Gandy, Uraivan</t>
  </si>
  <si>
    <t>F10.20; I73.9;</t>
  </si>
  <si>
    <t>F10.20: Alcohol dependence;</t>
  </si>
  <si>
    <t>Alcohol dependence, plz evaluate, if in active or in remission</t>
  </si>
  <si>
    <t>Garcia Garci, Carmen</t>
  </si>
  <si>
    <t>Garlock, Kenneth</t>
  </si>
  <si>
    <t>Garlock, Sandra</t>
  </si>
  <si>
    <t>Godin, Frederick</t>
  </si>
  <si>
    <t>E11.42; G63; E66.01;</t>
  </si>
  <si>
    <t>E11.42: DIABETIC POLYNEUROPATHY; E66.01: MORBID OBESITY;</t>
  </si>
  <si>
    <t>G63: POLYNEUROPATHY(YOU CANNOT CODE ALONGSIDE DIABETIC POLYNEUROPATHY);</t>
  </si>
  <si>
    <t>EVALUATE Z79.4: INSULIN USE(NPP FORM, TOUJEO SOLOSTAR);</t>
  </si>
  <si>
    <t>CONSIDER FOOT EXAM TO CONFIRM NEUROPATHY, NO LABS/RECORD AVAILABLE, THIS IS NOT A DR VICTORIA PATIENT</t>
  </si>
  <si>
    <t>Goggins, Myrna</t>
  </si>
  <si>
    <t>J44.9; I77.1;</t>
  </si>
  <si>
    <t>I77.1: Stricture of artery  --&gt; coded incorrectly as tortuous aorta; J44.9: COPD(NO PFT/SUPPORTING DOC TO PROVE IT);</t>
  </si>
  <si>
    <t>Consider PFT due to COPD diagnosis, eval COPD vs asthma.; No Concerns</t>
  </si>
  <si>
    <t>Griffin, Michael</t>
  </si>
  <si>
    <t>N18.3; J42; I70.0;</t>
  </si>
  <si>
    <t>G63: POLYNEUROPATHY(FROM PROBLEM LIST(G57.93) PLUS HYPOTHYROIDISM);</t>
  </si>
  <si>
    <t>Guarnier, Ann</t>
  </si>
  <si>
    <t>F10.20; F33.1;</t>
  </si>
  <si>
    <t>F33.1: DEPRESSION;</t>
  </si>
  <si>
    <t>F1.20: ALCOHOL DEPENDENCE(AUDIT C SCORE 2,NEGATIVE);</t>
  </si>
  <si>
    <t>F13.20: ANXIOLYTIC DEPENDENCE(LORAZEPAM) OR F1.21 ALCOHOL DEPENDENCE IN REMISSION(AUDIT C SCORE 2);</t>
  </si>
  <si>
    <t>Hamilton, Earl</t>
  </si>
  <si>
    <t>Hemsley, Karen</t>
  </si>
  <si>
    <t>F13.20; E46; J44.9;</t>
  </si>
  <si>
    <t>J44.9: COPD(NO PFT/SUPPORTING DOC TO PROVE IT); E46: PCM(NOT MEETING CRITERIA);</t>
  </si>
  <si>
    <t>Henderson, Anna</t>
  </si>
  <si>
    <t>G62; F33.1; D35.2; F13.20; C79.51; C43.59; Z79.4; E43; D47.3; C52; E11.42; I50.32;</t>
  </si>
  <si>
    <t>NOT IN EMR NOW(02/26/2020);</t>
  </si>
  <si>
    <t>I50.32: CHF(ECHO SUGGEST ONLY GRADE 1 DIASTOLIC DYSFUNCTION(NO EVIDENCE OF CHF); D47.3: THROMBOCYTHEMIA(PLT SHOULD BE &gt;450 AND CONFIRMED BY PERIPHERAL BLOOD SMEAR TO CODE THIS; E11.42: DIABETIC POLYNEUROPATHY(ONE COMPLICATED CODE WITH DM IS ENOUGH);</t>
  </si>
  <si>
    <t>Hernandez Ramos, Manuel</t>
  </si>
  <si>
    <t>I70.0: CALCIFICATION OF AORTA(ECHO 2019/03/29);</t>
  </si>
  <si>
    <t>James, Jthera</t>
  </si>
  <si>
    <t>N18.5/N18.6; Z99.2; E66.01; E11.22;</t>
  </si>
  <si>
    <t>Z99.2: DEPENDENCE ON RENAL DIALYSIS;</t>
  </si>
  <si>
    <t>N18.6/N18.5: CKD 6(EGFR&lt;15);</t>
  </si>
  <si>
    <t>N18.4: CKD 4(2019/10/30 LABS, EGFR 20);</t>
  </si>
  <si>
    <t>CONSIDER PFT/CXR AS PT IS FORMER SMOKER, NO RECORD AVAILABLE</t>
  </si>
  <si>
    <t>Kennedy Jr, Robert</t>
  </si>
  <si>
    <t>I20.8; I48.91; D68.69; I42.9;</t>
  </si>
  <si>
    <t>I20.8: ANGINA; D68.69: SEC. HYPERCOAGULABLE STATE;</t>
  </si>
  <si>
    <t>I50.22: CHF(2019/06/19 DR SIDDIQUI, ASSESSMENT EF 40-45%);</t>
  </si>
  <si>
    <t>Langevin, Ruth</t>
  </si>
  <si>
    <t>BMI NOT AVAILABLE; No Concerns</t>
  </si>
  <si>
    <t>Lederer, Joseph</t>
  </si>
  <si>
    <t>F11.20; D47.3; E46; G63; R73.03; I50.9; J44.9; I25.118; I73.9;</t>
  </si>
  <si>
    <t>D47.3: THROMBOCYTHEMIA(PLT SHOULD BE &gt;450 AND CONFIRMED BY PERIPHERAL BLOOD SMEAR TO CODE THIS); E46: PCM(NOT MEETING CRITERIA)</t>
  </si>
  <si>
    <t>J84.9: INTERSTITIAL LUNG DISEASE(2019/03/22 CT ABD/PELVIS);</t>
  </si>
  <si>
    <t>Lentz, Gary</t>
  </si>
  <si>
    <t>Migliorato, Mary</t>
  </si>
  <si>
    <t>F10.20; G62.1; F33.0;</t>
  </si>
  <si>
    <t>Monroe, Carrie</t>
  </si>
  <si>
    <t>E11.42; I27.21; J44.9; I25.118; F13.20; J84.10; I70.0; J96.10; F33.0;</t>
  </si>
  <si>
    <t>J96.10: RESPIRATORY FAILURE;</t>
  </si>
  <si>
    <t>F13.20: ANXIOLYTIC DEPENDENCE(NOT TAKING ATIVAN/XANAS NOW); I70.0: AS OF AORTA(NO CXR/ECHO);</t>
  </si>
  <si>
    <t>F13.21: ANXIOLYTIC DEPENDENCE IN REMISSION(D/T ATIVAN/XANAS USE IN PAST);</t>
  </si>
  <si>
    <t>Please repeat Echo as there is no echo on file to evaluate pulmonary hypertension, consider PFT to confirm COPD; DM not on statin, please eval, please document how many L od oxygen patient is on.</t>
  </si>
  <si>
    <t>Morales Carvajal, Gloria</t>
  </si>
  <si>
    <t>F32.1: Major depressive disorder, single episode, moderate --Patient's PHQ 9 score is 15 + on buspirone, please eval; Evaluate G63: Polyneuropathy in other diseases as patient notes numbness and cold burning feet on new patient paperwork + hypothyroidism;</t>
  </si>
  <si>
    <t>Please obtain labs and previous records; Patient on buspirone, eval Major depressive disorder vs adjustment disorder, CXR as patient is =70 years of age</t>
  </si>
  <si>
    <t>Morgrette, Paul</t>
  </si>
  <si>
    <t>E66.01; E11.22; N18.3;</t>
  </si>
  <si>
    <t>N18.3: CKD 3(ONLY ONE LOW EGFR READING, WHICH IS NOT SUFFICE CRITERIA); E11.22: DM PLUS CKD 3(EGFR SHOULD BE&lt;60 TO CODE THIS);</t>
  </si>
  <si>
    <t>E11.69: DM WITH COMPLICATION(ASSOCIATED WITH ERECTILE DYSFUNCTION FROM PROBLEM LIST);</t>
  </si>
  <si>
    <t>Moya, Maria</t>
  </si>
  <si>
    <t>Mydlo, Anne</t>
  </si>
  <si>
    <t>Mydlo, Thomas</t>
  </si>
  <si>
    <t>F10.20: ALCOHOL DEPENDENCE(AUDIT C POSITIVE, SCORE 4);</t>
  </si>
  <si>
    <t>Najera, Richard</t>
  </si>
  <si>
    <t>Pt with microalbuminuria, keep an eye on albumin levels as swell as slightly impaired fasting glucose. Not candidate for DM but suggest low carbohydrate or low processed sugar diet.</t>
  </si>
  <si>
    <t>Nickerson, Kerry</t>
  </si>
  <si>
    <t>D69.2; J44.9;</t>
  </si>
  <si>
    <t>D69.2: SENILE PURPURA; J44.9: COPD;</t>
  </si>
  <si>
    <t>AAA as patient is a current smoker and meets age parameter; Consider rescue inhaler as patient has COPD</t>
  </si>
  <si>
    <t>Ortiz Amaro, Ines</t>
  </si>
  <si>
    <t>Osorio, Francisco</t>
  </si>
  <si>
    <t>E11.69; E78.2; E44.1; I73.9; E11.42;</t>
  </si>
  <si>
    <t>Osorio, Saida</t>
  </si>
  <si>
    <t>E11.22; J44.9; E11.65; F10.20; Z79.4; E11.9;</t>
  </si>
  <si>
    <t>J44.9: COPD; Z79.4: INSULIN USE;</t>
  </si>
  <si>
    <t>E11.65: DM w/ hyperglycemia as current HbA1c is 7.2; E11.22: DM w/ CKD as patient has a CKD II, this code can only be used with CKD III-V; F10.20: Alcohol dependence as patient refers in multiple Audit-C patient has 1-2 drinks per month; E11.9: DM WITHOUT COMPLICATION;</t>
  </si>
  <si>
    <t>E11.21: DM WITH NEPHROPATHY(2019/02/27 LABS, MICROALBUMIN/CREATININE RATIO 59.8);</t>
  </si>
  <si>
    <t>Pereda, Oscar</t>
  </si>
  <si>
    <t>G63; N18.4; I25.119; I50.22;</t>
  </si>
  <si>
    <t>Powell, Boysie</t>
  </si>
  <si>
    <t>Rajkumar, Gladys</t>
  </si>
  <si>
    <t>PTH D/T CKD 3</t>
  </si>
  <si>
    <t>Rancano, Phyllis</t>
  </si>
  <si>
    <t>F33.1; M06.00; D89.9;</t>
  </si>
  <si>
    <t>F33.1: DEPRESSION; M06.00: RA; D89.9: IMMUNOSUPPRESSED STATUS;</t>
  </si>
  <si>
    <t>CXR as patient is &gt;70 and none on file, please consider; No Concerns</t>
  </si>
  <si>
    <t>Reed, Cheryl</t>
  </si>
  <si>
    <t>I70.0; J44.9; C43.9; I27.20; I77.9; I50.32;</t>
  </si>
  <si>
    <t>I70.0: CALCIFICATION OF AORTA; J44.9: COPD; C43.9: MELANOMA(NO CONSULTANT NOTES); I27.20: PULMONARY HYPERTENSION;</t>
  </si>
  <si>
    <t>I77.9: Disorder of Arteries and Arterioles as this code cannot be used for carotid artery disease; I50.32: CHF(GRADE 1 DD);</t>
  </si>
  <si>
    <t>Reed, Walter</t>
  </si>
  <si>
    <t>I48.91; D68.69; E66.01; I70.0; J44.9; I20.9;</t>
  </si>
  <si>
    <t>I48.91: A-FIB; I20.9: ANGINA(EVALUATE AS THEIR IS NO MEDICATION);</t>
  </si>
  <si>
    <t>Robinson, Norma</t>
  </si>
  <si>
    <t>N18.3; M46.1; J44.9; I27.20; F11.20; I70.0; I77.9; I50.32;</t>
  </si>
  <si>
    <t>N18.3: CKD 3; M46.1: SACROILIITIS; J44.9: COPD; I27.20: PULMNARY HYPERTENSION; F11.20: OPIOID DEPENDENCE; I70.0: AS OF AORTA;</t>
  </si>
  <si>
    <t>I77.9: Disorder of Arteries and Arterioles as this code cannot be used for carotid artery disease; I50.9: CHF(GRADE 1 DD);</t>
  </si>
  <si>
    <t>R73.03: PRE-DIABETIC(2019/06/04 LABS, BSR 111); G63: POLYNEUROPATHY(PRE-DIABETIC PLUS GABAPENTIN USE);</t>
  </si>
  <si>
    <t>Rodriguez, Antonio</t>
  </si>
  <si>
    <t>E11.3519; N18.3; J44.9; F31.9; E11.65; M35.00; G20;</t>
  </si>
  <si>
    <t>F31.9: BIPOLAR DISORDER; E11.65: DIABETIC HYPERGLYCEMIA; M35.00: SICCA SYNDROME; N18.3: CKD 3;</t>
  </si>
  <si>
    <t>J44.9: COPD --&gt; Spirometry on 8/1/19 was normal, no obstruction, please change to J41.0: simple chronic bronchitis if patient has symptoms such as chronic cough and sputum production.  Patient also has diagnosis of both depression and bipolar disorder in problem list. Hx of lithium use. Please choose one diagnosis as it is invalid to code for both. (F32.9 does not risk adjust, so, if choosing depression as correct code, change to F33.0 or equivalent); G20: PArkinsons's disease --&gt; Consult note Dr. Balsalobre states: DaTSCAN was negative for parkinson;s disease (tremor most likely sec to neuroleptics); E11.3519: DM with proliferative diabetic retinopathy: Eye exam 2019 showed no evidence of DM retinopathy; E11.42: ONE COMPLICATED CODE WITH DM IS ENOUGH;</t>
  </si>
  <si>
    <t>F13.20: Sedative/anxiolytic dependence as clonazepam and zolpidem noted on med list, please eval longevity of use; Eval G30.9: Alzheimer's disease, see consult note Dr. Olafsson 7/12/19 pg.6, please eval with MMSE or follow up with neuro; G63: POLYNEUROPATHY(FROM PROBLEM LIST PLUS SICCA SYNDROME);</t>
  </si>
  <si>
    <t>Consider MMSE due to cognitive impairment and parkinsonism for dementia; No Concerns</t>
  </si>
  <si>
    <t>Rodriguez, Maria</t>
  </si>
  <si>
    <t>E11.69; E66.01; Z79.4;</t>
  </si>
  <si>
    <t>E66.01: MORBID OBESITY; Z79.4: INSULIN USE;</t>
  </si>
  <si>
    <t>E11.41: DM WITH NEUROLOGICAL MANIFESTATION(2019/04/01 FOOT&amp;ANKLE);</t>
  </si>
  <si>
    <t>Romero, Mario</t>
  </si>
  <si>
    <t>E11.9; E11.69;</t>
  </si>
  <si>
    <t>E11.9: DM w/o complications;</t>
  </si>
  <si>
    <t>E78.2 Diabetic Dyslipidemia: TGL 209 and HDL 23 as of 09/05/19;</t>
  </si>
  <si>
    <t>Foot exam for neuropathy, Diabetic patient not on ACE/ARB or statin.</t>
  </si>
  <si>
    <t>Rosario Rios, Victor</t>
  </si>
  <si>
    <t>F33.0; E11.22; F20.9; E11.69; I10.0; E11.36;</t>
  </si>
  <si>
    <t>Rosario, Esteban</t>
  </si>
  <si>
    <t>N18.3; I27.20; F10.20;</t>
  </si>
  <si>
    <t>Rowe, Kenneth</t>
  </si>
  <si>
    <t>Z79.4; E11.22; N18.3; I20.9; N25.81; I70.0; D68.51: I48.92; I50.33; E26.1; I21.4;</t>
  </si>
  <si>
    <t>CBC. CMP, Foot exam; No Concerns</t>
  </si>
  <si>
    <t>Salvador, Clemente</t>
  </si>
  <si>
    <t>Sanchez, Vasthy</t>
  </si>
  <si>
    <t>Shafer, Josephine</t>
  </si>
  <si>
    <t>I70.0; I27.22; I48.0; D68.69; N18.4; G30.1; N25.81; F02.80;</t>
  </si>
  <si>
    <t>Shafer, Robert</t>
  </si>
  <si>
    <t>Sharpe, Betty</t>
  </si>
  <si>
    <t>Sloan, Billie</t>
  </si>
  <si>
    <t>I48.0; D68.69; F10.20; I20.8;</t>
  </si>
  <si>
    <t>I48.0: A-FIB; D68.69: SEC.HYPERCOAGULABLE STATE; I20.8: ANGINA;</t>
  </si>
  <si>
    <t>Sloan, Jimmy</t>
  </si>
  <si>
    <t>F10.20; D69.6; E11.9;  I50.32; E11.40; N18.3; K70.9;</t>
  </si>
  <si>
    <t>F10.20: ALCOHOL DEPENDENCE; I50.32: CHF; E11.40: DIABETIC NEUROPATHY; K70.9: ALCOHOLIC LIVER DISEASE;</t>
  </si>
  <si>
    <t>E11.9: DM w/o complications as patient has a neurological complication; D69.6: Thrombocytopenia, unspecified as there are no current labs, last PLT values are 141 (WNL); N18.3: CKD III as there is no evidence of two consecutive labs 90 days apart with GFR &lt;60;</t>
  </si>
  <si>
    <t>I27.20: Pulmonary Hypertension as ECHO 06/17/19 RVSP- 36.4 mmHg with impressions of mild pulmonary hypertension;</t>
  </si>
  <si>
    <t>PFT as patient is an ex smoker, AAA as patient is an ex smoker and meets age parameter; Diabetic not on an ACE/ ARB</t>
  </si>
  <si>
    <t>Spurny Jr, Joseph</t>
  </si>
  <si>
    <t>E66.01; G40.409;  F13.20; G63; F31.9;</t>
  </si>
  <si>
    <t>G40.409: EPILEPSY; F13.20: ANXIOLYTIC DEPNDENCE; F31.9: BIPOLAR DISORDER;</t>
  </si>
  <si>
    <t>E66.01: Morbid Obesity as BMI &gt;35 but no comoribidities; G63: POLYNEUROPATHY(AS THEIR IS NO DISEASE TO LINK WITH);</t>
  </si>
  <si>
    <t>Stieber Brown, Joel</t>
  </si>
  <si>
    <t>I70.0; J44.9; C61; F33.9; F11.20; E11.22; Z79.4; G63; C79.51;</t>
  </si>
  <si>
    <t>G63: PNY, classified elsewhere as various notes mention neuropathy due to DM; E11.22: DM WITH CKD 2(EGFR SHOULD BE&lt;60, TO CODE THIS); J44.9: COPD(NO PFT/SUPPORTING DOC TO PROVE IT);</t>
  </si>
  <si>
    <t>E11.42: DM w/ polyneuropathy; D89.9: IMMUNOSUPPRESSED STATUS(ON LUPRON, DR KUNTA 2020 NOTES); J43.9: EMPHYSEMA(CT THORAX 2019/11/03); I50.9: CHF(2020/01/03 HOSP DISCHARGE NOTES, PAGE 5/10);</t>
  </si>
  <si>
    <t>PFT to confirm COPD and patient is a current smoker, repreat CMP, if GFR &lt;60 consider CKD III; No Concerns</t>
  </si>
  <si>
    <t>Tourigny, Rochelle</t>
  </si>
  <si>
    <t>Vargas, Andres</t>
  </si>
  <si>
    <t>Vargas, Maria</t>
  </si>
  <si>
    <t>Villegas, Yolanda</t>
  </si>
  <si>
    <t>F13.20; I49.5;</t>
  </si>
  <si>
    <t>I48.91: A-FIB(DR DUGGAL 2019/05/20); D68.69: SEC.HYPERCOAGULABLE STATE(A-FIB PLUS CHADSVASC SCORE=&gt;2);</t>
  </si>
  <si>
    <t>Wallace, Dorothy</t>
  </si>
  <si>
    <t>I70.0; J44.9; I50.32; E26.1; J96.10; E66.01; F33.0;</t>
  </si>
  <si>
    <t>Ward, Larry</t>
  </si>
  <si>
    <t>J44.9; I26.99;</t>
  </si>
  <si>
    <t>I26.99: PE(HX); J44.9: COPD(NO PFT/SUPPORTING DOC TO PROVE IT);</t>
  </si>
  <si>
    <t>D89.9: IMMUNOSUPPRESSED STATUS(TAKING PREDNISONE 20 MG FOR MORE THAN 3 MONTHS); F10.20: ALCOHOL DEPENDENCE(AUDIT C POSITIVE, SCORE 7); G62.1: ALCOHOLIC POLYNEUROPATHY(ALCOHOL DEPENDENCE PLUS GABAPENTIN USE); I70.0: AS OF AORTA(2018/08/17 CT CHEST);</t>
  </si>
  <si>
    <t>Williamson, Bunny</t>
  </si>
  <si>
    <t>F33.9; F13.20; E11.22;</t>
  </si>
  <si>
    <t>E11.22: DM WITH CKD 2(EGFR SHOULD BE&lt;60, TO CODE THIS);</t>
  </si>
  <si>
    <t>E11.65: DIABETIC HYPERGLYCEMIA(2019/09/16 LABS, BSR 204);</t>
  </si>
  <si>
    <t>Boston, Tyrone</t>
  </si>
  <si>
    <t>E11.22; N18.6; Z99.2; Z79.4; F10.21; D69.6;</t>
  </si>
  <si>
    <t>Braynon, Cheryl</t>
  </si>
  <si>
    <t>Butler, Shirley</t>
  </si>
  <si>
    <t>I27.20; D69.2; N18.3; F33.0;</t>
  </si>
  <si>
    <t>Castillo Coriano, Minerva</t>
  </si>
  <si>
    <t>E20.9;</t>
  </si>
  <si>
    <t>E20.9: HYPOPARATHYROIDISM;</t>
  </si>
  <si>
    <t>Chachin, Carol</t>
  </si>
  <si>
    <t>J44.9; J96.11; G62.1; I50.32; E26.1; F10.20; N18.3; F33.40;</t>
  </si>
  <si>
    <t>J44.9: COPD; J96.11: RESPIRATORY FAILURE; N18.3: CKD 3; F33.40: DEPRESSION IN REMISSION; F10.20: ALCOHOL DEPENDENCE; G62.1: ALCOHOLIC POLYNEUROPATHY;</t>
  </si>
  <si>
    <t>I50.32: Diastolic CHF as ECHO 10/25/19 with only Grade I diastolic dysfunction; E26.1: Secondary Hyperaldosteronism as patient does not have a confirmed CHF, nor is she on any permitted diuretics;</t>
  </si>
  <si>
    <t>E72.11: HOMOCYSTENEMIA(12/11/2019 LABS, VALUE 17.5); I70.0: AS OF AORTA(2020/01/21 SULEIMAN, PAGE 1/5, ECHO 09/12/13); I20.9: ANGINA PECTORIS(2020/01/21 SULEIMAN, ASSESSSMENT);</t>
  </si>
  <si>
    <t>CXR as patient is an ex smoker</t>
  </si>
  <si>
    <t>Colon, Edith</t>
  </si>
  <si>
    <t>J44.9: COPD has a PFT within normal limits;</t>
  </si>
  <si>
    <t>Crawford, Virginia</t>
  </si>
  <si>
    <t>I25.110; N18.3; E11.22; I50.32; I48.2; I63.59; D68.69; I25.799; I70.0; F32.0;</t>
  </si>
  <si>
    <t>I48.2: Chronic afib;</t>
  </si>
  <si>
    <t>I63.59: Cerebral infarction due to unspecified occlusion or stenosis of other cerebral artery (this is a hospital code, please resolve code and add history of CVA); I25.110: CAD with unstable angina; I50.32: CHF and I73.9: PVD  (PLEASE KINDLY REMOVE THESE CODES)</t>
  </si>
  <si>
    <t>Eval for any deficit due to CVA, PTH and homocysteine due to CKDIII; 01/07/20</t>
  </si>
  <si>
    <t>Epps, Michael</t>
  </si>
  <si>
    <t>Feliciano, Ramonita</t>
  </si>
  <si>
    <t>I25.119; I27.22;</t>
  </si>
  <si>
    <t>Gamez, Clemente</t>
  </si>
  <si>
    <t>Harris, Winnie</t>
  </si>
  <si>
    <t>Hutchinson, Jacqueline</t>
  </si>
  <si>
    <t>D68.69; N18.3; I50.32; J84.10; 148.0; J44.9;</t>
  </si>
  <si>
    <t>I70.0: CALCIFICATION OF AORTA(2020/01/15 HOSP NOTES, PAGE 17/22 ECHO);</t>
  </si>
  <si>
    <t>Jimenez, Lorena</t>
  </si>
  <si>
    <t>Johnson, Joseph</t>
  </si>
  <si>
    <t>N18.3; I20.9; J84.9; I73.9; J44.9; F33.9; I77.9;</t>
  </si>
  <si>
    <t>N18.3: CKD III; I20.9: Angina Pectoris;  I73.9: PVD;  F33.9: Major depressive disorder, recurrent, unspecified;</t>
  </si>
  <si>
    <t>I77.9: Disorder of Arteries and Arterioles as this code cannot be used with carotid artery disease; J44.9: COPD as there is no PFT to confirm diagnosis and no progress notes stating condition; J84.9: Interstitial pulmonary disease, unspecified as there is no evidence in any images or progressive notes;</t>
  </si>
  <si>
    <t>Lanier, Paul</t>
  </si>
  <si>
    <t>F33.40; E11.22; I27.20; I70.0; D70.9; G62.0; I49.5; N18.3;</t>
  </si>
  <si>
    <t>N18.3: CKD 3; I27.20: PULMONARY HYPERTENSION;</t>
  </si>
  <si>
    <t>D70.9: NEUTROPENIA(RESOLVED); G62.0: POLYNEUROPATHY D/T DRUG(NO DRUG MENTIONED);</t>
  </si>
  <si>
    <t>I20.9: ANGINA(2018/05/09 HEART AND VASCULAR, DX); I50.32: CHF(2018/05/09 HEART AND VASCULAR, DX); F03.90: DEMENTIA(2018/05/08 MMSE);</t>
  </si>
  <si>
    <t>Leblanc, Jean</t>
  </si>
  <si>
    <t>E11.22; N18.4; N25.81;</t>
  </si>
  <si>
    <t>CONSIDER CXR/PFT AS PT IS FORMER SMOKER,</t>
  </si>
  <si>
    <t>Martinez, Julia</t>
  </si>
  <si>
    <t>Mcnichol, Nathan</t>
  </si>
  <si>
    <t>No access to EMR at this time</t>
  </si>
  <si>
    <t>Mesa, Jorge</t>
  </si>
  <si>
    <t>I77.9; I27.20; N18.3; F32.0;</t>
  </si>
  <si>
    <t>I77.9: Disorder of Arteries and Arterioles as this code cannot be used with carotid artery disease;</t>
  </si>
  <si>
    <t>I70.0: AS OF AORTA(2020/01/30 L/SPINE XR);</t>
  </si>
  <si>
    <t>PTH and Homocysteine as patient has an established CKD condition</t>
  </si>
  <si>
    <t>Negrete, Ronald</t>
  </si>
  <si>
    <t>J44.9; D69.6; F13.20; F31.9; E66.01; D70.9;</t>
  </si>
  <si>
    <t>F13.20; F31.9; E66.01; D70.9;</t>
  </si>
  <si>
    <t>D69.6: THROMBOCYTOPENIA(RESOLVED); J44.9: COPD(ALL NORMAL SPIROMETRY);</t>
  </si>
  <si>
    <t>Overton, Ruth</t>
  </si>
  <si>
    <t>E11.22: DM with CKD --&gt; patient has CKD II, all GFR &gt;60; (PLEASE CHANGE TO E11.65 as patient does not have CKD to code E11.22 with, thank you)</t>
  </si>
  <si>
    <t>Palafox, Antonio</t>
  </si>
  <si>
    <t>Palafox, Fely</t>
  </si>
  <si>
    <t>I27.20: PULMONARY HYPERTENSION(ECHO NORMAL, RVSP 24 MM HG);</t>
  </si>
  <si>
    <t>I70.0: AS OF AORTA(2019/10/09 CT ABD/PELVIS);</t>
  </si>
  <si>
    <t>Paul, Marie</t>
  </si>
  <si>
    <t>E46;</t>
  </si>
  <si>
    <t>E46: PCM(NOT MEETING CRITERIA);</t>
  </si>
  <si>
    <t>I48.91: A-FIB(ECHOCARDIOGRAM, ASSESSMENT); D68.69: SEC. HYPERCOAGULABLE STATE(A-FIB PLUS CHADSVASC SCORE=&gt;2);</t>
  </si>
  <si>
    <t>Ramlakhan, Balkarran</t>
  </si>
  <si>
    <t>I70.0; F03.90; E11.22; N18.3; I27.21; F33.1; I50.32; E26.1; G62;</t>
  </si>
  <si>
    <t>I50.32: CHF (please eval as EF 55% with Grade 1 diastolic dysfunction and no symptoms); E26.1: SEC. HYPERALDOSTERONISM(AS IT IS SEC. TO CHF); G62: POLYNEUROPATHY D/T DRUG(KINDLY MENTION DRUG);</t>
  </si>
  <si>
    <t>F11.20: Opioid dependence-- TRamadol BID noted on Dr. Sabnadam neurology notes, please eval; J44.9: COPD(2018/01/16 PFT);</t>
  </si>
  <si>
    <t>CONSIDER CXR AS PT IS FORMER SMOKER, Please obtain accurate smoking history; Patient has positive PHQ9 and depression Dx, please consider antidepressant med</t>
  </si>
  <si>
    <t>Ramlakhan, Jasoda</t>
  </si>
  <si>
    <t>J44.9; E11.3292; I70.0; I50.32; E11.22; E26.1;  I77.9;</t>
  </si>
  <si>
    <t>J44.9: COPD; E11.3292: Type 2 diabetes mellitus with mild nonproliferative diabetic retinopathy without macular edema, left eye; I70.0: Athero of the Aorta;</t>
  </si>
  <si>
    <t>E11.22: DM with CKD as patient does not have a CKD III condition, this code can only be used with CKD III-V; E26.1: Sec Hyperaldosteronism no clear evidence of CHF and not on Loop diuretic/spironolactone; I77.9: Disorder of Arteries and arterioles as patient does not meet criteria for this code to be used, it cannot be used with carotid artery disease; I13.0: Hypertensive heart and chronic kidney disease with heart failure and stage 1 through stage 4 chronic kidney disease, or unspecified chronic kidney disease as patient does not have a CHF condition or symptoms of HF; I50.32: Diastolic CHF as ECHO 03/13/18 shows Grade I diastolic dysfunction;</t>
  </si>
  <si>
    <t>None; Patient with COPD, please consider rescue inhalers if needed</t>
  </si>
  <si>
    <t>Ramos Nieves, Maria</t>
  </si>
  <si>
    <t>E11.42; F33.0; J44.9; F13.20; I50.9; I42.9; G63; I77.1;</t>
  </si>
  <si>
    <t>E11.42: DIABETIC POLYNEUROPATHY; F33.0: DEPRESSION; F13.20: ANXIOLYTIC DEPENDENCE;</t>
  </si>
  <si>
    <t>I50.9 Heart Failure unspecified, as per note Dr. Mogali 08/2019 in which ECHO with PCP of EF: 47% was not accurate; I42.9: Cardiomyopathy, unspecified as patient does not have any evidence for this diagnosis; G63: POLYNEUROPATHY D/T VIT B 12 DEFICIENCY(VIT B 12 NORMAL); I77.1: STRICTURE OF ARTERY(TORTUOUS AORTA IS NOT A RIGHT CODE); J44.9: COPD(PFT NORMAL);</t>
  </si>
  <si>
    <t>PHQ9 follow up; No Concerns</t>
  </si>
  <si>
    <t>Rice, Marjorie</t>
  </si>
  <si>
    <t>I73.9/E11.51; E11.69; G63; I50.32;</t>
  </si>
  <si>
    <t>I50.32 CHF, please delete this code patient has a grade 1 diastolic dysfunction; I73.9/E11.51: PVD(NORMAL US ARTERY LOWER EXREMITY); G63: POLYNEUROPATHY D/T VIT B 12 DEFICIENCY(VIT B 12 NORMAL);</t>
  </si>
  <si>
    <t>Please perform foot exam to evaluate the polyneuropathy G63 code</t>
  </si>
  <si>
    <t>Rivera, Jean</t>
  </si>
  <si>
    <t>M32.9; D69.2; D89.9;  N18.3;</t>
  </si>
  <si>
    <t>I70.0: AS OF AORTA(2020/02/10 CXR); I50.22: CHF(2019/12/04 DR HAZDY , PMH, EF 40-45%); E26.1: SEC. HYPERALDOSTERONISM(CHF PLUS TORSEMIDE USE); J44.9: COPD(2019/12/31 PFT);</t>
  </si>
  <si>
    <t>Romo, Maria</t>
  </si>
  <si>
    <t>M06.9;</t>
  </si>
  <si>
    <t>M06.9: Rheumatoid arthritis, unspecified;</t>
  </si>
  <si>
    <t>D84.9: Immunodeficiency, unspecified as patient is taking Methrotexate;</t>
  </si>
  <si>
    <t>No Medication Concerns</t>
  </si>
  <si>
    <t>Rooks, Freddie</t>
  </si>
  <si>
    <t>I50.43; I48.20; D68.69; J44.9; E26.1;</t>
  </si>
  <si>
    <t>I50.43: CHF, systolic and diastolic combined (consider changing to I50.42); I48.20: Chronic Afib; D68.69: Other thrombophilia; J44.9: COPD; E26.1: Sec hyperaldosteronism;</t>
  </si>
  <si>
    <t>Eval F12.20: Cannabis dependence (cannabis abuse noted in chart, does not risk adjust) or F11.20 alcohol dependence (alcohol abuse noted on hospital discharge note 11/11/2019 - eval longevity and amount of alcohol daily);</t>
  </si>
  <si>
    <t>Consider PFT to confirm/stage COPD as there is none on file</t>
  </si>
  <si>
    <t>Shive, Cynthia</t>
  </si>
  <si>
    <t>J44.9; E11.9; E11.69; I70.0;</t>
  </si>
  <si>
    <t>Smith, Chad</t>
  </si>
  <si>
    <t>M46.06;</t>
  </si>
  <si>
    <t>Please clarify use of Tramadol on medication list, if patient is not longer using please remove from medication list, thank you.</t>
  </si>
  <si>
    <t>Torres Jr, Hermini</t>
  </si>
  <si>
    <t>I50.9; E27.1; I71.2; E11.69; I96;</t>
  </si>
  <si>
    <t>J47.9: BRONCHIECTASIA(CT CHEST 2019/07/28);</t>
  </si>
  <si>
    <t>Urena, Ricardo</t>
  </si>
  <si>
    <t>White-Findley, Sharon DO</t>
  </si>
  <si>
    <t>Baker, Antoinette E</t>
  </si>
  <si>
    <t>Evaluate F32.5: Depression, single episode, in remission, patient notes depression in 2000;</t>
  </si>
  <si>
    <t>Consider Echo due to morbid obesity</t>
  </si>
  <si>
    <t>Bishop, Evelyn M</t>
  </si>
  <si>
    <t>I70.0: Athero of the aorta noted on CT chest 1/18/2020 noted on Discharge summary, page 26; Eval E46: protein calorie malnutrition, patient BMI  is 17.18 (previously noted at 18.67 during hospitalization)+ anorexia noted on problem list, evaluate weight loss, muscle mass loss etc;</t>
  </si>
  <si>
    <t>Complete MMSE, patient refers forgetfulness, CT brain noted age related volume loss with small vessel ischemic disease. Consider HbA1c to rule out DM as glucose 133 on 2/28/2020.</t>
  </si>
  <si>
    <t>Bronson, Alfred T</t>
  </si>
  <si>
    <t>Please obtain prev records, PHQ9 to evaluate for depression</t>
  </si>
  <si>
    <t>Butler, Lois J</t>
  </si>
  <si>
    <t>Please eval conditions noted on Careplus member profile: Protein calorie malnutrition; Rheumatoid arthritis, Angina pectoris; Vascular disease</t>
  </si>
  <si>
    <t>Please obtain prev records</t>
  </si>
  <si>
    <t>Caldwell, Margaret M</t>
  </si>
  <si>
    <t>Foot Exam (patient has B12 deficiency),</t>
  </si>
  <si>
    <t>Crawford, William L</t>
  </si>
  <si>
    <t>Jonathan Scher</t>
  </si>
  <si>
    <t>Durrance, Eugene</t>
  </si>
  <si>
    <t>E11.40; E11.9;</t>
  </si>
  <si>
    <t>E11.40: diabetes with neuropathy;</t>
  </si>
  <si>
    <t>Please resolve E11.9: diabetes without complications;</t>
  </si>
  <si>
    <t>please obtain records from eye doctor,</t>
  </si>
  <si>
    <t>Durrance, Penny B</t>
  </si>
  <si>
    <t>F02.80; E66.01;</t>
  </si>
  <si>
    <t>F02.80: dementia;</t>
  </si>
  <si>
    <t>please resolve E66.01: morbid obesity (BMI needs to be over 40 if no qualifying comorbidities);</t>
  </si>
  <si>
    <t>Homocysteine (patient has hypthyroidism),</t>
  </si>
  <si>
    <t>Evanoff Jr, Robert A</t>
  </si>
  <si>
    <t>E66.01; I73.9;</t>
  </si>
  <si>
    <t>please resolve E66.01: morbid obesity (BMI is only 34);</t>
  </si>
  <si>
    <t>I70.0: athero of aorta (CXR 5/30/18);</t>
  </si>
  <si>
    <t>A1c (elevated fasting blood glucose), Foot Exam (Blood glucose in prediabetic range),</t>
  </si>
  <si>
    <t>Evanoff, Annie L</t>
  </si>
  <si>
    <t>Falocco, Florence J</t>
  </si>
  <si>
    <t>F33.1; I70.90; N18.3; M06.9;</t>
  </si>
  <si>
    <t>E66.01: Morbid obesity (patient's BMI is 33.5); I70.90: Atherosclerosis, unspecified --&gt; no evidence;</t>
  </si>
  <si>
    <t>Please consider PFT and CXR as patient is former smoker with 40 pack/year history; No Concerns. CMP for CKD3 follow up. Patient with DX of RA not on DMARD.</t>
  </si>
  <si>
    <t>Fenske, Timothy A</t>
  </si>
  <si>
    <t>B18.2;</t>
  </si>
  <si>
    <t>Hakucsa, Betty G</t>
  </si>
  <si>
    <t>J44.9; D84.1</t>
  </si>
  <si>
    <t>Hannah, Michael</t>
  </si>
  <si>
    <t>Please consider resolving G63: polyneuropathy in disease classified elsewhere (no evidence on file to support, please provide supporting documentation if possible);</t>
  </si>
  <si>
    <t>NO labs or documents on file for patient</t>
  </si>
  <si>
    <t>Nagabhairu, Vijaya MD</t>
  </si>
  <si>
    <t>Helms, Elaine D</t>
  </si>
  <si>
    <t>M46.1;</t>
  </si>
  <si>
    <t>M46.1: sacroilitis;</t>
  </si>
  <si>
    <t>I70.0: athero of aorta (X ray L spine 4/10/19);</t>
  </si>
  <si>
    <t>Helms, Thomas W</t>
  </si>
  <si>
    <t>I20.8: Other forms of angina pectoris noted on Cardiology referral Dr. Gonzalez 1/22/2020;</t>
  </si>
  <si>
    <t>Repeat CBC to confirm if neutropenia still active, last CBC 7/22/2019 abs neutrophils 525, Consider CXR/PFT as patient is former smoker with 25 pack/yr hx, Consider Nitro/isosorbide due to angina noted on cardiology note</t>
  </si>
  <si>
    <t>Hill, James E</t>
  </si>
  <si>
    <t>Huggins, Helen N</t>
  </si>
  <si>
    <t>Jenkins, Amy S</t>
  </si>
  <si>
    <t>King, Debra B</t>
  </si>
  <si>
    <t>Lamb, Richard</t>
  </si>
  <si>
    <t>E11.69; I50.42; I70.0;</t>
  </si>
  <si>
    <t>E11.9: Diabetes w/o complication - diet controlled noted on hospital records FHW 2016 page 14/43; I70.0: Athero of the aorta;</t>
  </si>
  <si>
    <t>E11.69: DM with complications; I50.42: CHF systolic, EF is 45-50% with no symptoms or medications;</t>
  </si>
  <si>
    <t>Lamont, Debra A</t>
  </si>
  <si>
    <t>J44.9; E08.3392; E21.0; I50.43; F32.4;</t>
  </si>
  <si>
    <t>F32.4: Major depressive disorder, single, in partial remission;</t>
  </si>
  <si>
    <t>E08.3392: DM due to underlying disease with retinopathy -- Please change code to E11.3392 if it is DM type 2, no evidence of secondary cause); E11.9: DM without complications</t>
  </si>
  <si>
    <t>J96.10: Chronic resp failure -- patient note states she is on 1-2L O2 via nasal canula; E11.3392: DM with diabetic retinopathy; E26.1: Secondary hyperaldosteronism (patient has CHF, edema and is on lasix); D68.69: Secondary hypercoagulable state - patient is on Xarelto - please document reason; I26.99: Other pulmonary embolism without acute cor pulmonale; E66.01: Morbid obesity: BMI &gt;40;</t>
  </si>
  <si>
    <t>Patient on Xarelto -- is Pulm embolism hx of, or chronic PE? please eval</t>
  </si>
  <si>
    <t>Lewis, Ernette S</t>
  </si>
  <si>
    <t>Patient is former smoker, consider CXR. Repeat A1c to confirm DM diagnosis as A1c on 12/4/19 was 6.7%. Please complete foot exam as patient has Pre-DM/DM</t>
  </si>
  <si>
    <t>Lovaas, Wendy</t>
  </si>
  <si>
    <t>F31.9; N18.3;</t>
  </si>
  <si>
    <t>F10.21: Alcohol dependence, in remission, noted on new patient paperwork, attended AA, quie in 1987;</t>
  </si>
  <si>
    <t>Consider PTH due to CKD III. Current smoker 20 pack/year, consider CXR and PFT</t>
  </si>
  <si>
    <t>Manning, Johnnie M</t>
  </si>
  <si>
    <t>Mcmillan, Debra</t>
  </si>
  <si>
    <t>Merceus, Greta A</t>
  </si>
  <si>
    <t>Parker, Barbara J</t>
  </si>
  <si>
    <t>J44.9; E11.22; E66.01; I48.91; F13.20; D68.69; E26.1; N18.3; I70.0; F33.41; I50.32; L89.41;</t>
  </si>
  <si>
    <t>F33.41: Major depressive disorder, recurrent, in partial remission;</t>
  </si>
  <si>
    <t>Parrish, Kathryn P</t>
  </si>
  <si>
    <t>I70.0: athero of the aorta noted on Echo 1/25/18-- see description;</t>
  </si>
  <si>
    <t>Payne, Joanne S</t>
  </si>
  <si>
    <t>Pender, Billy R</t>
  </si>
  <si>
    <t>Persaud, Shanta</t>
  </si>
  <si>
    <t>F33.41; I70.0;</t>
  </si>
  <si>
    <t>Clarify use of gabapentin, request previous imaging records</t>
  </si>
  <si>
    <t>Read, Angela C</t>
  </si>
  <si>
    <t>Schlissio, Melody</t>
  </si>
  <si>
    <t>C71.9; C70.0;</t>
  </si>
  <si>
    <t>please resolve C70.0: neoplasm of cerebral meningies if no longer active;</t>
  </si>
  <si>
    <t>F32.0: major depression (please use instead of F32.9);</t>
  </si>
  <si>
    <t>Sliman, Carolann M</t>
  </si>
  <si>
    <t>J44.9; N18.3; I77.810;</t>
  </si>
  <si>
    <t>N18.3: CKD 3; I77.810: aortic ectasia;</t>
  </si>
  <si>
    <t>PTH, Homocysteine,</t>
  </si>
  <si>
    <t>Spence, Deanna</t>
  </si>
  <si>
    <t>Teeter, Lois E</t>
  </si>
  <si>
    <t>Thompson, Jeffrey A</t>
  </si>
  <si>
    <t>Trevorrow, Laura A</t>
  </si>
  <si>
    <t>F10.21;</t>
  </si>
  <si>
    <t>CXR (history of smoking),</t>
  </si>
  <si>
    <t>Walls, Sherye L</t>
  </si>
  <si>
    <t>I70.0: Athero of the aorta (CXR 4/6/2019 Advent health, pg 18); Eval for F12.20: Marijuana dependence (marijuana use noted on ER visit advent health,  4/6/19 pg 2);</t>
  </si>
  <si>
    <t>Waters, April L</t>
  </si>
  <si>
    <t>Evaluate F12.20: Marijuana dependence, as current MJ use noted on New patient paperwork; Eval Diagnoses noted on Dr. Brodenheimer noted J84.10: pulmonary fibrosis; J41.0: Simple chronic bronchitis, F11.20: opioid dependence, I50.32: CHF, diastolic</t>
  </si>
  <si>
    <t>Consider PFT as patient has 15 pack/year history. Consider ABI/Arterial US as patient is diabetic and current smoker + pain in legs when walking. Foot exam to confirm polyneuropathy. Please obtain records to confirm previous diagnoses (CT chest, Echocardiogram etc)</t>
  </si>
  <si>
    <t>Waters, Robert</t>
  </si>
  <si>
    <t>I25.118; F33.0;</t>
  </si>
  <si>
    <t>Evaluate for D69.2: Senile purpura, patient notes bruising on new patient paperwork; Evaluate F10.21: Alcohol dependence in remission, previouslt frank 4 alcoholic beverages daily and quit in 2014;</t>
  </si>
  <si>
    <t>PFT, patient refers hx of COPD, current smoker</t>
  </si>
  <si>
    <t>Willis, Jackie</t>
  </si>
  <si>
    <t>J44.9; N18.3: E11.22;</t>
  </si>
  <si>
    <t>I25.118: CAD with angina (patient has nitro on file plus history of CAD);</t>
  </si>
  <si>
    <t>Wojtaszek, David B</t>
  </si>
  <si>
    <t>Please evaluate for D69.6: thrombocytopenia (last PLT count was 129);</t>
  </si>
  <si>
    <t>Zimmerman, Cherilyn</t>
  </si>
  <si>
    <t>Johnson, Ann W</t>
  </si>
  <si>
    <t>E66.01; J44.9; I50.20;</t>
  </si>
  <si>
    <t>Remove from problem list --&gt; I50.20: CHF, systolic - no evidence, Echos have EF &gt;40%; J44.9: COPD - no evidence as no PFT on file, patient is non smoker;</t>
  </si>
  <si>
    <t>Kaplan, Debra A</t>
  </si>
  <si>
    <t>Obtain previous records. Consider CXR as patient is former smoker</t>
  </si>
  <si>
    <t>Maldonado Rosa, Felix</t>
  </si>
  <si>
    <t>E66.01; E11.42; J44.9:</t>
  </si>
  <si>
    <t>E66.01: morbid obesity; E11.42: diabetes with polyneuroopathy;</t>
  </si>
  <si>
    <t>J44.9: COPD - no evidence in chart, no PFT on file;</t>
  </si>
  <si>
    <t>Eval F33.9: Depression, noted on past records (7/15/19 med records page 13/16);</t>
  </si>
  <si>
    <t>DM not on statin, or ace/arb, please consider</t>
  </si>
  <si>
    <t>Schaffer Jr, Harry R</t>
  </si>
  <si>
    <t>Eval D69.2: senile purpura noted on previous records from Dr. Hernandez;</t>
  </si>
  <si>
    <t>Current smoker 57 pack/year, consider CXR,  PFT, AAA screen</t>
  </si>
  <si>
    <t>Totman, Carmel T</t>
  </si>
  <si>
    <t>E66.01; F11.20; F32.5;</t>
  </si>
  <si>
    <t>F11.20: Opioid Dependence; F32.5: Major depressive disorder, single episode, in full remission;</t>
  </si>
  <si>
    <t>E66.01: Morbid Obesity as BMI &lt;35;</t>
  </si>
  <si>
    <t>CXR as patient is an ex smoker, Consider adding Hydrocodone as active medication as patient is receiving this treatment from Pain Management</t>
  </si>
  <si>
    <t>Baldwin, Cheri J</t>
  </si>
  <si>
    <t>E11.9: Diabetes without complications - Fasting glucose 130 and HbA1c 6.5% on lab 2/24/2020; Ef Diabetes coded: E66.01: Morbid obesity BMI 35.01 + DM as comorbidity;</t>
  </si>
  <si>
    <t>Consider PTH due to vitamin D deficiency, PHQ9 and ETOH screening not in chart. Consider foot exam to rule out any polyneuropathy. Metformin noted on previous records, please eval.</t>
  </si>
  <si>
    <t>Brimer, Morris G</t>
  </si>
  <si>
    <t>F13.20: ANXIOLYTIC DEPENDENCE(CLONAZEPAM); F33.0: DEPRESSION(ZOLOFT); N18.3: CKD 3(12/06/19 LABS, EGFR 48); EVALUATE M46.96: FACET ARTHROPATHY(MRI L/SPINE 11/21/19, IF THEIR IS PAIN/TENDERNESS THEN KINDLY CODE THIS) OR M46.02 SPINAL ENTHESOPATHY(MRI L/SPINE 11/21/19, LIGAMENT FLAVUM THICKENING); I70.0: PLAQUE(RENAL US 11/05/19);</t>
  </si>
  <si>
    <t>Eval PTH as patient has CKDIII</t>
  </si>
  <si>
    <t>Dalziel, Deborah J</t>
  </si>
  <si>
    <t>Eval for D69.2: senile purpura - patient noted with noninflammatory purpura on 8/6/18 pathology report, correlate clinically on physical exam;</t>
  </si>
  <si>
    <t>Complete PHQ9, tobacco and alcohol screening, not in chart</t>
  </si>
  <si>
    <t>Dukes, Edith J</t>
  </si>
  <si>
    <t>E66.01; N18.3; I27.20; I73.9; E21.5;</t>
  </si>
  <si>
    <t>E66.01: Morbid obesity: BMI is &lt;35 during most recent encounter; E21.5: Disorder of parathyroid gland - no evidence at the moment;</t>
  </si>
  <si>
    <t>N18.4: CKD IV Last CMP noted GFR &lt;30 on 2/20/2020; I70.203: Athero of extremities, bilateral , noted on LEAD 6/25/18 on Health fair document 6/26/18; (more specific code than I73.9)</t>
  </si>
  <si>
    <t>PTH and homocysteine due to CKD, Consider repeat echo as last was in 2012</t>
  </si>
  <si>
    <t>Hensley, Nichole R</t>
  </si>
  <si>
    <t>F32.0: DEpression, single (consider changing to F33.0 - depression, recurrent, as patient is still on antidepressant medications);</t>
  </si>
  <si>
    <t>Evaluate for F13.21: Sedative/anxiolytic dependence, in remission - patient on Lorazepan per Eforsce documents in chart with &gt;45 day yearly supply;</t>
  </si>
  <si>
    <t>Snoking/ETOH, PHQ9 screening not in chart</t>
  </si>
  <si>
    <t>Hinkle, Earl L</t>
  </si>
  <si>
    <t>H35.3220; E66.01</t>
  </si>
  <si>
    <t>H35.3220: Exudative age-related macular degeneration, left eye, stage unspecified as stated in opthalmology note 02/14/20, patient has already reached dry age-related macular degeneration; E66.01: Morbid Obesity as BMI &lt;35;</t>
  </si>
  <si>
    <t>CXR as patient is an ex smoker, AAA as patient is an ex smoker and meets age criteria, No medication concerns</t>
  </si>
  <si>
    <t>Hinkle, Eileen G</t>
  </si>
  <si>
    <t>J41;</t>
  </si>
  <si>
    <t>J41: Simple chronic bronchitis as there is no evidence in progress notes, pulmonologist or multiple episodes of acute bronchitis to confirm diagnosis;</t>
  </si>
  <si>
    <t>I70.0: Athero of the Aorta noted in CXR 03/06/20; J43.8: Other emphysema noted in CXR 03/06/20;</t>
  </si>
  <si>
    <t>No current labs, No Medication concerns</t>
  </si>
  <si>
    <t>Hobgood, Ronald T</t>
  </si>
  <si>
    <t>I70.0; I50.32; F13.20; N18.3;</t>
  </si>
  <si>
    <t>I70.0: athero of aorta ;F13.20: sedative hypnotic dependence; N18.3: CKD 3;</t>
  </si>
  <si>
    <t>I50.32: diastolic heart failure (echo only shows grade 1 diastolic impariment);</t>
  </si>
  <si>
    <t>please evaluate for I50.20: systolic heart failure (please use instead of diastolic heart failure if patient has heart failure);</t>
  </si>
  <si>
    <t>PTH, Homocysteine, Foot Exam (impaired fasting glucose),</t>
  </si>
  <si>
    <t>Jairett, Donald E</t>
  </si>
  <si>
    <t>I73.9; E11.42; J44.9;</t>
  </si>
  <si>
    <t>J44.9: COPD - per pulmonologist note patient has OSA and asthma, no PFT on file</t>
  </si>
  <si>
    <t>Z89.411: Acquired absence of right great toe - noted in 10/31/19 Prosthetic note; F33.9: Depression, recurrent, unspecified, patient on buspirone --&gt; Dysthimic dsorder noted in chart but this code does not risk adjust; Evaluate for F13.20: sedative/anxiolytic dependence as patient is on diazepam; N18.3: CKD III, GFR &lt; 60 on 2 consecutive labs (48 and 52 GFR respectively); I50.22: CHF, systolic EF 35-39% on Echo 7/30/19; L97.521: non pressure chronic ulcer of left foot --&gt; eval if still active;</t>
  </si>
  <si>
    <t>Eval if left foot ulcer is still active. Annual quality assessment missing from chart</t>
  </si>
  <si>
    <t>Kenyon, Marlene M</t>
  </si>
  <si>
    <t>F34.9; I50.32; E11.69;</t>
  </si>
  <si>
    <t>F34.9: dysthymic disorder; E11.69: diabetes with other complicationsl</t>
  </si>
  <si>
    <t>I50.32: diastolic heart failure (echo only schows grade 1 please resolve, use systolic heart failure is needed);</t>
  </si>
  <si>
    <t>I50.20: systolic heart failure (please use instead of Diastolic heart failure);</t>
  </si>
  <si>
    <t>Kovach, Mary</t>
  </si>
  <si>
    <t>F03.90; E11.40; F32.4; I50.22; J44.9;</t>
  </si>
  <si>
    <t>E66.01: Morbid obesity BMI is 36.2 and DM as co-morbidity; I25.119: CAD with angina, as patient is taking isosorbide and also noted on DR. Chesner OV 3/4/2020; I70.0: Athero of the aorta noted on CXR 1/23/2020; E26.1: Secondary hyperaldosteronism, patient has CHF and is on spironolactone and/or furosemide; Z79.4: long term use of insulin;</t>
  </si>
  <si>
    <t>Repeat CMP to r/o or confirm CKD III as most recent GFR is &lt;60</t>
  </si>
  <si>
    <t>Leckel, Robert J</t>
  </si>
  <si>
    <t>Leckel, Sandra L</t>
  </si>
  <si>
    <t>Mcginley, Colleen A</t>
  </si>
  <si>
    <t>E08.40; E11.9;</t>
  </si>
  <si>
    <t>E08.40: Diabetes mellitus due to underlying condition with diabetic neuropathy, unspecified as this code is used when DM is cause by medication, patient has an established type 2 DM; E11.9: DM w/o complications as patient has an established diabetic dylipidemia;</t>
  </si>
  <si>
    <t>E11.69: DM w/ other specified complication as patient has an established diabetic dylipidemia with Tri &gt;200 and HDL &lt;50;</t>
  </si>
  <si>
    <t>None, Diabetic not on statins or ACE/ARB</t>
  </si>
  <si>
    <t>Michel, Marie</t>
  </si>
  <si>
    <t>I27.20; E10.9; Z79.4;</t>
  </si>
  <si>
    <t>Z79.4: Long term use of insulin; I27.20: Pulmonary Hypertension;</t>
  </si>
  <si>
    <t>ECHO as last in 2016,  No Medication concerns</t>
  </si>
  <si>
    <t>Montalvo, Maria S</t>
  </si>
  <si>
    <t>Please scan in patient documents, no labs, no imaging to review. Please complete NP paperwork, PHQ9, ETOH/tobacco screening etc</t>
  </si>
  <si>
    <t>Myers, Robert F</t>
  </si>
  <si>
    <t>I71.4;</t>
  </si>
  <si>
    <t>PFT as patient is a current smoker, No medication concerns</t>
  </si>
  <si>
    <t>Pluta, Lidia M</t>
  </si>
  <si>
    <t>I48.2; D68.69;</t>
  </si>
  <si>
    <t>I48.2: Chronic Afib; D68.69: Other thrombophilia;</t>
  </si>
  <si>
    <t>None, Clarify why patient is not taking anticoagulants</t>
  </si>
  <si>
    <t>Pluta, Zbroslaw P</t>
  </si>
  <si>
    <t>PTH and Homocysteine as patient has an established CKD condition, No Medication concerns</t>
  </si>
  <si>
    <t>Rosecrans, Deana A</t>
  </si>
  <si>
    <t>I70.209: Unspecified atherosclerosis of native arteries of extremities, unspecified extremity noted in Arterial U/S 03/07/17;</t>
  </si>
  <si>
    <t>Seward, Donald W</t>
  </si>
  <si>
    <t>I70.0; F34.9; E11.9; E11.69; C34.92;</t>
  </si>
  <si>
    <t>I70.0: Athero Aorta; F34.9: Persistent mood disorder, unsp;, E11.69:Type 2 diabetes mellitus with other specified complication(please specify the complication);</t>
  </si>
  <si>
    <t>C34.92: Malignant neoplasm of unspecified part of left bronchus or lung, no evidence of active disease; E11.9: DM type 2 w/out complications, patient already has established complication;</t>
  </si>
  <si>
    <t>Eval for paroxysmal Afib noted on hospital records 2000-2016 page 13/20; Eval for J44.9: COPD or J43.9: Emphysema noted on Hospital records page 18/20, consider PFT to confirm;</t>
  </si>
  <si>
    <t>foot exam to evaluate polyneuropathy, Repeat CBC to r/o thrombocytopenia as platelets were 135 on last labs</t>
  </si>
  <si>
    <t>Spear, Rebecca J</t>
  </si>
  <si>
    <t>Obtain all previous records</t>
  </si>
  <si>
    <t>Wilson, Emma S</t>
  </si>
  <si>
    <t>CXR as patient an ex smoker, Please obtain records form previous provider, No Medication concerns</t>
  </si>
  <si>
    <t>Bahr, James</t>
  </si>
  <si>
    <t>F33.0; E11.40; G40.909; J44.9; M46.1;</t>
  </si>
  <si>
    <t>G40.909: epilepsy;</t>
  </si>
  <si>
    <t>M46.1: Sacroilitis - &gt; eval if resolved as it has not been addressed in 2019;</t>
  </si>
  <si>
    <t>I70.0: Athero of the aorta noted in chest Xray 8/30/2018; D69.6: Throbocytopenia noted in hospital labs , platelets126, 130,148 on 7/04/2019 (LRMC pg 3); Eval for I50.9:</t>
  </si>
  <si>
    <t>Echo to rule out/confirm CHF (noted on MRMC discharge summary 7/9/19); DM not on ace/arb, please eval, COPD, consider inhaler if needed</t>
  </si>
  <si>
    <t>Bak Pray, Sharon</t>
  </si>
  <si>
    <t>I70.203; I27.20; D69.2; J68</t>
  </si>
  <si>
    <t>I70.203: athero of bilateral legs; D69.2: senile purpura; J68.0: Bhronchitis due to chemicals, gases fumes and vapor;</t>
  </si>
  <si>
    <t>I27.20: Pulmonary hypertension. Recent Echo on 8/13/19 noted RVSP 15-25mmHg;</t>
  </si>
  <si>
    <t>I20.9: Angina Pectoris (from Member health profile).
J96.11: Chronic Respiratory Failure (from Member Health Profile).</t>
  </si>
  <si>
    <t>None; Patient with PVD, consider ASA</t>
  </si>
  <si>
    <t>Baker, Jody</t>
  </si>
  <si>
    <t>F13.20; E66.01;</t>
  </si>
  <si>
    <t>F33.0: Depression, recurrent, mild or equivalent (patient on cymbalta); eval G40.909: Seizure (seizure noted on ER record from FHW on 7/27/2018);</t>
  </si>
  <si>
    <t>NONE</t>
  </si>
  <si>
    <t>Bates, Colleen</t>
  </si>
  <si>
    <t>F32.4; J44.9; F13.20;</t>
  </si>
  <si>
    <t>E66.01: Morbid obesity: Patient has bMI of 38 and has a confirmed COPD by PFT as a co-morbidity; Eval J96.10: Chronic resp failure, use of oxygen 2L noted on Advent medical group records 11/22/2019; N18.3: CKD III-- GFR noted at 58 on 5/31/19 and GFR 52 on most recent labs;</t>
  </si>
  <si>
    <t>Bates, John</t>
  </si>
  <si>
    <t>E11.40;</t>
  </si>
  <si>
    <t>Z79.4: long term insulin use (novolin in medlist);</t>
  </si>
  <si>
    <t>Bayes, Margaret</t>
  </si>
  <si>
    <t>Eval PTH as patient has CKDIII; No Concerns</t>
  </si>
  <si>
    <t>Bernheisel, Lana</t>
  </si>
  <si>
    <t>Blaske, Margaret</t>
  </si>
  <si>
    <t>Eval for I70.0: athero of the aorta noted in member health profile and Dr. Nagel visit note (6/202/19 previous doctor pg 11);</t>
  </si>
  <si>
    <t>PTH and homocyteine as patient has CKDIII, Chest Xray, patient is former smoker, consider US ABI as PVD noted in past medical history; No Concerns</t>
  </si>
  <si>
    <t>Brasier, Harold</t>
  </si>
  <si>
    <t>I48.2; D68.69; J44.9; N18.3;</t>
  </si>
  <si>
    <t>I70.0: Athero of the aorta noted in CXR 7/16/2018; Eval for conditions seen in member health profile-- I27.21: Secondary pulm HTN; I70.219: Athero of extremities with intermittent claudication; I20.9: Angina pectoris;</t>
  </si>
  <si>
    <t>Brasier, Thelma</t>
  </si>
  <si>
    <t>E11.40; Z79.4; E66.01;</t>
  </si>
  <si>
    <t>Brittian, Evangelene</t>
  </si>
  <si>
    <t>E11.22: DM with cKD III --&gt; no evidence of CKD III as there are no labs on file, please confirm before coding;</t>
  </si>
  <si>
    <t>Lab/previous records pending</t>
  </si>
  <si>
    <t>Bruton, Vanessa</t>
  </si>
  <si>
    <t>I50.32; E26.1;  I70.0; E11.69; E78.2; F33.0; E66.01; G63</t>
  </si>
  <si>
    <t>I70.0: AS OF AORTA; E11.69: DIABETIC DYSLIPIDEMIA; F33.0: DEPRESSION; E66.01: MORBID OBESITY; G63: POLYNEUROPATHY SEC. TO HYPOTHYROIDISM;</t>
  </si>
  <si>
    <t>E26.1: Secondary hyperaldosteronism: No evidence of CHF And is not on a loop diuretic; I50.32: CHF, no evidence at this time, most recent echo notes an EF of &gt;60% and no diastolic dysfunction, although previous echo in 3/10/2016 notd Possible grade II diastolic dycfunction; E11.42: ONE COMPLICATED DIABETIC CODE IS ENOUGH; E11.40;</t>
  </si>
  <si>
    <t>F10.20: ALCOHOL DEPENDENDENCE(AUDIT C POSITIVE, SCORE 3, 11/01/19 DR NAGABHAIRU, DRUG/ALCOHOL HX); M46.1: SACROILIITIS(12/06/19 DR BEDAYAT, ASSESSMENT);</t>
  </si>
  <si>
    <t>None; DM not on statin, please consider</t>
  </si>
  <si>
    <t>Buff, Dianne</t>
  </si>
  <si>
    <t>E46; E21.0;</t>
  </si>
  <si>
    <t>E46: Malnutrition (BMI 18.19 on 10/2/2019) --&gt; patient is described as well nourished on examination and no other signs of malnutrition, albumin WNL;</t>
  </si>
  <si>
    <t>CXR (former smoker)</t>
  </si>
  <si>
    <t>Burns, Peggy</t>
  </si>
  <si>
    <t>F32.4;</t>
  </si>
  <si>
    <t>F32.4: major depression in remission;</t>
  </si>
  <si>
    <t>F33.2: Consider major depression, recurrent, severe, as PHQ9 is 14 and patient feels like hurting self/better off dead, patient is also on sertraline and visit note 10/10/19 states depression in HPI; Eval D69.2: Senile purpura as patient has noted bruising on new patient paperwork;</t>
  </si>
  <si>
    <t>Patient is 70 and no CXR on file, please consider.</t>
  </si>
  <si>
    <t>Carl, Lanette</t>
  </si>
  <si>
    <t>I70.0; G63; I27.20; E46; J44.9; F11.20; N18.3; J47.9;</t>
  </si>
  <si>
    <t>I70.0: athero of aorta; I27.20: secondary pulmonary hypertension; N18.3: CKD 3; F11.20: opioid dependence; E46: protein calorie malnutrition;</t>
  </si>
  <si>
    <t>D68.69: Other thrombophilia (if Afib is confirmed, patient on eliquis and Chadsvasc &gt;2);</t>
  </si>
  <si>
    <t>PTH, Homocysteine</t>
  </si>
  <si>
    <t>Carroll, Jackie</t>
  </si>
  <si>
    <t>E11.42; J44.9; Z79.4; E66.01: morbid obesity;</t>
  </si>
  <si>
    <t>E11.42: diabetes with polyneuropathy; Z79.4: long term insulin use; E66.01: morbid obesity;</t>
  </si>
  <si>
    <t>J44.9: COPD (no evidendence on file);</t>
  </si>
  <si>
    <t>Eval F12.20: Cannabis dependence (patient notes cannabis use in pt history); eval D69.2: Senile purpura (patient states he bruises easily in pt history); J41.0 Simple chronic bronchitis (use instead of COPD if patient is having symptoms as there is no evidence of COPD)</t>
  </si>
  <si>
    <t>PFT (needed to confirm COPD),</t>
  </si>
  <si>
    <t>Carter, Norman</t>
  </si>
  <si>
    <t>Carter, Reba</t>
  </si>
  <si>
    <t>F32.5: MDD in remission;</t>
  </si>
  <si>
    <t>F13.20: Sedative/anxiolytic dependence, patient is on clonazepam, previously on xanax eval longevity of med use; Eval D69.2: Senile purpura as patient notes easy bruising on new patient paperwork;</t>
  </si>
  <si>
    <t>Repeat CMP, GFR on 11/12/19 was 57, Patient is former smoker, 20 pack/yr history, eval PFT/CXR; Patient on clonazepam, eval any dependence</t>
  </si>
  <si>
    <t>Carter, Vonda</t>
  </si>
  <si>
    <t>Z79.4; I50.32; E11.65;</t>
  </si>
  <si>
    <t>Z79.4: long term insulin use;</t>
  </si>
  <si>
    <t>please resolve E11.65: diabetes with hyperglycemia (a1c below 8.0); I50.32: diastolic heart failure ( consider using I50.20 systolic heart failure as no evidence for diastolic heart failure per echo);</t>
  </si>
  <si>
    <t>I50.20: systolic heart failure (please use this instead of I50.32 as echo does not support diastolic heart failure);</t>
  </si>
  <si>
    <t>Carter, Willis</t>
  </si>
  <si>
    <t>I50.9; J44.9;</t>
  </si>
  <si>
    <t>I50.9: heart failure unspecified;</t>
  </si>
  <si>
    <t>J44.9: COPD (no evidence on file);</t>
  </si>
  <si>
    <t>J41.0: simple chronic bhronchitis (please use instead of COPD until PFT is obtained to confirm COPD);</t>
  </si>
  <si>
    <t>Cavanaugh, Stephanie</t>
  </si>
  <si>
    <t>E11.65: Diabetes with hyperglycemia;</t>
  </si>
  <si>
    <t>Please obtain previous PCP records, consider CXR as patient is &gt;70 and none on file</t>
  </si>
  <si>
    <t>Chabot, Elizabeth</t>
  </si>
  <si>
    <t>Eval for D69.2: Senile purpura, as patient notes easy bruising on new patient paperwork; Eval F32.5: Major depression in remission, patient also notes depression on new patient paperwork;</t>
  </si>
  <si>
    <t>CXR (patient over 70), PTH (low vitamin d noted),</t>
  </si>
  <si>
    <t>Chandler, Carolyn</t>
  </si>
  <si>
    <t>E66.01: Morbid obesity - Not valid as patient does not have any co-morbidities at this moment</t>
  </si>
  <si>
    <t>CXR (patient over 70),</t>
  </si>
  <si>
    <t>Clark, Donald</t>
  </si>
  <si>
    <t>I25.119; E11.69; N18.3; I71.4;</t>
  </si>
  <si>
    <t>I25.119: CAD with angina; E11.69: diabetes with other complications; N18.3: CKD 3; I71.4: AAA;</t>
  </si>
  <si>
    <t>please resolve J44.9: COPD (no evidence on file)</t>
  </si>
  <si>
    <t>Clark, Lawrence</t>
  </si>
  <si>
    <t>Z79.4; G82.20;</t>
  </si>
  <si>
    <t>CXR (former smoker),</t>
  </si>
  <si>
    <t>Clark, Marie</t>
  </si>
  <si>
    <t>CXR (over 70 years old),</t>
  </si>
  <si>
    <t>Clark, Rebecca</t>
  </si>
  <si>
    <t>F32.9; F31.70; F25.0; E11.9;</t>
  </si>
  <si>
    <t>F32.9: major depression in remission (patient cant have both bipolar and major depression addressed);</t>
  </si>
  <si>
    <t>noen,</t>
  </si>
  <si>
    <t>Clothier, Cynthia</t>
  </si>
  <si>
    <t>E11.69; Z79.4; I73.9; F11.20; E11.65;</t>
  </si>
  <si>
    <t>E11.69: diabetes with other complications; Z79.4: long term insulin use; I73.9: PVD; F11.20: opioid dependence;</t>
  </si>
  <si>
    <t>E11.65: diabetes with hyper glycemia (a1c less than 8.0);</t>
  </si>
  <si>
    <t>F33.0: major depression (please use this code instead of F34.1);</t>
  </si>
  <si>
    <t>None,</t>
  </si>
  <si>
    <t>Combs, Josephine</t>
  </si>
  <si>
    <t>No med concerns, pending PFT ordered on 10/30/2019 that has not yet been received.</t>
  </si>
  <si>
    <t>Condry, Evalina</t>
  </si>
  <si>
    <t>E46; N18.3;</t>
  </si>
  <si>
    <t>E46: PCM(PT BMI IS LOW, SO PLEASE DOCUMENT PHYSICAL FINDING TO CODE THIS AS IN LOSS OF MUSCLE MASS); N18.3: CKD 3;</t>
  </si>
  <si>
    <t>EVALUATE M46.96: FACET ARTHROPATHY(06/24/19 L/SPINE XR ADVENT HEALTH WATERMAN PAGE 15/16, IF THEIR IS PAIN/TENDERNESS KINDLY CODE THIS);</t>
  </si>
  <si>
    <t>Eval PTH as patient has CKDIII;</t>
  </si>
  <si>
    <t>Connell, Jackie</t>
  </si>
  <si>
    <t>please eval for F32.1: major depression ( seen in Dr. Nagel records);</t>
  </si>
  <si>
    <t>Cooper, Fred</t>
  </si>
  <si>
    <t>E11.69; D69.2; I48.2; E11.9;</t>
  </si>
  <si>
    <t>E11.69: DM with other specified manifestation; I48.2: Chronic Afib;</t>
  </si>
  <si>
    <t>D69.2: Senile Purpura as patient is taking anticoagulants; E11.9: Dm w/o complications (patient has established dyslipidemia);</t>
  </si>
  <si>
    <t>D68.69: Other thrombophilia as patient has A-fib with anticoagulant; I70.0: athero of the aorta noted on 10-30-18 Echo VA (aortic root sclerosis/calcification);</t>
  </si>
  <si>
    <t>PFT (25 pck/year) as patient is an ex smoker, Diabetic patient, consider MAU/CRT,consider foot exam as patient is diabetic; Patient on Eliquis the cannot be diagnosed with Senile Purpura as bruising is due to medication</t>
  </si>
  <si>
    <t>Coxon Jr, Frederick</t>
  </si>
  <si>
    <t>E11.65; E66.01; I50.32; I73.9</t>
  </si>
  <si>
    <t>E11.65: diabetes with hyperglycemial; I73.9: pVD;</t>
  </si>
  <si>
    <t>I50.32: CHF, Diastolic, Chronic (Consider resolving as there is no evidence in chart,echo only shows diastolic dysfunction and no symptoms reported);</t>
  </si>
  <si>
    <t>Coxon, Frances</t>
  </si>
  <si>
    <t>F11.20; F03.90; I20.9; I70.0;</t>
  </si>
  <si>
    <t>I20.9: ANGINA; I70.0:</t>
  </si>
  <si>
    <t>Debusk, Laurel</t>
  </si>
  <si>
    <t>CXR (Former Smoker),</t>
  </si>
  <si>
    <t>Depeyster, Michael</t>
  </si>
  <si>
    <t>Please eval for F33.9: Major Depression, Recurrent, unspecified (on Paxil); Eval for B18.9: Chronic viral hepatitis, unspecified (Hepatitis noted on health history, eval if chronic Hep B/C and obtain previous PCP records;.</t>
  </si>
  <si>
    <t>PHQ9,</t>
  </si>
  <si>
    <t>Dimarco, Birgit</t>
  </si>
  <si>
    <t>F33.0: Depression, recurrent,mild;</t>
  </si>
  <si>
    <t>I70.0: Athero of the aorta noted on US renal 9/4/18- Plaque in abdominal aorta;</t>
  </si>
  <si>
    <t>Dobson, Ann</t>
  </si>
  <si>
    <t>D89.9; J44.9; F13.20; I50.32; F32.0; M05.9;</t>
  </si>
  <si>
    <t>D89.9: immunodeficiency; F13.20: sedative hypnotic dependence; F32.0: major depression; M05.9: Rheumatoid arthritis;</t>
  </si>
  <si>
    <t>I70.0: athero of aorta (cxr 12/10/19); please evaluate for I73.9: PAD (noted in cardiovascular note);</t>
  </si>
  <si>
    <t>U/S lower extremity),</t>
  </si>
  <si>
    <t>Dorman, Robert</t>
  </si>
  <si>
    <t>Eval for F11.20: Opioid dependence, as patient is seeing pain management and is requesting refills on his pain meds (tramadol), eval longevity of use, seeing Dr. Pinnamaneni/Bedayat;  evaluate for G40.909: Epilepsy, unspecified, not intractable, without status epilepticus (patient is taking topiramate);</t>
  </si>
  <si>
    <t>CXR (patient is smoker),</t>
  </si>
  <si>
    <t>Dory, Joan</t>
  </si>
  <si>
    <t>I70.0; J44.9; F33.0; D69.2; F10.20;</t>
  </si>
  <si>
    <t>I70.0: athero of aorta; F33.0: major depression; J44.9: COPD; D69.2: senile purpura; F10.20: alcohol dependence;</t>
  </si>
  <si>
    <t>none,</t>
  </si>
  <si>
    <t>Droumtsekas, Grete</t>
  </si>
  <si>
    <t>C50.912: neoplasm of breast (please eval if active);</t>
  </si>
  <si>
    <t>please obtain past medical records,</t>
  </si>
  <si>
    <t>Drubin, Lynne</t>
  </si>
  <si>
    <t>E11.69; K50.00;</t>
  </si>
  <si>
    <t>K50.00: Chrons' disease;</t>
  </si>
  <si>
    <t>Foot Exam,</t>
  </si>
  <si>
    <t>Dutton, Thomas</t>
  </si>
  <si>
    <t>J44.9; I50.32; F13.20; I73.9;</t>
  </si>
  <si>
    <t>I70.0: athero of aorta ( renal;</t>
  </si>
  <si>
    <t>Ellison, Judith</t>
  </si>
  <si>
    <t>I27.0; J44.9</t>
  </si>
  <si>
    <t>please obtain records for pulmonary hypertension,</t>
  </si>
  <si>
    <t>Ellison, William</t>
  </si>
  <si>
    <t>J44.9; D68.69; I50.9;</t>
  </si>
  <si>
    <t>D68.69: secondary hypercoag state;</t>
  </si>
  <si>
    <t>J96.10: Chronic resp failure(patient has COPD and oxygen dependence in chart, 3L/min);  E66.01: Morbid obesity, patient's BMI is &gt;37.9 and has co-morbidity; I70.0: Athero of the aorta noted on CXR 2/27/2018;</t>
  </si>
  <si>
    <t>Enix, Malinda</t>
  </si>
  <si>
    <t>F33.0: major depression (please use use instead of F33.9);</t>
  </si>
  <si>
    <t>Please consider PTH due to High calcium,</t>
  </si>
  <si>
    <t>Ennis, Dawn</t>
  </si>
  <si>
    <t>Espinas, Candida</t>
  </si>
  <si>
    <t>E66.01; I27.20; J44.9; F32.4: F03.91; I50.30;</t>
  </si>
  <si>
    <t>E66.01: morbid obesity; I27.20: Secondary pulmonary hypertension; F32.4: major depression remission;</t>
  </si>
  <si>
    <t>I50.30: diastolic heart failure ( echo doesnt support);</t>
  </si>
  <si>
    <t>N18.3: CKDIII, GFR on 1/15/19 was 53 and on 6/14/19 GFR was 39;</t>
  </si>
  <si>
    <t>PTH, Homocysteine, PFT (needed for COPD),</t>
  </si>
  <si>
    <t>Espinas, Rodolfo</t>
  </si>
  <si>
    <t>D68.69; I48.2; E66.01;</t>
  </si>
  <si>
    <t>D68.69: Other thrombophilia; I48.2: Afib;</t>
  </si>
  <si>
    <t>Fitzgerald, Mary</t>
  </si>
  <si>
    <t>Flood Sr, Edward</t>
  </si>
  <si>
    <t>D68.69; F10.20;</t>
  </si>
  <si>
    <t>Please eval for I73.9: PVD (seen in dr. adrian notes pg 2 in assessment);  N18.3: CKD 3 (per dr. wood records also last lab confirms gfr less than 60);</t>
  </si>
  <si>
    <t>PTH, Homocysteine(due to CKD), CXR (former smoker per dr woods records),</t>
  </si>
  <si>
    <t>Flood, Delores</t>
  </si>
  <si>
    <t>F32.0; F;</t>
  </si>
  <si>
    <t>Please remove F33.41 :major depression in partial remission from chart as major depression single episode was addressed most recently);</t>
  </si>
  <si>
    <t>please eval for N18.3: CKD 3 (last gfr was less than 60 please order another CMP 90 days apart from the last to confirm);</t>
  </si>
  <si>
    <t>CMP (needed for confirm CKD 3), Foot Exam ( patient has pre diabetes),</t>
  </si>
  <si>
    <t>Fowler, Amy</t>
  </si>
  <si>
    <t>Fox, Martha</t>
  </si>
  <si>
    <t>E11.65; Z79.4; N18.3; D69.2; E11.621; I70.0;</t>
  </si>
  <si>
    <t>I70.325: Atherosclerosis of native arteries of right leg with ulceration of other part of foot noted on US ABI 12/5/2019; E11.3592: DM with left eye affected by proliferative retinopathy noted in consult note Dr Bovee 4/16/19;</t>
  </si>
  <si>
    <t>Foxworth, Billy</t>
  </si>
  <si>
    <t>E11.22; E11.42; N18.3;</t>
  </si>
  <si>
    <t>PTH, Homocysteine, CXR (former smoker),</t>
  </si>
  <si>
    <t>Frazier, Melissa</t>
  </si>
  <si>
    <t>E66.01; F11.20; E27.9; I70.202;</t>
  </si>
  <si>
    <t>E66.01: MORBID OBESITY; F11.20: OPIOID DEPENDENCE; E27.9: DISORDER OF ADRENAL GLAND; I70.202: AS OF EXTREMITY;</t>
  </si>
  <si>
    <t>Eval HCC from member health profile-- I48.91: Afib; E11.9: DM without complications; F14.21: Cocaine dependence in remission; I20.9: ANGINA(RANEXA); N18.3: CKD 3(11/21/2019 LABS, EGFR 58); R73.03: PRE-DIABETIC(11/21/2019 LABS, BSR 103); G63: POLYNEUROPATHY(PRE-DIABETIC PLUS GABAPENTIN USE);</t>
  </si>
  <si>
    <t>None; Patient on buspirone, lamotrigine, bupripion, celexa and quetiapine, please eval (hx of mental disorder noted on problem list, consider hx of depression/bipolar/psychosis instead), eval PTH as patient as CKDIII</t>
  </si>
  <si>
    <t>Giardullo, Anthony</t>
  </si>
  <si>
    <t>E11.40; Z79.4; F32.0; I50.32; I70.203; E11.3313;</t>
  </si>
  <si>
    <t>E09.3313: Drug induced diabetes (no evidence);</t>
  </si>
  <si>
    <t>I70.0: Athero of the aorta (see Lumbosacral Xray 3/8/16);</t>
  </si>
  <si>
    <t>Patient is diabetic, please consider Ace/arb for kidney protection</t>
  </si>
  <si>
    <t>Giardullo, Rosina</t>
  </si>
  <si>
    <t>I50.32; I49.5; I73.9; E08.42; D62;</t>
  </si>
  <si>
    <t>I49.5: sick sinus syndrome; I73.9: PVD; E08.42: diabetes with polyneuropathy;</t>
  </si>
  <si>
    <t>D62: Acute posthemorrhagic anemia; I50.32: CHF (no evidence for CHF); I27.20: Pulm HTN (RVSP is 20-33mmHG on Echo 12/18/18);</t>
  </si>
  <si>
    <t>E11.42: DM II with polyneuropathy -- currently coded as E08.42 (DM due to underlying condition with neuropathy --please eval if E11.42 is more accurate code); E66.01: Morbid obesity (please keep eye out for BMI &gt; 35 and comorbidities);</t>
  </si>
  <si>
    <t>None; DM noted in chart, no metformin (consider Pre-diabetes instead)</t>
  </si>
  <si>
    <t>Gonzalez, Adela</t>
  </si>
  <si>
    <t>E11.69; E66.01; I73.9;</t>
  </si>
  <si>
    <t>E11.51: diabetes with circulatory (PVD + Diabetes);</t>
  </si>
  <si>
    <t>Goodwin, Elizabeth</t>
  </si>
  <si>
    <t>Guay, Ronald</t>
  </si>
  <si>
    <t>I50.22: systolic heart failure (echo dr. uche);</t>
  </si>
  <si>
    <t>Haskell, Lynwood</t>
  </si>
  <si>
    <t>I48.2; D68.69; N18.3; E11.42;</t>
  </si>
  <si>
    <t>I48.2; D68.69; N18.3;</t>
  </si>
  <si>
    <t>E11.42: NO MEDICATION/NEUROPATHY PROOF;</t>
  </si>
  <si>
    <t>I71.4: AAA(ECHO 07/23/19, AORTIC ROOT 3.9 CM); E11.22: DM PLUS CKD 3; I50.22: CHF(02/19/19 MEDICAL RECORD, PAGE 14/449, EF 45%, IT IS A FOREVER CODE);</t>
  </si>
  <si>
    <t>Haskell, Mary</t>
  </si>
  <si>
    <t>E11.69; E11.8;</t>
  </si>
  <si>
    <t>please resolve E11.8: diabetes with other complications;</t>
  </si>
  <si>
    <t>CXR (patient over 70), Foot Exam (due to diabetes),</t>
  </si>
  <si>
    <t>Herman, Alice</t>
  </si>
  <si>
    <t>Hitt, Patricia</t>
  </si>
  <si>
    <t>Eval G63: Polyneuropathy in other diseases, patient is on lyrica, noted in member health profile; Eval F33.0: Depression, recurrent, mild- patient on several antidepressants and patient notes depression on NP paperwork rather than dysthymic disorder;</t>
  </si>
  <si>
    <t>CXR (history of smoking)</t>
  </si>
  <si>
    <t>Humphrey, Linda</t>
  </si>
  <si>
    <t>E66.01; Z79.4; E11.22; N18.3; E11.40;</t>
  </si>
  <si>
    <t>E11.40: diabetes with neuropathy; N18.3: CKD 3; E66.01: morbid obesity; Z79.4: long term insulin use;</t>
  </si>
  <si>
    <t>Hunsicker, Shirley</t>
  </si>
  <si>
    <t>Jenkins, Robert</t>
  </si>
  <si>
    <t>I70.0; I27.20; F10.10;</t>
  </si>
  <si>
    <t>I70.0: athero of aorta; I27.20: pulmonary hypertension; F10.10: alcohol dependence;</t>
  </si>
  <si>
    <t>CXR,</t>
  </si>
  <si>
    <t>Jiles, Diane</t>
  </si>
  <si>
    <t>E66.09;</t>
  </si>
  <si>
    <t>E66.09: morbid obesity;</t>
  </si>
  <si>
    <t>Consider F33.0: major depression recurrent (instead of dysthymic disorder); F11.20: opioid dependence (patient on tramadol);</t>
  </si>
  <si>
    <t>Jordan, Ellen</t>
  </si>
  <si>
    <t>F11.20: opioid dependence (patient has Norco in med list); G63: Polyneuropathy in other disease (due to Hypothyroidism); (Podiatry-note: 2/6/19, tactile decrease distal extremities);. Eval F10.20: ETOH dependence (positive screening, drinks 4 times a week, 1-2 drinks, had 6 or more drinks almost daily;</t>
  </si>
  <si>
    <t>None. No Concerns</t>
  </si>
  <si>
    <t>Jordan, George</t>
  </si>
  <si>
    <t>E11.69; C61; J44.9; I48.91; I50.21;</t>
  </si>
  <si>
    <t>C61: prostate cancer (please eval if active; J44.9: COPD; I50.21: systolic heart failure;</t>
  </si>
  <si>
    <t>D68.69: other thrombophilia (warfarin); E26.1: secondary hyperaldosteronism (CHF + Lasix); eval for I25.118: CAD with angina (patient had nitroglycerin in med list);</t>
  </si>
  <si>
    <t>Jozefiak, Thaddeus</t>
  </si>
  <si>
    <t>F13.20: Sedative dependence (patient on trazodone and lorazepam for insomnia); D69.6: Thrombocytopenia: Platelets 106 on labs done 10/9/2019 and also noted on Dr. Thomas records; Please eval Chronic resp failure; AAA; Noted on Member health profile and Dr. Thomas note 7/2/19 page 4</t>
  </si>
  <si>
    <t>Consider foot exam to eval for polyneuropathy  due to impaired fasting glucose, Obtain CXR report done 07/2019; No Concerns</t>
  </si>
  <si>
    <t>Kegan, Carolyn</t>
  </si>
  <si>
    <t>J44.9; I50.41;</t>
  </si>
  <si>
    <t>I50.41: Acute combined systolic and diastolic CHF-- consider changing to  I50.42: CHRONIC combined CHF;</t>
  </si>
  <si>
    <t>E26.1: Secondary hyperaldosteronism,  CHF + furosemide; Eval for K50.90: Crohn's disease (patient states she was recently dx, obtain records);</t>
  </si>
  <si>
    <t>King, Jacqueline</t>
  </si>
  <si>
    <t>PFT (needed for COPD),</t>
  </si>
  <si>
    <t>King, Rhonda</t>
  </si>
  <si>
    <t>D69.2; I50.32; I70.0; J44.9;</t>
  </si>
  <si>
    <t>I70.0: AS OF AORTA(NO PROOF); D69.2: SENILE PURPURA(NO PROOF); please remove this codes</t>
  </si>
  <si>
    <t>Koby, Karen</t>
  </si>
  <si>
    <t>consider F33.0: major depression recurrent or similar code instead of F34.9;</t>
  </si>
  <si>
    <t>Homocysteine (hypothyroisism),</t>
  </si>
  <si>
    <t>Kuhnen, Marlene</t>
  </si>
  <si>
    <t>Kuhnen, Richard</t>
  </si>
  <si>
    <t>evaluate for I73.9: PAD (U/S lower extremity 2/11/20);</t>
  </si>
  <si>
    <t>CMP (creatinine is high but no GFR is noted),</t>
  </si>
  <si>
    <t>Kurz, Janet</t>
  </si>
  <si>
    <t>E11.69; E66.01; I50.32; N18.3; J44.9; I70.0; F11.20;</t>
  </si>
  <si>
    <t>F11.20: opioid dependence; E66.01: morbid obesity;</t>
  </si>
  <si>
    <t>I50.32: CHF, diastolic - No evidence of CHF, remove from problem list; E11.9: DM without complications; E08.51 and E08.610: DM due to underlying condition;;</t>
  </si>
  <si>
    <t>Lemieux, Elaine</t>
  </si>
  <si>
    <t>Foot Exam (diabetes), Homocysteine (hypothyroid),</t>
  </si>
  <si>
    <t>Leneau, Nancy</t>
  </si>
  <si>
    <t>Leneau, Wayne</t>
  </si>
  <si>
    <t>E11.9; E08.3299; E13.319</t>
  </si>
  <si>
    <t>E11.9: DM2 without complications (patient has diabetic retinopathy); E08.3299: (Diabetes duue to underlying condition with retinopathy -- resolve as patient has type 2 diabetes, not a secondary diabetes); E13.319: Other specified diabetes with retinopathy (resolve as it is type 2, not other type);</t>
  </si>
  <si>
    <t>I77.819: Ectasia of the abdominal aorta, noted on Echo 10/22/19; E11.3299: Type 2 diabetes mellitus with mild nonproliferative diabetic retinopathy without macular edema, unspecified eye; D69.6: Thrombocytopenia-- Noted on member health profile, and labs note platelets at 119 on 10/7/19; Eval E11.51: DM with PVD noted in member health profile;</t>
  </si>
  <si>
    <t>Lombardi, Eugenia</t>
  </si>
  <si>
    <t>Lozada Lorenzo, Lorie</t>
  </si>
  <si>
    <t>Eval for F32.0: major depression (wellbutrin and Seroquel noted);</t>
  </si>
  <si>
    <t>CXR (smoking history), PTH (low vitamin D),</t>
  </si>
  <si>
    <t>Lugo, Tammy</t>
  </si>
  <si>
    <t>Eval for  F33.0: Depression, recurrent, mild, as patient has paxil in med list;</t>
  </si>
  <si>
    <t>Mann Sr, Cecil</t>
  </si>
  <si>
    <t>Please eval these codes from member health profile:  D69.6: Thrombocytopenia; I25.119: CAD with angina pectoris; I70.0: Athero of the aorta; E66.01: Morbid obesity; E26.1: Secondary hyperaldosteronism; F32.0: Major depressive disorder, mild, single; E11.65: DM with hyperglycemia; I50.22: Chronic systolic heart failure; I48.0: Paroxysmal Afib; J44.9: COPD;</t>
  </si>
  <si>
    <t>; No Concerns</t>
  </si>
  <si>
    <t>Martin, Jacqueline</t>
  </si>
  <si>
    <t>D68.69; I70.0; I48.2;</t>
  </si>
  <si>
    <t>None; Consider low dose ASA for athero of aorta</t>
  </si>
  <si>
    <t>Mccall, Arvilla</t>
  </si>
  <si>
    <t>F33.1; J44.9; I70.0; G62.0; D49.6;</t>
  </si>
  <si>
    <t>F33.1: DEPRESSION; J44.9: COPD: OLD RECORD 2013; I70.0: AS OF AORTA; D49.6: BRAIN TUMOR;</t>
  </si>
  <si>
    <t>G62.0: POLYNEUOPATHY( NO MORE GABAPENTIN USE);</t>
  </si>
  <si>
    <t>EVALUATE M46.96: FACET ARTHROPATHY(2017/25/01 MRI CERVICAL SPINE, IF THEIR IS PAIN/TENDERNESS, KINDLY CODE THIS);</t>
  </si>
  <si>
    <t>Mccrory, Karen</t>
  </si>
  <si>
    <t>I70.0: AS OF AORTA(CT ABDOMEN 11/06/19);</t>
  </si>
  <si>
    <t>Mcsweeney, Carol</t>
  </si>
  <si>
    <t>E66.01; J47.1; I70.243;</t>
  </si>
  <si>
    <t>J47.1: Bronchiectasias with acute exacerbation --&gt; consider changing to J47.9: Bronchiectasias, uncomplicated; I70.243: Atherosclerosis of native arteries of left leg with ulceration--&gt; Resolve as ulcer has healed (No mention of ulcer in last visit note);</t>
  </si>
  <si>
    <t>H35.3212: Exudative age-related macular degeneration, right eye, noted in Member health profile (unspecified macular degeneration on visit note, which does not risk adjust); J47.9: Bronchiectasias, uncomplicated (please obtain records as there is no evidence of bronchiectasias in chart); I70.212: Athero of native arteries of extremities with intermittent claudication, left leg (as ulcer has healed);</t>
  </si>
  <si>
    <t>Consider Echo as patient is morbidly obese</t>
  </si>
  <si>
    <t>Miller, Donald</t>
  </si>
  <si>
    <t>I73.9; D68.69; I71.4; I50.32;</t>
  </si>
  <si>
    <t>consider resolving I50.32: diastolic heart failure (echo does not support this, please use systolic heart failure if apropriate);</t>
  </si>
  <si>
    <t>Mooneyham, Thelma</t>
  </si>
  <si>
    <t>I11.0; G63; I70.0;</t>
  </si>
  <si>
    <t>I70.0 Athero Aorta; G63 Polyneuropathy;</t>
  </si>
  <si>
    <t>I11.0: Hypertension with heart failure - no evidence of heart failire; G63: polyneuro in other diseases, no evidence as patient does not have B12 deficiency and no foot exam on file and no evidence in chart;</t>
  </si>
  <si>
    <t>Eval I25.119: CAD with angina as patient has isosorbide on medication list; N18.3: CKD III as GFR was noted at 44 on 1/12/19 (waterman ER 1/12/19) and 56.5 on 5/30/19 (Dr Layeni 5/3019 page 5); M46.07: Spinal enthesopathy, lumbosacral region-Moderate bilateral facet arthropathy and moderate ligamentum flavum enlargement noted on CT at FHW 2/7/17 page 13;  Eval for I69.359: Hemiplegia and hemiparesis following cerebral infarction affecting unspecified side - Noted on encounter note in 07/2019, eval if still active</t>
  </si>
  <si>
    <t>Moore, Charles</t>
  </si>
  <si>
    <t>Eval F03.90: Dementia, unspecified - noted on Dr. Radnothy visit note page 9, previously on donepezil and memantine, complete MMSE to eval, previous MMSE is 14; Evaluate I69.351: Hemiparesis of right doinant side as late effect of CVA noted on Dr. Radnothy records page 22; I70.0: Athero of aorta on Dr. Radnothy notes page 22;</t>
  </si>
  <si>
    <t>Moore, Laurie</t>
  </si>
  <si>
    <t>F31.74; M06.9;</t>
  </si>
  <si>
    <t>F13.20: Sedative Dependence as patient has multiple refills of Lorazepam (not active medication), since 2017;  Eval for F25.9: Schizoaffective disorder, unspecified as patient was coded by previous provider as per Freedom Health Profile;</t>
  </si>
  <si>
    <t>Moore, Nan</t>
  </si>
  <si>
    <t>J44.9; F33.40;</t>
  </si>
  <si>
    <t>Moran, Michael</t>
  </si>
  <si>
    <t>E66.01; Z79.4; E11.69, E11.3592</t>
  </si>
  <si>
    <t>Eval F13.20: Sedative/anxiolytic dependence, patient on lorazepam with multiple refills; Eval I20.8: Angina pectoris (see Cardiology notes 10/22/2019),;</t>
  </si>
  <si>
    <t>Morgan, Mary</t>
  </si>
  <si>
    <t>Morrison, Carrie</t>
  </si>
  <si>
    <t>N18.3; I50.32; I70.0; E11.69;</t>
  </si>
  <si>
    <t>N18.3: CKD 3; I70.0: athero of aorta; E11.69: diabetes with other complications;</t>
  </si>
  <si>
    <t>Please resolve I50.32: diastolic heart failure (echo only shows grade 1);</t>
  </si>
  <si>
    <t>Foot Exam, PTH, Homocysteine,</t>
  </si>
  <si>
    <t>Mudge, Cathy</t>
  </si>
  <si>
    <t>Eval for D69.2: Senile purpura as patient notes easy bruising in ROS on 7/24/19;</t>
  </si>
  <si>
    <t>Nelson, Josephine</t>
  </si>
  <si>
    <t>E66.01; E11.22; I50.30;</t>
  </si>
  <si>
    <t>E66.01: MORBID OBESITY; E11.22: DM PLUS CKD 3;</t>
  </si>
  <si>
    <t>E11.9: DM without complications; I50.30: Diastolic heart failure, no evidence as Echo shows EF 60% and grade 1 diastolic dysf, no evidence of symptoms on examination;</t>
  </si>
  <si>
    <t>N18.3: CKDIII, Recent labs note GFR &lt;60; Eval F11.20: Opioid dependence, as Norco is on medication list, eval longevity of use; I70.0: Athero of t he aorta noted on Echo 4/5/2018;</t>
  </si>
  <si>
    <t>eval PTH as patient as CKDIII; Patient taking Norco, eval any dependence</t>
  </si>
  <si>
    <t>Nettles, Frank</t>
  </si>
  <si>
    <t>E11.51; F13.20; Z89.432; I73.9;</t>
  </si>
  <si>
    <t>E11.51: DM with PVD (eval if gangrene still active, noted on 1/9/2020 hospital docs they state he needs AKA due to progressiv gangrene), if so, change to E11.52 (DM with PVD with gangrene); Z89.432: Acquired absence of left foot; I73.9: PVD;</t>
  </si>
  <si>
    <t>Z79.4: Insulin use;</t>
  </si>
  <si>
    <t>Patient is current smoker, consider PFT to confirm COPD (COPD noted on 10/16/19 UF vascular surgery note).</t>
  </si>
  <si>
    <t>Oneal, Teresa</t>
  </si>
  <si>
    <t>F33.0: Major depressive disorder, recurrent, mild; E66.01: morbid obesity;</t>
  </si>
  <si>
    <t>I70.0: Athero of the aorta noted on CXR 6/24/19;</t>
  </si>
  <si>
    <t>Consider Echo pas patient has Morbid obesity</t>
  </si>
  <si>
    <t>Ortiz, Luis</t>
  </si>
  <si>
    <t>G30.9 (please obtain previous neurology records);</t>
  </si>
  <si>
    <t>Consider F02.80: Dementia secondary to other diseases (alzheimer's); Please eval - F32.5: Major depressive disorder, single, in remission; F10.20: Alcohol dependence; Seen in Freedom Health profile</t>
  </si>
  <si>
    <t>Parks, Betty</t>
  </si>
  <si>
    <t>D68.69; I70.0; J44.9; I48.91;</t>
  </si>
  <si>
    <t>Parks, Jimmie</t>
  </si>
  <si>
    <t>D68.69; I48.0; I70.0;</t>
  </si>
  <si>
    <t>CMP,</t>
  </si>
  <si>
    <t>Perry, Charles</t>
  </si>
  <si>
    <t>E11.9; Z79.4; I50.9: Z89.412;</t>
  </si>
  <si>
    <t>Z89.412: amputation of great toe;</t>
  </si>
  <si>
    <t>please Eval for E11.51: diabetes with circulatory (was amputation due to vascular or traumatic event); D68.69: other thrombophilia (patient is taking eliquis);</t>
  </si>
  <si>
    <t>Perry, Elizabeth</t>
  </si>
  <si>
    <t>please eval for D69.2: senile purpura (patinet notes bruising in NPP);</t>
  </si>
  <si>
    <t>Peters, Roy</t>
  </si>
  <si>
    <t>MMSE (patient notes forgetfulness in new patient paperwork),</t>
  </si>
  <si>
    <t>Porter, Andrea</t>
  </si>
  <si>
    <t>PTH due to low Vit D (17ng/dL), lplease obtain previous PCP records</t>
  </si>
  <si>
    <t>Prather, Jumpee</t>
  </si>
  <si>
    <t>E46; J44.9; C34.91;</t>
  </si>
  <si>
    <t>J44.9: COPD; C34.91: Lung cancer, please change to more specific code --&gt; C34.31: Malignant neoplasm of lower lobe of right bronchus or lung (pathology notes squamous cell carcinoma from lung biopsy);</t>
  </si>
  <si>
    <t>E46: Protein calorie malnutrition: patient is thin but well nourished, no evidence of weight loss or muscle mass loss - remove from problem list;</t>
  </si>
  <si>
    <t>I70.0: Athero of the aorta notec on CT chest 10/10/2019 on Dr.Brabham onco/hematology note 11/15/19; C77.1: Secondary and unspecified malignant neoplasm of intrathoracic lymph nodes (PET-CT notes metastatic mediastinal lymphadenopathy);</t>
  </si>
  <si>
    <t>COPD no inhalers, please consider</t>
  </si>
  <si>
    <t>Preston, Melinda</t>
  </si>
  <si>
    <t>K86.1;</t>
  </si>
  <si>
    <t>K86.1 Chronic pancreatitis;</t>
  </si>
  <si>
    <t>PTH (low vitamin D noted,</t>
  </si>
  <si>
    <t>Price, Perry</t>
  </si>
  <si>
    <t>Reaves, Theresa</t>
  </si>
  <si>
    <t>E66.01; J44.9; E11.69; I70.0</t>
  </si>
  <si>
    <t>Reisch, David</t>
  </si>
  <si>
    <t>Zille Elahi</t>
  </si>
  <si>
    <t>E66.01; I20.8; Z79.4; E11.22; K52.9;</t>
  </si>
  <si>
    <t>Renner, Judy</t>
  </si>
  <si>
    <t>E11.69; E66.01; G63; I48.92;</t>
  </si>
  <si>
    <t>E11.69: diabetes with other complications; E66.01: morbid obesity; I48.92: atrial fibrillation;</t>
  </si>
  <si>
    <t>G63: polyneuropathy in other diseases (Polyneuropathy is already linked to DM);</t>
  </si>
  <si>
    <t>Eval I73.9: PVD (see Arterial U/S 4/30/19 -- report noted evidence of atherosclerotic changes);</t>
  </si>
  <si>
    <t>Former smoker, please consider CXR/PFT and CT chest due to &gt;30 pack/year, Homocysteine (hypothyroid),</t>
  </si>
  <si>
    <t>Revell, Bobby</t>
  </si>
  <si>
    <t>J44.9; F10.20; G62.1; I20.9;</t>
  </si>
  <si>
    <t>J44.9: NO PFT/SUPPORTING DOC TO PROVE IT;</t>
  </si>
  <si>
    <t>J47.9: BRONCHIECTASIS(OLD HOSPITAL 03/12/17, PAGE 7/10);</t>
  </si>
  <si>
    <t>Patient is current smoker, consider PFT to confirm COPD, EVALUATE FOR DIABETES AS PT BSR IS 158 ON 01/21/2020 LABS, EVALUATE FOR SENILE PURPURA AS PT STATES EASY BRUISING IN NPP FORM</t>
  </si>
  <si>
    <t>Riseley, Karen</t>
  </si>
  <si>
    <t>Z79.4: E11.40; E66.01; F13.20;</t>
  </si>
  <si>
    <t>F13.20: sedative hypnotic dependence; E66.01: morbid obesity;</t>
  </si>
  <si>
    <t>F11.20: pioid dependence (tylenol with codeine shown to have multiple refills); E11.65: diabetes with hyperglycemia (last A1c= 10.1);</t>
  </si>
  <si>
    <t>Homocysteine (hypothyroidism),</t>
  </si>
  <si>
    <t>Robles, Carmen</t>
  </si>
  <si>
    <t>F33.41; J44.9;</t>
  </si>
  <si>
    <t>E66.01: Morbid obesity, BMI is 35.69 + COPD as co-morbidity;Eval F11.21: Opioid dependence, remission, as patient has tramadol on med list, eval longevity of use;</t>
  </si>
  <si>
    <t>Rodriguez Fernandez, M</t>
  </si>
  <si>
    <t>Foot Exam, CXR (over 70),</t>
  </si>
  <si>
    <t>Rodriguez Go, Adneris</t>
  </si>
  <si>
    <t>E66.01: morbid obesity (last bmi= 41.88);</t>
  </si>
  <si>
    <t>homocystein (hypothyroidism),</t>
  </si>
  <si>
    <t>Rodriguez Gonzalez, A</t>
  </si>
  <si>
    <t>Eval F32.5: Depression in remission (past medical history and on cymbalta); Eval for D69.2: Senile purpura (pt has easy bruising on new patient paperwork); G63: Please eval for polyneuropathy in other diseases as patient is on gabapentin and note numbness in legs on new patient paperwork);</t>
  </si>
  <si>
    <t>Patient has low vit D, please consider sending PTH. Eval foot exam; Patient on Lamictal, please eval if patient has had seizures in past, Patient on Cymbalta, hx of depression noted in chart (please eval depression in remission)</t>
  </si>
  <si>
    <t>Rome, Kathleen</t>
  </si>
  <si>
    <t>E11.43; E66.01; E11.39; Z89.411; Z79.4; I73.9;</t>
  </si>
  <si>
    <t>E11.43: diabetes with polyneuropathy; E66.01: Morbid obesity; E11.39: diabetes with opthalmic; Z79.4: long term insulin use; Z89.411: aquired absence of toe; I73.9: PVD;</t>
  </si>
  <si>
    <t>E11.51: diabetes with circulatory (PVD+Diabetes);</t>
  </si>
  <si>
    <t>CXR (over 70),</t>
  </si>
  <si>
    <t>Schoenbauer, Winifred</t>
  </si>
  <si>
    <t>E66.01; E11.22;</t>
  </si>
  <si>
    <t>Eval Diabetes (E11.51, as patient has been coded with foot ulcer, eval if still active); Eval for Morbid Obesity E66.01: as seen in Freedom Health Profile; Eval for N18.3: CKD III as seen in Freedom Health Profile;</t>
  </si>
  <si>
    <t>CBC, CMP, Lipids, A1c, patient diabetic, consider MAU/CRT, request patient records; No concerns</t>
  </si>
  <si>
    <t>Scott, Carroll</t>
  </si>
  <si>
    <t>N18.3; I71.2;</t>
  </si>
  <si>
    <t>N18.3: CKD 3; I71.2: Thoracic anuerysm;</t>
  </si>
  <si>
    <t>Eval for Coagulation deficits/hematological disorders noted on Freedom health profile</t>
  </si>
  <si>
    <t>Serra, Beatrice</t>
  </si>
  <si>
    <t>F33.40; F03.91; C50.911 (eval if cancer still active as patient received radiation, document any aromatase inhibitor use if any); J44.9; E66.01; C77.3; I27.20;</t>
  </si>
  <si>
    <t>F33.40: major depression remission; F03.91: dementia; C50.911: Breast cancer (please eval if active); J44.9: COPD; E66.01: morbid obesity; I27.20: secondary pulmonary hypertension; C77.3: neoplasm of lymph node;</t>
  </si>
  <si>
    <t>I70.0: Athero of the aorta noted on CT chest on Dr. Al-Hazzouri note 6/21/19; Eval F13.20 or F11.20: Sedative/anxiolytic and/or opioid dependence, patient on alprazolam and tramadol with refills, eval longevity of use;</t>
  </si>
  <si>
    <t>Please repeat foot exam to eval for any polyneuropathy post-radiation treatment, as patient is on gabapentin; Patient on alprazolam and tramadol, eval any dependence. Gabapentin, please specify use</t>
  </si>
  <si>
    <t>Shaw, Geneva</t>
  </si>
  <si>
    <t>D68.2; F32.0; J44.9; I73.9; E66.01; E11.42; I70.0;</t>
  </si>
  <si>
    <t>D68.2: hereditary deficiency of clotting facotrs (please use D68.69 instead patient is on warfarin); F32.0: major depression; I70.0: athero of aorta; I73.9: PVD; J44.9: COPD; E11.42: diabetes with polyneuropathy; E66.01: morbid obesity (address if BMI over 35);</t>
  </si>
  <si>
    <t>F13.20: sedative hypnotic dependence (on ambien);</t>
  </si>
  <si>
    <t>Shipley, Carol</t>
  </si>
  <si>
    <t>J41.0: Simple, chronic bronchitis as CXR shows hyperinflation and patient is a current smoker, eval symptoms; (1/24/2020 PT QUIT SMOKING 8 MONTHS AGO AND IS ASYMPTOMATIC)</t>
  </si>
  <si>
    <t>Shipley, Iris</t>
  </si>
  <si>
    <t>E66.01; F32.0;</t>
  </si>
  <si>
    <t>E66.01: MORBID OBESITY; F32.0: DEPRESSION;</t>
  </si>
  <si>
    <t>PhQ9 as there is none on file; No concerns, NO PREVIOUS RECORD</t>
  </si>
  <si>
    <t>Simpkins, Vernon</t>
  </si>
  <si>
    <t>ECHO as last in 2017 had pulmonary hypertension (no records of that ECHO)., CXR as patient &gt;70 years of age and none on file, No Medication concerns</t>
  </si>
  <si>
    <t>Smith, Nancy</t>
  </si>
  <si>
    <t>I50.30;</t>
  </si>
  <si>
    <t>EVALUATE F33.2: DEPRESSION(FLUOXETINE, PHQ 9 SCORE 18); N18.3: CKD 3(11/01/2019 LABS, EGFR 52); E11.9: DM 2(01/17/2020 LABS, HbA1C 6.7&amp;11/01/2019 LABS, BSR 144); E11.22: DM PLUS CKD 3; I70.0: CALCIFICATION OF AORTA(CT L/SPINE 01/20/20); M46.96: FACET ARTHROPATHY(CT L/SPINE 01/20/20);</t>
  </si>
  <si>
    <t>eval PTH as patient as CKDIII</t>
  </si>
  <si>
    <t>Southern, Constance</t>
  </si>
  <si>
    <t>Specchio, Elaine</t>
  </si>
  <si>
    <t>E66.01; N18.3; E11.22; I49.5;</t>
  </si>
  <si>
    <t>N18.3:CKD 3; E66.01: morbid obesity; I49.5;</t>
  </si>
  <si>
    <t>Consider I25.119: CAD with Angina Pectoris (Cardiology-&gt;Dr. Uche Prog note: 05/02/2019), also coded during echo visit on 7/9/19; I70.0: Athero of the aorta, noted on abdominal US 7/9/19;</t>
  </si>
  <si>
    <t>Former smoker 40 pk year, consider PFT. Consider PTH as patient has CKDIII; Consider nitro/isosorbide for CAD with angina</t>
  </si>
  <si>
    <t>Stalnaker, Sonya</t>
  </si>
  <si>
    <t>G35; J44.9;</t>
  </si>
  <si>
    <t>G35: multiple sclerosis; J44.9: COPD</t>
  </si>
  <si>
    <t>F12.20: Cannabis dependence (patient coded with F12.10 but it is not risk adjusted); Eval for E46: Protein calorie malnutrition if patient meets criteria, she has BMI of 14.47 and has lost weight since last year and admits to loss of appetite; Eval D69.2: Senile purpura noted on Dr. Ancha note 10/24/19;</t>
  </si>
  <si>
    <t>Please obtain records of PFT to confirm COPD, consider CXR as she is current smoker</t>
  </si>
  <si>
    <t>Stone, Michael</t>
  </si>
  <si>
    <t>Swisher, Janice</t>
  </si>
  <si>
    <t>Thomas, Avern</t>
  </si>
  <si>
    <t>Thomas, Juanita</t>
  </si>
  <si>
    <t>F39; I73.9; G63; J44.9;</t>
  </si>
  <si>
    <t>F39: UNSPECIFIED MOOD DISORDER; G63: POLYNEUROPATHY SEC. TO HYPOTHYROIDISM; J44.9: COPD;</t>
  </si>
  <si>
    <t>G60.9; I73.9: NO ABI/US;</t>
  </si>
  <si>
    <t>EVALUATE M46.96: FACET ARTHROPATHY(10/14/19 L/SPINE XR, IF THEIR IS PAIN/TENDERNESS KINDLY CODE THIS); I70.0: AS OF AORTA(CXR 06/27/19&amp;L/SPINE XR, 01/17/18);</t>
  </si>
  <si>
    <t>Tibbetts, Patricia</t>
  </si>
  <si>
    <t>E11.9; F32.4; E66.09;</t>
  </si>
  <si>
    <t>E11.9: diabetes without complications; F32.4: major depression in remission; E66.09: morbid obesity;</t>
  </si>
  <si>
    <t>Eval F11.20: Opioid dependence as patient is on tramadol, eval longevity of use;</t>
  </si>
  <si>
    <t>(former smoker, Foot Exam,</t>
  </si>
  <si>
    <t>Trout, Kathy</t>
  </si>
  <si>
    <t>Trout, Robert</t>
  </si>
  <si>
    <t>Please obtain records from VA,  No Medication concerns</t>
  </si>
  <si>
    <t>Urquhart, Carolyn</t>
  </si>
  <si>
    <t>Vannucci, Brenda</t>
  </si>
  <si>
    <t>Walker Langlais, Loretta</t>
  </si>
  <si>
    <t>Provider refuses MRA review</t>
  </si>
  <si>
    <t>Wallace, Robert</t>
  </si>
  <si>
    <t>I42.0; I48.0;</t>
  </si>
  <si>
    <t>I42.0: dilated cardiomyopathy; I48.0: Afib;</t>
  </si>
  <si>
    <t>D68.69: Other thrombophilia (patient has Afib and Chads score &gt;2); I70.0: Athero of the aorta noted on 1/7/2020 Renal Ultrasound;</t>
  </si>
  <si>
    <t>Former smoker, consider CXR. Eval repeat CMP as patient has just had Acute kidney failure, recent GFR is 58. Repeat in 90 days to eval CKDIII</t>
  </si>
  <si>
    <t>Ward, Simone</t>
  </si>
  <si>
    <t>E11.9: I71.2;</t>
  </si>
  <si>
    <t>E11.9: diabetes without complications; I71.2: thoracic aortic anuerysm;</t>
  </si>
  <si>
    <t>Wilson, Sheron</t>
  </si>
  <si>
    <t>I70.0; J44.9; F33.0; E66.09; F12.20;</t>
  </si>
  <si>
    <t>I70.0: athero of aorta; F33.0: major depression; F12.20: cannabis dependence;</t>
  </si>
  <si>
    <t>E66.09: morbid obesity (BMI is only 33);</t>
  </si>
  <si>
    <t>PFT (needed for COPD;</t>
  </si>
  <si>
    <t>Wingard, Cleo</t>
  </si>
  <si>
    <t>CXR</t>
  </si>
  <si>
    <t>Wood, Susan</t>
  </si>
  <si>
    <t>Kevin Rodriguez</t>
  </si>
  <si>
    <t>J44.9: COPD found in Davina note; F11.20: Opioid dependence due to Oxycodone use; G63L PLYN in disease classified elsewhere due to Gabapentin use and Hypothyroidism;</t>
  </si>
  <si>
    <t>ECHO &amp; PFT due to COPD;</t>
  </si>
  <si>
    <t>Yaccarino, Aida</t>
  </si>
  <si>
    <t>E11.9; I25.119; J44.9;</t>
  </si>
  <si>
    <t>F13.20:sedative hypnotic dependence (lorazepam);</t>
  </si>
  <si>
    <t>PFT (needed for COPD), CXR (former smoker),</t>
  </si>
  <si>
    <t>Yaccarino, Louis</t>
  </si>
  <si>
    <t>E66.01: morbid obesity (BMI over 40); F11.20: opioid dependence (tramadol); eval for E11.9: diabetes without complications (on metformin);</t>
  </si>
  <si>
    <t>Yarbrough, Christine</t>
  </si>
  <si>
    <t>Homocysteine (hypothyroid);</t>
  </si>
  <si>
    <t>Zido, Lynn</t>
  </si>
  <si>
    <t>F33.40;</t>
  </si>
  <si>
    <t>F10.20: ALCOHOL DEPENDENCE(AUDIT C POSITIVE, SCORE 3); I70.0: ATHEROMATOUS PLAQUE(01/21/2020 ABD US);</t>
  </si>
  <si>
    <t>Former smoker, consider CXR and PFT</t>
  </si>
  <si>
    <t>Hinton, Hubert</t>
  </si>
  <si>
    <t>E66.01; I50.32; E26.1; E11.9;</t>
  </si>
  <si>
    <t>I50.32: diastolic heart failure; E26.1: Secondary hyperaldosteronism;</t>
  </si>
  <si>
    <t>F11.20: opioid dependence (on tramadol);</t>
  </si>
  <si>
    <t>Consider PTH due to vitamin D deficiency;</t>
  </si>
  <si>
    <t>Smith, James</t>
  </si>
  <si>
    <t>I50.32;</t>
  </si>
  <si>
    <t>please consider resolving I50.32: diastolic heart failure (echo shows only a grade 1 diastolic impairment. consider using systolic heart failure instead);</t>
  </si>
  <si>
    <t>Consider I50.20: systolic heart failure instead of Diastolic heart failure;</t>
  </si>
  <si>
    <t>Walker, Virginia</t>
  </si>
  <si>
    <t>G63: POLYNEUROPATHY(HYPOTHYROIDISM PLUS LYRICA USE); F13.20: ANXIOLYTIC DEPENDENCE(XANAX); N18.3: CKD 3(10/10/2019 LABS, EFR 47);</t>
  </si>
  <si>
    <t>eval PTH as patient as CKDIII, Former smoker, consider CXR and PFT</t>
  </si>
  <si>
    <t>Bullock, Sandra</t>
  </si>
  <si>
    <t>Collins, Catherine</t>
  </si>
  <si>
    <t>Please obtain records from previous provider, CXR as patient is an ex smoker, No Medication concerns</t>
  </si>
  <si>
    <t>Cummings, Stephen</t>
  </si>
  <si>
    <t>Joslyn, Jo-Ann</t>
  </si>
  <si>
    <t>Rice, Ina</t>
  </si>
  <si>
    <t>Sheridan, Joan</t>
  </si>
  <si>
    <t>Abner, Benjamin</t>
  </si>
  <si>
    <t>G40.909; F31.31;</t>
  </si>
  <si>
    <t>Davis, Gwendolyn</t>
  </si>
  <si>
    <t>E44.0; J96.10; I70.0; E26.1; D69.68; J44.9; I50.30; I48.0; E66.01;</t>
  </si>
  <si>
    <t>J44.9: COPD; E26.1: Secondary Hyperaldosteronism; E66.01: Morbid Obesity;</t>
  </si>
  <si>
    <t>E44.0: Protein Calorie Malnutrition as there is no evidence of low BMI, low albumin, or any of the clinical criteria;</t>
  </si>
  <si>
    <t>None&lt; No medication concerns</t>
  </si>
  <si>
    <t>Hemmerich, Brian</t>
  </si>
  <si>
    <t>E11.69; F33.1; E66.01;</t>
  </si>
  <si>
    <t>E11.69 DM with complications; F33.1 MDD; E66.01 Morbid obesity;</t>
  </si>
  <si>
    <t>F15.20: Other stimulant dependence, uncomplicated due to Vyvanse use;</t>
  </si>
  <si>
    <t>Foot exam due to DM; ECHO due to Morbid obesity;;</t>
  </si>
  <si>
    <t>Ignaczak, Dwayne</t>
  </si>
  <si>
    <t>E11.8;</t>
  </si>
  <si>
    <t>E11.8: NO COMPLICATION TO LINK WITH;</t>
  </si>
  <si>
    <t>E11.9: DM WITHOUT COMPLICATION;</t>
  </si>
  <si>
    <t>Former smoker, consider CXR and PFT, no previous record available</t>
  </si>
  <si>
    <t>Ignaczak, Lynda</t>
  </si>
  <si>
    <t>E11.69; M46.1; I50.32;</t>
  </si>
  <si>
    <t>E11.9: DM WITHOUT COMPLICATION; M46.1: RESOLVED; I50.32: GRADE 1 DD; E11.69: HDL&lt;40&amp;TG&gt;200 TO CODE THIS;</t>
  </si>
  <si>
    <t>E11.42: DIABETIC POLYNEUROPATHYDM PLUS GABAPENTIN USE); F11.20: OPIOID DEPENDENCE(OXYCODONE);</t>
  </si>
  <si>
    <t>Former smoker, consider PFT</t>
  </si>
  <si>
    <t>Jardine, Charlotte</t>
  </si>
  <si>
    <t>E11.9; M46.1; I25.119;</t>
  </si>
  <si>
    <t>E11.9: DM w/o complications; M46.1: Sacroilitis, eval if still active as pt had condition in 2011; I25.119: CAD with stable angina;</t>
  </si>
  <si>
    <t>I70.0: Athero of the aorta seen in Abdominal US 6/2/09; Eval for E11.42: DM with polyneuropathy as pt states she's been having burning,tingling and numbness in both feet and that the skin feels like leather;</t>
  </si>
  <si>
    <t>Consider nitroglycerin/isosorbide as patient has CAD w/angina</t>
  </si>
  <si>
    <t>Maddox, Patricia</t>
  </si>
  <si>
    <t>F33.0: DEPRESSION(CITALOPRAM);</t>
  </si>
  <si>
    <t>CONSIDER PFT/CXR AS PT IS FORMER SMOKET, NO PREVIOUS RECORD</t>
  </si>
  <si>
    <t>Pagan, Francisco</t>
  </si>
  <si>
    <t>DM not on statin, please eval. Patient states he drank but now does not, eval past use and evaluate if any hx of dependence. Former smoker, consider CXR. Scan in HEDIS forms/PHQ9</t>
  </si>
  <si>
    <t>Rodriguez Colon, Jose</t>
  </si>
  <si>
    <t>Seago, Dorothy</t>
  </si>
  <si>
    <t>Wells, Laura</t>
  </si>
  <si>
    <t>Wilhelm, William</t>
  </si>
  <si>
    <t>Aiken, Sarah F</t>
  </si>
  <si>
    <t>E11.9; E66.01; I63.9; E11.39;</t>
  </si>
  <si>
    <t>E11.9: DM without complication;</t>
  </si>
  <si>
    <t>Remove from problem list: I63.9: CVA - Resolved, this code should only be used in hospital; E66.01: Morbid obesity - patient has BMI of 30.9; E11.39: DM with opthalmic complication (no evidence at this tie as there are no records);</t>
  </si>
  <si>
    <t>Eval F33.9: Depression, recurrent, patient on fluoxetine and has anhedonia, feels bad about self. Query if patient has hx of depression;</t>
  </si>
  <si>
    <t>Clarify use of fluoxetine. Former smoker consider CXR</t>
  </si>
  <si>
    <t>Albritton, Tim</t>
  </si>
  <si>
    <t>N18.3; B18.2;</t>
  </si>
  <si>
    <t>Alvaro, Deborah M</t>
  </si>
  <si>
    <t>K50.90; I50.9; K86.1; J44.9; E11.9;</t>
  </si>
  <si>
    <t>I50.9: CHF - no evidence, no echo on file,  please obtain documentation; E11.9: DM -- please obtain labs, no evidence as there are no oral hypoglycemics; K50.90: No evidence, obtain Gastro biopsy report;</t>
  </si>
  <si>
    <t>I70.0: athero of aorta noted on CXR 2/17/2020; Eval for F11.20 and/or F13.20: Patient has oxycodone and lorazepam in med list, eval longevity of use; F33.9: Depression, recurrent, unspecified (per pt, diagnosed 30 years ago and on treatment - fluoxetine);</t>
  </si>
  <si>
    <t>Obtain records to confirm CHF, Crohn's and chronic pancreatitis as there is no evidence at this time</t>
  </si>
  <si>
    <t>Ardizzone, Shirley L</t>
  </si>
  <si>
    <t>Obtain all prev records</t>
  </si>
  <si>
    <t>Babkowski, Elzbieta</t>
  </si>
  <si>
    <t>Boi Jones, Annamaria</t>
  </si>
  <si>
    <t>Bowen, Mary M</t>
  </si>
  <si>
    <t>Bowman, Brian A</t>
  </si>
  <si>
    <t>F33.1: Major depressive disorder, recurrent, moderate -- patient's PHQ9 score is 14 and mentions that she is down, depressed, feels bad about herself etc;</t>
  </si>
  <si>
    <t>Hx of stroke, any deficits? Current smoker, please send CXT and PFT &gt;10 pack year. Please specift if macular degeneration is exudative or not, no records of eye exam in chart</t>
  </si>
  <si>
    <t>Brown, Clark B</t>
  </si>
  <si>
    <t>Patient former smoker, consider CXR. CT abdomen only states "scattered vascular calcifications" --&gt; if CT is re-read please ask for attn to aorta to r/o confirm I70.0. Consider foot exam due to IFG</t>
  </si>
  <si>
    <t>Buck Reyes, Debra J</t>
  </si>
  <si>
    <t>J44.9; I25.119; E66.01;</t>
  </si>
  <si>
    <t>F33.2: Depression, recurrent , severe, please change as F32.9 does not risk adjust;</t>
  </si>
  <si>
    <t>Obtain previous records as no evidence in chart for COPD or angina --- Consider nitro/isosorbide due to angina pectoris. Current smoker, consider CXR/PFT to confirm COPD</t>
  </si>
  <si>
    <t>Burgos, Jessica R</t>
  </si>
  <si>
    <t>F31.9; M32.9; D46.4;</t>
  </si>
  <si>
    <t>D46.4: Refractory anemia, patient's most recent hemoglobin on  12/17/19 is 11.5, (Please remove this code from the problem list)</t>
  </si>
  <si>
    <t>Eval for D69.2: Senile purpura as easy bruising noted on NP paperwork, eval clinically; Eval for F13.20: Sedative/anxiolytic dependence as lorazepam and temazepam noted on med records med list with refills;</t>
  </si>
  <si>
    <t>None; 01/07/20</t>
  </si>
  <si>
    <t>Cafagno, Linda M</t>
  </si>
  <si>
    <t>Cartagena Jr, Felix</t>
  </si>
  <si>
    <t>C61;</t>
  </si>
  <si>
    <t>Evaluate for E11.9: Diabetes without complcation, DM  on previous PCP records, on metformin --eval PreDM vs diabetes;</t>
  </si>
  <si>
    <t>DM,  no ace/arb, please consider. 10/25/19 OLD chart scanned in for incorrect patient, please review this.</t>
  </si>
  <si>
    <t>Castricone, Beverly J</t>
  </si>
  <si>
    <t>Catalano, Christina L</t>
  </si>
  <si>
    <t>Current smoker, consider CXR/PFT. Labs still not received.</t>
  </si>
  <si>
    <t>Cobourne, Karen L</t>
  </si>
  <si>
    <t>J44.9; F33.41; B18.2; F11.20;</t>
  </si>
  <si>
    <t>J44.9: COPD - no evidence at this moment, please obtain prev records and/or PFT;</t>
  </si>
  <si>
    <t>I70.0: athero of the aorta, noted on CT chest 3/5/2020;</t>
  </si>
  <si>
    <t>PFT to confirm COPD, Prediabetic patient, consider foot exam to evaluate for polyneuropathy. Prev records or testing to confirm Hep C</t>
  </si>
  <si>
    <t>Colon Gonzalez, Luis G</t>
  </si>
  <si>
    <t>G40.909: Seizures;</t>
  </si>
  <si>
    <t>F33.9: Depression, recurrent --&gt; F32.9 coded in note but this code does not risk adjust;</t>
  </si>
  <si>
    <t>PHQ9 not in chart</t>
  </si>
  <si>
    <t>Conrad, Terry L</t>
  </si>
  <si>
    <t>Cox, Daniel J</t>
  </si>
  <si>
    <t>Cubano, Candida</t>
  </si>
  <si>
    <t>E11.9; M46.1;</t>
  </si>
  <si>
    <t>E66.01: Morbid obesity, BMI is 35.11 and has DM as co-morbidity; Eval I20.9: Stable angina -- PAtient recently in hospital 1/1/2020 with chest pain, SL nitro given with relief;</t>
  </si>
  <si>
    <t>PAtient is DM and not on statin, please consider, former smoker, consider CXR. Repeat CMP to confirm or r/o CKD as GFR in hospital 1/1/2020 was 40;</t>
  </si>
  <si>
    <t>Cusick, James J</t>
  </si>
  <si>
    <t>F32.5: Major depression, single episode, in remission;</t>
  </si>
  <si>
    <t>F32.9 - remove as it does not risk adjust</t>
  </si>
  <si>
    <t>Former smoker consider CXR, PFT  and AAA screening, obtain previous records as none on file</t>
  </si>
  <si>
    <t>Doiron, Karen A</t>
  </si>
  <si>
    <t>I48.91; I69.359; D69.2;</t>
  </si>
  <si>
    <t>I69.359: HEmiplegia  and hemiparesis following CVA - No evidence, physical exam normal. If deficit active please document appropriately; D69.2: senile purpura - patient is on warfarin, bruising likely sec to warfarin use;</t>
  </si>
  <si>
    <t>D68.69: Other thrombophilia - patient has afib and Chadsvasc &gt;2 + warfarin use; Eval F10.20: ETOH dependence, patient drinks 6 alcoholic beverages daily, query if any social repercussions, tolerance, etc;</t>
  </si>
  <si>
    <t>Former smoker, consider CXR anf PFT due to 25 pack/year history -- obtain previous PCP/cardio records as pt states she has pacemaker and arrhythmia, not Afib -- eval</t>
  </si>
  <si>
    <t>Duncan, Earl E</t>
  </si>
  <si>
    <t>Dunham, Carol J</t>
  </si>
  <si>
    <t>Dunn, James F</t>
  </si>
  <si>
    <t>B18.2; K74.60; J44.9;</t>
  </si>
  <si>
    <t>Eval for any dependence in remission, patient previously used cocaine and quit alcohol use in 2006, please obtain complete historyto R/o</t>
  </si>
  <si>
    <t>Obtain previous records from VA, no supporting documentation for conditions, (CXR, PFT, CT abdomen etc, pulmo records)</t>
  </si>
  <si>
    <t>Fung, Hemadri</t>
  </si>
  <si>
    <t>E11.9; I73.9; Z79.4;</t>
  </si>
  <si>
    <t>I73.9: PAD;</t>
  </si>
  <si>
    <t>Z79.4: VICTOZA IS NOT INSULIN; E11.9: DM W/O COMPLICATION;</t>
  </si>
  <si>
    <t>E11.51: DM PLUS PAD;</t>
  </si>
  <si>
    <t>Gaber, Tina M</t>
  </si>
  <si>
    <t>F31.9; J44.9;</t>
  </si>
  <si>
    <t>Grant, Ginger</t>
  </si>
  <si>
    <t>Hill, Benny</t>
  </si>
  <si>
    <t>Hill, Thomas E</t>
  </si>
  <si>
    <t>G40.909: Seizures:history of per encounter 2/8/19 (Cappiello previous records, not scanned in), eval if still ongoing problem;</t>
  </si>
  <si>
    <t>Hodinger, Gregory W</t>
  </si>
  <si>
    <t>Hogan, Belinda</t>
  </si>
  <si>
    <t>Hollister, Charles E</t>
  </si>
  <si>
    <t>F32.1;</t>
  </si>
  <si>
    <t>Obtain all previous hospital records and VA records please.</t>
  </si>
  <si>
    <t>Holsinger, Peter I</t>
  </si>
  <si>
    <t>Holt, Robert L</t>
  </si>
  <si>
    <t>Holt, Susan E</t>
  </si>
  <si>
    <t>Howell, Robyn L</t>
  </si>
  <si>
    <t>Huff, Sherry L</t>
  </si>
  <si>
    <t>J44.9; F32.9; E66.01; M46.1;</t>
  </si>
  <si>
    <t>Please eval for F12.10 Sedative dependence noted by use of Tramadol HCL 50mg, or clarify its use.</t>
  </si>
  <si>
    <t>Obtain previous PCP records, Please request supporting documents from pulmonology to support J44.9 COPD please. FOOT EXAM to evaluate for polyneuropathy.</t>
  </si>
  <si>
    <t>Hyams, Mark S</t>
  </si>
  <si>
    <t>Hyland, Geraldine C</t>
  </si>
  <si>
    <t>I20.9; E11.40; I70.0;</t>
  </si>
  <si>
    <t>F32.1: DEPRESSION(DR SUBRAMANIAN 2019/11/14, DX); EVALUATE F03.90: DEMENTIA(2019/31/12 OLD CHART, ASSESSMENT , PAGE 11/12);</t>
  </si>
  <si>
    <t>Patient has previous use of sertraline, and history of depression noted on cardio consult 9/19/19, please eval.</t>
  </si>
  <si>
    <t>Irizarry, Eda I</t>
  </si>
  <si>
    <t>Kapp, Richard K</t>
  </si>
  <si>
    <t>F11.20; G40.909;</t>
  </si>
  <si>
    <t>F33.9: Consider Major depressive disorder, recurrent, or bipolar disorder as patient is on Latuda and Viibyrd and PHQ9 is 15. F41.8-- Depression and anxiety does not risk adjust;</t>
  </si>
  <si>
    <t>Please scan in new patient paperwork and previous records as there are none on file</t>
  </si>
  <si>
    <t>Kasun, Molly L</t>
  </si>
  <si>
    <t>Kilpatrick, Loraine L</t>
  </si>
  <si>
    <t>F11.20; F13.20; F32.9;</t>
  </si>
  <si>
    <t>Patient is on gabapentin, please evaluate cause and document appropriately.</t>
  </si>
  <si>
    <t>Kircher, James A</t>
  </si>
  <si>
    <t>Kough, Allen</t>
  </si>
  <si>
    <t>F10.20: Alcohol dependence, patient drinks 6 or more drinks daily, see audit C;</t>
  </si>
  <si>
    <t>Eval foot exam to rule out alcoholic polyneuropathy, please obtain new patient paperwork; Patient is current smoker, consider CXR/PFT</t>
  </si>
  <si>
    <t>Kraft, Sun C</t>
  </si>
  <si>
    <t>Leduc, Eugene</t>
  </si>
  <si>
    <t>F32.9;</t>
  </si>
  <si>
    <t>I70.0: Athero of the Aorta in previous provider progress notes; I71.4: AAA in CT scan 06/12/15; Eval for F03.90: Dementia w/o behavioral disturbance as it was assessed by previous provider; Eval for I27.20: Sec Pulmonary Hypertension as it was coded by previous provider;</t>
  </si>
  <si>
    <t>ECHO as patient has been diagnosed by previous provider with PHTN; No concerns</t>
  </si>
  <si>
    <t>Lisdell, William J</t>
  </si>
  <si>
    <t>Marks, Eugene W</t>
  </si>
  <si>
    <t>Mauer, Duane M</t>
  </si>
  <si>
    <t>E11.42; F13.20; F31.9; J43.9; Z79.4; K74.60;</t>
  </si>
  <si>
    <t>Eval for B19.20: Hep C as noted in Dr Capiello Records (Dr Mosher note 12/2/19);</t>
  </si>
  <si>
    <t>consider ECHO as patient on diuretic and multiple notes with leg edema, last ECHO in 2016 shows no evidence of CHF, please reevaluate</t>
  </si>
  <si>
    <t>Monka, Josefa L</t>
  </si>
  <si>
    <t>2019 quality assessment - Smoker, former smoker, and non smoker checked, please clear up--obtain previous records if available</t>
  </si>
  <si>
    <t>Moss, Robert K</t>
  </si>
  <si>
    <t>Neville, Kevin M</t>
  </si>
  <si>
    <t>F11.20;  F31.9;</t>
  </si>
  <si>
    <t>J44.9: COPD, FEV1/FVC is 58%, moderately severe obstruction noted on PFT 2/24/2020;</t>
  </si>
  <si>
    <t>CXR and previous records pending.</t>
  </si>
  <si>
    <t>Nowland, Carol A</t>
  </si>
  <si>
    <t>Nuyttens, Nancy A</t>
  </si>
  <si>
    <t>Ortiz Rivera, Raul</t>
  </si>
  <si>
    <t>M46.1; E11.40;</t>
  </si>
  <si>
    <t>CXR  and AAA screening as patient is a former smoker, No medication concerns</t>
  </si>
  <si>
    <t>Papoutsis, Nikolaos D</t>
  </si>
  <si>
    <t>E11.8: DM with complication (please state what complication patient has - if ED please make note of that in assessment and change code to E11.69);</t>
  </si>
  <si>
    <t>E11.9: DM w/o complication until proven otherwise; Eval  for J41.0: Simple chronic bronchitis noted on Cappiello's previous records (Athena EMR), patient current smoker +  on Albuterol, Breo;</t>
  </si>
  <si>
    <t>Consider foot exam and U/S arterial lower extremity or ABI due to patient being diabetic + current smoker; PFT to confirm COPD or obtain prev records</t>
  </si>
  <si>
    <t>Patterson, Lynda M</t>
  </si>
  <si>
    <t>M46.1: Sacroilitis - No muscle aches, no localized joint pain, and no localized joint stiffnes noted on HPI, but join injection administered, please document any tenderness, pain etc on physical exam and HPI;</t>
  </si>
  <si>
    <t>Eval F11.20: opioid dependence as patient on percocet and tramadol or F13.20 sedative/anxiolytic dependence, eval if &gt;45 day supply/year;</t>
  </si>
  <si>
    <t>Diabetic patient not on ace/arb, please consider. Former smoker, CXR and PFT due to 20 pack/year hx.</t>
  </si>
  <si>
    <t>Perry, Melissa W</t>
  </si>
  <si>
    <t>F31.9;</t>
  </si>
  <si>
    <t>D70.9: Neutropenia, unspecified (absolute neutrophils are low at 1050); consider G63: polyneuropathy in other diseases, patient has hypothyroidism and B12 deficiency + symptoms;</t>
  </si>
  <si>
    <t>Homocysteine and PTH as patient has Vit B12 and Vit D deficiency, former smoker consider CXR</t>
  </si>
  <si>
    <t>Phillips, Mary K</t>
  </si>
  <si>
    <t>C91.10; M46.1; N18.3;</t>
  </si>
  <si>
    <t>Document appropriately for Sacroilitis as no evidence in HPI, ROS or physical exam</t>
  </si>
  <si>
    <t>Evaluate J41.0: Simple chronic bronchitis as patient has hx of chronic cough + 30 year smoking hx; D89.9: Immunosuppressed Status (due to hydroxyurea therapy + CLL). Eval G62: polyneuropathy due to drugs (hydroxyurea/chemo): See progress note 8/21/19 on Cappiello chart -- Neurologic exam: Monofilament absent bilaterally</t>
  </si>
  <si>
    <t>Foot exam due to absent foot exam noted on previous records in Cappiello's EMR, PTH due to CKD III</t>
  </si>
  <si>
    <t>Platt, Terry L</t>
  </si>
  <si>
    <t>Pope, Eileen F</t>
  </si>
  <si>
    <t>J44.9; E66.01; I27.82; D68.59; F11.20; D69.2;</t>
  </si>
  <si>
    <t>I27.82: Chronic PE (both CT chest angio and US lower extremity were WNL, and pt not on anticoagulant); D68.59: Hypercoagulable state --&gt; not valid as pt has no PE/DVT or on anticoagulants; evaluate if still active as pt was advised to discontinue eliquis, see pulmonary note Dr. Khan 1/8/2020 (PLEASE DELETE THESE TWO CODES FROM PROBLEM LIST)</t>
  </si>
  <si>
    <t>G63: Eval for Polyneuropathy in other diseases (please eval as patient has impaired fasting glucose, refers numbness in feet + gabapentin use);</t>
  </si>
  <si>
    <t>Priola, Peggy J</t>
  </si>
  <si>
    <t>F33.9: Depression, recurrent, unspecified, as F32.9 Does NOT RISK adjust;</t>
  </si>
  <si>
    <t>PTH and homocysteine due to low Vit D + Current smoker, consider CXR and PFT to confirm and stage COPD. Foot exam to rule out polyneuropathy due to hyppthyroidism and impaired fasting glucose</t>
  </si>
  <si>
    <t>Pruett, Howard G</t>
  </si>
  <si>
    <t>MRA codes on Cappiello's previous records -- F31.9: Bipolar disorder; B18.2: Chronic Hepatitis C (Northwest Medical Center-&gt;Prog note: 5/15/18; Page 5/33);
I70.0: Atherosclerosis of aorta (Northwest Medical Center-&gt;CT Chest: 3/23/18; Page 20/33); J43.9: Emphysema (Northwest Medical Center-&gt;CT Chest: 3/23/18; Page 20/33); Eval for F11.20: Opioid dependence (Oxycodone); G63: polyneuropathy in other diseases (impaired fasting glucose + gabapentin use);</t>
  </si>
  <si>
    <t>Ramsey, Michael L</t>
  </si>
  <si>
    <t>F10.21: ETOH dependence in remission (history of alcohol abuse noted on hospital discharge summary from Cappiello records); I27.21: Secondary pulm HTN --&gt; RVSP 45mmHg on Echo 9/30/19 Pulmonary notes pg 29;</t>
  </si>
  <si>
    <t>Pt dx with CHF, eval Ace/Arb, diuretic. Repeat Labs/HbA1c as glucose is 141 mg/dL</t>
  </si>
  <si>
    <t>Riley, Beverly A</t>
  </si>
  <si>
    <t>Rivera, Jose A</t>
  </si>
  <si>
    <t>Rivera, Pedro J</t>
  </si>
  <si>
    <t>Rodriguez, Soraida E</t>
  </si>
  <si>
    <t>Rosa, Jose M</t>
  </si>
  <si>
    <t>Please consider F33.2: depression, recurrent, severe, patient's PHQ9 is 24 --&gt; F32.89 coded (other depression, this does not risk adjust); E11.9: Diabetes w/o complication (patient is on metformin); If DM confirmed, add E66.01: morbid obesity (BMI is 39);</t>
  </si>
  <si>
    <t>Please clarify gabapentin use, eval for DM polyneuropathy , foot exam to rule out diabetic polyneuropathy</t>
  </si>
  <si>
    <t>Santana, Juan C</t>
  </si>
  <si>
    <t>Evaluate for F32.1: Depression, single, moderate --&gt; PHQ9 is 11, patient refers sadness, anhedonia;</t>
  </si>
  <si>
    <t>Shell, Tony D</t>
  </si>
  <si>
    <t>F13.20:</t>
  </si>
  <si>
    <t>Foot exam to rule out polyneuropathy as patient has impaired fasting glucose</t>
  </si>
  <si>
    <t>Sofos, Evangelia P</t>
  </si>
  <si>
    <t>F13.20: sedative dependence (patient uses temazepam for insomnia); F33.9: Major depressive disorder, recurrent, unspecified (PHQ9 15pt 10/8/19) + on bupropion;</t>
  </si>
  <si>
    <t>Patient is a smoker, consider CXR and/or PFT as pt has 35 pack/year history, homocysteine levels due to smoking ad hypothyroidism, Consider foot exam (hypothyroidism)</t>
  </si>
  <si>
    <t>Spofford, Susan C</t>
  </si>
  <si>
    <t>Stewart, Esperanza C</t>
  </si>
  <si>
    <t>Tahinos, Antonios K</t>
  </si>
  <si>
    <t>Taylor, Carolyn L</t>
  </si>
  <si>
    <t>I48.91; N18.3; D69.69;</t>
  </si>
  <si>
    <t>Thornton, Kamila</t>
  </si>
  <si>
    <t>Totten, Sharon D</t>
  </si>
  <si>
    <t>F12.20;</t>
  </si>
  <si>
    <t>Eval for G81.90: Left Hemiparesis --&gt; eval if still active, noted on Old Dr Cappiello records page 3/4;</t>
  </si>
  <si>
    <t>Turnquist, Gail E</t>
  </si>
  <si>
    <t>Wade, Deborah M</t>
  </si>
  <si>
    <t>Ward, Hugh E</t>
  </si>
  <si>
    <t>Audit C missing, please scan in all other paperwork and obtain previous PCP records</t>
  </si>
  <si>
    <t>West, Ronald</t>
  </si>
  <si>
    <t>Whitbeck, Gary D</t>
  </si>
  <si>
    <t>E11.69: Diabetes with complication noted in MEmber health profile, please eval when patient establishes care.;</t>
  </si>
  <si>
    <t>Wilson, Frank</t>
  </si>
  <si>
    <t>J44.9; I73.9; N18.3;</t>
  </si>
  <si>
    <t>Evaluate for E46: protein calorie malnutrition as BMI is 17.68, document if patient has any muscle wasting, weight loss etc, patient is taking Ensure, BMI went down from 19.79 in 08/2019 to 17.68 in Feb 2020; Eval for M86.8X5: Other osteomyelitis noted on Advent health wound healing institute 3/3/2020 page 2 and page 10, consider further testing if needed;</t>
  </si>
  <si>
    <t>PFT pending</t>
  </si>
  <si>
    <t>Zambrana, Jose W</t>
  </si>
  <si>
    <t>Z21; D89.9;</t>
  </si>
  <si>
    <t>Z21: Asymptomatic HIV infection; D89.9: Immunocompromised status;</t>
  </si>
  <si>
    <t>Please eval F32.0: Depression noted on member health profile and also noted on Emergency department note 4/29/19, Fluoxetine in Dr Choi Referral note 7/11/19; I50.9: Heart failure noted on health profile, please eval; F11.20: Opiod dependence- see otrhopedic consult note 7/2/19 --&gt; Hydrocodone/acetaminophen filled several times;</t>
  </si>
  <si>
    <t>Consider foot exam due to impaired fasting glucose; Patient is on metformin , please eval DM and if any complications are present ---&gt; all noted on previous records. Please update med list</t>
  </si>
  <si>
    <t>Zammit, Lawrence J</t>
  </si>
  <si>
    <t>I70.0: Athero of aorta noted on CXR 3/19/19; Eval F12.20: Marijuana dependence - current use on new patient paperwork;</t>
  </si>
  <si>
    <t>Akos, Peter</t>
  </si>
  <si>
    <t>Millette, Lise M</t>
  </si>
  <si>
    <t>M06.9; E11.42; M32.9; J44.9;</t>
  </si>
  <si>
    <t>CRX/PFT to support COPD, foot exam to eval for neuropathy in DM</t>
  </si>
  <si>
    <t>Wahrendorf, Maria A</t>
  </si>
  <si>
    <t>Meister, Dolores R</t>
  </si>
  <si>
    <t>I73.9; F33.1; E66.01; E11.51;</t>
  </si>
  <si>
    <t>I70.213: Athero of native arteries of extremities with intermittent claudication, bilateral is more specific than PVD, consider changing. Noted on Progress note Dr. Niedzwieck  6/25/19;</t>
  </si>
  <si>
    <t>Former smoker, consider PFT if &gt;10 pack year history;</t>
  </si>
  <si>
    <t>Murphy, Carol A</t>
  </si>
  <si>
    <t>E11.42; J44.9;</t>
  </si>
  <si>
    <t>J44.9: COPD - PFT shows restriction, Dx of obstruction not supported, see PFT 2/24/2020; E11.42: DM with polyneuropathy - no evidence, no symptoms in note, no meds and foot exam is normal;</t>
  </si>
  <si>
    <t>F33.1: Depression, recurrent, moderate as patient has PFQ9 score of 13 and has thoughts of being better off dead; Eval F12.20: Marijuana dependence, uncomplicated, patient states she is current used or marijuana, eval longevity, tolerance and/or social repercussions; E11.9: DM w/o complication - no eviednce of polyneuropathy or other complication;</t>
  </si>
  <si>
    <t>Consider no suicide contract and following up with patient regarding PHQ9. Pending records Dr. Javeed</t>
  </si>
  <si>
    <t>Benedict, Gerald</t>
  </si>
  <si>
    <t>I50.9; I27.20;</t>
  </si>
  <si>
    <t>All codes captured 1st half of the year, consider I27.81: chronic cor pulmonale rather than I27.20: pulmonary hypertension as no Echo is on file</t>
  </si>
  <si>
    <t>J44.9: COPD noted on pulmonologist note Dr. Noorani 12/17/19; I82.531: Chronic DVT - pt on Eliquis, hx of chronic DVT noted on encounter note, but not on problem list; D68.69: Other throbophilia--patient on eliquis + chronic DVT; E66.01: Morbid obesity - BMI is 40.03 on 1/15/20; Eval F10.20: ETOH dependence, patient drinks 4-6 alcoholic beverages daily;</t>
  </si>
  <si>
    <t>Current smoker, consider AAA screen, CXR. Obtain previous hospitalization records to confirm CHF or order Echo;</t>
  </si>
  <si>
    <t>Mann, Michael</t>
  </si>
  <si>
    <t>Salmon, Marie</t>
  </si>
  <si>
    <t>F33.9; J42;</t>
  </si>
  <si>
    <t>F33.1: MDD, recurrent, moderate; J42: Chronic bronchitis, unspecified;</t>
  </si>
  <si>
    <t>Eval I20.9: Stable angina, as patient refers chest pain and heaviness on exertion in pt history, recently hospitalized for chest pain and nitro noted on hospital medications; J44.9: COPD/J43.9 Emphysema noted on hospital records, consider this instead of chronic bronchitis if records available;</t>
  </si>
  <si>
    <t>Consider Echo, as patient refers orthopnea and has COPD.; Please obtain complete hospital records as they are incomplete and we need cardio consult to r/o angina</t>
  </si>
  <si>
    <t>Adler, Shari</t>
  </si>
  <si>
    <t>D89.9; M06.9; J43.8;</t>
  </si>
  <si>
    <t>N18.3: CKD III -- GFR is 48 on 2/13/20 and 52; Eval I70.209: athero of extremities noted on freedom member health profile; Evaluate K51.81: Ulcerative colitis noted on  Dr. Cappiello's previous records - obtain colonoscopy report; J44.9: COPD noted on Dr. Mukesh Patel referral note 1/7/2020;</t>
  </si>
  <si>
    <t>Consider Echo as patient has COPD, consider US arterial extremity/ABI due to previous Dx of athero of extremities;</t>
  </si>
  <si>
    <t>Andrews, Arthur</t>
  </si>
  <si>
    <t>Andrews, Pat</t>
  </si>
  <si>
    <t>Barfield, Wachel</t>
  </si>
  <si>
    <t>Eval conditions noted on member health profile and obtain documentation before coding- I48.91: Afib; G20: Parkinson's disease; F33.0: Depression, recurrent, mild; I27.20: pulmonary hypertension; I77.819: Aortic ectasia; G63: polyneuro in other diseases; D69.2: senile purpura; K27.5: Chronic peptic ulcer, with perforation, E43: unspecified severe protein calorie malnutrition;</t>
  </si>
  <si>
    <t>Benedict, Linda</t>
  </si>
  <si>
    <t>Eval F10.20: ETOH dependence, patient drinks 4-6 alcoholic beverages daily;</t>
  </si>
  <si>
    <t>CXR and PFT as patient is an ex smoker with 10 pack/year history, consider PTH due to low calcium and on Vit D supplements, Obtain prev records</t>
  </si>
  <si>
    <t>Bobala, Gerald</t>
  </si>
  <si>
    <t>N18.5; Z99.2; I77.0; N25.81; C90.00;</t>
  </si>
  <si>
    <t>E66.01: Morbid obesity - BMI 45; D69.2: Senile purpura (move to problem list and document on physical exam if active); Eval codes noted on member health profile-- I50.9: heart failure;  H35.3290: Exudative age related macular degeneration;</t>
  </si>
  <si>
    <t>Obtain all previous records, Consider Echo as CHF noted on member health profile</t>
  </si>
  <si>
    <t>Bobala, Judith</t>
  </si>
  <si>
    <t>Z93.1;</t>
  </si>
  <si>
    <t>D69.2:senile purpura on encounter note, document bruising on physical exam if condition is active; Conditions noted on member health profile-- M06.9: Rheumatoid arthritis (RA changes in hands noted on physical exam); F13.20: Sedative/anxiolytic dependence; F31.32: Bipolar disorder, current epidose depressed + on citalopram, lithium; G20: parkinson's disease + on carbidopa/levodopa; I50.32: CHF, diastolic</t>
  </si>
  <si>
    <t>Obtain all previous records to confirm HCC codes on member health profile, consider CXR as patient is former smoker. Clarify use of fluphenazine - any schizophrenia/ behavioiral disturbance?</t>
  </si>
  <si>
    <t>Brown, David</t>
  </si>
  <si>
    <t>E11.9; E11.42;</t>
  </si>
  <si>
    <t>E11.42: DM with polyneuropathy-- (complications have been coded in the past) but Please document complication appropriately before using code, as there is no evidende in chart of PNY;</t>
  </si>
  <si>
    <t>Consider J41.0: simple chronic bronchitis (progress note 10/26/18); F10.20: Alcohol dependence uncomplicated (see progress note); -- Dr Cappiello's previous records, please obtain</t>
  </si>
  <si>
    <t>Comas Padill, Ruben</t>
  </si>
  <si>
    <t>Crawford, Jean</t>
  </si>
  <si>
    <t>Crespo, Franklin</t>
  </si>
  <si>
    <t>I20.9; N18.3; I50.30; F32.0;</t>
  </si>
  <si>
    <t>F03.9: Unspecified dementia --&gt; patient on donepezil, please complete MMSE and thorough pt history;</t>
  </si>
  <si>
    <t>Consider PTH due to CKD;</t>
  </si>
  <si>
    <t>D'Angelo, Johna</t>
  </si>
  <si>
    <t>Eval conditions noted on member health profile-- E11.9: DM without complications, F33.2: Major depressive disorder, recurrent, severe, F11.20: opioid dependence, uncomplicated;</t>
  </si>
  <si>
    <t>Davenport, Shelvie</t>
  </si>
  <si>
    <t>D47.3; F32.2;</t>
  </si>
  <si>
    <t>D47.3: thrombocythemia; F32.2: Depression, recurrent, severe;</t>
  </si>
  <si>
    <t>N18.3: CKD III, GFR 50 on 11/8/19 and GFR 50 on 4/4/19; Eval for seizures, Dementia and foot neuropathy noted by patient on new patient paperwork. Conditions noted on Member health profile-- E44.0: moderate protein calorie malnutrition; I48.91: Atrial fibrillation,</t>
  </si>
  <si>
    <t>Consider PTH, patient has low vitamin D and hypercalcemia. Recent PTH lab did not have adequate draw. Please consider peripheral blood smear, as platelets are ranging from 900-1200;</t>
  </si>
  <si>
    <t>Duffey, Dennis</t>
  </si>
  <si>
    <t>Earnest, Daniel</t>
  </si>
  <si>
    <t>D68.69; J96.11; J44.9; I73.9; I27.82;</t>
  </si>
  <si>
    <t>Emery, Diane</t>
  </si>
  <si>
    <t>Furno, Ida</t>
  </si>
  <si>
    <t>Labs scanned in chart do not belong to this patient, please obtain correct labs, foot exam due to rule out polyneuropathy  to hypothyroidism</t>
  </si>
  <si>
    <t>Garcia, Jose</t>
  </si>
  <si>
    <t>Gray, Dale</t>
  </si>
  <si>
    <t>I48.91; J44.9; J96.11;</t>
  </si>
  <si>
    <t>Eval I27.21: pulmonary hypertension noted on member health profile and addressed in encounter note, but not on problem list, noted on Dr. Ali records. ; D68.69: patient has Afib, Chadsvasc &gt;2 but refuses anticoagulation; N18.3: CKD III, GFR 48 noted on 5/19 and  GFR 40 on 8/21/19 (Dr. Ali records page 3 and old Chart 10/21/19);</t>
  </si>
  <si>
    <t>PTH due to CKD III;  Repeat HbA1c as noted at 6.7% on 12/19/19 lab</t>
  </si>
  <si>
    <t>Griffin, Daniel</t>
  </si>
  <si>
    <t>F11.20; J44.9; F31.9;</t>
  </si>
  <si>
    <t>PFT pending to confirm COPD, consider low dose cT as patient current smoker and 30 lb weight loss in past year</t>
  </si>
  <si>
    <t>Griffin, Richard</t>
  </si>
  <si>
    <t>J44.9; E66.01; E11.69; I50.9;</t>
  </si>
  <si>
    <t>J44.9: COPD-  no evidence at the moment, PFTs pending, Consider J41.0 Simple chronic bronchitis instead  if pt has symptoms of chronic cough, sputum production etc</t>
  </si>
  <si>
    <t>Eval F10.20: Alcohol dependence, as patient is current drinker 6 alcoholic beverages daily;</t>
  </si>
  <si>
    <t>AAA screening as former smoker and age 65, PFT pending. Consider Homocysteine as pt was aggressive smoker</t>
  </si>
  <si>
    <t>Grist, Chad</t>
  </si>
  <si>
    <t>F11.20; B19.10;</t>
  </si>
  <si>
    <t>F19.20 drug abuse and dependence, pleae remove as pt has more specific code of F11.20 opioid dependence</t>
  </si>
  <si>
    <t>Horstman, Patrick</t>
  </si>
  <si>
    <t>Huegel, Craig</t>
  </si>
  <si>
    <t>Consider K86.1: Chronic Pancreatitis (Clincal Documents-&gt;Consult note-&gt;Dr. Webb R McCanse Note: 3/19/19);</t>
  </si>
  <si>
    <t>Hull, Sally</t>
  </si>
  <si>
    <t>Irvine, Gordon</t>
  </si>
  <si>
    <t>Consider Non pressure chronic ulcer of right leg (L97.919:), eval if still active; F33.0: DEPRESSION(AMITRYPTALINE); F11.20: OPIOID DEPENDENCE(MORPHINE, OXYCODONE); I27.20: PULMONARY HYPERTENSION(EKG 2019/08/20); M86.9: OSTEOMYELITIS(2020/01/29 FLRIDA CNCER, ASSESSMENT);</t>
  </si>
  <si>
    <t>Current smoker PFT if &gt;10 pack year. Cardiomegaly seen in CXR in hospital, please consider Echo.;</t>
  </si>
  <si>
    <t>Ludwig, Carolyn</t>
  </si>
  <si>
    <t>E11.42; Z79.4; E66.01; F33.9; N18.3;</t>
  </si>
  <si>
    <t>Eval for I48.0: Afib;  and D68.69: Other thrombophlia noted on member health profile; Eval for I11.0: Hypertensive heart disease with heart failure noted on member health profile, please confirm with echo/symptoms/meds; I69.351: Hemiplegia and hemiparesis following cerebral infarction affecting right side --&gt; right sided weakness noted on examination II69.90 does not risk adjust); Eval F11.20: opioid dependence as Tramadol on med list, eval longevity of use;</t>
  </si>
  <si>
    <t>Please consider ECHO to rule out CHF (heart failure on HCC), No ace/arb for diabetic please consider</t>
  </si>
  <si>
    <t>Neace, James</t>
  </si>
  <si>
    <t>Eval for F10.20: ETOH dependence, as patient has positive audit C, Eval tolerance/social repercussions; Eval D69.2: Senile purpura noted on previous records, hx of easy bruising; PLEASE DOCUMENT IF EASY BRUISING;</t>
  </si>
  <si>
    <t>Please consider CXR and arterial Us/ABI to rule out Vascular disease, as patient has this Dx on Optimum health profile.;</t>
  </si>
  <si>
    <t>Noon, Helen</t>
  </si>
  <si>
    <t>Oconnor, Peter</t>
  </si>
  <si>
    <t>Olson, Rhonda</t>
  </si>
  <si>
    <t>I70.0; F11.20; E11.42;  J43.9;</t>
  </si>
  <si>
    <t>Eval F33.9: Depression, recurrent, as patient is on citalopram and F32.9 coded (but this code does not risk adjust); Eval M06.9: Rheumatoid arthritis, noted on NP paperwork and Gastro note, please eval;</t>
  </si>
  <si>
    <t>Consider US/ABI as pateint smoker, diabetic and refers painin legs with walking + cold burning feet. If RA active, eval DMARD</t>
  </si>
  <si>
    <t>Opiela, Dianne</t>
  </si>
  <si>
    <t>Opiela, John</t>
  </si>
  <si>
    <t>Orama, Ramona</t>
  </si>
  <si>
    <t>Eval for I70.203: 	Unspecified atherosclerosis of native arteries of extremities, bilateral legs found in member health profile -- order testing/previous records to confirm;</t>
  </si>
  <si>
    <t>Raff, Anna</t>
  </si>
  <si>
    <t>Schafer, Alyssa</t>
  </si>
  <si>
    <t>E11.9; F33.41;</t>
  </si>
  <si>
    <t>Please consider statin for DM, eval foot exam as patient has hypothyroidism and DM to r/o polyneuropathy</t>
  </si>
  <si>
    <t>Sharpe, Penny</t>
  </si>
  <si>
    <t>Simm, Kevin</t>
  </si>
  <si>
    <t>Solowczuk, Josef</t>
  </si>
  <si>
    <t>Please obtain prev PCP records</t>
  </si>
  <si>
    <t>Spencer, Barbara</t>
  </si>
  <si>
    <t>M46.1; F11.20; I70.0;</t>
  </si>
  <si>
    <t>M46.1: sacroilitis (CHANGE TO) ----&gt; M43.10 Acquired spondylolisthesis coded by florida spine institute, no evidence of inflammatory sacroilitis;</t>
  </si>
  <si>
    <t>Eval F32.1: Depression, single, moderate as PHQ9 score is 12 and patient refers sadness, anhedonia etc;</t>
  </si>
  <si>
    <t>Foot exam as patient refers neuropathy in feet dx in 2018.</t>
  </si>
  <si>
    <t>Stanley, John</t>
  </si>
  <si>
    <t>Stecker, Keith</t>
  </si>
  <si>
    <t>F20.9: SChizophrenia, unspecified,  noted in Dr. Cappiello's previous records; Please consider F10.21: ETOH dependence in remission ( Patient states he drank in the past but hasn't in several years);</t>
  </si>
  <si>
    <t>Please obtain previous records if available</t>
  </si>
  <si>
    <t>Taylor, Jerry</t>
  </si>
  <si>
    <t>HCCs noted on member health profile-- Morbid obesity, Dementia with complications, Myoneural disorders/polyneuropathy, Seizures/convulstions, COPD</t>
  </si>
  <si>
    <t>Theiss, Alison</t>
  </si>
  <si>
    <t>Eval codes noted on member health profile-- N18.3: CKD III, E66.01: morbid obesity, D68.2: Hereditary deficiency of clotting factors, F13.20: sedative/anxiolytic dependence, I82.509: Chronic embolism of deep veins of lower extremity, J44.9: COPD, F31.32: Bipolar disorder, moderate, current episode depressed;</t>
  </si>
  <si>
    <t>Truesdale Jr, Duane</t>
  </si>
  <si>
    <t>E11.22; E66.01; J44.9;</t>
  </si>
  <si>
    <t>E11.22: No proven CKD III, only one GFR &lt;60 on 9/2019, please eval or repeat CMP to confirm or rule out;</t>
  </si>
  <si>
    <t>E11.42: DM with polyneuro (patient on gabapentin, notes neuropathy in feet/legs in NP paperwork); F10.21: ETOH dependence in remission -- patient notes hx of alcohol use, quit in 1988 and attended AA; D70.8.: Neutropenia - Noted on consult note DR. Kulkarni 1/10/2020, neutrophils 887; Eval for N18.3: with repeat CMP as GFR in 09/2019 was 43, recent GFR 12/2019 was &gt;60;</t>
  </si>
  <si>
    <t>Consider homocysteine due to B12 deficiency, retrieve records of PFT to confirm COPD</t>
  </si>
  <si>
    <t>Truesdale, Eleanor</t>
  </si>
  <si>
    <t>Tyler, Rhonda</t>
  </si>
  <si>
    <t>Please obtain all previous records</t>
  </si>
  <si>
    <t>Valli, Joyce</t>
  </si>
  <si>
    <t>F13.20: Sedative, Anxiolytic dependence use of zolpidem, alprazolam noted on prev records (Cappiello's EMR); I77.1: Stricture of artery noted on member health profile, please obtain previous records to confirm Dx; G40.909: Seizures (on Cappiello's prev records and patient on Keppra, last seizure 2017);F33.9: Depression, recurrent, unspecified, ue this code as F32.9 does not risk adjust;</t>
  </si>
  <si>
    <t>Foot exam to rule out Polyneuropathy due to toxic agents (chemo + radiation). Current smoker (vapes), consider CXR and eval if former tobacco smoker. Obtain Cappiello's old records</t>
  </si>
  <si>
    <t>Velazquez Arroyo, Luis</t>
  </si>
  <si>
    <t>E10.42; G20; Z79.4;</t>
  </si>
  <si>
    <t>E11.69: DM WITH COMPLICATION; G63: POLYNEUROPATHY(FROM PROBLEM LIST/NPP PLUS HYPOTHYROIDISM); F10. 21 Alcohol dependence in remission</t>
  </si>
  <si>
    <t>Waters, Gloria</t>
  </si>
  <si>
    <t>E11.9; E66.01;</t>
  </si>
  <si>
    <t>Webb, Mary</t>
  </si>
  <si>
    <t>J96.10; E11.9; J44.9; D69.2;</t>
  </si>
  <si>
    <t>D96.2: senile purpura -- Document any bruising for senile purpura if active</t>
  </si>
  <si>
    <t>I70.0: athero of aorta noted on CXR 1/9/2020;</t>
  </si>
  <si>
    <t>Consider repeat CMP as  GFR was 57 in previous records (Cappiello EMR), to rule out or confirm CKDIII. Consider foot exam as patient is diabetic; Pt diabetic, consider metformin if needed.</t>
  </si>
  <si>
    <t>Werstein, Craig</t>
  </si>
  <si>
    <t>I73.9; E11.40; J44.9; Z89.422; M86.679;</t>
  </si>
  <si>
    <t>Please consider F11.20: opiod dependence, as patient is on hydrocodone and morphine; consider E11.52: DM with diabetic peripheral angiopathy with gangrene;  I70.262 (athero of extremities with gangrene) and L97.522 (non pressure ulcer of other part of left foot) dry gangrene with exposed bone noted on physical examination, also noted on Dr. Moore consult note 12/24/2019. Please consider F33.0: Depression, recurrent, mild instead of F32.9 (this does not risk adjust); Z79.4: Long term use of insulin;</t>
  </si>
  <si>
    <t>Patient is current smoker, consider low dose CT chest if pack year &gt;30;</t>
  </si>
  <si>
    <t>De La Cruz Hernandez, Enrique Jose MD</t>
  </si>
  <si>
    <t>Alexopoulos, Mary</t>
  </si>
  <si>
    <t>Baldwin, Effie</t>
  </si>
  <si>
    <t>I50.9; J44.9; I20.9; F11.20;</t>
  </si>
  <si>
    <t>Evaluate for G40.89: Seizures -- patient notes hx of seizures in new patient paperwork, on topiramate ; I49.5: SSS - pt has pacemaker due to SSS;</t>
  </si>
  <si>
    <t>Obtain records from previous provider, foot exam. all labs need to be ordered;</t>
  </si>
  <si>
    <t>Bernardini, Angela</t>
  </si>
  <si>
    <t>Borum, Sylvia</t>
  </si>
  <si>
    <t>E11.9; G81.93;</t>
  </si>
  <si>
    <t>I70.0: Athero of aorta noted on CXR 2/11/2020; Eval I25.119: CAD with angina noted on Cardio records Dr. Javeed 2/19/2020; Eval for J44.9: COPD as PFT noted mixed defect with partially responsive obstructive component;</t>
  </si>
  <si>
    <t>Consider nitro/isosorbide as pt dx with angina by cardio. Obtain patient's weight and BMI</t>
  </si>
  <si>
    <t>Brewsaugh, Judith</t>
  </si>
  <si>
    <t>E11.9; Z68.41;</t>
  </si>
  <si>
    <t>F33.9: Depression, recurrent, as patient is on sertraline and F32.9 coded (F32.9 does not risk adjust);</t>
  </si>
  <si>
    <t>Consider foot exam to rule out any diabetic polyneuropathy</t>
  </si>
  <si>
    <t>Bugni, Michael</t>
  </si>
  <si>
    <t>Curry, Darlene</t>
  </si>
  <si>
    <t>Dilgard, Carolyn</t>
  </si>
  <si>
    <t>Please repeat CMP and send HbA1c as glucose 146 and GFR 58. Patient is former smoker, consider Chest Xray</t>
  </si>
  <si>
    <t>Dunn, Daniel</t>
  </si>
  <si>
    <t>Gasparini, Gina</t>
  </si>
  <si>
    <t>F31.60;</t>
  </si>
  <si>
    <t>Eval any dependence in remission ( F10.21 ETOH, F14.21 cocaine or F12.21 marijuana) as patient refers to using in the past, eval longevity of use, tolerance, social repercussions etc</t>
  </si>
  <si>
    <t>Patient on gabapentin, please eval for any polyneuropathy. Current smoker, consider CXR/PFT if &gt;10 pack year history, patient has smoked since 9 years old</t>
  </si>
  <si>
    <t>Gigliotti, Sylvia</t>
  </si>
  <si>
    <t>E66.01; I48.91;</t>
  </si>
  <si>
    <t>D68.69: Other thrombophilia as patient has been diagnosed with A-fib and is being currently treated with Eliquis;</t>
  </si>
  <si>
    <t>ECHO to confirm CHF noted in old progress notes, PFT to confirm COPD in old progress notes, obtain records to evaluate for DM diagnosis, No Medication concerns</t>
  </si>
  <si>
    <t>Goings, Amber</t>
  </si>
  <si>
    <t>F33.1; M46.1; F20.9;</t>
  </si>
  <si>
    <t>F33.1: DEPRESSION; M46.1: SACROILIITIS; F20.9: SCHIZOPHRENIA;</t>
  </si>
  <si>
    <t>NO RECORD AVAILABLE</t>
  </si>
  <si>
    <t>Grady, Deron</t>
  </si>
  <si>
    <t>E11.40; Z79.4; F33.1;</t>
  </si>
  <si>
    <t>Consider no suicide contract as patient admits to thoughts of hurting self several days, Scan foot exam. Obtain previous records</t>
  </si>
  <si>
    <t>Jones, Tim</t>
  </si>
  <si>
    <t>Consider E11.42 DM with polyneuropathy as patient has gabapentin on med list and also noted on Dr. Cappiello's previous records INSTEAD of E11.69 (unless other complication is specified)</t>
  </si>
  <si>
    <t>Former smoker, consider CXR and PFT as pt states &gt;10 pack/yr history</t>
  </si>
  <si>
    <t>Kovacs, Joyce</t>
  </si>
  <si>
    <t>E11.9; N18.3;</t>
  </si>
  <si>
    <t>E11.9: DM without complications,please resolve as patient has CKD -- eval if CKD is secondary to HTN or DM;</t>
  </si>
  <si>
    <t>Eval D69.2: senile purpura -- patient refers bruising on NP paperwork, please eval if present; Codes noted in Dr Cappiello's EMR --&gt; E11.22: Diabetes with CKD III;  I73.9 Peripheral Vascular Disease or I70.0: athero of aorta (Medical Record Document- 2/19/19);  F33.41: Major Depression, Recurrent, in partial remission (Medical Record Document-Dr. Laura Gaffney Note: 2/19/19); J47.9: Bronchiectasias (please eval, noted on note by Dr. Laura Gaffney) Please obtain records;</t>
  </si>
  <si>
    <t>Consider PFT to confirm COPD as hyperinflation suggestinc COPD on CXR, Complete foot exam to eval for polyneuropathy in diabetes. Consider PTH due to CKD and vit D deficiency. History of stroke, eval any deficits</t>
  </si>
  <si>
    <t>Kubic, Barbara</t>
  </si>
  <si>
    <t>E10.42; F33.9; N18.3; I25.119; Z79.4; I73.9; N25.81;</t>
  </si>
  <si>
    <t>N25.81: Hyperparathyroidism, renal origin (no evidence as there is no PTH on file);</t>
  </si>
  <si>
    <t>Eval F13.20: Sedative/anxiolytic dependence or F11.20 opioid dependence, alprazolam and hydrocodone noted on med list in old chart, eval longevity of use;</t>
  </si>
  <si>
    <t>Consider CXR and PFT due to smoking history of 15 pack/year, Clarify if DM is type 1 or 2, as type 2 noted in previous records. PTH due to CKD III to confirm N25.81</t>
  </si>
  <si>
    <t>Leon, Miriam</t>
  </si>
  <si>
    <t>Lo Bianco, Jacqueline</t>
  </si>
  <si>
    <t>Lopez, Hector</t>
  </si>
  <si>
    <t>Lunsford, Barbara</t>
  </si>
  <si>
    <t>E11.42; E66.01; J44.9;</t>
  </si>
  <si>
    <t>E11.42: DM with polyneuropathy; E66.01: morbid obesity; J44.9: COPD;</t>
  </si>
  <si>
    <t>F11.20: please consider opioid dependence as tramadol on med list, and oxycodone/hydrocodone on med list Ambulatory Summary ORthoCare 10/10/2019 -- This was on Dr. Cappiello's EMR, please evaluate;</t>
  </si>
  <si>
    <t>Please obtain previous records as there is no clear evidence for COPD in chart. Foot exam not scanned in. Diabetic not on Ace/arb</t>
  </si>
  <si>
    <t>Lutz, Edwin</t>
  </si>
  <si>
    <t>C91.10; J44.9;</t>
  </si>
  <si>
    <t>Eval Dx noted on previous records (Cappiello's chart)-- E11.9: DM without Complications (Progress Note-&gt;Florida Hospital North Pinellas Physicians Group Note: 8/31/17); F11.20: Opioid Dependence (Please eval due to use of Tramadol); D89.9: Immunocompromised -- patient has leukemia and is on 80 mg prednisone daily;</t>
  </si>
  <si>
    <t>Obtain previous records including PFT. Consider foot exam to rule out polyneuropathy secondary to chemotherapy/radiation if applicable</t>
  </si>
  <si>
    <t>Macdowell, Maryann</t>
  </si>
  <si>
    <t>Evaluate F10.20: ETOH dependence, patient drinks 2 alcoholic beverages daily, eval social repercussions, etc;</t>
  </si>
  <si>
    <t>Obtain previous records and labs</t>
  </si>
  <si>
    <t>Martin, Richard</t>
  </si>
  <si>
    <t>Mavromatis, Christos</t>
  </si>
  <si>
    <t>Eval for F10.20: ETOH dependence, admits to having 3 alcoholic beverages daily, evaluate tolerance, social repercussions etc;</t>
  </si>
  <si>
    <t>Patient is current smoker, consider CXR, PFT and AAA.Labs pending</t>
  </si>
  <si>
    <t>Molter, Richard</t>
  </si>
  <si>
    <t>E11.40; I50.9; Z79.4;</t>
  </si>
  <si>
    <t>CXR/PFT pending . Cardio referral pending</t>
  </si>
  <si>
    <t>Mooney, Robert</t>
  </si>
  <si>
    <t>E11.9; F11.20; F14.21; I73.9</t>
  </si>
  <si>
    <t>IF PVD confirmed, consider E11.51: DM with PVD;</t>
  </si>
  <si>
    <t>Patient is former smoker &gt;40 pack/year, consider CXR and PFT. Consider foot exam to rule out.confirm DM polyneuropathy as patient is on gabapentin. Patient states he is diabetic but is not on any meds, please evaluate.</t>
  </si>
  <si>
    <t>Omeara, George</t>
  </si>
  <si>
    <t>I50.9; I48.91; D68.69; E11.22; N18.3;</t>
  </si>
  <si>
    <t>I70.0 Athersclerosis of Aorta, reported on CXR of 03/14/2020 as calcified aorta</t>
  </si>
  <si>
    <t>PTH and Homocysteine as patient has an established CKD condition, No medication concerns</t>
  </si>
  <si>
    <t>Pashegoba, Robert</t>
  </si>
  <si>
    <t>Perry, Douglas</t>
  </si>
  <si>
    <t>Rigg, Marilyn</t>
  </si>
  <si>
    <t>Rosencrans, Lenore</t>
  </si>
  <si>
    <t>F33.0; I70.0; G63; J44.9; I20.9; E66.01; I27.20;</t>
  </si>
  <si>
    <t>I50.32 and I13.0: CHF, patient has Grade 1 diastolic dysfunction, EF 70%, no symptoms or meds; J44.9: COPD - Spirometry 5/23/17 WNL; G63: polyneuropathy in other diseases - Eval if Polyneuropathy sec to sciatica vs other condition; F33.0: Depression - no evidence at the moment as PHQ9 is negative and pt not taking mirtazapine; I20.9: Angina - no evidence;</t>
  </si>
  <si>
    <t>Consider low dose ASA for athero of aorta and repeating PFT if clinically appropriate</t>
  </si>
  <si>
    <t>Salinger, Darren</t>
  </si>
  <si>
    <t>Eval F33.1: Depression, recurrent, mild - patient is on Duloxetine and F32.9 coded (but does not risk adjust); Evaluate F11.20: opioid dependence as patient is on hydrocodone, eval longevity of use via Eforsce, Opiates screen positive on 10/30/19 VA labs);</t>
  </si>
  <si>
    <t>Former smoker 3 packs x30 years, consider PFT and CXR. Please obtain previous records if available</t>
  </si>
  <si>
    <t>Savich, Kenneth</t>
  </si>
  <si>
    <t>Shepherd, Calvin</t>
  </si>
  <si>
    <t>H35.3230;</t>
  </si>
  <si>
    <t>Eval N18.3: CKD III noted on Dr. Cappiello's previous records, GFR 4/9/18 was 50;</t>
  </si>
  <si>
    <t>Patient is former smoker, conside CXR</t>
  </si>
  <si>
    <t>Silverthorne, Justin</t>
  </si>
  <si>
    <t>Stonis, Helen</t>
  </si>
  <si>
    <t>N18.3; F13.20;</t>
  </si>
  <si>
    <t>N18.3: CKD III; F13.20: Sedative/anxiolytic dependence;</t>
  </si>
  <si>
    <t>F33.0: Depression, recurrent, mild (F32.9 does not risk adjust depression on patient hx); Evaulate D69.2: Senile purpura, as easy bruising noted on new patient paperwork, eval if active;</t>
  </si>
  <si>
    <t>Former smoker, 75 pack/year history, consider CXR and PFT, Consider ABI/US arterial as patient refers pain in legs when ealking, cold feet</t>
  </si>
  <si>
    <t>Sweat Horton, Janice</t>
  </si>
  <si>
    <t>Szczesnowicz Jr, Joseph</t>
  </si>
  <si>
    <t>E11.69; I73.9; F11.20;</t>
  </si>
  <si>
    <t>I73.9: PVD - no evidence at this time, order US/ABI to confirm; E11.51 and E11.40: No evidence, sensory exam on foot intact, no symptoms;</t>
  </si>
  <si>
    <t>Diabetes, consider Ace/arb. Former smoker, eval pack year. if &gt;10 eval PFT. Scan in records as there is no new patient paperwork</t>
  </si>
  <si>
    <t>Testino, Florence</t>
  </si>
  <si>
    <t>Trien, Rose</t>
  </si>
  <si>
    <t>J44.9; I50.32; E26.1; I20.9;</t>
  </si>
  <si>
    <t>I70.0: Athero of the aorta, noted on CXR 2/3/2020; J96.10: Chronic respiratory failure - patient is on continuous supplemental O2 (see telephone encounter 3/27/2020 - eval longevity of O2 use); Eval I47.1: SVT noted on Pinnacle home care 3/23/2020 records;</t>
  </si>
  <si>
    <t>Vargas Galarza, Leonardo</t>
  </si>
  <si>
    <t>E66.01; J44.9; E11.42; E10.51; E66.01; Z79.4</t>
  </si>
  <si>
    <t>J44.9: COPD --  no evidence, /west Pasco pulmonary associates has Dx this patient with asthma, not COPD (see Dr pascual note 11/14/19, also, PFT (old records pg 53 only notes restriction, not obstruction); E10.51: Type 1 diabetes with PVD (patient has type 2 DM, please fix code);</t>
  </si>
  <si>
    <t>Eval for  F33.0: Depression, mild, as PHQ9 has score of 13, patient feels anhedonia and sad, down, or hopeless several days;  I70.209: Atherosclerosis of lower extremity seen in old records; F11.20: Opioid dependence (patient currently on tramadol, eval longevity of use); L97.209: Non pressure chronic ulcer of calf with unspecified severity, eval if still active; chronic leg wound noted on 10/7/19 visit note;</t>
  </si>
  <si>
    <t>Please scan in foot exam</t>
  </si>
  <si>
    <t>Williams, Gabriel</t>
  </si>
  <si>
    <t>Current smoker, consider CXR, PFT and AAA due to 20 pack/year history. Obtain previous records</t>
  </si>
  <si>
    <t>Santos, Jose Salvador MD</t>
  </si>
  <si>
    <t>Jorge, Ana</t>
  </si>
  <si>
    <t>I73.9; F33.41; N18.3;</t>
  </si>
  <si>
    <t>F33.41: Depressive disorder, partial remission; N18.3: CKD III;</t>
  </si>
  <si>
    <t>I73.9: PVD - no evidence on file;</t>
  </si>
  <si>
    <t>PTH due to CKD and vit D deficiency, consider ABI/ US arterial to confirm PVD</t>
  </si>
  <si>
    <t>Jorge, Enrique</t>
  </si>
  <si>
    <t>F11.20; G20; E46;</t>
  </si>
  <si>
    <t>G20: Parkinson's disease;</t>
  </si>
  <si>
    <t>F11.20: opioid dependence - no evidence of current ultracet use, verify with Eforsce if patient using med; E46: protein cal malnutrition: no evidence at the moment, patient wellnourished and albumin WNL, if active mention any findings on physical exam such as muscle wasting;</t>
  </si>
  <si>
    <t>Consider PTH due to Vit D deficiency. current smoker, considder CXR</t>
  </si>
  <si>
    <t>Centurion, Francisco M</t>
  </si>
  <si>
    <t>I70.0; E66.01;</t>
  </si>
  <si>
    <t>I70.0: athero of the aorta; E66.01: morbid obesity;</t>
  </si>
  <si>
    <t>Cabezudo, Amparo</t>
  </si>
  <si>
    <t>E66.01: MORBID OBESITY; F33.0: DEPRESSION;</t>
  </si>
  <si>
    <t>F13.20: ANXIOLYTIC DEPENDENCE(KLONOPIN); N18.3: CKD 3(12/05/2019 LABS, EGFR 50);</t>
  </si>
  <si>
    <t>Simply</t>
  </si>
  <si>
    <t>Barreto Colon, Enrique</t>
  </si>
  <si>
    <t>I73.9: PAD(NO ABI/US);</t>
  </si>
  <si>
    <t>CONSIDER PFT/CXR AS PT IS FORMER SMOKER, KINDLY DOCUMENT RESON FOR FUROSEMIDE USE</t>
  </si>
  <si>
    <t>Ramos, Leticia</t>
  </si>
  <si>
    <t>E11.65; E66.01;</t>
  </si>
  <si>
    <t>E11.65: DM with hyperglycemia; E66.01: morbid obesity;</t>
  </si>
  <si>
    <t>None, Pt non-compliant</t>
  </si>
  <si>
    <t>Castillo-Cabrera, Jorge</t>
  </si>
  <si>
    <t>F33.0; F20.9; F47.3;</t>
  </si>
  <si>
    <t>D47.3: Essential (hemorrhagic) thrombocythemia as PLT are &lt;450 and this diagnosis needs a peripheral blood smear to confirm;</t>
  </si>
  <si>
    <t>Bao, Zhengping</t>
  </si>
  <si>
    <t>Z79.4: insulin use; Eval F32.0: Depression, single, mild, as patient notes anhedonia, feeling down, depressed on 2020 PHQ9;</t>
  </si>
  <si>
    <t>Hardeen, Dennis</t>
  </si>
  <si>
    <t>F32.0; E11.51; I25.119; J44.9; I73.9; F11.20; I21.4; I27.20; G63; I50.30;</t>
  </si>
  <si>
    <t>I25.11.9: Angina; I73.9: PVD;</t>
  </si>
  <si>
    <t>REMOVE FROM PROBLEM LIST I21.4: NSTEMI; G63: polyneuro in other diseases --&gt; patient has DM and has a shoe order with Dx diabetes with neuropathy, please  change to E11.42; J44.9: No evidence, no PFT on file; I50.30: CHF, no evidence, Echo diastolic dysfunction and EF &gt;50%;F11.20: Opioid dependence, no evidence</t>
  </si>
  <si>
    <t>Consider changing Dpepression code to F33.1: Depression, recurrent, moderate as PHQ9 score is 18</t>
  </si>
  <si>
    <t>Please clean up problem list.</t>
  </si>
  <si>
    <t>Byrne, Carmen</t>
  </si>
  <si>
    <t>Chang, Chin L</t>
  </si>
  <si>
    <t>N18.3; D69.6; J44.9;</t>
  </si>
  <si>
    <t>COPD diagnosis please consider CXR/PFT. PTH due to CKD3 and Vit D deficiency.</t>
  </si>
  <si>
    <t>Rivera, Jose</t>
  </si>
  <si>
    <t>E23.0; N18.3; E11.42; I73.9; G40.909; E11.9;</t>
  </si>
  <si>
    <t>G40.909: EPILEPSY;</t>
  </si>
  <si>
    <t>E11.9: DM W/O COMPLICATION; G62.9; (please delete from problem list)</t>
  </si>
  <si>
    <t>PTH due to CKD III, CXR AS PT IS 70 YEARS</t>
  </si>
  <si>
    <t>Butler, Patricia</t>
  </si>
  <si>
    <t>E11.69; E78.2; I47.1; I73.9;</t>
  </si>
  <si>
    <t>I47.1: SVT (eval if active as cardio note states the SVT was transient);</t>
  </si>
  <si>
    <t>I73.9: PVD: No evidence in chart; E11.9: DM without complication (patient has established complication)</t>
  </si>
  <si>
    <t>E11.42: DM with polyneuropathy noted on Dr Farber neurology consult note 12/17/19;</t>
  </si>
  <si>
    <t>Foot exam to confirm DM polyneuropathy (pt on gabapentin)</t>
  </si>
  <si>
    <t>Tavarez, Angela</t>
  </si>
  <si>
    <t>F33.0: DEPRESSION(DULOXETINE, AMITRYPTALINE);</t>
  </si>
  <si>
    <t>Switlak, Krzysztof</t>
  </si>
  <si>
    <t>E11.9; E66.01; J44.9; E11.69; F10.20;</t>
  </si>
  <si>
    <t>E66.01: morbid obesity; E11.69: DM with other specified complication (link hyperlipidemia to DM);</t>
  </si>
  <si>
    <t>E11.9: DM without complication; F10.20: ETOH dependence (evaluate before coding as patient only drinks once a month per screening); J44.9: No PFT to confirm COPD;</t>
  </si>
  <si>
    <t>Evaluate for F32.0: Depression, single, mild as patient feels anhedonia, sadness and depressed, PHQ9 is 6; Eval I49.5: Sick sinus syndrome-- patient has pacemaker and SSS noted on cardiologist note 8/12/19 page 3;</t>
  </si>
  <si>
    <t>Consider PFT to confirm COPD - CXR and AAA as patient is former smoker of 30 pack/year</t>
  </si>
  <si>
    <t>Chalas, Maria A</t>
  </si>
  <si>
    <t>J15.8; E11.319; N18.5; N25.81; J44.9; I70.0; Z79.4; F33.1; I50.9; D47.3; Z99.2; E11.22;</t>
  </si>
  <si>
    <t>E11.9: DM W/O COMPLICATION; J15.8: RESOLVED; D47.3: RESOLVED; J44.9: PFT NORMAL;</t>
  </si>
  <si>
    <t>Javier, Jose F</t>
  </si>
  <si>
    <t>J44.9; D69.2; I20.9; I73.9; E11.51; N18.3;</t>
  </si>
  <si>
    <t>J44.9: COPD; D69.2: senile purpura (please document on physical exam); I20.9: stable angina; I73.9: PVD; E11.51 DM with PVD; N18.3: CKD III;</t>
  </si>
  <si>
    <t>E11.9: DM, uncomplicated</t>
  </si>
  <si>
    <t>Please check note template. patient is male and physical exam describes female genitourinary...PTH due to CKDIII</t>
  </si>
  <si>
    <t>Colon Ramos, Jose L</t>
  </si>
  <si>
    <t>F33.2; D69.2; F13.20; E44.0; F20.9; D47.3;</t>
  </si>
  <si>
    <t>F13.20 Sedative dependence;</t>
  </si>
  <si>
    <t>E44 PCM, BMI is 26.57; D47.3 thrombocythemia, does not meet criteria;</t>
  </si>
  <si>
    <t>Repeated patient.</t>
  </si>
  <si>
    <t>Matthews, Clayton</t>
  </si>
  <si>
    <t>F13.20; E66.01; I70.0; J43.9; G63; I42.9; F33.9;</t>
  </si>
  <si>
    <t>F13.20: ANXIOLYTIC DEPENDENCE; E66.01: MORBID OBESITY; I70.0: AS OF AORTA; J43.9: EMPHYSEMA; G63: POLYNEUROPATHY SEC. TO PRE-DIABETIC; I42.9: CARDIOMYOPATHY(2018/09/24 REC 4, PAGE 6/31); F33.9: DEPRESSION;</t>
  </si>
  <si>
    <t>Bell, Marlaina H</t>
  </si>
  <si>
    <t>E66.01; F33.1; F11.20; J44.9; G63; I73.9;</t>
  </si>
  <si>
    <t>I73.9: PVD - no evidence in imaging;</t>
  </si>
  <si>
    <t>I70.0: Athero of the aorta noted on Xray back 8/1/19;</t>
  </si>
  <si>
    <t>Clean up problem list, multiple codes for depression, multiple BMIs.  PTH due to Vit D deficiency. PFT to confirm COPD, and foot exam for polyneuropathy</t>
  </si>
  <si>
    <t>Bautista Jr, Fausto J</t>
  </si>
  <si>
    <t>CXR patient is &gt;70 years of age and none on file, If patients says that his CXR was taken on his visit with pulmonoloigist please requested this CXR, No Medication concerns</t>
  </si>
  <si>
    <t>Chalas, Rafael</t>
  </si>
  <si>
    <t>E11.69; E78.2; D47.3; I73.9; F33.0; D89.9;</t>
  </si>
  <si>
    <t>E11.69: DIABETIC DYSLIPIDEMIA; F33.0: DEPRESSION;</t>
  </si>
  <si>
    <t>E11.9: DM W/O COMPLICATION; D89.9: NO SUPPORTING DOC;</t>
  </si>
  <si>
    <t>CONSIDER PERIPHERAL BLOOD SMEAR TO CONFIRM THROMBOCYTHEMIA AS PT PLT ARE 573 IN LAST LABS</t>
  </si>
  <si>
    <t>Hitch, Bruce</t>
  </si>
  <si>
    <t>PTH due to Low Vit D; Patient is current smoker, consider CXR/ PFT (Last physical exam noted pt has symptoms of COPD). (Please order PFT to confirm COPD diagnosis.</t>
  </si>
  <si>
    <t>Feliciano Cabrera, Carlos</t>
  </si>
  <si>
    <t>C61; I20.9; E11.69; I50.31; I42.9; I73.9;  E26.1</t>
  </si>
  <si>
    <t>E11.69: DM with other specified complication (dyslipidemia does not meet criteria, should be Triglycerides &gt;200 and low HDL) ; C61: prostate cancer, S/p treatment in 2018, no longer active; I73.9: PVD - no evidence as there is no imaging on file;</t>
  </si>
  <si>
    <t>E11.21: DM with nephropathy (MAU/Cr ratio &gt;30 on 2 labs); Consider changing I50.31 to I50.32 (chronic CHF)</t>
  </si>
  <si>
    <t>Diabetic not on oral hypoglycemics, please consider.</t>
  </si>
  <si>
    <t>Torres Roldan, Juana</t>
  </si>
  <si>
    <t>E11.51; G63; E66.01; N18.3; I73.9;</t>
  </si>
  <si>
    <t>E11.8: DM with other complication - patient already has established complication; G63: Polyneuropathy in other diseases - There is no evidence of Vit B deficiency, consider E11.42 instead; I73.9: PVD - no evidence in chart; E11.51: Diabetes with PVD - no evidence of PVD</t>
  </si>
  <si>
    <t>Evaluate C56.9: Ovarian cancer, noted on Ca center Dr. Schimp note 3/9/2020 page 3, Eval if still active or obtain records; Eval D84.9: Immunodeficiency - patient is currently receiving chemotherapy since feb 25/2020 per Dr. Varon endo note 3/4/2020 page 4;</t>
  </si>
  <si>
    <t>PTH due to CKD III and Vit D deficiency. Foot exam to confirm polyneuropathy (numbness of feet noted on Dr. Varon consult note 6/25/2019 page 2. Obtain onco records as patient is on chemotherapy, any secondary cancer or mets?? (see Dr. Varon note 3/4/2020 page 4). Consider ECHO due to water retention and morbid obesity</t>
  </si>
  <si>
    <t>Figueroa, Rosa</t>
  </si>
  <si>
    <t>D69.2; I73.9</t>
  </si>
  <si>
    <t>D69.2: SENILE PURPURA(KINDLY DOCUMENT PHYSICAL FINDING ALONGSIDE);</t>
  </si>
  <si>
    <t>I73.9: PAD(NO ABI/SUPPORTING DOC TP PROVE IT, ONLY PMH);</t>
  </si>
  <si>
    <t>Quinones Figueroa, Noel</t>
  </si>
  <si>
    <t>Cepeda, Daniel</t>
  </si>
  <si>
    <t>D69.6; F31.30; F20.9; I70.239; L97.911;</t>
  </si>
  <si>
    <t>F32.1: Depression, single episode (patient cannot have both depression and bipolar disorder); (Please remove this code from the problem list)</t>
  </si>
  <si>
    <t>Fernandez, Enid E</t>
  </si>
  <si>
    <t>E66.01: Morbid obesity - patient has no co-morbidities, HTN is controlled</t>
  </si>
  <si>
    <t>PAtient prediabetic, consider foot exam to eval polyneuropathy, PTH pending. Obtain previous records</t>
  </si>
  <si>
    <t>Paige, Ivonne</t>
  </si>
  <si>
    <t>I20.9; J44.9; D69.2; I27.20; I77.0; G63; D89.9;</t>
  </si>
  <si>
    <t>D89.9: No evidence, visit note only states :stable will monitor;</t>
  </si>
  <si>
    <t>Eval F32.0: Depression, mild, single as PHQ9 score is 9, pateint feels sad and depressed + feels like failure, please evaluate;</t>
  </si>
  <si>
    <t>Please scan foot exam to confirm G63 polyneuropathy sec to Pre-DM as no symptoms reported by patient</t>
  </si>
  <si>
    <t>Vega, Miguel</t>
  </si>
  <si>
    <t>I70.0; J44.9; G63; I50.30; F11.20; N18.3; F33.1; I48.92;</t>
  </si>
  <si>
    <t>I48.92: atrial flutter (please evaluate if active, see EKG 5/2019);</t>
  </si>
  <si>
    <t>I50.30 CHF, diastolic -- no evidence, no medications or symptoms, please resolve;</t>
  </si>
  <si>
    <t>D68.69: Other thrombophilia - patient has atrial flutter and has Chads-vasc &gt;2;</t>
  </si>
  <si>
    <t>Consider ECHO as none on file to confirm CHF, no symptoms at this time.</t>
  </si>
  <si>
    <t>Hernandez Miranda, Neftali</t>
  </si>
  <si>
    <t>K50.90; M06.9;</t>
  </si>
  <si>
    <t>Eval F32.0: Depression, mild, single episode(or in remission) as patient notes depression in 2017 on new patient paperwork;</t>
  </si>
  <si>
    <t>Request records or confirm Dx of RA, also not on DMARD; Patient on gabapentin, please eval reason;</t>
  </si>
  <si>
    <t>Herrera, Eligia</t>
  </si>
  <si>
    <t>I73.9; E11.51; F32.4;</t>
  </si>
  <si>
    <t>Please obtain U/S arterial of lower extremity to prove PVD as there is no evidence</t>
  </si>
  <si>
    <t>Herrera, Luis</t>
  </si>
  <si>
    <t>G63; E11.9;</t>
  </si>
  <si>
    <t>G63: polyneuropathy in other diseases: patient has DM</t>
  </si>
  <si>
    <t>E11.9: Diabetes w/o complication -- see Diabetes supply sign form 2/21/2017 and on metformin;</t>
  </si>
  <si>
    <t>Please scan in foot exam as polyneuropathy coded in past, please eval. If positive, code for E11.42. Former smoker, eval CXR</t>
  </si>
  <si>
    <t>Javier, Concepcion M</t>
  </si>
  <si>
    <t>I48.91; D68.69; C18.1; I73.9; I25.119;</t>
  </si>
  <si>
    <t>I48.91: Afib; D68.69: Other thrombophilia; I25.119: CAD with angina; I70.203: athero of native arteries of extremieies, bilateral - noted on consult note Dr. Baiju 11/4/19 - more specific code than I73.9;</t>
  </si>
  <si>
    <t>Eval if C18.1: Malignant neo of appendix is still active, appendix removed via right hemicolectomy, see Dr. Otoya note 1/14/2020 -- patient now has mets but primary ca was removed</t>
  </si>
  <si>
    <t>C78.6: Secondary malignant neoplasm of retroperitoneum and peritoneum (psudomyxoma peritonei) -- See Dr. Otoya Consult note 1/14/2020 page 4;</t>
  </si>
  <si>
    <t>Consider nitroglycerin/isosorbide for angina pectoris</t>
  </si>
  <si>
    <t>Gonzalez, Maria D</t>
  </si>
  <si>
    <t>E66.01; I63.9; F33.2; N18.3; E11.22;</t>
  </si>
  <si>
    <t>I63.9 CVA - this is acute code, please remove from problem list;</t>
  </si>
  <si>
    <t>F33.42: Depression recurrent, in remission, as PHQ9 is WNL and not on medications (change from F33.2);</t>
  </si>
  <si>
    <t>Olmo, Nelson</t>
  </si>
  <si>
    <t>F11.20; I73.9; E11.69; D89.9;</t>
  </si>
  <si>
    <t>D89.9: Disorder of immune system  - no evidence. No autoimmune conditions or immunosupressants;  I50.9: CHF, unspecified  no evidence of CHF nor mention on cardio consult note;</t>
  </si>
  <si>
    <t>G31.1: Senile degeneration of brain, not elsewhere classfied --noted in neurologist note Dr Fernando Gonsales 10/04/18 + on donepezil;</t>
  </si>
  <si>
    <t>Fix physical exam as female GU noted. Eval if patient is still using tramadol, if not, resolve Dx of opioid dependence and change to F11.21. Consider ECHO to confirm CHF</t>
  </si>
  <si>
    <t>Castro Lopez, Carmen</t>
  </si>
  <si>
    <t>E11.9; I73.9; I20.9;</t>
  </si>
  <si>
    <t>I73.9 PVD, no evidence on file. Please consider ABI or Arterial US;</t>
  </si>
  <si>
    <t>Z79.4: Long term insulin use (Regular insulin); EVAL F33.0 MDD, recurrent, mild, seen on Old records &gt; 20170331 &gt; page 1 as F32.9, but patient no longer on medication and PHQ9 01/14/2020 is 7;</t>
  </si>
  <si>
    <t>Consider antidepressant. Homocysteine for Vit B12 deficiency. Foot exam to rule out neuropathy. ABI/Arterial US of LE for PVD.</t>
  </si>
  <si>
    <t>Tajeshwar, Satanand P</t>
  </si>
  <si>
    <t>E11.9; F10.20; Z79.4; E11.69; I73.9; J44.9; I48.2; F33.1;</t>
  </si>
  <si>
    <t>F10.20: Alcohol Dependence; Z79.4: Long term use of insulin; I73.9: PVD; F33.1: Major depressive disorder, recurrent, moderate;</t>
  </si>
  <si>
    <t>E11.9: DM w/o complications as patient has an established diabetic dyslipidemia; J44.9: COPD as there is no evidence in progress notes or PFT to confirm diagnosis; I48.2: Chronic A-fib as there is no evidence in progress notes, cardio consults or EKG to confirm diagnosis;</t>
  </si>
  <si>
    <t>PFT to confirm COPD, No medication concerns</t>
  </si>
  <si>
    <t>Figueroa, Carmen</t>
  </si>
  <si>
    <t>E11.9; E11.51; I70.0; I27.20; F33.0; F13.20; J44.9; I21.4;</t>
  </si>
  <si>
    <t>E11.51: DM WITH PAD; I27.20: PULMONARY HYPERTENSION; F33.0: DEPRESSION; F13.20: ANXIOLYTIC DEPENDENCE; J44.9: COPD(PREVIOUS RECORD 2019/07/25);</t>
  </si>
  <si>
    <t>E11.9: DM WITHOUT COMPLICATION; I21.4: HX;</t>
  </si>
  <si>
    <t>I50.22: CHF(ECHO 2019/02/21 EF 45%);</t>
  </si>
  <si>
    <t>Merritt, Norma J</t>
  </si>
  <si>
    <t>I63.9; I21.3; F33.0; M06.9; G63; F13.20; D70.9; I21.11; I73.9; D69.2;</t>
  </si>
  <si>
    <t>F33.0: Major depressive isorder; M06.9: Rheum arthritis; G63: polyneuropathy in other diseases (please state what this is sec to); F13.20: sedative/anxiolytic dependence; I73.9: PVD; D69.2: senile purpura;</t>
  </si>
  <si>
    <t>I63.9: Stroke (should never be coded in office setting, please remove); I21.11: STEMI -- should only be coded 4 weeks after event, please remove; I21.3: MI, please remove; D70.9: Neutropenia - Neutrophils are WNL;</t>
  </si>
  <si>
    <t>D89.9:Disorder involving the immune mechanism, unspecified (patient on leflunomide and hydroxycloroquine);</t>
  </si>
  <si>
    <t>ABI.Lower extremity arterial US to confirm dx of PVD</t>
  </si>
  <si>
    <t>Ashby, David R</t>
  </si>
  <si>
    <t>F33.0; F10.20; D69.2. E11.40; E66.01; I70.293;</t>
  </si>
  <si>
    <t>F10.20: alcohol dependence; D69.2: senile purpura. E11.40: DM with neuropathy (no evidence of Neuropathy, change to E11.51 instead); E66.01: Morbid obesity; I70.293: Athero of lower extremities;</t>
  </si>
  <si>
    <t>F33.0: Depression, recurrent, mild - please remove code or supply more documentation, PHQ9 negative and no medications;</t>
  </si>
  <si>
    <t>Current smoker &gt;20 pack/year, cosider CXR and PFT. Foot exam as DM with neuropathy coded but no evidence, also eval for ETOH polyneuropathy. Remove Pre-DM as dx</t>
  </si>
  <si>
    <t>Williams, Alfred</t>
  </si>
  <si>
    <t>I73.9; I42.9; N18.3;</t>
  </si>
  <si>
    <t>I42.9 Cardiomyopathy, unspecified; N18.3 CKD3;</t>
  </si>
  <si>
    <t>I73.9 PVD, no evidence on file;</t>
  </si>
  <si>
    <t>PTH due to CKD. Echo due to cardiomyopathy.</t>
  </si>
  <si>
    <t>Munoz, Esther</t>
  </si>
  <si>
    <t>I73.9; D68.69; G63; F32.0; N18.3; I48.91; I42.9;</t>
  </si>
  <si>
    <t>I48.91: Afib: No evidence of Afib, patient is on anticoagulant due to DVT, no mention of afib in cardio notes; I42.9: Cardiomyopathy: no evidence, Echo shows grade 1 diastolic dysfunction with EF 50-55%;</t>
  </si>
  <si>
    <t>I27.21: Pulmonary  hypertention, PASP noted at 49mmHg on recent Echo, see Dr Kim cardio note 8/27/19; Eval for I85.5Z9: Chronic embolism and thrombosis of unspecified deep veins of unspecified distal lower extremity -- Patient has hx of DVT and recent PE, pn eliquis. Please eval if chronic;</t>
  </si>
  <si>
    <t>Consider PTH due to CKD III, Please scan in foot exam to conrifm G63 polyneuropathy due to Pre DM. Consier PFT as CXR in hospital noted changes of COPD</t>
  </si>
  <si>
    <t>Shaffer, Albert</t>
  </si>
  <si>
    <t>I71.4; D69.2; G63; E66.01; D69.6; I50.42</t>
  </si>
  <si>
    <t>I71.4 AAA w/o rupture; E66.01 MO; D69.6 Thrombocytopenia;</t>
  </si>
  <si>
    <t>G63 Polyneuropathy in diseases classified elsewhere, patient does not mention any symptoms in ROS; I50.42 Combined CHF no Echo on file and cardiologist does not mention it in his notes, only an EF of 45%; D69.2 Senile Purpura, not mentiones in physical exam or previous notes;, (Please consider removing these codes from the problem list if they no longer pertain to the patient)</t>
  </si>
  <si>
    <t>Echo due to MO. CXR/PFT due to former smoker.</t>
  </si>
  <si>
    <t>Shaffer, Marlene</t>
  </si>
  <si>
    <t>G63; I73.9; I20.9;</t>
  </si>
  <si>
    <t>I20.9 Angina pectoris, stress test performed on 06/19/2019 was WNL and no angina according to cardiologist;  Please remove this code from problem list</t>
  </si>
  <si>
    <t>PFT due to former smoker.</t>
  </si>
  <si>
    <t>Wright, Mildred</t>
  </si>
  <si>
    <t>E11.36; Z79.4;</t>
  </si>
  <si>
    <t>Consider CXR/Echo due to age and none on file.</t>
  </si>
  <si>
    <t>Halk, Lilia</t>
  </si>
  <si>
    <t>I20.9; I70.0; D69.2; F11.20; F33.1; D61.818; C92.11</t>
  </si>
  <si>
    <t>I70.0: athero of the aorta ; F33.1: depression, recurrent, moderate; D69.2: senile purpura - describe bruising on physical exam if active; C92.11: CML, in remission;</t>
  </si>
  <si>
    <t>D61.818: pancytopenia, CBC is WNL as of 2/28/2020; F11.20: opioid dependence - mention longevity of use as no information available in chart, only start tramadol, verify with Eforsce; I20.9: Angina pectoris: no evidence, no cardio notes on file or nitroglycerin/isosorbide;</t>
  </si>
  <si>
    <t>D89.9: Immunosupressed status - patient is on imatinib and has CML;</t>
  </si>
  <si>
    <t>PHQ9 2020 is 25 with thoughts of being better off dead, eval if meds clinically needed. Foot exam to eval for polyneuropathy sec to chemotherapy.</t>
  </si>
  <si>
    <t>Rodriguez, Yoly</t>
  </si>
  <si>
    <t>F13.20; I20.9; F33.1;</t>
  </si>
  <si>
    <t>Consider PTH due to low Vit D. PT with stable angina, eval need for nitroglycerin/isosorbide. Eval angina vs chest pain due to anxiety</t>
  </si>
  <si>
    <t>Roy, Judith A</t>
  </si>
  <si>
    <t>G63; D89.9;</t>
  </si>
  <si>
    <t>G63: polyneuropathy in other diseases (please specify underlying cause as no evidence of B12 deficiency at this time);</t>
  </si>
  <si>
    <t>D89.9: Immunocompromised status -- No evidence;</t>
  </si>
  <si>
    <t>Patient is former smoker consider CXR</t>
  </si>
  <si>
    <t>Viera, Manuel</t>
  </si>
  <si>
    <t>E11.42; J44.9; F11.20; F13.20; I73.9; F33.0;</t>
  </si>
  <si>
    <t>F13.20 Sedative dependence; F33.0 Major depression;</t>
  </si>
  <si>
    <t>J44.9: COPD - no evidence, no PFT on file, no symptoms or meds; E11.51 and I73.9: DM with PVD - no evidence of PVD on file;</t>
  </si>
  <si>
    <t>E11.21: Diabetes with nephropathy: patient has proteinuria and increased Mau/Cr ratio on several labs + nephro consult;</t>
  </si>
  <si>
    <t>Consider CXR, PFT and AAA screen as patient is smoker, ABI/arterial US to confirm PVD</t>
  </si>
  <si>
    <t>Hernandez Re, Carlos</t>
  </si>
  <si>
    <t>F33.2; J44.9; E46; D69.6;</t>
  </si>
  <si>
    <t>D69.6: Thrombocytopenia; E46: protein calorie malnutrition (if active please document any weight loss, mal nourishment, muscle wasting etc), patient refers poor appetite; F32.2: Depression, severe;</t>
  </si>
  <si>
    <t>J44.9: COPD - patient has asthma, correct code is J45.909;</t>
  </si>
  <si>
    <t>Review PHQ9 2019, patient's score was 21, obtain previous records</t>
  </si>
  <si>
    <t>Ortiz, Jose</t>
  </si>
  <si>
    <t>E11.69; E66.01; J44.9; I73.9;  F33.2;  F13.20; I50.20; E26.1; G80.9; E84.9; I48.0; I63.511; L97.2112;</t>
  </si>
  <si>
    <t>E11.69: DM with other specified manifestation; E66.01: Morbid obesity; F33.2: Depression; F13.20: Sedative dependence; I50.20: CHF; E26.1: Secondary hyperaldosteronism;</t>
  </si>
  <si>
    <t>J44.9: No evidence, Pulmo note 12/19/18 only mentions Asthma; E84.9: Cystic fibrosis: No evidence; I48.0: Paroxysmal Afib - No evidence, patient has multiple cardio notes with no mention of afib; I63.511: Cerebral infarction due to unspecified occlusion or stenosis of right middle cerebral artery  -- Resolve as this is hx of; L97.211, I83.012, L97.212, L97.818: Non pressure chronic ulcers -- Remove if resolved, no evidence at the moment;  G80.9: Cerebral palsy, no evidence;</t>
  </si>
  <si>
    <t>Please clean up problem list as many codes are repeated and have no evidence. Consider CXR as patient former cannabis smoker and US lower extremities to confirm PVD</t>
  </si>
  <si>
    <t>Williams, Gwendolyn</t>
  </si>
  <si>
    <t>E11.9; Z79.4; I73.9; I70.0; F13.20; N18.3;</t>
  </si>
  <si>
    <t>I73.9 PVD;</t>
  </si>
  <si>
    <t>PFT none on file for this patient. She was (or is currently) a heavy cigarette smoker per Tobacco control form</t>
  </si>
  <si>
    <t>Crespo, Yolanda</t>
  </si>
  <si>
    <t>F13.20; F31.81; R56.9; F20.9; F33.1; D89.9; I72.9; J44.9;</t>
  </si>
  <si>
    <t>I72.9: aneurysm of unspecified site (please change to I72.8 and note that aneurysm is in artery of brain); J44.9: Obstructive asthma (please confirm with PFT or pulmo note);</t>
  </si>
  <si>
    <t>F33.1: Depression, recurrent, moderate --&gt; please resolve as patient has bipolar disorder and both codes cannot be coded together; Remove F32.9 as it is not a valid code</t>
  </si>
  <si>
    <t>PTH due to low Vit D, PFT due to pateint is current smoker and none on file, &gt;20 pack year history; 01/07/20</t>
  </si>
  <si>
    <t>Seyad, Mohamed M</t>
  </si>
  <si>
    <t>E11.69; E78.2; I73.9; F11.20;</t>
  </si>
  <si>
    <t>E11.9: DM W/O COMPLICATION; I73.9 PVD: US EXTREMITY NORMAL;</t>
  </si>
  <si>
    <t>Seyad, Bibi H</t>
  </si>
  <si>
    <t>E11.9; I73.9; C50.512; G63; E11.36;</t>
  </si>
  <si>
    <t>C50.512: CA BREAST;</t>
  </si>
  <si>
    <t>E11.9: DM W/O COMPLICATION; G62.9: POLYNEUROPATHY(NOT RELEVANT); I73.9: NO ABI/US;</t>
  </si>
  <si>
    <t>E11.36: DIABETIC CATARACT(2019/06/17 EYE EXAM, ASSESSMENT); G63: POLYNEUROPATHY(CA BREAST PLUS POLYNEUROPATHY FROM PROBLEM LIST);</t>
  </si>
  <si>
    <t>Ohl, Chintana</t>
  </si>
  <si>
    <t>Consider CXR as patient is &gt;70</t>
  </si>
  <si>
    <t>Castillo, Marta A</t>
  </si>
  <si>
    <t>J44.9; F33.0; E66.01;</t>
  </si>
  <si>
    <t>J44.9: COPD - no evidence, patient has history of asthma and has never smoked;</t>
  </si>
  <si>
    <t>Consider PFT ro confirm COPD, CXR as patient is &gt;70 years and none on file</t>
  </si>
  <si>
    <t>Ohl, Gregory F</t>
  </si>
  <si>
    <t>Eval N18.3: CKDIII noted on member health profile and on VA previous records;</t>
  </si>
  <si>
    <t>Remove female GU fro physical examination</t>
  </si>
  <si>
    <t>Frye, Janie H</t>
  </si>
  <si>
    <t>N18.3; D69.2; I73.9;</t>
  </si>
  <si>
    <t>D69.2: senile purpura: document appropriately on physical exam if active;</t>
  </si>
  <si>
    <t>I73.9: PVD - no evidence, no imaging to confirm Dx; (please resolve this code if no longer active by removing from problem list)</t>
  </si>
  <si>
    <t>Frye, Clifton</t>
  </si>
  <si>
    <t>N18.3: CKD III, GFR noted at 38 on 8/27/19 and CKD III noted on discharge summary 9/6/19; Please eval for I42.2: hypertrophic cardiomyopathy-- Moderate to severe concentric left ventricular hypertrophy noted on discharge summary 9/6/19, follow up with further testing if needed;</t>
  </si>
  <si>
    <t>PTH due to low Vit  D.Current smoker 25 pack/year, consider CXR and PFT</t>
  </si>
  <si>
    <t>Barbieto, Franzido B</t>
  </si>
  <si>
    <t>Foot exam as patient notes numbness in feet on NP paperwork, Female GU exam was used on this MALE patient, please correct this error.</t>
  </si>
  <si>
    <t>Barbieto, Adela B</t>
  </si>
  <si>
    <t>Ramjattansingh, Myroon</t>
  </si>
  <si>
    <t>Consider foot exam to evaluate polyneuropathy as patient is prediabetic; No Concerns</t>
  </si>
  <si>
    <t>Ramjattansingh, Michael</t>
  </si>
  <si>
    <t>E11.51; I73.9; F10.20; N18.3;</t>
  </si>
  <si>
    <t>I73.9: PVD - no evidence; E11.51: DM with PVD</t>
  </si>
  <si>
    <t>E11.22: DM with CKD III; E23.0: Hypopituitarism --&gt; noted on freedom Member health profile, please obtain documents/records to prove condition as no symptoms reported.;</t>
  </si>
  <si>
    <t>DM not on ace/arb, PTH due to CKD III and Vit D deficiency. Patient is former smoker, consider PFT if &gt; 10 pck/year hx. No evidence to prove PVD, consider U/S extremity</t>
  </si>
  <si>
    <t>Soto, Juan B</t>
  </si>
  <si>
    <t>F11.20: Opioid dependence, uncomplicated;</t>
  </si>
  <si>
    <t>Please correct physical exam as patient is male and has breasts and female genitourinary on physical examination. Consider CXR as tobacco screening notes former smoker</t>
  </si>
  <si>
    <t>Serrano, Blanca I</t>
  </si>
  <si>
    <t>I73.9; F32.0;</t>
  </si>
  <si>
    <t>F32.0: Major depression, single;</t>
  </si>
  <si>
    <t>I73.9: PVD - no evidence, no arterial ultrasound on file ,pulses normal upon examination</t>
  </si>
  <si>
    <t>Eval E11.9: DM w/o complications- patient has elevated glucose and HbA1c and is on metformin;</t>
  </si>
  <si>
    <t>U/S arterial and ABI to confirm PVD</t>
  </si>
  <si>
    <t>Delrio, Maria M</t>
  </si>
  <si>
    <t>F33.0; D69.2;</t>
  </si>
  <si>
    <t>F33.0: Depression</t>
  </si>
  <si>
    <t>Marshall, Clifford L</t>
  </si>
  <si>
    <t>F33.1; K56.1; F13.20; I77.810; G30.9; F02.80;</t>
  </si>
  <si>
    <t>K56.1: intussusception --&gt; occurred in 04/2019, resolved now; (please remove code)</t>
  </si>
  <si>
    <t>Nzeakor, Migel N</t>
  </si>
  <si>
    <t>D89.9; I20.9; G63;</t>
  </si>
  <si>
    <t>D89.9: Immunosupressed status; I20.9: Angina pectoris; G63: polyneuropathy in other diseases;</t>
  </si>
  <si>
    <t>I70.0: Athero of aorta noted on Lumbar Xray 2/5/2019; E21.3: Hyperparathyroidism - noted on Dr. Laranaga CN 11/21/2018, send PTH to confirm; Eval for F32.1: Depression, single, moderate as PHQ9 is 13, patient feels depressed or hopeless, anhedonia; Evaluate for conditions noted on Dr. Larranaga CN 11/21/19 -- E27.8: Adrenal nodule Active - inducing worening HTN; M35.0: Eval Sjogren's syndrome-- CTD/Positive RF per Dr Laranaga note;</t>
  </si>
  <si>
    <t>Eval PTH due to low Vit D. Please obtain all previous records/imaging</t>
  </si>
  <si>
    <t>Souders, Gloria R</t>
  </si>
  <si>
    <t>Former smoker 20 pack/year, consider CXR and PFT, Vit D deficiency eval sending PTH</t>
  </si>
  <si>
    <t>Arroyo-Marti, Jose</t>
  </si>
  <si>
    <t>F13.20; I73.9; F33.1; E66.01; D89.9; G63; M06.9; G35;</t>
  </si>
  <si>
    <t>I73.9: PVD - no evidence of PVd as there is no imaging available;</t>
  </si>
  <si>
    <t>Alcoba Casiano, Jorge L</t>
  </si>
  <si>
    <t>G63; E66.01;</t>
  </si>
  <si>
    <t>Foot exam</t>
  </si>
  <si>
    <t>Zitchick, David E</t>
  </si>
  <si>
    <t>J44.9; E11.69; E78.2; F33.1; Z79.4; D35.2; E66.01; E23.6;</t>
  </si>
  <si>
    <t>E11.9: DM WITHOUT COMPLICATION; J44.9: NO PFT/SUPPORTING DOC TO PROVE IT;</t>
  </si>
  <si>
    <t>PFT to support COPD</t>
  </si>
  <si>
    <t>Lupfer, Phyllis</t>
  </si>
  <si>
    <t>F33.0; F10.20; D69.2;</t>
  </si>
  <si>
    <t>Document senile purpura on examination if it is an active problem. Foot exam to evaluate for alcoholic polyneuroathy</t>
  </si>
  <si>
    <t>Feliz, Isis</t>
  </si>
  <si>
    <t>G63; D47.3; I73.9;</t>
  </si>
  <si>
    <t>G63: POLYNEUROPATHY SEC. TO TO PRE-DIABETES;</t>
  </si>
  <si>
    <t>G62.9; D47.3: THROMBOCYTHEMIA(RESOLVED); I73.9: PAD(NO ABI/US);</t>
  </si>
  <si>
    <t>CONSIDER FOOT EXAM TO EVALUATE NEUROPATHY</t>
  </si>
  <si>
    <t>Perea, Mildred</t>
  </si>
  <si>
    <t>F33.0; J44.9; M06.4; E11.9; E78.2:</t>
  </si>
  <si>
    <t>Vaccaro, Samuel J</t>
  </si>
  <si>
    <t>F33.9; F11.20; I70.0; J44.9; M06.9; D89.9;  N17.9; N18.3; I48.91; D68.69; E46;</t>
  </si>
  <si>
    <t>F11.20: Opioid Dependence; F33.9: Major depressive disorder, recurrent, unspecified; N18.3: CKD III; I70.0: Athero of the Aorta; I48.91: Unspecified atrial fibrillation; D68.69: Other thrombophilia; J44.9: COPD;</t>
  </si>
  <si>
    <t>E46: Protein Calorie Malnutrition as patient does not meet any criteria for this code; N17.9: Acute Renal Failure as this is an acute condition; D89.9: Disorder involving the immune mechanism, unspecified as patient is not taking an active medication or a condition to use this code; M06.9: Rheumatoid arthritis, unspecified as there is no evidence in progress notes of medication for this condition;</t>
  </si>
  <si>
    <t>Eval for K50.90: Crohn's disease, unspecified, without complications as patient has been mentioned to have this condition in multiple progress notes and hospital follow up, with intestinal anastomosis; Eval Z43.3: Encounter for attention to colostomy noted in hospital notes from 12/02/19, eval if it has been repaired or continues open;</t>
  </si>
  <si>
    <t>None, Clarify active medications patient has multiple conditions and just one active medication</t>
  </si>
  <si>
    <t>Colon, Pedro J</t>
  </si>
  <si>
    <t>G63; F13.20; F33.2; I73.9; M06.9;</t>
  </si>
  <si>
    <t>EVALUATE I48.91: A-FIB(2020/07/10 HOSPITAL RECORDS, PAGE 21/21);</t>
  </si>
  <si>
    <t>Pajares, Aniceta B</t>
  </si>
  <si>
    <t>E11.618; I73.9;</t>
  </si>
  <si>
    <t>E11.69: DM with other complication (please specify which complication)</t>
  </si>
  <si>
    <t>E11.618: DM with arthropathy - this code should be used when patient had complications such as Charcot's foot, I73.9: PVD - not enough supporting evidence, eval with US arterial extremities and /or ABI;</t>
  </si>
  <si>
    <t>E11.21: DM with nephropathy, as MAU/Cr was &gt;30 on recent lab;</t>
  </si>
  <si>
    <t>former smoker, consider CXR and PFT due to 10 pack/yr history. Obtain records</t>
  </si>
  <si>
    <t>Policarpio, Dolores O</t>
  </si>
  <si>
    <t>G20; F20.9; F33.3; F33.42</t>
  </si>
  <si>
    <t>F33.3: Depressive disorder, severe, with psychotic features - resolve as patient's PHQ9 is negative and no psychosis noted; F20.9: Schizophrenia, no evidence - no mention in psychiatry consult notes;</t>
  </si>
  <si>
    <t>Smith, Donna</t>
  </si>
  <si>
    <t>D68.69; I48.91; D69.2;</t>
  </si>
  <si>
    <t>D68.69: Other thrombophilia; I48.91: Afib;</t>
  </si>
  <si>
    <t>D69.2: Senile purpura - purpura likely caused by eliquis, please resolve;</t>
  </si>
  <si>
    <t>I27.20: Pulmonary hypertension - noted on Echo 7/23/2019, (Mild pulm HTN);</t>
  </si>
  <si>
    <t>Eval foot exam as patient has hypothyroidism. Please repeat CMP as patient's most recent GFR is 49, repeat HbA1c as most recent is 6.5% to confirm DM, Consider CXR as patient is &gt;70 and none on file</t>
  </si>
  <si>
    <t>Rivera, Anibal A</t>
  </si>
  <si>
    <t>E11.69; E78.5; F10.20; I21.3;</t>
  </si>
  <si>
    <t>I21.3: ST elevation myocardial infarction (STEMI), unspecified artery; (Please remove this code from the problem list"</t>
  </si>
  <si>
    <t>Current smoker, consider CXR and PFT</t>
  </si>
  <si>
    <t>Camargo, Nancy</t>
  </si>
  <si>
    <t>D69.2; I73.9;</t>
  </si>
  <si>
    <t>PVD I70.213 Atherosclerosis of common femoral artery noted on US, instead of I73.9.</t>
  </si>
  <si>
    <t>Zhou, Guohui</t>
  </si>
  <si>
    <t>J44.9; I70.0; F10.21;</t>
  </si>
  <si>
    <t>F10.21: ETOH dependence in remission (please evaluate as patient's HEDIS documents state he does not drink, but alcohol screen is positive, confirm ETOH use with patient); J44.9 COPD; I70.0 athero of aorta;</t>
  </si>
  <si>
    <t>J44.9: COPD No evidence, patient non smoker, no CXR or PFT on file; I70.0: athero of aorta - no evidence or imaging on file; I77.810: TAA --&gt; please obtain records as there is no evidence in chart</t>
  </si>
  <si>
    <t>Consider low dose ASA fot TAA, PTH due to low Vit D, eval foot exam due to pre-Dm, remove female GU from physical exam</t>
  </si>
  <si>
    <t>Ferrer, Isabel</t>
  </si>
  <si>
    <t>EVALUATE D69.2: SENILE PURPURA(2019/06/17 NPP, PT STATE BRUISE EASILY, KINDLY DOCUMENT PHYSICAL FINDING ALONGSIDE);</t>
  </si>
  <si>
    <t>Vargas Torres, Elizabeth</t>
  </si>
  <si>
    <t>Foot exam and homocysteine as as patient has uncontrolled hypothyroidism. Obtain previous records</t>
  </si>
  <si>
    <t>Powell, Elfreda R</t>
  </si>
  <si>
    <t>E11.51; E66.01; I73.9; F32.5;  J44.9; I20.9</t>
  </si>
  <si>
    <t>E11.51: DM with PVD; I73.9: PVD; F32.5: major depression in remission (please remove F33.1 from problem list as PHQ9 is 0 and no meds);  J44.9; I20.9;</t>
  </si>
  <si>
    <t>E11.9: DM, uncomplicated, patient has confirmed complications, I77.9: Disorder of arteries and arterioles - remove as this is an incorrect code. J44.9: COPD - no evidence, patient has asthma per pulmonologist note;</t>
  </si>
  <si>
    <t>Consider nitro/isosorbide as patient has Angina on problem list. Consider PTH due to vit D deficiency (Vit D 17). Recently had Acute DVT, please note anticoagulant use, if any</t>
  </si>
  <si>
    <t>Dejesus, Carlos</t>
  </si>
  <si>
    <t>F33.0; F11.20; J44.9;</t>
  </si>
  <si>
    <t>J44.9: COPD - no evidence as no PFT on file, patient as established asthma;</t>
  </si>
  <si>
    <t>PTH due to vit D deficiency, current smoker, consider PFT if &gt;10 pack/year</t>
  </si>
  <si>
    <t>Negron Morales, Alfredo</t>
  </si>
  <si>
    <t>G63; F11.20; I73.9; E11.42;</t>
  </si>
  <si>
    <t>G63: polyneuropathy in other diseases (patient already has an established diabetic polyneuropathy); I73.9: PVD: no evidence at the moment, no imaging on file; E11.9: DM without complications - patient has an established complication</t>
  </si>
  <si>
    <t>I70.0: Athero of the aorta noted on Radiology test hospital 11/6/19 (CT abdomen) page 3;</t>
  </si>
  <si>
    <t>PTH due to low Vit D.</t>
  </si>
  <si>
    <t>Roman Rodrig, Ruben</t>
  </si>
  <si>
    <t>F33.0; I73.9; G63; F13.20; I20.9; E11.69;</t>
  </si>
  <si>
    <t>I20.9: Angina pectoris; F13.20: Sedative Dependence, consider changing to F13.21: Sedative Dependence in remission as there is no active current medication; F33.0: Major depressive disorder, recurrent, mild;</t>
  </si>
  <si>
    <t>G63: PNY classified elsewhere as this code should not be used when patient is diabetic, as neuropathy is due to DM; I73.9: PVD as there is no evidence in progress notes, Arterial U/S or ABI to confirm diagnosis;</t>
  </si>
  <si>
    <t>Arterial U/S or ABI to confirm PVD, No medication concerns</t>
  </si>
  <si>
    <t>Plata, Anna N</t>
  </si>
  <si>
    <t>I73.9; E66.01;</t>
  </si>
  <si>
    <t>Repeat labs, previous Vit D low, consider PTH. Consider US ABI to confirm Dx of PVD as there is no evidence in chart. PAtient former smoker, consider CXR. ASA/Statin for PVD</t>
  </si>
  <si>
    <t>Dombrowski, Lawrence A</t>
  </si>
  <si>
    <t>F33.0; F13.20; I50.20; E26.1; I73.9; E11.51; I82.403; D68.2; J44.9;</t>
  </si>
  <si>
    <t>E11.51: DM with PVD; F33.0: Depression, recurrent, mild; F13.20: Sedative dependence; I50.20: CHF, systolic (change to I50.22); E26.1: Secondary hyperaldosteronism; I73.9: PVD;</t>
  </si>
  <si>
    <t>Remove from problem list: E11.9: DM without complication; I82.431 and I82.403: Acute DVT - resolved, Venous doppler 11/19 no DVT; I50.9: CHF, unspecified, remove as patient has established systolic CHF with EF 25-30%, D68.59 and D68.2: No evidence of hereditary clotting deficiency; J44.9 and J44.0: COPD - no evidence in chart;</t>
  </si>
  <si>
    <t>Eval I80.201: Thrombophlebitis of unspecified deep vessels of RLE, noted in cardio records 2/26/2020; D68.69: Secondary hypercoagulable state (other thrombophilia) as patient is on eliqiuis per cardio note;</t>
  </si>
  <si>
    <t>Clean up problem list as many Dx repeated, repeat CMP in 90 days to confirm CKD III, PFT and AAA screen as patient is former smoker 30 pack year</t>
  </si>
  <si>
    <t>Ortiz, Miguel</t>
  </si>
  <si>
    <t>F13.20: Sedative dependence: No evidence, xanax was only given once, 30tabs;</t>
  </si>
  <si>
    <t>Patient is former smoker &gt;20 years, consider CXR/PFT</t>
  </si>
  <si>
    <t>Tarbrake, Emil</t>
  </si>
  <si>
    <t>I71.4; E46; I47.1; N18.3; C78.6; I50.9;</t>
  </si>
  <si>
    <t>I71.4; I47.1; N18.3;</t>
  </si>
  <si>
    <t>Remove from problem list: N17.9: Acute renal failure; Eval if I47.1: SVT stil active  as patient is S/P ablation per cardio consult 12/27/19; C78.6: Secondary neoplasm of omentum - no evidence, pt has hx of kidney cancer; I50.9: CHF, no evidence; E46: Protein calorie malnutrition - no evidence as BMI is 24 and well nourished on physical exam,</t>
  </si>
  <si>
    <t>Consider PFT as patient is former smoker with 15 pack.year hx</t>
  </si>
  <si>
    <t>Logan, Rachael J</t>
  </si>
  <si>
    <t>F33.9;</t>
  </si>
  <si>
    <t>Colon Ortiz, Orlando</t>
  </si>
  <si>
    <t>F10.20; F33.9;</t>
  </si>
  <si>
    <t>F33.9: Depression, recurrent -- please change to F39.2: Depression, recurrent, severe, as PHQ9 has score of 27</t>
  </si>
  <si>
    <t>PTH due to vit D deficiency, foot exam due to preDM and ETOH dependence. Repeat PHQ9 as previous one has 27 points, severe depression, please consider medications/psych referral. Former smoker, consider CXR. Please fix physical examination as female GU noted.</t>
  </si>
  <si>
    <t>Whitted, Johnny</t>
  </si>
  <si>
    <t>E11.51; J44.9; E66.01; C61; G63; F10.20; F32.0; I50.9; E26.1;</t>
  </si>
  <si>
    <t>J44.9: NOPFT/SUPPORTING DOC TO PROVE IT(PULMO DOCTOR CONSULTATION, BUT NOT AVAILABLE);</t>
  </si>
  <si>
    <t>CXR/ PFT to support COPD, no evidence on file, PLEASE CONSIDER ORDERING</t>
  </si>
  <si>
    <t>Alvarez, Aida</t>
  </si>
  <si>
    <t>I20.9; F33.0; J44.9; I27.20; E11.42; I73.9;</t>
  </si>
  <si>
    <t>E11.9: DM w/o complications; J44.9: COPD --&gt; PFT on 7/26/19 shows restrictive lung disease, not obstructive. Correct code is J45.901 )bronchial asthma);</t>
  </si>
  <si>
    <t>Please clarify use of Xarelto. Med list states pt not taking isosorbide -- if so, remove I20.9. Consider PTH due to CKDIII</t>
  </si>
  <si>
    <t>Alvarez, Roberto</t>
  </si>
  <si>
    <t>Z79.4; N18.3; E11.22; I73.9; C61;</t>
  </si>
  <si>
    <t>REMOVE from problem list: E11.9: DM without complication;</t>
  </si>
  <si>
    <t>PTH due to CKD III. Add Lupron to med list</t>
  </si>
  <si>
    <t>Araneta, Helaria D</t>
  </si>
  <si>
    <t>E11.69; E11.9</t>
  </si>
  <si>
    <t>E11.9: DM w/o complication</t>
  </si>
  <si>
    <t>E11.69: DM with other specified complication, no evidence of complication,  dyslipidemia not valid as Triglycerides or HDL not within parameters</t>
  </si>
  <si>
    <t>Patient diabetic, consider foot exam to rule out polyneuropathy, PTH due to Vit D deficiency. Consider CXR as patient is &gt;70 years of age</t>
  </si>
  <si>
    <t>Tatis, Iris A</t>
  </si>
  <si>
    <t>J44.1; F33.0; Z79.4; G63; D69.6; E11.22; N18.3; F11.20; M06.9; I73.9; D89.9; D61.818; N17.9;</t>
  </si>
  <si>
    <t>J44.1: No evidence of COPD;</t>
  </si>
  <si>
    <t>Eval I47.1: SVT-- noted on Holter 11/26/19 - eval if clinically significant; K74.60: Cirrhosis of liver noted on hospital note 1/16/2020 Advent health page 2, please eval;</t>
  </si>
  <si>
    <t>PTH due to CKD III and Vit D deficiency. Consider PFT to confirm " COPD" diagnosis.</t>
  </si>
  <si>
    <t>Dejesus, Daisy I</t>
  </si>
  <si>
    <t>F20.9; G63; M06.9; F32.1; F13.20; J44.9; G30.0;</t>
  </si>
  <si>
    <t>G63: polyneuropathy in other diseases --&gt; foot exam to confirm, no gabapentin or other medication;</t>
  </si>
  <si>
    <t>I20.9: Stable angina noted on several documents (Cardiovascular progress notes 8/31/17, please eval if still active and consider nitro/isosorbide);</t>
  </si>
  <si>
    <t>Former smoker &gt;30 pack/year consider PFT as there is no evidence for COPD, Consider PTH due to low Vit D. Any adjustment for antidepressants due to PHQ9 27 in 2019?</t>
  </si>
  <si>
    <t>Ramirez, Cristabel</t>
  </si>
  <si>
    <t>F33.9; I73.9; E11.65; Z79.4; G63; F11.20; D47.3; N18.3; F33.1;</t>
  </si>
  <si>
    <t>D47.3: Thrombocythemia, platelets are normal.(please remove code)  Eval G63 (polyneuro sec to other diseases), more likely that the polyneuropathy is secondary to DM;</t>
  </si>
  <si>
    <t>E11.3531: DM with proliferative diabetic retinopathy with traction retinal detachment -- seen on ophthalmologist note scanned in 2/21/19;</t>
  </si>
  <si>
    <t>PTH due to Vit D deficiency. Foot exam to confirm PNY, DM not on Ace/arb</t>
  </si>
  <si>
    <t>Crespo, Wilmarie</t>
  </si>
  <si>
    <t>G63; E66.01; F11.20; C50.919; F33.3;</t>
  </si>
  <si>
    <t>G62.9; C50.919: please code for in remission instead</t>
  </si>
  <si>
    <t>D68.59: PRIMARY HYPERCOAGULABLE STATE(2019/10/07 HOSPITAL RECORDS, PAGE 5/15, HIGH PT&amp;INR);</t>
  </si>
  <si>
    <t>CONS</t>
  </si>
  <si>
    <t>Valentin Rivera, Rosa</t>
  </si>
  <si>
    <t>F33.9; F13.20; M06.4; I20.9; E11.69; E78.2; I73.9; G63;</t>
  </si>
  <si>
    <t>G62.9; G63; E11.69: TG&gt;200&amp;HDL&lt;50 TO CODE THIS; I73.9: NO ABI/US;</t>
  </si>
  <si>
    <t>Hutley, Judy M</t>
  </si>
  <si>
    <t>E66.01; J44.9; M32.9; G63; E11.51; F33.1; N17.9; I73.9; D89.9; F13.20;</t>
  </si>
  <si>
    <t>J44.9: COPD - 2018 PFT showed no obstructive pattern, no restrictive pattern, (see Pulmo note 1/30/2020 page 2); G63: polyneuropathy due to other diseases: Please eval if PNY secondary to lupus or DM , as endocrinologist note 12/12/19 noted DM with polyneuropathy; N17.9: Acute kidney injury - no longer active;</t>
  </si>
  <si>
    <t>Eval  F10.2: Alcohol dependence in remission, Patient notes alcoholism on new patient paperwork, please eval;</t>
  </si>
  <si>
    <t>Former smoker, consider Repeat PFT if clinically necessary. Please clean up problem list, many repeated codes. Obtain records for rheumatology as there is no current evidence for Lupus or RA, but patient on mehotrexate</t>
  </si>
  <si>
    <t>Tavarez, Ramon</t>
  </si>
  <si>
    <t>Severino, Carmen A</t>
  </si>
  <si>
    <t>F33.0; N18.3; I73.9; I50.9;</t>
  </si>
  <si>
    <t>I50.9: CHF - no evidence, no medications for HF or symptoms, Echo shows only diastolic dysfunction; I73.9: PVD - no evidence as no imaging on file; N18.3: CKD III - only one GFR &lt;60, to meet criteria GFR should be &lt;60 on 2 labs 90 days apart; F33.0: Depression, no evidence in chart, PHQ9s have been WNL;</t>
  </si>
  <si>
    <t>PTH due to low Vit D and CKD III, consider CXR as patient is &gt;70 and none on file, Consider ABI/arterial US to confirm PVD</t>
  </si>
  <si>
    <t>Gonzalez, Francisco</t>
  </si>
  <si>
    <t>F33.0; J44.9; C61; I71.4; I48.0; E11.69; D68.69; J96.21; C18.9; C34.9;</t>
  </si>
  <si>
    <t>C18.9; colon cancer (remove as this is history of); E23: Hypogonadotropic hypogonadism - could not find any evidence in chart; J96.21: Acute and chronic Resp failure;</t>
  </si>
  <si>
    <t>J96.10: Chronic resp failure as patient is not to be on supplemental oxygen per CN Dr Massey;</t>
  </si>
  <si>
    <t>No oral hypoglycemics noted in chart, please eval. Diabetic not on ace/arb or statin. Hx of lung/colon cancer and DM, please consider foot exam to rule out polyneuropathy, Echo as patient has COPD</t>
  </si>
  <si>
    <t>F33.0; J44.9; C18.9; C34.90; C61; D68.69; I71.4; I48.0; E23; E11.65; J96.21;</t>
  </si>
  <si>
    <t>No oral hypoglycemics noted in chart, please eval. Diabetic not on ace/arb or statin. Hx of lung/colon cancer and DM, please consider foot exam to rule out polyneuropathy. Echo as patient has COPD</t>
  </si>
  <si>
    <t>Morgan, Harold F</t>
  </si>
  <si>
    <t>N18.3; E11.22; I70.0; I50.9; E26.1; I48.91; D68.69;</t>
  </si>
  <si>
    <t>All codes captured 1st half of the year (see suggested codes)</t>
  </si>
  <si>
    <t>E11.9: DM without complication; E11.22: DM with nephropathy (patient does not have CKD III); I63.89: other cerebral infarction (this should not be used in office setting); N18.3: CKD III  - no evidence, GRF &gt;60 and patient is African american</t>
  </si>
  <si>
    <t>D69.6: Thrombocytopenia (platelets 119 on 2/26/2020); M46.02: Spinal enthrsopathy ,cervical region - seen on MRI C spine 4/3/19: Facet arthropathy with thickening of ligamentum flavum; Evaluate G95.20: Unspecified cord compression - seen on MRI C spine 4/3/19 (eval if still active problem); E11.3493: DM with severe proliferative retinopathy seen on ophthalmologist consult;</t>
  </si>
  <si>
    <t>Hx CVA, eval any sequelae; consider PFT as CXR noted hyperinflation and findings consistent with COPD</t>
  </si>
  <si>
    <t>Cedeno, Jorge W</t>
  </si>
  <si>
    <t>D70.9; I73.9; F13.20; J44.9;</t>
  </si>
  <si>
    <t>D70.9: neutropenia - no evidence as neutrophils WNL on recent labs; I73.9: PVD - no evidence; F13.20: Sedative/anxiolytic dependence: no evidence as patient not on medication or mention of use, eval with Eforsce if active; J44.9;: COPD: no evidence, pt has history of asthma and flonase use, no PFT or meds on file;</t>
  </si>
  <si>
    <t>Former smoker, consider CXR and PFT if &gt;10 pack/year hx, or obtain previous records of CXR, ABI or arterial US to confirm PVD</t>
  </si>
  <si>
    <t>Tate, Lachelle</t>
  </si>
  <si>
    <t>Simmons, Elta L</t>
  </si>
  <si>
    <t>Simmons, George M</t>
  </si>
  <si>
    <t>N18.3: CKD III --&gt; GFR 55 and 51 on labs;</t>
  </si>
  <si>
    <t>CONSIDER PTH LEVEL D/T CKD 3,</t>
  </si>
  <si>
    <t>Alicea, Jose R</t>
  </si>
  <si>
    <t>I20.9; F11.20; F32.2; I70.0; E11.22; N18.3; J44.9; I48.91; D68.69;</t>
  </si>
  <si>
    <t>I20.9: Angina pectoris; F11.20: opioid dependence; F32.2: Depression, recurrent, severe; I70.0: athero of aorta; E11.22: DM with CKD; N18.3: CKD III; J44.9: COPD; I48.91: afib; D68.69: sec hypercoag state;</t>
  </si>
  <si>
    <t>E11.65: DM with hyperglycemia - patient does not meet criteria</t>
  </si>
  <si>
    <t>I27.21: pulmonary hypertension, RVSP 42mmHg noted on cardio note 8/13/19 page 1/3;</t>
  </si>
  <si>
    <t>AAA screening as patient is former smoker. Consider oral hypoglycemics, diabetic not on meds</t>
  </si>
  <si>
    <t>Castillo Jr, Juan U</t>
  </si>
  <si>
    <t>Hallman, Merrie E</t>
  </si>
  <si>
    <t>Hei, Xiuyun</t>
  </si>
  <si>
    <t>Current smoker, consider CXR</t>
  </si>
  <si>
    <t>Saure Musall, Haydee</t>
  </si>
  <si>
    <t>F11.20; J84.10;</t>
  </si>
  <si>
    <t>F11.20: opioid dependence - no evidence at the moment; J84.10: pulmonary fibrosis - no evidence;</t>
  </si>
  <si>
    <t>Current smoker, consider CXR, patient not seen since 2018</t>
  </si>
  <si>
    <t>Simpson, Aldyth</t>
  </si>
  <si>
    <t>Song, Junyu</t>
  </si>
  <si>
    <t>Davis, Henry</t>
  </si>
  <si>
    <t>Pereira, Kelvin A</t>
  </si>
  <si>
    <t>Justice, Janice</t>
  </si>
  <si>
    <t>Landry, Connie</t>
  </si>
  <si>
    <t>Arroyo Picard, Aida L</t>
  </si>
  <si>
    <t>Sealy, Lorna I</t>
  </si>
  <si>
    <t>Rowe, Ruth A</t>
  </si>
  <si>
    <t>Schwartz, Allen MD</t>
  </si>
  <si>
    <t>Mckahan, Thomas L</t>
  </si>
  <si>
    <t>E11.9; E11.42; D69.2; J44.9; I50.32;</t>
  </si>
  <si>
    <t>E11.42: DM w/ polyneuropathy; D69.2: Senile Purpura, consider mentioning easy bruising in examination and ROS;</t>
  </si>
  <si>
    <t>E11.9: DM w/o complications as patient has an established neurological complication; J44.9: COPD as there is no evidence in progress notes, pulmonologist notes or PFT to confirm diagnosis; I50.32: Diastolic CHF as there is no evidence in progress notes, cardiology notes or ECHO to confirm diagnosis;</t>
  </si>
  <si>
    <t>I25.118: CAD w/ angina as patient has an established CAD condition and currently taking Nitrostat;</t>
  </si>
  <si>
    <t>ECHO to confirm CHF, PFT to confirm COPD, Diabetic not on DM medication</t>
  </si>
  <si>
    <t>Ashley-Field, Barbara J</t>
  </si>
  <si>
    <t>I11.0;</t>
  </si>
  <si>
    <t>I11.0; hypertensive heart disease WITH heart failure - no evidence of heart failure, Echo WNL, no symptoms;</t>
  </si>
  <si>
    <t>Eval D69.2: senile purpura, patient notes easy bruising on NP paperwork;</t>
  </si>
  <si>
    <t>PTH due to Vit D deficiency, EKG as patient refers irregular heart beat on NP paperwork</t>
  </si>
  <si>
    <t>Rice, Gregory</t>
  </si>
  <si>
    <t>E11.40 ;G63; J44.9; I71.2; I77.9; C34.91;</t>
  </si>
  <si>
    <t>E11.40: DM with neuropathy (pt has diabetic shoes) ; J44.9: COPD; I71.2: Thoracic AAA; C34.91: Squamous cell carcinoma or right lung;</t>
  </si>
  <si>
    <t>G63: Polyneuropathy in other diseases - patient already has an established diabetic neuropathy; T65.291a;Toxic effect of other tobacco and nicotine, accidental (unintentional), initial encounter -&gt; acute code, I77.9: Incorrect code, the correct code is I73.9 PVD (seenin VA records);</t>
  </si>
  <si>
    <t>Clean up problem list as many coeds are repeated, obtain records from gainesville regarding Lung cancer</t>
  </si>
  <si>
    <t>Thomas Rice, Vicki</t>
  </si>
  <si>
    <t>G95; N18.3; F32.5; E46;</t>
  </si>
  <si>
    <t>E46: protein calorie malnutrition: patient's BMI is 16.09, patient has been progressively losing weight, 15 lbs in 6 months, 22lbs in a year; G95: Syringomyelia (Tiny syrinx at T6 noted on OV from Dr. Hameed;</t>
  </si>
  <si>
    <t>G95: Syringomyelia;</t>
  </si>
  <si>
    <t>Current smoker, consider PFT as patient has 10 pack/year hx</t>
  </si>
  <si>
    <t>Ombrello, Victoria M</t>
  </si>
  <si>
    <t>PTH and Homocysteine as patient has an established CKD, CXR as patient is an ex smoker, No medication concerns</t>
  </si>
  <si>
    <t>Garcia, Yalieski MD</t>
  </si>
  <si>
    <t>Centi, Etta L</t>
  </si>
  <si>
    <t>E11.22; N18.3; Z79.4; F03.90;</t>
  </si>
  <si>
    <t>PTH and Homocysteine as patient has an established CKD condition, CXR as patient is an ex smoker, No Medication concerns</t>
  </si>
  <si>
    <t>Boley, Patricia</t>
  </si>
  <si>
    <t>Moran, Aaron R</t>
  </si>
  <si>
    <t>F32.5; E66.01; E11.42; F11.20;</t>
  </si>
  <si>
    <t>F32.5: Depression, in remission;</t>
  </si>
  <si>
    <t>Adler, Michael</t>
  </si>
  <si>
    <t>E66.01; I70.0; F32.0; B18.2; F13.20; N18.3; J44.9; E21.5;</t>
  </si>
  <si>
    <t>E66.01: Morbid Obesity; I70.0: Athero of the Aorta; F32.0: Major depressive disorder, single episode, mild; B18.2: Chronic viral hepatitis C; F13.20: Sedative Dependence;  J44.9: COPD;</t>
  </si>
  <si>
    <t>N18.3: CKD III as there is no evidence in progress notes, no 2 labs with GFR &lt;60 90 days apart; E21.5: Disorder of parathyroid gland, unspecified as PTH is within normal limits now;</t>
  </si>
  <si>
    <t>Graf, Jessie J</t>
  </si>
  <si>
    <t>M06.9: Rheum arthritis;</t>
  </si>
  <si>
    <t>Eval for CHF; Angina; Hemiplegia/Hemiparesis; and vascular disease seen on HCC profile;</t>
  </si>
  <si>
    <t>Previous PCP records pending, no labs in chart, please obtain. Consider DMARD for RA</t>
  </si>
  <si>
    <t>Lenoir, Sandra M</t>
  </si>
  <si>
    <t>E27.9; E11.69; E66.01; I70.0; I25.118; D47.3; Z79.4; G63;</t>
  </si>
  <si>
    <t>I70.0: Athero of the Aorta; I25.118: CAD w/ stable angina; Z79.4: Long term use of insulin;</t>
  </si>
  <si>
    <t>D47.3: Essential (hemorrhagic) thrombocythemia as patient needs a peripheral blood smear to confirm diagnosis; G63: PNY classified elsewhere as patient has developed polyneuropathy due to DM;</t>
  </si>
  <si>
    <t>Yetman, Lynn C</t>
  </si>
  <si>
    <t>D69.6: Thromobocytopenia, unspecified as current PLT levels are &gt;140;</t>
  </si>
  <si>
    <t>Kleman, Richard L</t>
  </si>
  <si>
    <t>I70.0; E11.65 ; F33.41;</t>
  </si>
  <si>
    <t>Hayes, Joseph</t>
  </si>
  <si>
    <t>D47.3; C61;</t>
  </si>
  <si>
    <t>G63: Polyneuropathy in underlying condition (due to malignant neoplasm--Prostate CA);</t>
  </si>
  <si>
    <t>Dorobiala, Rebecca L</t>
  </si>
  <si>
    <t>Naylor, Mary L</t>
  </si>
  <si>
    <t>Witlin, William</t>
  </si>
  <si>
    <t>Wofford, Mary</t>
  </si>
  <si>
    <t>I50.9; C56.9; F33.0; E26.1; N18.3; I70.0; I27.20; I47.1;</t>
  </si>
  <si>
    <t>E26.1: NO MORE DIURETIC USE, KINDLY EVALUATE; N18.3: AFRICAN-AMERCIAN ALL EGFR MORE THAN THE RANGE;</t>
  </si>
  <si>
    <t>Hardister, Michael D</t>
  </si>
  <si>
    <t>Eval for Depressive/bipolar disorder; noted on HCC profile</t>
  </si>
  <si>
    <t>Scott, Janet L</t>
  </si>
  <si>
    <t>E66.01; E11.22; J44.9; J96.11; Z79.4; G63; E11.9; N18.3; I70.0; I49.5; I27.23; F32.2; F13.20; I50.31; E26.1;</t>
  </si>
  <si>
    <t>E66.01: morbid obesity; N18.3: CKD III; I70.0: Athero of the aorta (lumbar spine Xray 1/16/2020); F32.2: Depression, severe (please change to F33.0 as PHQ9 is 4 in 2020, no longer severe); F13.20;</t>
  </si>
  <si>
    <t>J96.11: Chronic respiratory failure: patient has been under the care of pulmonary medicine who does not recommend home oxygen at this time; G63: polyneuropathy in other diseases --&gt; patient already has DM with polyneuropathy; E111.9: DM without complication;</t>
  </si>
  <si>
    <t>Clean up problem list as many codes are repeated</t>
  </si>
  <si>
    <t>Perdue, Ella M</t>
  </si>
  <si>
    <t>N18.3; N25.81;</t>
  </si>
  <si>
    <t>N25.81: hyperperparathyroidism due to renal origin - no evidence as there is no PTH on file;</t>
  </si>
  <si>
    <t>Eval F13.20:sedative/anxiolytic dependence (patient on lorazepam, eval longevity of use); Please eval for D69.2 Senile purpura due to easy bruising -- document appropriately); J43.9: Emphysema: noted on CT chest Hospital notes LRMC page 27; Eval I50.9: CHF (new onset CHF noted on hospital records LRMC 11/6/19); I70.0: Athero of aorta on CT chest hospital records;</t>
  </si>
  <si>
    <t>PTH/homocysteine due to CKD III</t>
  </si>
  <si>
    <t>Mckinley, Arthur</t>
  </si>
  <si>
    <t>G63; E66.01; I70.0; F33.1; I25.118; J44.9; E26.1; E11.69; I50.9; F03.90; I11.0; E11.8;</t>
  </si>
  <si>
    <t>E08.65: Incorrectly coded; G63: polyneuro in other diseases --&gt; Not valid as polyneuropathy is stated as secondary to diabetes; J44.9: No evidence, order PFT to confirm; I50.9: CHF, unspecified (consider Echo and mention any symptoms if active); E26.1: Sec hyperaldosteronim (need proof for CHF before coding); I11.0 Hypertensive heart disease with heart failure; E11.8 Diabetes mellitus with complication - code should not be used in outpatient setting please remove;</t>
  </si>
  <si>
    <t>Clean up problem list, multiple repeated conditions. PFT to confirm COPD as there is none on file</t>
  </si>
  <si>
    <t>Vandee, Gary</t>
  </si>
  <si>
    <t>F17.200; J42; I20.9; F33.41; F11.20</t>
  </si>
  <si>
    <t>Bley, Richard H</t>
  </si>
  <si>
    <t>J44.9 and J44.0: COPD --&gt; there is no evidence, no PFT on file. CT chest suggest interstitial lung disease. Pulmo note no mention of COPD dx;</t>
  </si>
  <si>
    <t>Grunert, Richard</t>
  </si>
  <si>
    <t>I82.409; D68.69; N18.3; I50.32; E26.1; N25.81; I70.0; J44.9; I82.513; E26.1;</t>
  </si>
  <si>
    <t>Please clean up problem list as multiple dx are repeated. Obtain Echo and document any past symptoms for CHF as there is not enough evidence and no medications.</t>
  </si>
  <si>
    <t>Dryburg Jr, Thomas</t>
  </si>
  <si>
    <t>E11.9; E11.69</t>
  </si>
  <si>
    <t>E11.69: DM w/ other specified complications, consider conding with E78.2: Mixed Hyperlipidemia;</t>
  </si>
  <si>
    <t>E11.9; DM w/o complication as patient has an established diabetic dyslipidemia;</t>
  </si>
  <si>
    <t>Hohenegger, Burkhard</t>
  </si>
  <si>
    <t>G63; I70.0;</t>
  </si>
  <si>
    <t>I70.0: athero of the aorta (CXR 2/4/2020); G63: polyneuropathy in other diseases (please specify what the polyneuropathy is secondary to)</t>
  </si>
  <si>
    <t>Patient is current smoker, consider PFT</t>
  </si>
  <si>
    <t>Leenerts, William W</t>
  </si>
  <si>
    <t>Eval for G62.2: Polyneuropathy due to other toxic agents or G62.82 Radiation-induced polyneuropathy
as patient has an established polyneuropathy that could be due to patient receiving chemotherapy/radiation for Prostate Ca;</t>
  </si>
  <si>
    <t>Atkinson, Ricky</t>
  </si>
  <si>
    <t>I50.9; E11.22; N18.3; N25.81; J43.9;</t>
  </si>
  <si>
    <t>N25.81: Hyperparathyroidism of renal origin - patient's PTH is 28 (WNL);</t>
  </si>
  <si>
    <t>I70.0: Athero of the aorta noted on CT abdomen 11/26/2019;</t>
  </si>
  <si>
    <t>Please clarify eliquis use -- any afib, hx of DVT, PE etc? Patient notes irregular heartbeat on new patient paperwork, consider PFT as CT suspicious for emphysema.</t>
  </si>
  <si>
    <t>Himmelfarb, Renita</t>
  </si>
  <si>
    <t>F13.20; F03.90; F25.1;</t>
  </si>
  <si>
    <t>Obtain previous records. Awaiting records for conditions.</t>
  </si>
  <si>
    <t>Himmelfarb, Roy</t>
  </si>
  <si>
    <t>D33.3;</t>
  </si>
  <si>
    <t>F32.1 Major depressive disorder, single episode, moderate(Per most recent PHQ9);</t>
  </si>
  <si>
    <t>Ittner, Carl B</t>
  </si>
  <si>
    <t>Eval for RA/Inflamm. connective tissue disease; vascular disease; noted on HCC profile</t>
  </si>
  <si>
    <t>Consider CXR or US/ABI to R/o vascular disease</t>
  </si>
  <si>
    <t>Pierce, Robert N</t>
  </si>
  <si>
    <t>CXR as patient is an ex smoker, CXR as patient is an ex smoker, No medication concerns</t>
  </si>
  <si>
    <t>Abolafia, Barbara L</t>
  </si>
  <si>
    <t>F10.20; F32.1;</t>
  </si>
  <si>
    <t>F32.1: DEpression, moderate (considder changing to F33.42: depression, recurrent, in remission);</t>
  </si>
  <si>
    <t>F10.20: ETOH dependence, no evidence;</t>
  </si>
  <si>
    <t>Former smoker, 25 pack year history, consider CXR and PFT</t>
  </si>
  <si>
    <t>Quillen, Paul</t>
  </si>
  <si>
    <t>Mckenzie, Michael A</t>
  </si>
  <si>
    <t>J43.2; I77.71;</t>
  </si>
  <si>
    <t>J43.2: EMPHYSEMA; I77.71: CAROTID DISSECTION;</t>
  </si>
  <si>
    <t>D68.69: SECONDARY;</t>
  </si>
  <si>
    <t>D68.59: PRIMARY HYPERCOAGULABLE STATE(2019/11/29 LABS. HIGH PT&amp;INR); I70.0: AS OF AORTA(CT CHEST 2019/12/30); I27.20: PULMONARY HYPERTENSION(ECHO 2019/12/11, RVSP 36 MM HG);</t>
  </si>
  <si>
    <t>Current smoker, consider Chest Xray, PFT</t>
  </si>
  <si>
    <t>Huntt, Samantha E</t>
  </si>
  <si>
    <t>F33.2;</t>
  </si>
  <si>
    <t>F33.2: Depression, recurrent, severe;</t>
  </si>
  <si>
    <t>Eval for Chronic hepatitis; Drug/alcohol dependence; seen on HCC profile</t>
  </si>
  <si>
    <t>There is an annual quality assessment scanned in that belongs to the wrong patient</t>
  </si>
  <si>
    <t>Hoffert, William J</t>
  </si>
  <si>
    <t>Eval for I70.2.2: Unspecified atherosclerosis of arteries left leg, noted on hip Xray 3/8/16;</t>
  </si>
  <si>
    <t>Former smoker, 24 pack year, consider CXR, AAA and PFT</t>
  </si>
  <si>
    <t>Hoffert, June A</t>
  </si>
  <si>
    <t>E11.22;  N18.3 (please back up with supporting documentation -- GFRs have been in the 90's); I70.0; E66.01;</t>
  </si>
  <si>
    <t>E11.22: ALL EGFR IN 90; N18.3;</t>
  </si>
  <si>
    <t>Current smoker, consider Chest Xray, PFT and Low dose CT due to 150 pack year smoking history (3 packs/day for 50 years noted on Annual qualiry assessment). Consider repeat CMP, not enough evidence at this time to prove CKDIII; DM, consider Ace/arb</t>
  </si>
  <si>
    <t>Chite, Karen</t>
  </si>
  <si>
    <t>Miller, Vicki</t>
  </si>
  <si>
    <t>I20.9; F33.9; D70.9; N25.81; I11.0; J44.9;M32.9; N18.3; F13.20; D89.9; E66.01;I77.9</t>
  </si>
  <si>
    <t>I20.9: Angina pectoris; F33.9: Depression, recurrent; N25.81: hyperparathyrpodism of renal origin (please eval if renal or non renal as both are in chart); J44.9: COPD (please document with CHF to obtain code interaction) ;M32.9: SLE (please obtain rheum note); N18.3: CKD III; F13.20: Sedative dependence, multiple Xanax refills; D89.9: immunosupressed state; E66.01: morbid obesity;</t>
  </si>
  <si>
    <t>I77.9: this code is incorrect, please remove; D70.9: Neutropenia, no longer active;</t>
  </si>
  <si>
    <t>Eval D69.2: senile purpura as easy bruising noted on new patient paperwork;</t>
  </si>
  <si>
    <t>Please clean up problem list as multiple dx are repeated.</t>
  </si>
  <si>
    <t>Hastings, Edward A</t>
  </si>
  <si>
    <t>I70.0; J41.0; D47.3;</t>
  </si>
  <si>
    <t>I70.0 Athero aorta; J41.0 Chronic bronchitis;</t>
  </si>
  <si>
    <t>D47.3 Thrombocythemia, only one CBC on file. Please order another one with peripheral smear or obtain hematology note;</t>
  </si>
  <si>
    <t>L98.499: Ischemic ulcer of finger, unsp ulcer stage, seen on Dr, Maroun note;</t>
  </si>
  <si>
    <t>PFT former smoker.</t>
  </si>
  <si>
    <t>Mac Donald, Raymond K</t>
  </si>
  <si>
    <t>Dubrow, Irene</t>
  </si>
  <si>
    <t>I70.0; F33.1; F13.20; G63; N25.81; N18.3;</t>
  </si>
  <si>
    <t>N25.81: secondary hyperparathyroidism of renal origin; F13.20: sedative/anxiolytic dependence;</t>
  </si>
  <si>
    <t>Consider changing F33.1 to F33.42 (depression in remission), Evaluate for  I27.20: Pulmonary hypertension, RVSP 33mmHG (elevated right systolic pressure noted on Echo 1/29/19);</t>
  </si>
  <si>
    <t>Palmer, Claudette A</t>
  </si>
  <si>
    <t>J42; I25.118; F32.2;</t>
  </si>
  <si>
    <t>J42: chronic bronchitis -: no evidence at this moment</t>
  </si>
  <si>
    <t>Eval F11.20: opioid dependence as patient is on tramadol, eval longevity of use; G63: polyneuropathy in other diseases (pt pre-diabetic and absent foot exam + gabapentin use), previous records also state patient is diabetic, please evaluate; Eval M46.1: Sacroilitis, noted on Pain management consult note 2/15/2020 page 8;</t>
  </si>
  <si>
    <t>Clean up problem list and remove acute and resolved dx,</t>
  </si>
  <si>
    <t>Cordeiro, Maria</t>
  </si>
  <si>
    <t>E11.42; E66.01; I11.0; M06.9; D69.6; M32.14;</t>
  </si>
  <si>
    <t>Please obtain rheum note to confirm Lupus and RA, patient is not on DMARD, please eval.</t>
  </si>
  <si>
    <t>Cordeiro, Camilo</t>
  </si>
  <si>
    <t>Patient is former smoker, consider CXR/PFT, &gt;25 pack year hx</t>
  </si>
  <si>
    <t>Kleinkopf, Paul</t>
  </si>
  <si>
    <t>G63; F13.20; N18.3; I13.0; N25.81; I70.0; F33.1; D69.2;</t>
  </si>
  <si>
    <t>Nozzi, Vick L</t>
  </si>
  <si>
    <t>I70.0; J42;</t>
  </si>
  <si>
    <t>I70.0: AS OF AORTA; J42: BRONCHITIS;</t>
  </si>
  <si>
    <t>N18.3: CKD 3(11/06/2019 LABS, EGFR 57); J47.9: BRONCHIECTASIS(CT CHEST 2020/01/14); I50.22: CHF(ECHO 2020/01/14, EF 45%);</t>
  </si>
  <si>
    <t>CONSIDER PFT/CXR AS PT IS CURRENT SMOKER, PT D/T CKD 3</t>
  </si>
  <si>
    <t>Williams, Carol</t>
  </si>
  <si>
    <t>I11.0; Z79.4; E11.42; N18.3;</t>
  </si>
  <si>
    <t>Eval codes noted in member health profile:J41.0: Simple chronic bronchitis; F33.42: Major depressive disorder in full remission; I48.91: Afib (noted on cardio note from premier medical pg 51); I70.0: Athero of the aorta, noted on CT abdomen on records from premier medical pg 29; Eval I73.9 PVD, plaque seen in bilateral lower extremity arterial ultrasound on 10/22/19 Records from premier medical , pg 25</t>
  </si>
  <si>
    <t>Re-weigh/measure patient as BMIs are drastically different in visit notes;; No Concerns</t>
  </si>
  <si>
    <t>Duncan, Kenneth D</t>
  </si>
  <si>
    <t>E11.22: DM with CKD III;</t>
  </si>
  <si>
    <t>E11.29: DM with other specified kidney complication (E11.22 or E11.21 is more specific)</t>
  </si>
  <si>
    <t>Eval for D69.2: senile purpura as patient notes easy bruising on NP paperwork, document appropruately if active;</t>
  </si>
  <si>
    <t>Former smoker, eval CXR</t>
  </si>
  <si>
    <t>Francia, John</t>
  </si>
  <si>
    <t>I70.212; G35;</t>
  </si>
  <si>
    <t>Kindy, Ruth A</t>
  </si>
  <si>
    <t>J42;</t>
  </si>
  <si>
    <t>J42: Unspecified chronic bronchitis as there is no evidence in progress notes, or multiple notes with acute bronchitis to confirm diagnosis;</t>
  </si>
  <si>
    <t>CXR as patient is an ex smoker, No Medication concerns</t>
  </si>
  <si>
    <t>Tedesco, Darlene L</t>
  </si>
  <si>
    <t>Consider PTH due to Vit D deficiency. Please obtain old records, none on file (1/24/2019 added to order for next visit)</t>
  </si>
  <si>
    <t>Griffin Ii, James</t>
  </si>
  <si>
    <t>I70.0; J44.9; D69.2; F33.0;</t>
  </si>
  <si>
    <t>E21.3: hyperparathyroidism - resolved, most recent results 8/22/19 note PTH at 55;</t>
  </si>
  <si>
    <t>Consider Echo due to COPD/SOB</t>
  </si>
  <si>
    <t>Woodrum, Joseph</t>
  </si>
  <si>
    <t>N18.6; E11.22; Z99.2; Z79.4; N25.81; I70.0; G40.909;</t>
  </si>
  <si>
    <t>Z99.2 Dependence on peritoneal dialysis; G40.909 seizure disorder; I70.0 Athero aorta;</t>
  </si>
  <si>
    <t>Patient has pacemaker, eval for Sick sinus syndrome. Echo due to DM, End renal disease.</t>
  </si>
  <si>
    <t>Lamothe, George M</t>
  </si>
  <si>
    <t>Z68.41;</t>
  </si>
  <si>
    <t>Z68.41: Body mass index (BMI) 40.0-44.9, adult;</t>
  </si>
  <si>
    <t>Sheridan, Dean</t>
  </si>
  <si>
    <t>F10.20; G62.1;</t>
  </si>
  <si>
    <t>I70.0 Athero of Aorta;</t>
  </si>
  <si>
    <t>Klanke, David</t>
  </si>
  <si>
    <t>E21.0; E11.69; E11.65;</t>
  </si>
  <si>
    <t>E11.69: DM w/ other specified complications, consider coding with E78.2: Mixed Hyperlipidemia;</t>
  </si>
  <si>
    <t>E11.65: DM w/ hyperglycemia as current HbA1C is 7.5;</t>
  </si>
  <si>
    <t>CXR as patient &gt;70 years of age and none on file, No medication concerns</t>
  </si>
  <si>
    <t>Aniol, Richard J</t>
  </si>
  <si>
    <t>Johnson, Margaret A</t>
  </si>
  <si>
    <t>E66.01; I20.9; I48.20; D68.69;</t>
  </si>
  <si>
    <t>CXR as patient &gt;70 years of age and none on file, Clarify use of Escitalopram</t>
  </si>
  <si>
    <t>Fleischer, Philip</t>
  </si>
  <si>
    <t>E11.69; F11.20;</t>
  </si>
  <si>
    <t>F11.20: Opioid Dependence;</t>
  </si>
  <si>
    <t>CXR as patient &gt;70 years of age and none on file, Diabetic not on an ACE/ARB or statins</t>
  </si>
  <si>
    <t>Fleischer, Gillian</t>
  </si>
  <si>
    <t>J42: Unspecified chronic bronchitis as there is no evidence in progress notes or multiple episodes of acute bronchitis to confirm diagnosis;</t>
  </si>
  <si>
    <t>CXR as patient &gt;70 years of age and none on file, PFT to evaluate possible obstructive pattern, No medication concerns</t>
  </si>
  <si>
    <t>Laiz, Charlene M</t>
  </si>
  <si>
    <t>E11.42; Z79.4; J44.9; F33.1; D68.69; Z21; E66.01; I82.511; N18.3;</t>
  </si>
  <si>
    <t>E11.42: DM with neuropathy; Z79.4: long trm insulin use; J44.9: COPD ; F33.1: MDD; D68.69 Other thrombophilia; Z21: HIV. asymptomatic; E66.01: Morbid obesity; I82.511: Chronic DVT; N18.3: CKD III;</t>
  </si>
  <si>
    <t>Consider D89.9: Immunosuppressed status (due to HIV/renal transplant);</t>
  </si>
  <si>
    <t>Laiz, Guillermo</t>
  </si>
  <si>
    <t>I25.118; E26.1; E66.01; F32.2; E11.42; E11.51; F11.288; J44.9;</t>
  </si>
  <si>
    <t>Please obtain all previous PCP records</t>
  </si>
  <si>
    <t>Fox, Deborah A</t>
  </si>
  <si>
    <t>Former smoker, consider CXR</t>
  </si>
  <si>
    <t>Patrick, Reba</t>
  </si>
  <si>
    <t>I20.9; I70.0; N18.3; I48.20; D68.69; I50.32;</t>
  </si>
  <si>
    <t>I20.9: Angina pectoris; I70.0: athero of the aorta;</t>
  </si>
  <si>
    <t>Eval isosorbide/nitroglycerin for angina, please clean up problem list. PTH due to CKD III</t>
  </si>
  <si>
    <t>Martinez, Geri</t>
  </si>
  <si>
    <t>Messick, Tyrie A</t>
  </si>
  <si>
    <t>F32.0; E66.01; I25.118; I27.20;</t>
  </si>
  <si>
    <t>Eval if isosorbide/nitroglycerin needed as patient has dx of CAD with stable angina.</t>
  </si>
  <si>
    <t>Blumberg, Arthur D</t>
  </si>
  <si>
    <t>F13.20: Sedative Dependence;</t>
  </si>
  <si>
    <t>I70.0: Athero of the Aorta noted in CXR 02/07/2020; I27.20: Pulmonary Hypertension ntoed in ECHO 03/05/2020 with RVSP 35 mmHg and impressions of mild pulmonary hypertension;</t>
  </si>
  <si>
    <t>Consider PFT as patient is an ex smoker, No medication concerns</t>
  </si>
  <si>
    <t>Agle, Thomas</t>
  </si>
  <si>
    <t>I70.203; E66.01; F13.20; N18.3; F33.0; D89.9; E11.21; E11,69;</t>
  </si>
  <si>
    <t>E66.01 Morbid obesity; I70.203 Atherosclerosis of native artery of both lower extremities; N18.3 CKD stage 3; E11.69 DM type 2 with diabetic dyslipidemia; F13.20 Sedative, hypnotic or anxiolytic dependence, uncomplicated; E11,21 Type 2 diabetes mellitus with diabetic nephropathy, without long-term current use of insulin( No current labs received for confirmation);</t>
  </si>
  <si>
    <t>D89.9 Immunosuppressed status - appears condition has resolved; F33.0 Major depressive disorder, recurrent, mild;</t>
  </si>
  <si>
    <t>F33.4 Major depressive disorder, recurrent, in remission, unspecified - consider this code instead of F33.0 as per last PHQ;</t>
  </si>
  <si>
    <t>Consider arterial duplex for athero of extremities;</t>
  </si>
  <si>
    <t>Kochanowski, Margaret</t>
  </si>
  <si>
    <t>Evaluate I20.8: Other forms of angina pectoris noted on Preop clearance for UNOVA 12/4/19 page 18;</t>
  </si>
  <si>
    <t>Consider nitro/isosorbide for angina pectoris if confirmed</t>
  </si>
  <si>
    <t>Deal, Denise D</t>
  </si>
  <si>
    <t>G35; E11.42; E11.9;</t>
  </si>
  <si>
    <t>Eval D69.2: Senile purpura due to easy bruising on new patient paperwork--document appropriately; F33.0: DEPRESSION(SERTRALINE); F13.20: ANXIOLYTIC DEPENDENCE(CLONAZEPAM); D68.69: PRIMARY HYPERCOAGULABLE STATE(11/26/2019 LABS, HIGH PT&amp;INR);</t>
  </si>
  <si>
    <t>Timour, Jon</t>
  </si>
  <si>
    <t>I70.0; E11.42; Z79.4; F33.0; F13.20;</t>
  </si>
  <si>
    <t>I70.0: AS OF AORTA; E11.42: DIABETIC POLYNEUROPATHY; Z79.4: INSULIN USE; F33.0: DEPRESSION;</t>
  </si>
  <si>
    <t>F13.20: NO EVIDENCE;</t>
  </si>
  <si>
    <t>F11.20: OPIOID DEPENDENCE(HYDROCODONE);</t>
  </si>
  <si>
    <t>CONSIDER PFT/CXR AS PT IS CURRENT SMOKER, NO LABS AVAILABLE</t>
  </si>
  <si>
    <t>Hicks, Edgar W</t>
  </si>
  <si>
    <t>J44.9; Z99.81; N18.3;</t>
  </si>
  <si>
    <t>G63: POLYNEUROPATHY(HYPOTHYROIDISM PLUS GABAPENTIN USE); J96.10: RESPIRATORY FAILURE(DEPENDENCE ON SUPPLEMENTAL OXYGEN); D69.6: THROMBOCYTOPENIA(2019/11/13 LABS, PLT 105);</t>
  </si>
  <si>
    <t>Olson, David V</t>
  </si>
  <si>
    <t>Evaluate  F10.20: ETOH dependence - Audit C noted pt drinking 4+ times/week and 3-4 drinks/day;</t>
  </si>
  <si>
    <t>Repeat CMP as GFR previous records was 56</t>
  </si>
  <si>
    <t>Katz, Joseph</t>
  </si>
  <si>
    <t>D68.59; I73.9;</t>
  </si>
  <si>
    <t>D68.59: Primary Thrombophlia as there is no evidence that patient has Factor V deficiency, I73.9: PVD as there is no evidence in progress notes, Arterial U/S or ABI to confirm diagnosis;</t>
  </si>
  <si>
    <t>I25.118: CAD w/ stable angina as patient has history of CAD and currently taking isosorbide; D68.69: Other thrombophilia as patient is currently taking Warfarin for chronic DVT;</t>
  </si>
  <si>
    <t>Johnson, Philip M</t>
  </si>
  <si>
    <t>Melanson, Paul</t>
  </si>
  <si>
    <t>E66.01; F33.41;</t>
  </si>
  <si>
    <t>AAA as patient is an ex smoker and meets age criteria, No Medication concerns</t>
  </si>
  <si>
    <t>Ford, Barbara</t>
  </si>
  <si>
    <t>J44.9; I11.0; E11.69; E66.01; N18.3;</t>
  </si>
  <si>
    <t>E11.69: DM with other complication; E66.01: Morbid obesity;</t>
  </si>
  <si>
    <t>N18.3: CKD III: no evidence, recent labs note GFR at 94, previous 91; E11.22 and E11.21: No evidence of renal manifestations; I11.0: hypertensive heart disease with HF: No echo on file, no evidence; J44.9: COPD: no evidence as no PFT on file, previous records only mention Asthma;</t>
  </si>
  <si>
    <t>PTH due to  D deficiency, Please scan foot exam to confirm diabetic polyneuropathy</t>
  </si>
  <si>
    <t>Cirullo, Donna S</t>
  </si>
  <si>
    <t>I73.9; K74.60; D68.69; M06.9; N18.3; E44.1; K72.90; D84.9;</t>
  </si>
  <si>
    <t>E26.1: Secondary hyperaldosteronism - patent with ascites and on furosemide;Eval for  D86.0: Sarcoidosis of lung -- noted on cardio referral 2/24/2020 page 6, correlate clinically and order testing if necessary; Eval M05.59: RA with polyneuropathy also seen on cardio referral; Eval for I82.409: DVT (eval if still active or not, consider U/S venous doppler). Eval fot F33.9: depression,recurrent noted on UF health 2/21/2020 page 5 nd patient on buspirone and trazodone;</t>
  </si>
  <si>
    <t>Obtain previous records to confirm suspect dx</t>
  </si>
  <si>
    <t>Santiago Pacheco, Luis A</t>
  </si>
  <si>
    <t>Please obtain previous records/imaging</t>
  </si>
  <si>
    <t>Esposito, Ruth A</t>
  </si>
  <si>
    <t>J44.9; M35.3;</t>
  </si>
  <si>
    <t>Esposito, Thomas M</t>
  </si>
  <si>
    <t>Winfree, Jeanine</t>
  </si>
  <si>
    <t>F11.20; F31.9;</t>
  </si>
  <si>
    <t>F11.20: opioid dependence; F31.9: bipolar disorder;</t>
  </si>
  <si>
    <t>Eval M46.1: Sacroilitis, noted on Dr. Pinnamaneni notes 8/20/19, eval if stil active;</t>
  </si>
  <si>
    <t>Patient is current smoker, consider CXR/PFT. No recent labs on file</t>
  </si>
  <si>
    <t>Goodman, Bobby J</t>
  </si>
  <si>
    <t>F13.20; D69.2; N18.3; N25.81;</t>
  </si>
  <si>
    <t>F13.20: Sedative Dependence; N18.3: CKD III; D69.2: Senile Purpura;</t>
  </si>
  <si>
    <t>N25.81: Secondary hyperparathyroidism of renal origin as there is no evidence of altered PTH values in chart;</t>
  </si>
  <si>
    <t>Mueller, Robert K</t>
  </si>
  <si>
    <t>Eval for I48.0: Paroxysmal Afib noted on FHV records Dr. Sustaric 12/17/19; D69.2: Senile purpura, please eval and document appropriately if active;</t>
  </si>
  <si>
    <t>Canaan, Mazal</t>
  </si>
  <si>
    <t>J44.9; D68.69; I48.20; K86.1; M06.9;</t>
  </si>
  <si>
    <t>Eval for codes noted on Freedom member health profile: I73.9: PVD; B18.2: Chronic viral Hep C;I50.33: acute on chronic HF; I20.8: Angina;</t>
  </si>
  <si>
    <t>Obtain all previous records. Echo and CXR pending. Need new labs ordered. PFT needed per COPD.</t>
  </si>
  <si>
    <t>Carey, Bradford</t>
  </si>
  <si>
    <t>F31.75;</t>
  </si>
  <si>
    <t>F31.75: BIPOLAR DISORDER;</t>
  </si>
  <si>
    <t>Kaplan, Mark</t>
  </si>
  <si>
    <t>F33.0; F10.21; N17.9;</t>
  </si>
  <si>
    <t>Vallies, Robert</t>
  </si>
  <si>
    <t>M46.1; G63; E11.40; I20.9; J44.9; E66.01; F11.20;</t>
  </si>
  <si>
    <t>M46.1 Sacroiliitis;  E11.40 DM w/neuropathy; I20.9 Angina pectoris; J44.9 COPD; E66.01 MO; F11.20 Opioid dependence;</t>
  </si>
  <si>
    <t>G63 Polyneuropathy in diseases classified elsewhere, please remove code, already coding DM w/neuropathy;</t>
  </si>
  <si>
    <t>EVAL D68.59 Primary hypercoag state seen on previous notes. Consultations &gt; 20181010 OV NOTES &gt; page 8; EVAL F32.0: MDD, single episode, mild, seen on Freedom Health report. PHQ9 5 in 2019. If resolved please code F32.5 MDD in full remission;</t>
  </si>
  <si>
    <t>CXR/PFT for COPD. Echo for CAD. ABI/Arterial US due to CAD. MAU/CR due to DM.</t>
  </si>
  <si>
    <t>Maloney, Fred</t>
  </si>
  <si>
    <t>Patient claims PVD, please send ABI/Arterial US. Former smoker, send CXR/PFT. Patient had MI and CABG, send Echo.</t>
  </si>
  <si>
    <t>Rose, Douglas</t>
  </si>
  <si>
    <t>Culbertson, Robert A</t>
  </si>
  <si>
    <t>I70.0: Athero aorta seen on AAA 06/21/2018 in PMA Records page 8; EVAL I27.29: Other secondary pulmonary hypertension seen  in PMA Records page 45;</t>
  </si>
  <si>
    <t>none.</t>
  </si>
  <si>
    <t>Johnson, Maria L</t>
  </si>
  <si>
    <t>G63; F13.20; E11.65; Z79.4; E66.01;</t>
  </si>
  <si>
    <t>G63: POLYNEUROPATHY SEC. TO HYPOTHYROIDISM; F13.20: ANXIOLYTIC DEPENDENCE; E11.65: DIABETIC HYPERGLYCEMIA; Z79.4: INSULIN USE; E66.01: MORBID OBESITY;</t>
  </si>
  <si>
    <t>E11.9: DM W/O COMPLICATION; E11.40: ONE COMPLICATED DIABETES CODE IS ENOUGH;</t>
  </si>
  <si>
    <t>Ackerman, Larry W</t>
  </si>
  <si>
    <t>F31.32; F03.91; I70.0; N17.9;</t>
  </si>
  <si>
    <t>I73.9; J44.9;</t>
  </si>
  <si>
    <t>Ackerman, Beatrix I</t>
  </si>
  <si>
    <t>Keep eye on low albumin and BMI as patient refers poor appetite and weight loss. Possible Protein calorie malnutrition on future</t>
  </si>
  <si>
    <t>Moore, Judy A</t>
  </si>
  <si>
    <t>E27.1; F32.0; N18.3; N25.81; F11.20; J44.9;</t>
  </si>
  <si>
    <t>Former smoker 30 pack year, consider CXR/PFT.</t>
  </si>
  <si>
    <t>Polakowski, Karen C</t>
  </si>
  <si>
    <t>F13.20: Sedative dependence (on zolpidem) and seen on HCC profile;</t>
  </si>
  <si>
    <t>; Patient on zolpidem, eval for F13.20: sedative dependence</t>
  </si>
  <si>
    <t>Koski, Randy S</t>
  </si>
  <si>
    <t>Cartagena, William</t>
  </si>
  <si>
    <t>Tinsley Jr, Luther A</t>
  </si>
  <si>
    <t>E11.41; I48.2;</t>
  </si>
  <si>
    <t>I48.2: Chronic Afib;</t>
  </si>
  <si>
    <t>D68.69: Other thrombophilia. Patient w/Afib and on Xarelto; I70.0: Athero of the aorta noted on CXR 01/23/2020; Eval I50.22: CHF, systolic, Echo 12/27/2019 noted EF at 32% in 2017, EF 12/2019 is 50-55%;</t>
  </si>
  <si>
    <t>PTH due to low vit D</t>
  </si>
  <si>
    <t>Benzi, Terry</t>
  </si>
  <si>
    <t>J43.9: EMPHYSEMA(2020/02/04 CXR); EVALUATE M46.96: FACET ARTHROPATHY(2020/02/04 CXR, PAGE 2/3, IF THEIR IS PAIN/TENDERNESS, KINDLY CODE THIS);</t>
  </si>
  <si>
    <t>Funkhouser, Darlene F</t>
  </si>
  <si>
    <t>Poisson, Maurice A</t>
  </si>
  <si>
    <t>E11.40: DM with neuropathy - no evidence of neuropathy;</t>
  </si>
  <si>
    <t>E66.01: Morbid obesity - BMI &gt;35 + DM as comorbidity; F33.0: Depression, recurrent, mild --&gt; PHQ9 score 5 with sadness, hopelessness, anhedonia + on sertraline;</t>
  </si>
  <si>
    <t>Send PTH due to loe Vit D. Former smoker, consider PFT/AAA screen</t>
  </si>
  <si>
    <t>Poisson, Denise R</t>
  </si>
  <si>
    <t>Cline, Richard H</t>
  </si>
  <si>
    <t>F03.90; N25.81; N18.3;</t>
  </si>
  <si>
    <t>N18.3: CKD as there is no evidence of two labs 90 days apart with GFR &lt;60; N25.81: Secondary hyperparathyroidism of renal origin as there is no evidence of altered PTH values;</t>
  </si>
  <si>
    <t>Rowe, Robert R</t>
  </si>
  <si>
    <t>N25.81; I70.0;</t>
  </si>
  <si>
    <t>Persinger, Phyllis L</t>
  </si>
  <si>
    <t>Slaughter Jr, Charles V</t>
  </si>
  <si>
    <t>J44.9 COPD, no PFT on file and no mention in previous records;</t>
  </si>
  <si>
    <t>I70.0: Athero aorta, seen on LMI CXR 02/19/2020; EVAL J43.9: Emphysema, seen on LMI CXR 02/19/2020;</t>
  </si>
  <si>
    <t>PFT due to former smoker and hyperinflated lungs.</t>
  </si>
  <si>
    <t>Schlaff Whitfield, G</t>
  </si>
  <si>
    <t>F13.20; G63;</t>
  </si>
  <si>
    <t>Barrick, Gertrude H</t>
  </si>
  <si>
    <t>E11.9; Z79.4;</t>
  </si>
  <si>
    <t>Martin, Myra</t>
  </si>
  <si>
    <t>I50.9; J44.9; F33.41; I73.9; I11.0; N25.81;</t>
  </si>
  <si>
    <t>I73.9: PVD (No evidence fot PVD at this time);</t>
  </si>
  <si>
    <t>I70.0: Athero of the aorta noted on CT angiogram 4/18/17 Records from the Villages health;</t>
  </si>
  <si>
    <t>Obtain records for PFT to confirm COPD</t>
  </si>
  <si>
    <t>Hudson, Pamela A</t>
  </si>
  <si>
    <t>J44.9; D69.2; N18.3; F32.0; N25.81; G63;</t>
  </si>
  <si>
    <t>J44.9: COPD as there is no evidence in progress notes, pulmonologist notes or PFT to confirm diagnosis;</t>
  </si>
  <si>
    <t>Ittner, Richard P</t>
  </si>
  <si>
    <t>Eval for vascular disease; noted in HCC profile</t>
  </si>
  <si>
    <t>Consider foot exam to eval polyneuropathy, patient has pre-DM and hypothyroidisim,  Former smoker, consider CXR, PTH due to low Vit D</t>
  </si>
  <si>
    <t>Dieckmann, Joyce</t>
  </si>
  <si>
    <t>E11.40; J44.9; F10.20;</t>
  </si>
  <si>
    <t>F10.20: ETOH dependence;</t>
  </si>
  <si>
    <t>E11.40: No neuropathy on foot exam and no meds; J44.9: COPD --&gt; no PFT on file, no evidence at the moment, previous records state patient has Asthma (J45.20);</t>
  </si>
  <si>
    <t>I70.0: Athero of aorta noted on CT chest 7/9/19;</t>
  </si>
  <si>
    <t>Clean up problem list, many repeated diagnoses</t>
  </si>
  <si>
    <t>Ohlwiler, Linda S</t>
  </si>
  <si>
    <t>Dararutana, Nisit</t>
  </si>
  <si>
    <t>Tipaldi, Eunice</t>
  </si>
  <si>
    <t>Please evaluate for conditions noted on Member health profile: D69.2: Senile purpura; H35.3210: Exudative age related macular degeneration; I50.32: Diastolic CHF --&gt; Echo 08/27/2019 noted Grade II diastolic dysfunction and patient has edema and SOB, OR I27.21 Pulmonary hypertension as Echo 08/27/2019, records from Premier medical notes RVSP 68mmHg;</t>
  </si>
  <si>
    <t>Cumberland, Stephen</t>
  </si>
  <si>
    <t>E11.42; G63;</t>
  </si>
  <si>
    <t>E11.42 Type 2 diabetes mellitus with diabetic polyneuropathy, without long-term current use of insulin( No evidence of polyneuropathy);</t>
  </si>
  <si>
    <t>G62.0: Drug induced polyneuropathy - patient already has an established diabetic polyneuropathy, both cannot be coded;</t>
  </si>
  <si>
    <t>Evaluate F10.20: Alcohol dependence, as patient drinks 3-4 drinks daily per 3/6/19 annual quality assessment and 2018 Audit C positive, query if any social repercussions, tolerance, etc;</t>
  </si>
  <si>
    <t>Former smoker, consider CXR, AAA screening and PFT as patient has 45 pack/year history. Consider foot exam for polyneuropathy.</t>
  </si>
  <si>
    <t>Smith, Richard A</t>
  </si>
  <si>
    <t>E11.42; E11.69;</t>
  </si>
  <si>
    <t>E11.69 Type 2 diabetes mellitus with other specified complication - please link complication to diabetes for instance (diabetic dyslipidemia);</t>
  </si>
  <si>
    <t>E11.42 Type 2 diabetes mellitus with diabetic polyneuropathy, without long-term current use of insulin- There is no documentation per chart note any presence of polyneuropathy;</t>
  </si>
  <si>
    <t>Consider foot exam to assess for polyneuropathy.</t>
  </si>
  <si>
    <t>Canaan, Don</t>
  </si>
  <si>
    <t>I20.9; I27.20; I70.0; J44.9; E21.1; C67.9; N18.3;</t>
  </si>
  <si>
    <t>E21.1: Secondary hyperparathyroidism, not elsewhere classified, consider coding instead N25.81: Secondary hyperparathyroidism of renal origin;</t>
  </si>
  <si>
    <t>C67.9: Malignant neoplasm of bladder, unspecified as this cancer has been resolved already as per old records in 2017; I27.20: Pulmonary Hypertension as there is no evidence in progress notes or recent ECHO to confirm diagnosis; I20.9: Angina Pectoris as there is no evidence in progress notes or medication to confirm diagnosis;</t>
  </si>
  <si>
    <t>Popson, Katie A</t>
  </si>
  <si>
    <t>E66.0; F31.31; J44.9; F13.20;</t>
  </si>
  <si>
    <t>F31.31: Bipolar disorder, current episode depressed, mild;</t>
  </si>
  <si>
    <t>J44.9 COPD (Need PFT for confrimation);</t>
  </si>
  <si>
    <t>Consider PFT for COPD confirmation.</t>
  </si>
  <si>
    <t>Sherlock, Thomas</t>
  </si>
  <si>
    <t>I50.9; J44.9; I70.0; F10.20; D69.6;</t>
  </si>
  <si>
    <t>Hammer Demenzes, Roberta</t>
  </si>
  <si>
    <t>I70.0; I25.118;</t>
  </si>
  <si>
    <t>I25.118: CAD w/ stable angina as there is no evidence in progress notes or medication to confirm this diagnosis;</t>
  </si>
  <si>
    <t>Eval for F11.21: Opioid Dependence in remission as patient has multiple progress notes with use of Hydrocodone, eval longevity of medication through Eforsce chart;</t>
  </si>
  <si>
    <t>None, Consider nitroglycerin or isosorbide as patient was coded with Stable Angina</t>
  </si>
  <si>
    <t>De Menzes, Charles</t>
  </si>
  <si>
    <t>E11.69; N18.3; M06.9; I70.0</t>
  </si>
  <si>
    <t>Barber, Patrick</t>
  </si>
  <si>
    <t>I25.119; R56.9; I50.9; E66.01; F33.1; D69.6; I47.2;</t>
  </si>
  <si>
    <t>I25.119: CAD with angina; R56.9: Seizures;  E66.01; Morbid obesity; F33.1: Depression, recurrent; D69.6: Thrombocytopenia (Repeat labs for 2020); I47.2: SVT;</t>
  </si>
  <si>
    <t>I50.9: CHF - Cardio note S/p pacemaker notes pt has ischemic cardiomyopathy (does not risk adjust) - request new Echo or document any symptoms;</t>
  </si>
  <si>
    <t>I70.202: unspecified atherosclerosis of arteries of extremities, left leg seen on Knee Xray 7/29/19; Evaluate for F02.80: Dementia in other diseases w/o behavioural disturbance noted on Lab report 9/21/18, complete MMSE;</t>
  </si>
  <si>
    <t>Eval antiepileptic medication, MMSE to confirm or R/o dementia</t>
  </si>
  <si>
    <t>Emily, Patricia</t>
  </si>
  <si>
    <t>E46; I70.0; J41.0; F10.20;</t>
  </si>
  <si>
    <t>E46: Protein calorie malnutrition- Patient well nourished on physical exam despite low BMI - document appropriately if active; J41.0: Simple chronic bronchitis- no symptoms noted in note and no medications;</t>
  </si>
  <si>
    <t>Homovysteine and foot exam due to Vit B12 deficiency. Current smoker, consider PFT as hyperinflation noted on CXR</t>
  </si>
  <si>
    <t>Tipaldi, Nicola</t>
  </si>
  <si>
    <t>D68.69; G63; I48.20; I70.0; I50.9; E26.1; N17.9;</t>
  </si>
  <si>
    <t>Hooks, Willie J</t>
  </si>
  <si>
    <t>Need old records. Labs pending.</t>
  </si>
  <si>
    <t>Hamel, Steven J</t>
  </si>
  <si>
    <t>J44.9; F33.1;</t>
  </si>
  <si>
    <t>J44.9: COPD, no evidence as no PFT on file, patient non smoker;</t>
  </si>
  <si>
    <t>Eval F10.20: ETOH dependence, patient drinks 5-6 drinks 3 x a week per audit C, score 7;  I70.0: athero of the aorta noted on previous records page 3 and CXR old records page 17; Eval K50.90: Crohn;s disease, noted on Gastro and nutrition 11/28/19 page 3;</t>
  </si>
  <si>
    <t>PFT pending to confirm COPD/Appt 5/4</t>
  </si>
  <si>
    <t>Barrett, Alan</t>
  </si>
  <si>
    <t>I70.0; D69.2; N18.3; N25.81;</t>
  </si>
  <si>
    <t>I70.0 Athero aorta; D69.2 Senile Purpura; N18.3 CKD3;</t>
  </si>
  <si>
    <t>N25.81 Sec hyperparathyroidism, PTH 56 on 02/18/2020;</t>
  </si>
  <si>
    <t>Meyer, Richard C</t>
  </si>
  <si>
    <t>Neeley, Kenneth</t>
  </si>
  <si>
    <t>D61.818; E21.3; D69.6;</t>
  </si>
  <si>
    <t>D69.6: Thrombocytopenia, unspecified;</t>
  </si>
  <si>
    <t>E21.3: Hyperparathyroidism, unspecified as current PTH levels are &lt;65; D61.818: Other pancytopenia as current CBC is within normal limits;</t>
  </si>
  <si>
    <t>Novak, Leslie</t>
  </si>
  <si>
    <t>F33.0; I11.9; I20.9; E11.69; E11.9; M46.92;</t>
  </si>
  <si>
    <t>I20.9 Angina pectoris; F33.0 MDD; M46.92 Unspecified inflammatory spondylopathy, cervical region;</t>
  </si>
  <si>
    <t>E11.9 DM w/o comp, you have coded E11.69;</t>
  </si>
  <si>
    <t>EVAL I73.9: PVD, seen on Freedom Health report;</t>
  </si>
  <si>
    <t>CXR/ECHO for angina. DM not on medication.</t>
  </si>
  <si>
    <t>Noyes, Leon</t>
  </si>
  <si>
    <t>J43.9; I73.9; F10.21; C15.9; D70.1;</t>
  </si>
  <si>
    <t>J43.9: emphysema; I73.9: PVD; F10.21: ETOH dependence in remission; C15.9: esophagus cancer;</t>
  </si>
  <si>
    <t>D70.1: agranulocytosis sec to chemotherapy - resolved;</t>
  </si>
  <si>
    <t>C78.80:Secondary malignant neoplasm of unspecified digestive organ Metastatic GE junction cancer noted on 3/24/2020 FL cancer specialist note; D84.9: Immunodeficiency - patient is on Cyramza and Taxol;  I20.8: Stable angina, noted on Cardiac specialist note 1/30/2020 page 2; Eval D69.2: senile purpura, patient refers easy bruising on NP paperwork, document if findings active on physical exam;</t>
  </si>
  <si>
    <t>Foot exam to rule out polyneuropathy due to chemotherapy</t>
  </si>
  <si>
    <t>Fussell, Marcus</t>
  </si>
  <si>
    <t>E11.40; N18.3; N25.81;</t>
  </si>
  <si>
    <t>E11.22: DM with CKD; N18.3: CKD III;</t>
  </si>
  <si>
    <t>G63: polyneuropathy in other diseases - patient has diabetic neuropathy; N25.81: hyperparathyroidism of renal origin  - no labs to prove condition;</t>
  </si>
  <si>
    <t>Former smoker 20 pack year, consider CXR and PFT. Obtain previous records</t>
  </si>
  <si>
    <t>Philippe, Samuel L</t>
  </si>
  <si>
    <t>Patient inactive</t>
  </si>
  <si>
    <t>Deveau, Joseph</t>
  </si>
  <si>
    <t>F32.0; F10.20; G62.1; J44.9;</t>
  </si>
  <si>
    <t>F32.0; F10.20; G62.1; J44.9; No documents in chart to confirm Dx</t>
  </si>
  <si>
    <t>Patient not seen since 2018, refuses to schedule</t>
  </si>
  <si>
    <t>Roberts, Gary</t>
  </si>
  <si>
    <t>Rodriguez, Ygnacio</t>
  </si>
  <si>
    <t>F32.1: Depression, recurrent, moderate;</t>
  </si>
  <si>
    <t>Former smoker, CXR anf PFT as patient smoked 1ppd since teens, &gt;10 pack year hx</t>
  </si>
  <si>
    <t>Sherlock, Claire</t>
  </si>
  <si>
    <t>I48.2; D68.59; I50.9; D47.3; F10.20; G62.1;</t>
  </si>
  <si>
    <t>I48.2: Afib; D68.59: Change to D68.69 Other thrombophilia; I50.9: CHF (consider Echo as backup documentation); F10.20: ETOH dependence (eval if active as patient states she did not have a drink in the past year on Audit C 2020;</t>
  </si>
  <si>
    <t>D47.3: Thrombocythemia --&gt; not valid, platelets are WNL; G62.1: Alcoholic polyneuropathy - document appropriately as foot exam is WNL and positive bilateral filament test;</t>
  </si>
  <si>
    <t>E11.69: Diabetes with other specified complication (mixed hyperlipidemia)--- labs 1/13/2020 notes glucose 127mg/dL and HbA1c 6.7%, and TG 286 and HDL 25;</t>
  </si>
  <si>
    <t>Smith, Jane A</t>
  </si>
  <si>
    <t>Please obtain records from previous PCP, No Medication concerns</t>
  </si>
  <si>
    <t>Marusa, Dawn</t>
  </si>
  <si>
    <t>Woodworth, David</t>
  </si>
  <si>
    <t>E11.9; I63.9; E11.8; D68.59; I20.9; F33.0; N18.3; E44.1; N17.9;</t>
  </si>
  <si>
    <t>E11.8: Diabetes with complication (consider E11.42 instead); D68.59: Other thrombophilia (change to D68.69); I20.9: angina pectoris; F33.0: Depression, mild, recurrent; N18.3: CKD III;</t>
  </si>
  <si>
    <t>REMOVE from problem list: I63.9: CVA (acute dx); E11.9: DM without complications; N17.9: Acute kidney injury; E44.1: Malnutrition - no evidence, BMI 30 and albumin WNL:</t>
  </si>
  <si>
    <t>E11.42: DM with polyneuropathy - DM with absent foot exam; I48.91: Afib, unspecified - patient dx with afib in hospital + on warfarin; I70.0: athero of aorta noted on hospital records from TVRH 8/9/2019 page 55;</t>
  </si>
  <si>
    <t>Beris, Ellen M</t>
  </si>
  <si>
    <t>King, Daniel L</t>
  </si>
  <si>
    <t>Bernier, Brian L</t>
  </si>
  <si>
    <t>Eval or depression/bipolar seen in HCC profile;</t>
  </si>
  <si>
    <t>Burgh, Stephen R</t>
  </si>
  <si>
    <t>E11.39; J44.9; E66.01;</t>
  </si>
  <si>
    <t>E11.39: DM w/ ophthalmic complications; E66.01: Morbid Obesity;</t>
  </si>
  <si>
    <t>Eval for I48.0: Paroxysmal A-fib noted in progress notes by Dr. Obiaja; I70.0: Athero of the Aorta noted in PET/CT 06/26/18 in FHV progress notes;</t>
  </si>
  <si>
    <t>PFT to confirm COPD, Diabetic not on ACE/ARB or statins</t>
  </si>
  <si>
    <t>Kelber, Bruce A</t>
  </si>
  <si>
    <t>J44.9; I70.0; F12.20;</t>
  </si>
  <si>
    <t>Pulmo referral/PFT pending</t>
  </si>
  <si>
    <t>Democker, Pamela J</t>
  </si>
  <si>
    <t>Davis, James L</t>
  </si>
  <si>
    <t>Glomb, Daniel M</t>
  </si>
  <si>
    <t>Galbraith, Joseph</t>
  </si>
  <si>
    <t>F33.41: DEPENDENCE IN PARTIAL REMISSION;</t>
  </si>
  <si>
    <t xml:space="preserve"> G63: POLYNEUROPATHY(PRE-DIABETIC PLU GABAPENTIN USE); F11.20: OPIOID DEPENDENCE(2020/01/27 DR HU, ASSESSMENT); Eval for Diabetes; CHF; Heart arrhythmias; and vascular disease noted on HCC profile;</t>
  </si>
  <si>
    <t>Dryden, Dorothy L</t>
  </si>
  <si>
    <t>F32.5 (PHQ9 is 12 -- consider changing code to active depression); C50.911; E11.69; F03.90; I11.0; Z79.4; E66.01;</t>
  </si>
  <si>
    <t>F32.5: Major depression in remission (PHQ9 is 12 -- consider changing code to active depression); C50.911: Breast cancer; E11.69 Diabetes with other complication; F03.90: Dementia; I11.0: Hypertensive heart disease with heart failure; Z79.4: long term use of insulin; E66.01: morbid obesity;</t>
  </si>
  <si>
    <t>N18.3: CKD III, GFR is 51 on 10/22/19 and 40 on 7/3/19;  F13.20: Please eval Sedative dependence due to Alprazolam use; Eval J44.9: COPD seen in hosital records pg 24, consider PFT; Vascular disease; Parkinson's/Huntington's, seen on HCC profil,</t>
  </si>
  <si>
    <t>Former smoker, consider CXR -- PFT only if symptoms and &gt;10 pack/ year; PTH due to CKD III and Vit D deficiency</t>
  </si>
  <si>
    <t>Podeyn, Richard R</t>
  </si>
  <si>
    <t>FOBT positive - recommend colonoscopy, repeat CMP within 90 days to confirm CKD III as GFR is 59. Eval alcohol use as patient states he drinks daily. CXR as pt is former smoker. Obtain previous records</t>
  </si>
  <si>
    <t>Dehnke, Jerry L</t>
  </si>
  <si>
    <t>Shamey, Gerald</t>
  </si>
  <si>
    <t>Shamey, Faith A</t>
  </si>
  <si>
    <t>Stewart, Candace</t>
  </si>
  <si>
    <t>Eval for G63: Polyneurpathy in other diseases, foot exam notes absent sensation on both feet, impaired fasting glucose noted in prev records;</t>
  </si>
  <si>
    <t>CXR as patient is an ex smoker, consider PFT based on pck/year history, No Medication concerns</t>
  </si>
  <si>
    <t>Schultz, Robert A</t>
  </si>
  <si>
    <t>Wyatt, Christine L</t>
  </si>
  <si>
    <t>I50.22; E26.1; I11.0;</t>
  </si>
  <si>
    <t>Dorsey, Sarah E</t>
  </si>
  <si>
    <t>F32.2; M06.9; E44.1; F12.20;</t>
  </si>
  <si>
    <t>F32.2: Depression; M06.9;: Rheum Arthritis; F12.20; E44.1;</t>
  </si>
  <si>
    <t>Current smoker, consider CXR, consider DMARD for RA</t>
  </si>
  <si>
    <t>Cherry, Ronald L</t>
  </si>
  <si>
    <t>Piatt, Kathleen A</t>
  </si>
  <si>
    <t>Cummings, Robert D</t>
  </si>
  <si>
    <t>CXR as patient is an ex smoker, Foot exam as patient hypothyroidism, No Medication concerns</t>
  </si>
  <si>
    <t>Hamrick, Bonita S</t>
  </si>
  <si>
    <t>Robinson, Deborah</t>
  </si>
  <si>
    <t>J44.9; E66.01; F33.1; F10.20; Z68.41;</t>
  </si>
  <si>
    <t>F33.1; F10.20; E66.01;</t>
  </si>
  <si>
    <t>Eval conditions on member health profile-- I11.0: Hypertensive heart disease with heart failure; D69.21; Other nonthrombocytopenic purpura; I73.9: PVD; M46.94: Unspecified inflammatory spondylopathy;</t>
  </si>
  <si>
    <t>Materazzi, Stella</t>
  </si>
  <si>
    <t>Weber, Linda A</t>
  </si>
  <si>
    <t>E08.42; E11.69; N18.3;</t>
  </si>
  <si>
    <t>E11.22: DM w/ CKD; N18.3: CKD III;</t>
  </si>
  <si>
    <t>E08.42: Diabetes mellitus due to underlying condition with diabetic polyneuropathy as this code is used when DM is due to medication, pateint has an established Type 2 DM;</t>
  </si>
  <si>
    <t>Eval for F33.41: Major depressive disorder, recurrent, in partial remission as patient's last PHQ9 was 10, multiple progress notes stating patient has history of depression and has Citalopram in active medication list; Z79.4: Long term use of Insulin as patient is currently taking Novolin;</t>
  </si>
  <si>
    <t>CXR as patient &gt;70 years of age and none on file, PTH and Homocysteine as patient has an established CKD condition, No Medication concerns</t>
  </si>
  <si>
    <t>Dameron, Bobby J</t>
  </si>
  <si>
    <t>Hryniewicki, Valerie</t>
  </si>
  <si>
    <t>Gillen Jr, John</t>
  </si>
  <si>
    <t>I70.0: Athero of the Aorta noted CXR 02/12/20;</t>
  </si>
  <si>
    <t>PFT as patient is an ex smoker, No medication concerns</t>
  </si>
  <si>
    <t>Schaffer, Linda M</t>
  </si>
  <si>
    <t>Marcano, Monserrate</t>
  </si>
  <si>
    <t>Boley, Ernest</t>
  </si>
  <si>
    <t>Estep, Margaret</t>
  </si>
  <si>
    <t>D89.9: immunosupressed status-- patient on humira;</t>
  </si>
  <si>
    <t>Cardenas, Virginia</t>
  </si>
  <si>
    <t>G30.9; F02.80,</t>
  </si>
  <si>
    <t>G30.9: alzheimer's; F02.80: Dementia w/o behavioral disturbance,</t>
  </si>
  <si>
    <t>F33.9: Depression, recurrent (F32.9 does not risk adjust); F10.21: Alcohol dependence in remission-- noted on NP paperwork;</t>
  </si>
  <si>
    <t>Spaulding, Charles W</t>
  </si>
  <si>
    <t>Ariste, Benjamin</t>
  </si>
  <si>
    <t>Swiecicki, Alan R</t>
  </si>
  <si>
    <t>Quillen, Mildred</t>
  </si>
  <si>
    <t>Lynch, Robert MD</t>
  </si>
  <si>
    <t>Brown, Darnet</t>
  </si>
  <si>
    <t>E11.29;</t>
  </si>
  <si>
    <t>Cook Brooks, Chrystie C</t>
  </si>
  <si>
    <t>Harris, Robert E</t>
  </si>
  <si>
    <t>I69.351; F33.42; I48.0; D68.69; I70.0; I11.0; J44.9;</t>
  </si>
  <si>
    <t>I69.351: HEMIPARESIS AFTER CVA; F33.42: DEPRESSION IN REMISSION; I48.0: A-FIB; D68.69: SEC. HYPERCOAGUABLE STATE; I70.0: AS OF AORTA; I11.0: CHF; J44.9: COPD;</t>
  </si>
  <si>
    <t>I25.119: CAD WITH ANGINA(2019/12/20 DR CHESNER, ASSESSMENT);</t>
  </si>
  <si>
    <t>Jameson, Keith S</t>
  </si>
  <si>
    <t>Johnson, Julia E</t>
  </si>
  <si>
    <t>Kruger, Richard D</t>
  </si>
  <si>
    <t>Leslie, Craig R</t>
  </si>
  <si>
    <t>E11.65: DIABETIC HYPERGLYCEMIA(03/06/2020 LABS, BSR 204); I70.0: AS OF AORTA(MISC&gt;2016/05/11 ECHO);</t>
  </si>
  <si>
    <t>Mcgowin, Spencer W</t>
  </si>
  <si>
    <t>Redmon Jr, John J</t>
  </si>
  <si>
    <t>E66.01: MORBID OBESITY(BMI 38.62); I50.30: CHF(DR CHESNER 2019/12/13, ASSESSMENT); I25.709: ANGINA D/T CABG(DR CHESNER 2019/12/13, ASSESSMENT);</t>
  </si>
  <si>
    <t>Russell, Michael E</t>
  </si>
  <si>
    <t>F11.20; F33.1; J44.9; I73.9; G63; I27.20;</t>
  </si>
  <si>
    <t>I27.20: Pulmonary Hypertension as ECHO on 05/03/19 reports RVSP between 30-35 with no impressions of pulmonary hypertension; I77.810: Thoracic aortic ectasia as there is no image to confirm this diagnosis;</t>
  </si>
  <si>
    <t>AAA as patient is an ex smoker and meets age parameter; No Medication Concerns</t>
  </si>
  <si>
    <t>Sack, Roger D</t>
  </si>
  <si>
    <t>D68.2; E11.69; G82.50; I70.0;</t>
  </si>
  <si>
    <t>Needs old records and hospital notes. CXR for Athero of Aorta.</t>
  </si>
  <si>
    <t>Soward, Norman B</t>
  </si>
  <si>
    <t>F33.42; D69.2; E11.69; I70.0;</t>
  </si>
  <si>
    <t>Swetich, Keith R</t>
  </si>
  <si>
    <t>D68.69; I48.0; F33.0; J96.10; F10.21; J44.9; I50.20; I27.20; I70.0;</t>
  </si>
  <si>
    <t>N18.3: CKD stage 3 GFR on 2/12/2020 lab is below 60;</t>
  </si>
  <si>
    <t>Consider new CMP lab to confirm CKD stage 3 presence.</t>
  </si>
  <si>
    <t>Thomas, Jessie</t>
  </si>
  <si>
    <t>Turner, Dannie C</t>
  </si>
  <si>
    <t>CXR/LD CT due to current smoker. PFT due to current smoker.</t>
  </si>
  <si>
    <t>Turner, Katherine D</t>
  </si>
  <si>
    <t>Westerlund, Daphne L</t>
  </si>
  <si>
    <t>F31.9; I70.0; J41.0; E83.110;</t>
  </si>
  <si>
    <t>F31.9: BIPOLAR DISORDER; I70.0: AS OF AORTA; J41.0: BRONCHITIS; E83.110: HEMOCHROMATOSIS;</t>
  </si>
  <si>
    <t>J44.9: COPD(2019/10/29 PFT);</t>
  </si>
  <si>
    <t>Anderson, Robert D</t>
  </si>
  <si>
    <t>N18.4; D69.2; I70.0; I50.42; F33.0; E27.9;</t>
  </si>
  <si>
    <t>F33.0: DEPRESSION(ALL PHQ 9 SCORE&lt;10/NO MEDICATION);</t>
  </si>
  <si>
    <t>F10.21: ALCOHOL DEPENDENCE IN REMISSION(2017 AUDIT C POSITIVE);</t>
  </si>
  <si>
    <t>PTH LEVEL D/T CKD 3; Patient has multiple conditions and no medications, please eval.</t>
  </si>
  <si>
    <t>Andrews, Maria E</t>
  </si>
  <si>
    <t>Askew, Dudley W</t>
  </si>
  <si>
    <t>F33.42; I27.20;</t>
  </si>
  <si>
    <t>F33.42: DEPRESSION IN REMISSION; I27.20: PULMONARY HYPERTENSION;</t>
  </si>
  <si>
    <t>Billingsley, Pamela F</t>
  </si>
  <si>
    <t>I73.9; F13.20; J44.9;</t>
  </si>
  <si>
    <t>I73.9: PAD; F13.20: ANXIOLYTIC DEPENDENCE; J44.9: COPD;</t>
  </si>
  <si>
    <t>Brown, David W</t>
  </si>
  <si>
    <t>I70.0; E27.9; I50.22; C20; D89.9;</t>
  </si>
  <si>
    <t>Brown, Larry D</t>
  </si>
  <si>
    <t>I70.0; I27.20;</t>
  </si>
  <si>
    <t>Patient has pre diabetes, consider foot exam to R/O polyneuropathy; Consider ASA/statin due to athero aorta</t>
  </si>
  <si>
    <t>Bruhn, Donald L</t>
  </si>
  <si>
    <t>I70.0; J41.0;</t>
  </si>
  <si>
    <t>I70.0: AS OF AORTA; J41.0: BRONCHITIS;</t>
  </si>
  <si>
    <t>C67.9: CA BLADDER(2019/10/09 RECORDS FROM DR FOUNTAIN, ASSESSMENT);</t>
  </si>
  <si>
    <t>Patient is current smoker 50 pack/year, consider PFT; No Concerns</t>
  </si>
  <si>
    <t>Burnham, David H</t>
  </si>
  <si>
    <t>Cain, Kenneth R</t>
  </si>
  <si>
    <t>E11.51; I27.20; J44.9; D69.6;</t>
  </si>
  <si>
    <t>D69.6: THROMBOCYTOPENIA(ONLY ONE LOW READING, THEIR SHOULD BE TWO LOW READING IN TWO CONSECUTIVE YEARS);</t>
  </si>
  <si>
    <t>Former smoker: AAA/CXR report; Patient with COPD and shortness of breath, consider inhaler</t>
  </si>
  <si>
    <t>Carrier, Richard</t>
  </si>
  <si>
    <t>F33.41; I70.0; F11.20; D69.2; I27.20; G63(NO EVIDENCE OF NEUROPATHY/NO MEDICATION USE);</t>
  </si>
  <si>
    <t>CXR order.</t>
  </si>
  <si>
    <t>Cascioli, Pamela A</t>
  </si>
  <si>
    <t>D69.2; F33.40;</t>
  </si>
  <si>
    <t>D69.2: SENILE PURPURA(DOCUMENT PHYSICAL FINDING ALONGSIDE);</t>
  </si>
  <si>
    <t>F33.40: DEPRESSION(NO EVIDENCE, PHQ 9 SCORE&lt;10/NO MEDICATION);</t>
  </si>
  <si>
    <t>; if MDD consider antidepressant</t>
  </si>
  <si>
    <t>Cascioli, Steven F</t>
  </si>
  <si>
    <t>F10.20; I70.0;</t>
  </si>
  <si>
    <t>Channel, Sandra E</t>
  </si>
  <si>
    <t>D69.2; F33.42; J44.9; G63(NO EVIDENCE OF NEUROPATHY/NO MEDICATION USE);</t>
  </si>
  <si>
    <t>; COPD: no rescue inhaler, consider. CHF: consider B blocker</t>
  </si>
  <si>
    <t>Chester, Curtis M</t>
  </si>
  <si>
    <t>J44.9; D69.2; I70.0; I27.20;</t>
  </si>
  <si>
    <t>J44.9: COPD; D69.2: SENILE PURPURA(DOCUMENT PHYSICAL FINDING); I70.0: AS OF AORTA; I27.20: PULMONARY HYPERTENSION;</t>
  </si>
  <si>
    <t>consider ASA/Statin, COPD: consider rescue inhaler</t>
  </si>
  <si>
    <t>Childs, William H</t>
  </si>
  <si>
    <t>I70.0; I50.9; J44.9; D68.69; J84.9; I48.91; I69.351; F33.42; I42.0; E26.1;</t>
  </si>
  <si>
    <t>Patient deny Ct chest follow up and doesn't want to stop smoking.</t>
  </si>
  <si>
    <t>Clark, George M</t>
  </si>
  <si>
    <t>F10.21; I70.0;</t>
  </si>
  <si>
    <t>F10.21: ALCOHOL DEPENDENCE IN REMISSION(AUDIT C NEGATIVE);</t>
  </si>
  <si>
    <t>Clawson, Kenneth W</t>
  </si>
  <si>
    <t>Cronkhite, David E</t>
  </si>
  <si>
    <t>Cronkhite, Deborah H</t>
  </si>
  <si>
    <t>Crosby, Bobbie J</t>
  </si>
  <si>
    <t>J44.9; D69.2; I70.0; F10.20; F330;I27.20; M06.4; D47.3; D89.9;</t>
  </si>
  <si>
    <t>J44.9: COPD;  D69.2: Senile Purpura (make sure to mention easy bruising in examination);  I70.0: Athero of the Aorta;  F10.20: ETOH dependence;  F33.0:Major depressive disorder, recurrent, mild; I27.20: Pulmonary HTN; M06.4: Inflammatory polyarthropathy; D89.9: Disorder involving the immune mechanism, unspecified;</t>
  </si>
  <si>
    <t>D47.3: Essential Thrombocythemia as patient needs a peripheral blood smear to be able to use this code;</t>
  </si>
  <si>
    <t>None; Consider rescue inhaler as patient has COPD. consider statins for cardiovascular conditions</t>
  </si>
  <si>
    <t>Daun, Doreen R</t>
  </si>
  <si>
    <t>E66.01; F33.42; J44.9; I70.0; E11.69;</t>
  </si>
  <si>
    <t>Please order PFT per COPD.</t>
  </si>
  <si>
    <t>Daun, Richard A</t>
  </si>
  <si>
    <t>E11.69; I70.0; I27.20; I47.1;</t>
  </si>
  <si>
    <t>Former smoker, consider PFT; CHD: consider B blocker</t>
  </si>
  <si>
    <t>Densmore, Doreen B</t>
  </si>
  <si>
    <t>F33.1; F10.21; E27.9; J44.9; I70.0;</t>
  </si>
  <si>
    <t>F10.21: ALCOHOL DEPENDENCE IN REMISSION(AUDIT C IS NEGATIVE);</t>
  </si>
  <si>
    <t>EVALUATE F11.21: OPIOID DEPENDENCE IN REMISSION(2017/10/05 DR LUTTRELL, MEDICATION);</t>
  </si>
  <si>
    <t>Digiacomo, Kenneth R</t>
  </si>
  <si>
    <t>I70.0; I27.20; F33.42; J44.9; E27.9; D69.2</t>
  </si>
  <si>
    <t>Former smoker, consider AAA screen; Athero: consider ASA/statin</t>
  </si>
  <si>
    <t>Dosa, Daniel F</t>
  </si>
  <si>
    <t>D69.2; F10.21; F33.42; G40.909; I70.0; F12.20;</t>
  </si>
  <si>
    <t>D69.2(KINDLY DOCUMENT PHYSICAL FINDING ALONDSIDE); F33.42: DEPRESSION IN REMISSION; G40.909: EPILEPSY; I70.0: AS OF AORTA; F12.20: CANNABIS DEPENDENCE(NO EVIDENCE);</t>
  </si>
  <si>
    <t>F10.21: ALCOHOL DEPENDENCE IN REMISSION(NO AUDIT C/EVIDENCE);</t>
  </si>
  <si>
    <t>Repeat PHQ9 if medication is given, PHQ9 positive; Consider ASA/Statin for athero and antidepressants for MDD (patient states he feels like hurting self)</t>
  </si>
  <si>
    <t>Edlen, Jeffrey L</t>
  </si>
  <si>
    <t>F10.20; D69.2; I70.0;</t>
  </si>
  <si>
    <t>Ellis, Betty J</t>
  </si>
  <si>
    <t>G63; D69.2; J44.9; I27.20; I70.0; F33.0; E11.69; N18.3;</t>
  </si>
  <si>
    <t>G63: POLYNEUROPATHY(RESOLVED); F33.0: DEPRESSION(ALL PHQ 9 SCORE&lt;10);</t>
  </si>
  <si>
    <t>Repeat CMP, consider sending PTH/homocysteine; Patient not taking metformin, no rescue inhaler, no depression meds, please eval. Consider statin for DM/CV disease</t>
  </si>
  <si>
    <t>Erwin, Izella P</t>
  </si>
  <si>
    <t>F13.20; J44.9; F33.42; I70.0;</t>
  </si>
  <si>
    <t>M46.06: SPINAL ENTHESOPATHY(MRI L/SPINE 2018/09/17, LIGAMENTUM FLAVUM HYPERTROPHY);</t>
  </si>
  <si>
    <t>None; Consider maintenance inhaler for COPD</t>
  </si>
  <si>
    <t>Eveland, Ted L</t>
  </si>
  <si>
    <t>F10.21; G40.909; E11.69; F33.41; I27.20; I73.9; N25.81; E66.01; N18.3;</t>
  </si>
  <si>
    <t>F10.21: ALCOHOL DEPENDENCE IN REMISSION(ALL AUDIT C NEGATIVE);</t>
  </si>
  <si>
    <t>I50.22: CHF(2015 RADIOLOGY, PAGE 7/9, EF 40-50%); F11.20: OPIOID DEPENDENCE(TRAMADOL); E26.1: SEC. HYPERALDOSTERNISM(CHF PLUS SPIRONOLACTONE USE);</t>
  </si>
  <si>
    <t>None; Please eval oxygen dependence (chronic resp failure noted in problem list) -- Per Dr Jalloul notes, Resp failure was an acute episode in hospital, no mention of chronic resp failure. PFT is also within normal limits (02/20/2019 page 2)</t>
  </si>
  <si>
    <t>Flood, Maria A</t>
  </si>
  <si>
    <t>D68.69; I25.119; I49.5; J44.9; C7A.8; I70.0; E11.42; I82.501; C7B.00;</t>
  </si>
  <si>
    <t>C7B.00: SEC. CARCINOID TUMOR(NO EVIDENCE IN MOFFITT CANCER CENTRE NOTES);</t>
  </si>
  <si>
    <t>EVALUATE M46.96: FACET ARTHROPATHY(2019/10/17 RECORDS FROM ONCOLOGY,PAGE 2/9 PROBLEM LIST, IF THEIR IS PAIN/TENDERNESS KINDLY CODE THIS); Z99.81: DEPENDENCE ON SUPPLEMENTAL OXYGEN(DR JALLOUL 2020/02/19, A/P); J96.10: RESPIRATORY FAILURE(DEPENDENCE ON SUPPLEMENTAL OXYGEN);</t>
  </si>
  <si>
    <t>Gundlach, William B</t>
  </si>
  <si>
    <t>E11.69; J44.9; I70.0;</t>
  </si>
  <si>
    <t>J44.9: COPD; I70.0: AS OF AORTA;</t>
  </si>
  <si>
    <t>Hanlon, Dorothy</t>
  </si>
  <si>
    <t>I70.0; F10.21; J44.9; J84.9; D69.2; F33.1</t>
  </si>
  <si>
    <t>Hanson, Bonita A</t>
  </si>
  <si>
    <t>E10.22; J44.9; N18.3; Z79.4;</t>
  </si>
  <si>
    <t>None; COPD and no inhaler, please consider if pt is symptomatic</t>
  </si>
  <si>
    <t>Hazen, Thomas D</t>
  </si>
  <si>
    <t>J44.9; F33.42; I70.0; E11.9; F11.20;</t>
  </si>
  <si>
    <t>E11.69: DM WITH COMPLICATION(ASSOCIATED WITH ERECTILE DYSFUNCTION); Please eval I25.119: CAD with stable angina (patient on nitrostat 0.4mg -- see Jalloul consult note pg 2 9/19/2018 and MD Frafield consult note pg 2);</t>
  </si>
  <si>
    <t>Hedges, Rodney B</t>
  </si>
  <si>
    <t>F10.20; F33.0; I70.242; D69.2; J44.9; N18.3;</t>
  </si>
  <si>
    <t>Repeat CMP to eval fot CKDIII, , GFR in VA on 11/7/19 was 54; COPD: consider rescue inhaler</t>
  </si>
  <si>
    <t>Henderson, Michael J</t>
  </si>
  <si>
    <t>E66.01; J44.9; F33.1; F10.20;</t>
  </si>
  <si>
    <t>E66.01: MORBID OBESITY; J44.9; COPD; F33.1: DEPRESSION; F10.20: ALCOHOL DEPENDENCE;</t>
  </si>
  <si>
    <t>K70.9: ALCOHOLIC LIVER DISEASE(ALCOHOL DEPENDENCE PLUS HIGH LFTs); I70.0: CALCIFICATION OF AORTA(ECHO 2019/01/15);</t>
  </si>
  <si>
    <t>Smoker: consider CXR; If CHF active consider B blocker, COPD: consider inhaler</t>
  </si>
  <si>
    <t>Hernandez, Myrtha</t>
  </si>
  <si>
    <t>E11.51; F33.0; D69.2; J44.9; I27.20;</t>
  </si>
  <si>
    <t>EVALUATE F13.21: ANXIOLYTIC DEPENDENCE IN REMISSION(ALPRAZOLAM);</t>
  </si>
  <si>
    <t>Consider changing G63 to G62.9 if sec to DM;</t>
  </si>
  <si>
    <t>Higgs, William J</t>
  </si>
  <si>
    <t>Hinerman, James N</t>
  </si>
  <si>
    <t>Howard, Larry L</t>
  </si>
  <si>
    <t>E11.69; I69.351; I25.119; D68.69; I48.2; F10.21; I70.0; J44.9; F33.42;</t>
  </si>
  <si>
    <t>None; Patient with COPD, consider rescue inhaler</t>
  </si>
  <si>
    <t>Howell, Janet L</t>
  </si>
  <si>
    <t>G63; J41; F32.5;</t>
  </si>
  <si>
    <t>Johnson Sr, Philip D</t>
  </si>
  <si>
    <t>J44.9; F10.21; D69.2; F32.5; I25.118; E11.69; D58.2;</t>
  </si>
  <si>
    <t>F10.21: ALCOHOL DEPENDENCE IN REMISSION; D69.2: SENILE PURPURA; F32.5: DEPRESSION IN REMISSION; I25.118: CAD WITH ANGINA;</t>
  </si>
  <si>
    <t>D58.2: HEMOGLOBINOPATHIES(HB WITHIN NORMAL RANGE/NO EVIDENCE);</t>
  </si>
  <si>
    <t>I70.0: CALCIFICATION OF AORTA(ECHO 2018/06/05);</t>
  </si>
  <si>
    <t>Foot exam to evaluate polyneuropaty, PFT/CXR for COPD</t>
  </si>
  <si>
    <t>Johnson, Linda A</t>
  </si>
  <si>
    <t>M06.4; G63; J44.9; E66.01; D89.9; F11.20; I42.2; D69.6; F33.0;</t>
  </si>
  <si>
    <t>Consider Chest Ct (Pulm fibrosis in previous notes);</t>
  </si>
  <si>
    <t>Johnson, Michael K</t>
  </si>
  <si>
    <t>N18.3; I27.20; I70.0;</t>
  </si>
  <si>
    <t>I27.20: Pulmonary Hypertension as ECHO 01/21/20 has RVSP of 29 mmHg with no impression of pulmonary hypertension;</t>
  </si>
  <si>
    <t>Jones, David</t>
  </si>
  <si>
    <t>E11.69; F10.21; F33.41; I73.9; I27.20; F11.20; J44.9;</t>
  </si>
  <si>
    <t>F10.21: ETOH dependence;  F33.41: Major depressive disorder, recurrent, in partial remission;  I27.20: Pulmonary HTN; F11.20: Opioid dependence; J44.9: COPD;</t>
  </si>
  <si>
    <t>I73.9: PVD as U/S on 09/17/19 shows no evidence of plaque;</t>
  </si>
  <si>
    <t>Consider PFT to confirm COPD, consider US/ABI to confirm PVD; No Concerns</t>
  </si>
  <si>
    <t>Jones, Richard B</t>
  </si>
  <si>
    <t>D69.2; I70.0; I27.20; J44.9; J96.11; F11.20; F32.0;</t>
  </si>
  <si>
    <t>F32.0: Major depressive disorder, single episode, mild - make sure to put full code description, Total score seen in 0 as well, is it in remission, if so code F32.4 MDD in partial remission instead;</t>
  </si>
  <si>
    <t>Consider AAA screening;</t>
  </si>
  <si>
    <t>Jones, Vicki J</t>
  </si>
  <si>
    <t>E11.69; F33.0; G63; E66.01; F11.20; J44.9;</t>
  </si>
  <si>
    <t>G63: Polyneuropathy in other diseases, as most neuropathy probably associated with DM, no records to confirm PNY was before DM diagnosis;</t>
  </si>
  <si>
    <t>Kaiser, Allen D</t>
  </si>
  <si>
    <t>F10.21; E11.69; F33.42; I70.0;</t>
  </si>
  <si>
    <t>F10.21: ALCOHOL DEPENDENCE IN REMISSION(AUDIT C NEGATIVE, NO DOCUMENT SUPPORTING PREVIOUS USE OF ALCOHOL);</t>
  </si>
  <si>
    <t>EVLAUATE F11.20: OPIOID DEPENDENCE(TRAMADOL);</t>
  </si>
  <si>
    <t>Kimball, Jimmy V</t>
  </si>
  <si>
    <t>F10.21; I27.20; J44.9;</t>
  </si>
  <si>
    <t>I27.20: PULMONARY HYPERTENSION; J44.9: COPD;</t>
  </si>
  <si>
    <t>D69.2: Senile purpura some bruising seen on exam of last DOS;</t>
  </si>
  <si>
    <t>Former smoker, consider CXR and AAA screen; COPD: consider inhaler.</t>
  </si>
  <si>
    <t>Kirkeberg, Linda J</t>
  </si>
  <si>
    <t>I70.0; F33.42; G63; D69.2; J44.9; E27.9; I27.20;</t>
  </si>
  <si>
    <t>Kossman, Carolyn M</t>
  </si>
  <si>
    <t>Kytmanalieva, Antonina A</t>
  </si>
  <si>
    <t>F11.20; I70.0; I20.9; I48.0; D68.69;</t>
  </si>
  <si>
    <t>F11.20: OPIOID DEPENDENCE; I70.0: AS OF AORTA; I20.9: ANGINA; I48.0: A-FIB; D68.69: SEC. HYPERCOAGULABLE STATE;</t>
  </si>
  <si>
    <t>None; Consider prescribing Nitro or Isosorbide as patient has been diagnosed with stable angina</t>
  </si>
  <si>
    <t>Langford, Winston</t>
  </si>
  <si>
    <t>I70.0; I48.0; J96.10; E11.51; Z79.4; I25.119;  D68.69; F33.1; J44.9;</t>
  </si>
  <si>
    <t>F33.41: Major depressive disorder, recurrent, in partial remission - consider instead of F33.1 since depression is minimal;</t>
  </si>
  <si>
    <t>Consider US/ABI to confirm PVD, AAA screen and PFT to confirm COPD, current smoker consider chest CT; DM : no Ace/arb, COPD: no rescue inhaler</t>
  </si>
  <si>
    <t>Long, Patricia L</t>
  </si>
  <si>
    <t>I25.118; F33.41; D69.2; I73.9; J44.9; F13.20;</t>
  </si>
  <si>
    <t>I25.118: CAD WITH ANGINA; F33.41: DEPRESSION IN REMISSION;  D69.2: SENILE PURPURA(DOCUMENT PHYSICAL FINDING ALONGSIDE); I73.9: PVD; J44.9: COPD; F13.20: ANXIOLYTIC DEPENDENCE;</t>
  </si>
  <si>
    <t>Luck, Sheila A</t>
  </si>
  <si>
    <t>D69.2; I70.0; J44.9; F32.5; E66.01; I47.1;</t>
  </si>
  <si>
    <t>D69.2: Senile Purpura (make sure to mention easy bruising in examination); I70.0: AS OF AORTA; J44.9: COPD; F32.5: DEPRESSION IN REMISSION; E66.01: MORBID OBESITY; I47.1: SVT;</t>
  </si>
  <si>
    <t>I50.9: CHF(2019/07/23 DR CHESNER, ASSESSMENT);</t>
  </si>
  <si>
    <t>Magistro, Michael A</t>
  </si>
  <si>
    <t>F11.20; D89.9; B20; Z89.421; D68.69; I48.0; I73.9; F33.0; I50.22; E26.1; I70.235;</t>
  </si>
  <si>
    <t>Z89.421: Acquired absence of other right toe(s); D68.69: Other thrombophilia;</t>
  </si>
  <si>
    <t>I70.0: Athero of the Aorta noted in CXR 03/29/19; G62: Polyneurpathy due to drugs as patient has been coded with G62.89 which is not a risk adjusted diagnosis;</t>
  </si>
  <si>
    <t>PFT as patient is an ex smoker, AAA as patient is an ex smoker and meets age parameter, Consider Statin for Cardiovascular condition, if patient cannot tolerate, consider coding for Myalgias</t>
  </si>
  <si>
    <t>Mahon, Gary M</t>
  </si>
  <si>
    <t>J44.9; F10.21; I27.20; I70.0; I47.1;</t>
  </si>
  <si>
    <t>; COPD: consider rescue inhaler</t>
  </si>
  <si>
    <t>Maxey Jr, Landon B</t>
  </si>
  <si>
    <t>I27.20; I70.0; D69.2;</t>
  </si>
  <si>
    <t>I27.20: PULMONARY HYPERTENSION; I70.0: AS OF AORTA; D69.2: Senile Purpura (make sure to mention easy bruising in examination);</t>
  </si>
  <si>
    <t>; Consider ASA/Statin for CV disease</t>
  </si>
  <si>
    <t>Maxwell Sr, Bill W</t>
  </si>
  <si>
    <t>E66.01; I70.0; I48.2; D68.69; F33.42; F10.21; E26.1; I11.0; E11.69;</t>
  </si>
  <si>
    <t>consider AAA screen as patient is former smoker;</t>
  </si>
  <si>
    <t>Mcguire, John P</t>
  </si>
  <si>
    <t>F10.21; I71.2; J44.9; I27.20</t>
  </si>
  <si>
    <t>I71.2: thoracic aneurysm (No evidence, AAA 1/22/19 WNL. Visit note states He was told he has an aneurysm at the VA; F10.21: ALCOHOL DEPENDENCE IN REMISSION(ALL AUDIT C NEGATIVE);</t>
  </si>
  <si>
    <t>; COPD: no inhaler.</t>
  </si>
  <si>
    <t>Miles, Daryl A</t>
  </si>
  <si>
    <t>J44.9; E11.9; F33.1; Z68.41;</t>
  </si>
  <si>
    <t>J44.9: COPD; E11.9: DM w/ complications; F33.1: Major depressive disorder, recurrent, moderate, consider changing to F33.41: Major depressive disorder, recurrent, in partial remission  as patient is taking sertraline; Z68.41: Body mass index (BMI) 40.0-44.9, adult, eval if this weight is still active, if &lt;40, consider changing to E66.01: Morbid Obesity;</t>
  </si>
  <si>
    <t>I70.0: Athero of the Aorta noted in CXR 05/12/17; J96.10: Chronic respiratory failure, unspecified whether with hypoxia or hypercapnia as patient is using oxygen for daily use, at 1 liter as per pulmonologist progress notes;</t>
  </si>
  <si>
    <t>No recent labs, consider ECHO as patient with Morbid Obesity, complicated COPD and taking Furosemide, No medication concerns</t>
  </si>
  <si>
    <t>Moulder, Larry P</t>
  </si>
  <si>
    <t>F33.42; I27.20; I70.0;</t>
  </si>
  <si>
    <t>Mueller, Phoebe J</t>
  </si>
  <si>
    <t>F33.1; E11.51;  I70.0; I69.354; D69.2; R53.2; F03.91;</t>
  </si>
  <si>
    <t>F33.1: Major depressive disorder, recurrent, moderate; E11.51: DM w/ angiopathy; I70.0: Athero of the Aorta; I69.354: Hemiplegia and hemiparesis following cerebral infarction affecting left non-dominant side (make sure to mention weakness in examination);D69.2: Senile Purpura (consider mentioning easing bruising in examination); F03.91: Unspecified dementia with behavioral disturbance;</t>
  </si>
  <si>
    <t>R53.2: Functional quadriplejia as aptietn has mobility of his arms, this code can be used when all extremities are not functional and the underlying condition cannot be neurological;</t>
  </si>
  <si>
    <t>N18.3: CKD III as last 3 GFR have been 36,44,38;</t>
  </si>
  <si>
    <t>Newton, Patricia R</t>
  </si>
  <si>
    <t>I27.20; D69.2; M06.4; G63; F33.40; I70.0;</t>
  </si>
  <si>
    <t>EVALUATE F11.21: OPIOID DEPENDENCE IN REMISSION(HYDROCODONE);</t>
  </si>
  <si>
    <t>Norris, Neil N</t>
  </si>
  <si>
    <t>E11.69; Z79.4; F10.20; I70.0; J44.9; F33.9; C60.9; N18.4; G63;</t>
  </si>
  <si>
    <t>G63: POLYNEUROPATHY(NOT TAKING GABAPENTIN ANYMORE); Z79.4: INSULIN USE(NIT TAKING ANYMORE);</t>
  </si>
  <si>
    <t>CONSIDER PTH LEVEL D/T CKD 4, CONSIDER PFT TO CONFIRM COPD</t>
  </si>
  <si>
    <t>Novak, Blanca I</t>
  </si>
  <si>
    <t>F11.20; N18.3; G63; F33.41;</t>
  </si>
  <si>
    <t>F11.20: OPIOID DEPENDENCE; N18.3: CKD 3; G63: POLYNEUROPATHY; F33.41: DEPRESSION IN REMISSION;</t>
  </si>
  <si>
    <t>EVALUATE M46.96: FACET ARTHROPATHY(2019/08/06 CT L/SPINE); E11.22: DM PLUS CKD 3(2019/11/05 ADVENT HEALTH REPORT, PAGE 10/20, ASSESSMENT); E03.9: HYPOTHYROIDISM(2019/09/19 REBECCA HOLIMAN, ASSESSMENT, LINK POLYNEUROPATHY WITH THIS);</t>
  </si>
  <si>
    <t>Orta, Wilfredo</t>
  </si>
  <si>
    <t>D69.2; J44.9; I70.0; E11.69;</t>
  </si>
  <si>
    <t>D69.2: Senile Purpura (make sure to mention easy bruising in examination); I70.0: AS OF AORTA; J44.9: COPD;</t>
  </si>
  <si>
    <t>; COPD: consider rescue inhaler, Neuropathy: consider Gabapentin</t>
  </si>
  <si>
    <t>Ortiz, Ramiro O</t>
  </si>
  <si>
    <t>D69.6; J96.10; I27.20; E11.51; I73.9; E66.01; D69.2; I69.352; Z79.4; F33.1;</t>
  </si>
  <si>
    <t>D69.6: Thrombocytopenia, unspecified as current PLT levels are 148;  I27.20: Pulmonary Hypertension as current RVSP: 23 mmHg with no impressions of pulmonary hypertension;</t>
  </si>
  <si>
    <t>PFT as patient is on Oxygen and is an ex smoker, No medication concerns</t>
  </si>
  <si>
    <t>Ortiz, Rita R</t>
  </si>
  <si>
    <t>I70.0; F33.42; D69.2; I27.20; J43.9; I67.1(NO EVIDENCE); F13.20; E11.69;</t>
  </si>
  <si>
    <t>I27.20: PULMONARY HYPERTENSION(RESOLVED, RECENT RVSP 24 MM HG);</t>
  </si>
  <si>
    <t>I69.351: HEMIPARESIS AFTER CVA RIGHT DOMINANT SIDE(2018/12/16 FHW CONSULTATION, ASSESSMENT);</t>
  </si>
  <si>
    <t>Former smoker, consider CT chest and PFT to confirm emphysema; Patient not taking metformin, No Ace/Arb, no  b blocker, no diuretic, please eval.</t>
  </si>
  <si>
    <t>Ostrom, Donald E</t>
  </si>
  <si>
    <t>J44.9; F33.42; F10.20; I70.0; D69.2</t>
  </si>
  <si>
    <t>J44.9: COPD; I70.0: athero; D69.2: Senile Purpura (make sure to mention easy bruising in examination);</t>
  </si>
  <si>
    <t>F10.20: ALCOHOL DEPENDENCE(AUDIT C NEGATIVE); F33.42: DEPRESSION IN REMISSION(ALL PHQ 9 NEGATIVE/NO MEDICATION);</t>
  </si>
  <si>
    <t>Current smoker consider chest CT; Patient not on meds, consider inhaler if COPD active and ASA for athero.</t>
  </si>
  <si>
    <t>Paishon Jr, Joseph</t>
  </si>
  <si>
    <t>Eval for F13.20: Sedative dependence as patient has Alprazolam in active medication list, eval longevity of medication through Eforsce chart;</t>
  </si>
  <si>
    <t>Please obtain records from previous provider, PTH as patient has Vit D deficiency, No medication concerns</t>
  </si>
  <si>
    <t>Paishon, Dorothy A</t>
  </si>
  <si>
    <t>Poyo, Jose F</t>
  </si>
  <si>
    <t>F10.21; F33.41; I70.0; J44.9;</t>
  </si>
  <si>
    <t>F10.21: ALCOHOL DEPENDENCE IN REMISSION(NO EVIDENCE); F33.41: DEPRESSION IN REMISSION(ALL PHQ 9&lt;10/NO MEDICATION);</t>
  </si>
  <si>
    <t>Current smoker consider Chest CT; Consider inhaler, if CHF consider b blocker, MDD: no antidepressant</t>
  </si>
  <si>
    <t>Ranka, Betty A</t>
  </si>
  <si>
    <t>G63; D69.2; E11.51; F11.20; E66.01; J44.9; F33.1; I70.0;</t>
  </si>
  <si>
    <t>D69.2: Senile Purpura (make sure to mention easy bruising in examination); F11.20: OPIOID DEPENDENCE; E66.01: MORBID OBESITY; F33.1: DEPRESSION; I70.0: AS OF AORTA;</t>
  </si>
  <si>
    <t>G63: POLYNEUROPATHY(THEIR IS NO DISEASE TO LINK WITH); J44.9: COPD(NORMAL PFT); E11.51: DM WITH PAD(NO PAD);</t>
  </si>
  <si>
    <t>E11.21: DIABETIC NEPHROPATHY(01/08/2018  LABS, ALB/CREATININE RATIO 35.5);</t>
  </si>
  <si>
    <t>repeat CMP as last GFR was 57, consider PTH and homocysteine;</t>
  </si>
  <si>
    <t>Rivera, Gladys</t>
  </si>
  <si>
    <t>G20; I70.0; J44.9; D69.2; F33.1; F13.20; M06.9; C50.911; D89.9; I27.20;</t>
  </si>
  <si>
    <t>C50.919: CA BREAST(IN REMISSION); D89.9: IMMUNOSUPPRESSED STATUS(NO MEDICATION/CHEMO); J44.9: COPD(PFT WNL);</t>
  </si>
  <si>
    <t>PFT fro COPD confirmation.</t>
  </si>
  <si>
    <t>Routhier, Richard C</t>
  </si>
  <si>
    <t>Z68.42; E11.51; I73.9; N18.3; N25.81; E11.42;</t>
  </si>
  <si>
    <t>Ryder Jr, Clinton T</t>
  </si>
  <si>
    <t>Ryder, Ann E</t>
  </si>
  <si>
    <t>F33.42: DEPRESSION IN REMISSION(ALL PHQ 9&lt;10/NO MEDICATION, NO PREVIOUS DEPRESSION EVIDENCE);</t>
  </si>
  <si>
    <t>None; Consider ASA for athero of the aorta</t>
  </si>
  <si>
    <t>Sebastiano, Carolyn S</t>
  </si>
  <si>
    <t>D69.2; J96.10; F33.0; J44.9; I70.0; K86.1; G63;</t>
  </si>
  <si>
    <t>G63: PRE-DIABETIC POLYNEUROPATHY(NO MORE PRE-DIABETIC); F33.0: DEPRESSION(ALL PHQ 9&lt;10/NO MEDICATION);</t>
  </si>
  <si>
    <t>EVALUATE F13.21: ANXIOLYTIC DEPENDENCE IN REMISSION(ALPRAZOLAM); J43.9: EMPHYSEMA;</t>
  </si>
  <si>
    <t>COPD: consider PFT to confirm COPD</t>
  </si>
  <si>
    <t>Selph, Joe R</t>
  </si>
  <si>
    <t>F11.20; E11.22; F33.41; N18.3; I70.0;</t>
  </si>
  <si>
    <t>CXR as patient &gt;70 years of age and none on file, No Medication Concerns</t>
  </si>
  <si>
    <t>Seward, Sharon M</t>
  </si>
  <si>
    <t>F33.41; E66.01; D69.2; I70.0; F11.20; E11.69; J42;</t>
  </si>
  <si>
    <t>Consider CXR.</t>
  </si>
  <si>
    <t>Slemp, Stuart S</t>
  </si>
  <si>
    <t>G62.1(NO MEDICATION FOR NEUROPATHY, FOOT EXAN NEGATIVE); I69.351; F33.42; J44.9; R56.9; F10.21; E11.69;</t>
  </si>
  <si>
    <t>consider homocysteine levels; No seizure medication</t>
  </si>
  <si>
    <t>Smith, Chester A</t>
  </si>
  <si>
    <t>F33.41; F10.20; J44.9; I70.0;</t>
  </si>
  <si>
    <t>F10.20: ALCOHOL DEPENDENCE(ALL AUDIT C NEGATIVE);</t>
  </si>
  <si>
    <t>Smith, Nona M</t>
  </si>
  <si>
    <t>J41.0; F33.1;</t>
  </si>
  <si>
    <t>J41.0: BRONCHITIS; F33.1: DEPRESSION;</t>
  </si>
  <si>
    <t>I70.0: AS OF AORTA(2019/11/26 CXR);</t>
  </si>
  <si>
    <t>CONSIDER PERIPHERAL BLOOD SMEAR TO CONFIRM THROMBOCYTHEMIA AS PT PLT ARE 459, PFT AS PT IS CURRENT SMOKER</t>
  </si>
  <si>
    <t>Smith, Timothy S</t>
  </si>
  <si>
    <t>I70.0; F10.21; F33.1; B18.2; J44.9; I27.20; D69.2;N18.3; E66.01; E11.22;</t>
  </si>
  <si>
    <t>I70.0: Athero of the Aorta; F10.21: ETOH dependence;  F33.1: Major depressive disorder, recurrent, moderate; B18.2: Hepatitis C; J44.9: COPD; I27.20: Pulmonary HTN; D69.2: Senile Pupura (make sure to mention easy bruising in examination); N18.3: CKD III; E11.22: DM w/ CKD;</t>
  </si>
  <si>
    <t>E66.01: Morbid Obesity as patient has a BMI &lt;35;</t>
  </si>
  <si>
    <t>PTH and Homocysteine as patient has an established CKD condition;; No Concerns</t>
  </si>
  <si>
    <t>Snell Jr, Joseph F</t>
  </si>
  <si>
    <t>I50.9; I48.0; E26.1; I77.810; N18.3; D58.2;</t>
  </si>
  <si>
    <t>I50.9: A-FIB; I48.0: CHF; E26.1: SEC. HYPERALDOSTERONISM; I77.810: DILATED AORTIC ROOT; N18.3: CKD 3;</t>
  </si>
  <si>
    <t>D58.2: ELEVATED Hb(NOT MEETING CRITERIA);</t>
  </si>
  <si>
    <t>D68.69: SEC. HYPERCOAGULABLE STATE(AFIB PLUS CHADSVASC SCORE=&gt;2); E66.01: Morbid obesity, patient's BMI is 37.73 and patient has CHF as co-morbidity;</t>
  </si>
  <si>
    <t>PTH LEVEL D/T CKD 3</t>
  </si>
  <si>
    <t>Soehner Jr, Richard J</t>
  </si>
  <si>
    <t>Spencer, Gregory S</t>
  </si>
  <si>
    <t>I70.0; I50.30; D69.2; F10.21; F33.41; J43.9;</t>
  </si>
  <si>
    <t>I70.0: AS OF AORTA; I50.30: CHF; D69.2: Senile Purpura (make sure to mention easy bruising in examination); F33.41: DEPRESSION IN REMISSION; J43.9: EMPHYSEMA;</t>
  </si>
  <si>
    <t>F10.21: ALCOHOL DEPENDENCE IN REMISSION(NO EVIDENCE, NO AUDIT C);</t>
  </si>
  <si>
    <t>E46: PCM(BMI 17.89 PLUS WEIGHT LOSS);</t>
  </si>
  <si>
    <t>Patient is a smoker and experiencing weight loss, consider chest CT; CHF: no b blocker/diuretic, CV disease consider ASA/statin, bronchitis: consider inhaler</t>
  </si>
  <si>
    <t>Staley, Jay R</t>
  </si>
  <si>
    <t>Staley, Karen D</t>
  </si>
  <si>
    <t>Stanley, Patricia F</t>
  </si>
  <si>
    <t>F11.20; B18.2; F33.1; J41.0; I70.0; I69.351(NO EVIDENCE); E27.9; D69.2;</t>
  </si>
  <si>
    <t>CONSIDER PFT AS PT IS CURRENT SMOKER</t>
  </si>
  <si>
    <t>Stanley, William M</t>
  </si>
  <si>
    <t>I82.402; D68.69; G40.909; F33.0; F03.91; I69.351; I70.0; E11.69;</t>
  </si>
  <si>
    <t>I82.402: DVT; D68.69: SEC. HYPERCOAGULABLE STATE; G40.909: EPILEPSY; F33.0: DEPRESSION; F03.91: DEMENTIA WITH BEHAVIORAL DISTURBANCE; I69.351: HEMIPARESIS AFTER CVA; I70.0: AS OF AORTA; E11.69: DIABETIC YSLIPIDEMIA;</t>
  </si>
  <si>
    <t>Stephens, Wayne C</t>
  </si>
  <si>
    <t>Suechoff, Ginger A</t>
  </si>
  <si>
    <t>D56.3; I70.0; D69.2; F31.81; I27.20;</t>
  </si>
  <si>
    <t>I70.0: athero aorta (see CXR stating aorta is NOT tortuous and no calcifications seen); D56.3: THALASSEMIA(NO EVDENCE/CONSULTANT NOTES);</t>
  </si>
  <si>
    <t>Swim, Gregory E</t>
  </si>
  <si>
    <t>J44.9; F10.20;</t>
  </si>
  <si>
    <t>K70.9: ALCOHOLIC LIVER DISEASE(ALCOHOL DEPEPENDENCE PLUS ELEVATED LFTs IN 11/08/2019 LABS);</t>
  </si>
  <si>
    <t>Teets, Michael</t>
  </si>
  <si>
    <t>Tlougan, Nancy J</t>
  </si>
  <si>
    <t>I70.0; J44.9; N18.3;</t>
  </si>
  <si>
    <t>I70.0: AS OF AORTA; J44.9: COPD;</t>
  </si>
  <si>
    <t>CKD: consider PTH and homocysteine levels; COPD: consider inhaler, no ASA fot CV disease.</t>
  </si>
  <si>
    <t>Treadwell, Tammy L</t>
  </si>
  <si>
    <t>F11.20; F33.1; I50.9; M06.4; E26.1; D89.9;</t>
  </si>
  <si>
    <t>Turner, Deloria M</t>
  </si>
  <si>
    <t>I48.2; D68.69; I70.0; I27.20; M06.9; D89.9; I69.354; G20;</t>
  </si>
  <si>
    <t>G63: POLYNEUROPATHY(2019/09/05 WATERMAN HOSPITAL, IMP/PLAN PLUS RA);</t>
  </si>
  <si>
    <t>Patient is former smoker, please consider PFT; No Concerns</t>
  </si>
  <si>
    <t>Wahl Jr, Howard E</t>
  </si>
  <si>
    <t>F10.21; I27.20; D69.2;</t>
  </si>
  <si>
    <t>I27.20: PULMONARY HYPERTENSION; D69.2: Senile Purpura (make sure to mention easy bruising in examination);</t>
  </si>
  <si>
    <t>F10.21: ALCOHOL DEPENDENCE IN REMISSION(NO EVIDENCE, AUDIT C NEGATIVE);</t>
  </si>
  <si>
    <t>Former smoker consider CXR and need labs and previous records.;</t>
  </si>
  <si>
    <t>Walsh, Danice M</t>
  </si>
  <si>
    <t>D69.2; J44.9; I70.0; F33.42; I27.20</t>
  </si>
  <si>
    <t>F10.21: ALCOHOL DEPENDENCE IN REMISSION(AUDIT C 2017 POSITIVE, SCORE 3);</t>
  </si>
  <si>
    <t>Former smoker, please consider AAA screen;</t>
  </si>
  <si>
    <t>Wardrop, David T</t>
  </si>
  <si>
    <t>F33.0; F10.21; G63; F11.20; I70.0; I27.20;</t>
  </si>
  <si>
    <t>Recommend PFT.</t>
  </si>
  <si>
    <t>White, Susan L</t>
  </si>
  <si>
    <t>F13.20; J84.9; I70.0; G62.0(LIPITOR); D69.2; F31.9; E11.69;</t>
  </si>
  <si>
    <t>J84.9: INTERSTITIAL LUNG DISEASE(NO EVIDENCE);</t>
  </si>
  <si>
    <t>Consider CT chest/PFT to confirm ILD/COPD; Consider rescue inhalers if ILD</t>
  </si>
  <si>
    <t>White, Ulac</t>
  </si>
  <si>
    <t>I27.20; D69.6; E11.51; F33.0;</t>
  </si>
  <si>
    <t>F33.0: DEPRESSION(ALL PHQ 9 SCORE&lt;10);</t>
  </si>
  <si>
    <t>D61.818: PANCYTOPENIA(02/01/2020 LABS, WBC 2.4, PLT 84&amp;HgB 10.4);</t>
  </si>
  <si>
    <t>Consider CXR to confirm I70.0 athero, consider US/ABI;</t>
  </si>
  <si>
    <t>Whitehead, Steven</t>
  </si>
  <si>
    <t>F33.41; I27.20; M46.1; D89.9; M06.4;</t>
  </si>
  <si>
    <t>D89.9: IMMUNOSUPPRESSED STATUS(NO MEDICATION/CONDITION);</t>
  </si>
  <si>
    <t>F10.21: ALCOHOLISM IN REMISSION(2019/04/10 RECORDS FROM WINTER(2), PAGE 3/65, PMH) OR F11.21 OPIOID DEPENDENCE IN REMISSION(HYDROCODONE);</t>
  </si>
  <si>
    <t>Wiggins, Pamela</t>
  </si>
  <si>
    <t>F11.20; I70.0: F33.41: D69.2; G63;</t>
  </si>
  <si>
    <t>G63: PNY, classified elsewhere as all PNY that are payable are only in lower extremities, not in upper extremities;</t>
  </si>
  <si>
    <t>Dimitro, Mark A</t>
  </si>
  <si>
    <t>F32.5; I70.0;</t>
  </si>
  <si>
    <t>I70.0 Athero of aorta;</t>
  </si>
  <si>
    <t>Ferranda, James R</t>
  </si>
  <si>
    <t>F10.21; J41.0; I70.0; N18.3; M06.4;</t>
  </si>
  <si>
    <t>D89.9: IMMUNOSUPPRESSED STATUS(METHOTREXATE);</t>
  </si>
  <si>
    <t>PTH LEVEL D/T CKD 3, CONSIDER PFT/CXR AS PT IS CURRENT SMOKER</t>
  </si>
  <si>
    <t>Fifield, Jason A</t>
  </si>
  <si>
    <t>I48.92; F33.0;</t>
  </si>
  <si>
    <t>I48.92: ATRIAL FLUTTER; F33.0: DEPRESSION;</t>
  </si>
  <si>
    <t>Fike, Charles</t>
  </si>
  <si>
    <t>F33.41; F11.20; I70.0; G63; M06.9; D89.9;</t>
  </si>
  <si>
    <t>F33.41: Major depressive disorder, recurrent, in partial remission; F11.20: Opioid Dependence; I70.0: Athero of the Aorta; G63: PNY classified elsewhere; M06.9: Rheumatoid arthritis, unspecified; D89.9: Disorder involving the immune mechanism, unspecified;</t>
  </si>
  <si>
    <t>PFT as patient is an ex smoker, No Concerns</t>
  </si>
  <si>
    <t>Greenhalgh, Dolores J</t>
  </si>
  <si>
    <t>J44.9; F33.0; I70.0; I27.20; N18.3; I25.119; D69.2;</t>
  </si>
  <si>
    <t>PFT for COPD confirmation. Consider Nitro or Isosorbide for angina.</t>
  </si>
  <si>
    <t>Hunt, Wendell</t>
  </si>
  <si>
    <t>J43.9; I27.20;</t>
  </si>
  <si>
    <t>Consider CXR for Emphysema.</t>
  </si>
  <si>
    <t>Jakucewicz, Henry M</t>
  </si>
  <si>
    <t>Lalanne, Etzer</t>
  </si>
  <si>
    <t>J44.9; E11.9; I70.0; I25.119;</t>
  </si>
  <si>
    <t>J44.9: COPD; E11.9: DM w/o complications; I70.0: Athero of the Aorta;</t>
  </si>
  <si>
    <t>I25.119: CAD w/ angina as there is no evidence in records and patient is not taking nitroglcyerin or isosorbide;</t>
  </si>
  <si>
    <t>Patient coded with CAD w/ angina, consider prescribing nitroglycerin or isosorbide</t>
  </si>
  <si>
    <t>Lee, Gloria D</t>
  </si>
  <si>
    <t>J44.9; J96.10; F10.20; E27.9; I27.20;</t>
  </si>
  <si>
    <t>Putman, Mark B</t>
  </si>
  <si>
    <t>Richards Dorin, Joey</t>
  </si>
  <si>
    <t>I27.20; I70.0; J44.9;</t>
  </si>
  <si>
    <t>None, Patient with COPD, consider rescue inhaler</t>
  </si>
  <si>
    <t>Silas, Ulysses</t>
  </si>
  <si>
    <t>I48.0; D68.69; E11.69; I50.9; M06.4; N18.3;</t>
  </si>
  <si>
    <t>Z79.4: INSULIN USE(HUMALOG); D70.9: NEUTROPENIA(03/11/2020 LABS, ABSOLUTE NEUTROPHILS 690); J84.9: INTERSTITIAL PULMONARY DISEASE(2020/03/04 FHW HOSPITAL, PAGE 5/17 CXR);</t>
  </si>
  <si>
    <t>CONSIDER PFT TO CONFIRM COPD AS CXR IS SOWING HYPERINFLATION, PTH D/T CKD 3</t>
  </si>
  <si>
    <t>Baker, James D</t>
  </si>
  <si>
    <t>G63; F11.20; J44.9; F33.1; D69.2; I70.0;</t>
  </si>
  <si>
    <t>PFT ordered and awaiting results.</t>
  </si>
  <si>
    <t>Buroker, Betty J</t>
  </si>
  <si>
    <t>I77.812(2015 OLD RECORD); D69.2; J84.9; F33.41; I27.20;</t>
  </si>
  <si>
    <t>I77.812: ECTATIC AORTA(2015 OLD RECORD); D69.2: SENILE PURPURA; J84.9: INTERSTITIAL LUNG DISEASE; I27.20: PULMONARY HYPERTENSION;</t>
  </si>
  <si>
    <t>F33.41: DEPRESSION(ALL PHQ ARE &lt;10/NO MEDICATION);</t>
  </si>
  <si>
    <t>Corneilsen, Glen H</t>
  </si>
  <si>
    <t>J44.9; I70.0; E27.9; F33.42; M06.4; D89.9; F11.20; I27.20;</t>
  </si>
  <si>
    <t>I50.22: Systolic CHF, eval symptoms as noted in ECHO 02/25/19 EF 49%, if no symptoms do not code for this condition;</t>
  </si>
  <si>
    <t>Consider rescue inhaler for COPD, consider low dose ASA for Athero of Aorta</t>
  </si>
  <si>
    <t>Cox, Bettye J</t>
  </si>
  <si>
    <t>F13.20; F33.0;</t>
  </si>
  <si>
    <t>F33.0: Major depressive disorder, recurrent, mild as there is no evidence in PhQ9 or progress notes;</t>
  </si>
  <si>
    <t>I73.9: PVD noted in Arterial U/S 01/07/2020;</t>
  </si>
  <si>
    <t>Repeat PhQ9, No Medication concerns</t>
  </si>
  <si>
    <t>Cox, Charles H</t>
  </si>
  <si>
    <t>L40.50;</t>
  </si>
  <si>
    <t>L40.50: Arthropathic psoriasis, unspecified;</t>
  </si>
  <si>
    <t>D84.9: Immunodeficiency, unspecified as patient is currently is taking Methotrexate; Eval for F11.20: Opioid Dependence as patient has history of taking Oxycodone, eval longevity of medication;</t>
  </si>
  <si>
    <t>Fisher, Scott A</t>
  </si>
  <si>
    <t>I27.20; D70.9;</t>
  </si>
  <si>
    <t>None at this time.</t>
  </si>
  <si>
    <t>Grawvunder, Dale E</t>
  </si>
  <si>
    <t>J44.9; F13.20; F33.40; I71.4; D69.6; E11.69; J96.10;</t>
  </si>
  <si>
    <t>D69.6: Thrombocytopenia: Platelets on lab 1/23/2020 &gt; 140;</t>
  </si>
  <si>
    <t>Grawvunder, Sandra L</t>
  </si>
  <si>
    <t>J44.9; I70.0; F13.20; G63; F33.1; E66.01; I27.20;</t>
  </si>
  <si>
    <t>Hall, Jonathan W</t>
  </si>
  <si>
    <t>F33.1; D69.2; J44.9; I70.0; E11.69; F13.20;</t>
  </si>
  <si>
    <t>Kiefer, Keith A</t>
  </si>
  <si>
    <t>I70.0; F10.20; I27.20;</t>
  </si>
  <si>
    <t>I70.0: AS OF AORTA; F10.20: ALCOHOL DEPENDENCE; I27.20: PULMONARY HYPERTENSION;</t>
  </si>
  <si>
    <t>Martinez, Francisco</t>
  </si>
  <si>
    <t>F13.20; D69.2; I70.0; I27.20; F33.0; I47.1; D58.2; D47.3;</t>
  </si>
  <si>
    <t>D58.2: HEMOGLOBINOPATHIES(NOT MEETING CRITERIA); D47.3: THROMBOCYTHEMIA(RESOLVED);</t>
  </si>
  <si>
    <t>F33.5: DEPRESSION IN REMISSION(PT IS NO MORE USING PAROXETINE);</t>
  </si>
  <si>
    <t>Nevins, Jerome B</t>
  </si>
  <si>
    <t>N18.3; I70.0; F33.40; F10.21; F03.90; I27.20; J44.9; N25.81;</t>
  </si>
  <si>
    <t>F33.40: DEPRESSION(ALL PHQ 9 SCORE&lt;10); F10.21: ALCOHOL DEPENDENCE IN REMISSION(NO EVIDENCE, AUDIT C NEGATIVE);</t>
  </si>
  <si>
    <t>None; Eval if patient would benefit from inhaler for COPD</t>
  </si>
  <si>
    <t>Ordway, Kathleen D</t>
  </si>
  <si>
    <t>I27.20; I70.0; J44.9; D69.2; J47.9; J96.10(NO EVIDENCE); F33.0;</t>
  </si>
  <si>
    <t>Petry, Gary L</t>
  </si>
  <si>
    <t>I69.354; F13.20; F33.40;  I70.0;</t>
  </si>
  <si>
    <t>Eval G63: polyneuropathy as patient has burning, cramping, tingling and numbness in lower legs, noted on Elecrtodiagnostic consultation Dr. Herzburn 11-30-17 and patient is pre-diabetic, please eval if symptoms are still active;</t>
  </si>
  <si>
    <t>Powell, Jeffrey H</t>
  </si>
  <si>
    <t>Reed, Stanley L</t>
  </si>
  <si>
    <t>I70.0; I50.9; F33.0; I71.2; D68.69;</t>
  </si>
  <si>
    <t>I70.0: Athero of the Aorta; I50.9: Heart failure, unspecified; F33.0: Major depressive disorder, recurrent, mild; D68.69: Other thrombophilia;</t>
  </si>
  <si>
    <t>I71.2: Thoracic aortic aneurysm, without rupture as patient corrective surgery;</t>
  </si>
  <si>
    <t>B18.2: Chronic viral hepatitis C noted in Dr. Baskar notes from 09/26/17; I48.0: Paroxysmal atrial fibrillation as aptient is taking Warfarin for this condition;</t>
  </si>
  <si>
    <t>PFT as patient is an ex smoker, No  Medication Concerns</t>
  </si>
  <si>
    <t>Sciors, Mary L</t>
  </si>
  <si>
    <t>F13.20; F03.91; D69.2; I27.20;</t>
  </si>
  <si>
    <t>I70.0: AS OF AORTA(2018/05/16 LRMC HOSPITAL, PAGE 12/14);</t>
  </si>
  <si>
    <t>Wennerberg, Elsie J</t>
  </si>
  <si>
    <t>D69.2; G63; F32.0;</t>
  </si>
  <si>
    <t>D69.2: Senile Purpura (make sure to mention easy bruising in examination);</t>
  </si>
  <si>
    <t>F32.0: DEPRESSION(ALL PHQ 9 SCORE&lt;10/NO MEDICATION); G63: POLYNEUROPATHY(AS THIER IS NO EVIDENCE OF PNY PLUS NO DISEASE TO LINK WITH);</t>
  </si>
  <si>
    <t>E46: PCM(BMI 18.24 PLUS WEIGHT LOSS);</t>
  </si>
  <si>
    <t>Wickens, Rebecca J</t>
  </si>
  <si>
    <t>F33.41; F13.20; J44.9; I27.20; I70.;</t>
  </si>
  <si>
    <t>F33.41: DEPRESSION IN REMISSION; F13.20: ANXIOLYTIC DEPENDENCE; I27.20: PULMONARY HYPERTENSION; I70: AS OF AORTA;</t>
  </si>
  <si>
    <t>J44.9: COPD(NO PFT/SUPPORTING DOC TO PROVE IT, AS CXR IS NOT ENOUGH);</t>
  </si>
  <si>
    <t>CONSIDER PFT TO CONFIRM COPD AS PT IS FORMER SMOKER</t>
  </si>
  <si>
    <t>Wittenbeck, Debra K</t>
  </si>
  <si>
    <t>F33.0; F13.20; I70.0; J44.9;</t>
  </si>
  <si>
    <t>F33.0: DEPRESSION; F13.20: ANXIOLYTIC DEPENDENCE; I70.0: AS OF AORTA;</t>
  </si>
  <si>
    <t>Aitken, Richard</t>
  </si>
  <si>
    <t>I70.0; I27.20; F33.0; D69.2;</t>
  </si>
  <si>
    <t>I70.0: AS OF AORTA; D69.2: Senile Purpura (make sure to mention easy bruising in examination);;</t>
  </si>
  <si>
    <t>None; Consider low dose ASA for Athero of the Aorta</t>
  </si>
  <si>
    <t>Barnum, Rhona</t>
  </si>
  <si>
    <t>N18.3; J44.9; F32.5; D69.2; F11.20; I27.20;</t>
  </si>
  <si>
    <t>Betancourt Jr, Nicholas</t>
  </si>
  <si>
    <t>Z79.4; E11.51; I73.9;</t>
  </si>
  <si>
    <t>MAU/CRT as patient is diabetic, No Medication Concerns</t>
  </si>
  <si>
    <t>Bocker, Graham</t>
  </si>
  <si>
    <t>D68.69; I27.20; I48.0; I73.9;</t>
  </si>
  <si>
    <t>D68.69: SEC. HYPERCOAGULABLE STATE;</t>
  </si>
  <si>
    <t>Patient is ex smoker, consider PFT</t>
  </si>
  <si>
    <t>Boruch, Helen</t>
  </si>
  <si>
    <t>F33.1; N18.3; F10.20; D69.2; I27.20; I70.0; G63; J44.9; E46;</t>
  </si>
  <si>
    <t>E46: PCM(NOT MEETING CRITERIA, BMI&gt;21, ALBUMIN NORMAL); F10.20: ALCOHOL DEPENDENCE(NO EVIDENCE, AUDIT C NEGATIVE); G63: POLYNEUROPATHY(AS THIER IS NO EVIDENCE OF PNY PLUS NO DISEASE TO LINK WITH);</t>
  </si>
  <si>
    <t>Former smoker, consider AAA screen, CKD III: consider PTH/homocysteine; Consider ASA/Statin for athero</t>
  </si>
  <si>
    <t>Boruch, John</t>
  </si>
  <si>
    <t>F10.20; I70.0; G63; J44.9; I27.20;</t>
  </si>
  <si>
    <t>I27.20: PULMONARY HYPERTENSION(RESLOVED, RVSP 28 MM HG); F10.20: ALCOHOL DEPENDENCE(ALL AUDIT C NEGATIVE); G63: POLYNEUROPATHY(NO EVIDENCE OF NEUROPATHY/NO MEDICATION USE);</t>
  </si>
  <si>
    <t>I50.32: CHF(2019/07/23 DR CHESNER, ASSESSMENT);</t>
  </si>
  <si>
    <t>Need CXR to confirm athero aorta Dx; CHF: no B blocker, COPD: no rescue inhaler, SVT: no anti-arrhythmic</t>
  </si>
  <si>
    <t>Brantley, Daniel</t>
  </si>
  <si>
    <t>F13.20; I70.0; J44.9; N18.3; D69.2; C32.9; F33.41; I25.118; E27.9; C43.9;</t>
  </si>
  <si>
    <t>C32.9: CA LARYNX(IN REMISSION); F33.41: DEPRESSION IN REMISSION(ALL PHQ ARE&lt;10/NO MEDICATION); C43.9: MELANOMA OF SKIN(NO EVIDENCE);</t>
  </si>
  <si>
    <t>Broecker, Earl</t>
  </si>
  <si>
    <t>D68.69; I73.9; G63; J44.9; F32.1; I27.20; I48.91; I11.0;</t>
  </si>
  <si>
    <t>I11.0: HTN w/ HF as ECHO is has EF: 61%, with no sign of systolic or diastolic CHF, and no symptoms of heart failure; G63: PNY classified in other diseases as foot exam within normal limits;</t>
  </si>
  <si>
    <t>Brown, Gail</t>
  </si>
  <si>
    <t>I27.20; G63; I70.0; M06.9; D68.69; F11.20; F33.0; I48.0; D89.9;I25.708; E11.69; E66.01; J44.9; I11.0; E26.1;</t>
  </si>
  <si>
    <t>G63: PNY classified elsewhere as patient has a normal foot exam, if not current remove from problem list; I11.0: HTN w/ HF as all ECHOs on file are within normal limits, no signs of diastolic or systolic heart failure; E26.1: Sec Hyperaldosteronism as patient does not have a confirmed CHF;</t>
  </si>
  <si>
    <t>None, Diabetic not on an ACE/ARB</t>
  </si>
  <si>
    <t>Burgos Torres, Nelson</t>
  </si>
  <si>
    <t>D69.2; F13.20; F33.1; I70.0; I27.20;</t>
  </si>
  <si>
    <t>Burleigh, Martha</t>
  </si>
  <si>
    <t>I70.0; F11.20; F33.9; J44.9; D69.2; G63;</t>
  </si>
  <si>
    <t>EVALUATE M46.96: FACET ARTHROPATHY(2016 RADIOLOGY RECORDS, PAGE 10/54, IF THEIR IS PAIN/TENDERNESS KINDLY CODE THIS);</t>
  </si>
  <si>
    <t>COPD: no rescue inhaler</t>
  </si>
  <si>
    <t>Burley, Harold</t>
  </si>
  <si>
    <t>N18.3;D69.2; F33.40; I70.0; J44.9;</t>
  </si>
  <si>
    <t>No Medication concerns</t>
  </si>
  <si>
    <t>Burley, Patsy</t>
  </si>
  <si>
    <t>F33.41; I69.351; I70.0; I27.20; D69.2; E11.42; I67.1; N18.3;</t>
  </si>
  <si>
    <t>E11.42: DIABETIC POLYNEUROPATHY(NO EVIDENCE OF NEUROPATHY/NO MEDICATION USE);</t>
  </si>
  <si>
    <t>; No b blocker for CHF</t>
  </si>
  <si>
    <t>Canady, Freddie</t>
  </si>
  <si>
    <t>E11.36;</t>
  </si>
  <si>
    <t>None; Diabetic not on an ACE/ ARB</t>
  </si>
  <si>
    <t>Cannon, Eula</t>
  </si>
  <si>
    <t>H35.3290; F13.20; I73.9; F01.51; G62.0; I48.0; D68.69; F33.1; N18.3;</t>
  </si>
  <si>
    <t>H35.3290: WET AMD; F13.20: ANXIOLYTIC DEPENDENCE; F03.91: DEMENTIA; I48.0: A-FIB; D68.69: SEC. HYPERCOAGULABLE STATE; F33.1: DEPRESSION; N18.3: CKD 3;</t>
  </si>
  <si>
    <t>G62.0: POLYNEUROPATHY(KINDLY NENTION THE DRUG PLUS NO MORE GABAPENTIN USE); I73.9: PAD(NO US/CXR);</t>
  </si>
  <si>
    <t>Current smoker: needs CXR, PFT, Echo; If Afib, please consider anticoagulant, if PVD please consider ASA/statins, PTH LEVEL D/T CKD 3</t>
  </si>
  <si>
    <t>Casey, Theresa</t>
  </si>
  <si>
    <t>J44.9; J43.9; F33.0; F13.20; I49.5; I50.9; E11.51; I70.243(NO EVIDENCE OF ULCER); I25.118;</t>
  </si>
  <si>
    <t>E11.51: DM w/ angiopathy, no evidence patient is diabetic, patient is also not taking any treatment for DM; J44.9: COPD(NO PFT/SUPPORTING DOC TO PROVE IT);</t>
  </si>
  <si>
    <t>E26.1: SEC. HYPERALDOSTERONISM(CHF PLUS LAXIS USE);</t>
  </si>
  <si>
    <t>Chamy, Lorraine</t>
  </si>
  <si>
    <t>J44.9; D69.2; I70.0; E11.69;</t>
  </si>
  <si>
    <t>J44.9: COPD; D69.2: SENILE PURPURA(DOCUMENT PHYSICAL FINDING); E11.69: DIABETIC DYSLIPDEMIA;</t>
  </si>
  <si>
    <t>I70.0: AS OF AORTA(NO EVIDENCE);</t>
  </si>
  <si>
    <t>I20.9: ANGINA(DR CHESNER 201909621, ASSESSMENT);</t>
  </si>
  <si>
    <t>AAA/CXR to confirm aortic ectasia; DM: no hypoglycemics, no Ace/Arb, no statin</t>
  </si>
  <si>
    <t>Chamy, Ramez</t>
  </si>
  <si>
    <t>D69.2; I27.20; I70.0;</t>
  </si>
  <si>
    <t>D69.2: SENILE PURPURA(DOCUMENT PHYSICAL FINDING); I27.20: PULMONARY HYPERTENSION; I70.0: AS OF AORTA;</t>
  </si>
  <si>
    <t>Clayton Jr, Otis</t>
  </si>
  <si>
    <t>Z79.4; I27.20; E11.42;</t>
  </si>
  <si>
    <t>Cleland, David</t>
  </si>
  <si>
    <t>K70.30; E43; D69.6; F10.20; F33.41; G62.1; I69.351; I77.812; J43.9;  R56.9;</t>
  </si>
  <si>
    <t>K70.30: Alcoholic cirrhosis of liver without ascites; E43: PCM; F10.20: ETOH dep; F33.41:Major depressive disorder, recurrent, in partial remission; G62.1: Alcoholic PNY (eval as foot exam WNL); I69.351: Hemiplegia and hemiparesis (please describe in examination); I77.812: Thoracoabdominal aortic ectasia; J43.9: Emphysema,</t>
  </si>
  <si>
    <t>D69.6: Thrombocytopenia, unspecified as aptietn does not have recent labs to confirm low platelets; R56.9: Unspecified convulsions as patient was seen for "possible seizures", please consider referring to neurologist for full evaluation before coding;</t>
  </si>
  <si>
    <t>J44.9: COPD noted in PFt 12/10/19, please consider coding this instead of Emphysema as this condition has medical interactions;</t>
  </si>
  <si>
    <t>Repeat CBC to reevaluate PLT levels, repeat Foot exam as last shows within normal limits an patient is being coded with neuropathy; Patient with Emphysema, consider rescue inhaler</t>
  </si>
  <si>
    <t>Cowart, Olivia</t>
  </si>
  <si>
    <t>I70.0; F10.21; F33.1; G63; J44.9; K70.31;</t>
  </si>
  <si>
    <t>PFT for COPD support if present.</t>
  </si>
  <si>
    <t>Craddock, Nancy</t>
  </si>
  <si>
    <t>D69.6; B18.2;</t>
  </si>
  <si>
    <t>Eval for F13.20: Sedative Dependence as patient has Clonazepam in active medication list, eval longevity of through Eforsce chart; I20.8: Other forms of Angina as patient has isosorbide in active medication list; eval for F11.20: Opioid Dependence as patient has Oxycodone in active medication list, eval longevity through Eforsce chart;</t>
  </si>
  <si>
    <t>Please obtain records from previous PCP in which patient was diagnose with Hep C, PFT as patient is a current smoker, PHQ-9 as patient was coded with depression by previous provider, No medication concerns</t>
  </si>
  <si>
    <t>Crawford, Karen</t>
  </si>
  <si>
    <t>F33.41; F10.21; I70.0; J44.9;</t>
  </si>
  <si>
    <t>Cross, Peggy</t>
  </si>
  <si>
    <t>Day, Diana</t>
  </si>
  <si>
    <t>L40.50; D89.9; G35; D69.2; N18.3; E11.51; F13.20; I27.20; F33.1;</t>
  </si>
  <si>
    <t>All codes captured 2nd half of the year</t>
  </si>
  <si>
    <t>EVALUATE M46.96: FACET ARTHROPATHY(2019/04/18 XR L/SPINE, IF THEIR IS PAIN/TENDERNESS KINDLY CODE THIS);</t>
  </si>
  <si>
    <t>Consider PFT (former smoker); If CHF active, consider B blocker</t>
  </si>
  <si>
    <t>Derry, Pamela</t>
  </si>
  <si>
    <t>D69.2; F11.20; G62.89; I70.0; E66.01; F33.1; J42; J96.10;</t>
  </si>
  <si>
    <t>G62.0: drug induced polyneuropathy instead of G62.89, clarify what is the specific underlying substance;</t>
  </si>
  <si>
    <t>Consider new CMP labs and CBC.</t>
  </si>
  <si>
    <t>Dienberg, James</t>
  </si>
  <si>
    <t>F33.1; J96.10; H43.12; E26.1; D69.2; I50.9; I70.0; J44.9; E11.65; E66.01; Z79.4;E11.69;</t>
  </si>
  <si>
    <t>H43.12: Vitreous hemorrhage, left eye as this is an acute condition and there is no evidence in eye exams; I50.9: Heart failure, unspecified as there is no ECHO on file or progress notes to confirm CHF diagnosis; E26.1: Sec Hyperaldosteronism as patient does not have records to confirm CHF; J44.9: COPD as there are progress notes to confirm diagnosis and no PFT file; J96.10 Chronic resp failure (please eval as patient on O2 but not specified whether continuous or nocturnal);</t>
  </si>
  <si>
    <t>PFT to confirm COPD, ECHO to confirm CHF, obtain records from VA, No medication concerns</t>
  </si>
  <si>
    <t>Dubatto, Sarah</t>
  </si>
  <si>
    <t>F31.32; K51.90; G62.1(EVALUATE AS THEIR IS NO MORE LYRICA USE); F10.21; E11.69; I73.9; M06.4;</t>
  </si>
  <si>
    <t>F10.21: ALCOHOL DEPENDENCE IN REMISSION(ALL AUDIT C ARE NEGATIVE); G62.1: ALCOHOLIC POLYNEUROPATHY(AS IT IS SEC. TO ALCOHOL DEPENDENCE);</t>
  </si>
  <si>
    <t>I20.9: ANGINA(NITROGLYCERIN); D89.9: IMMUNOSUPPRESSED STATUS(METHOTREXATE);  EVALUATE M46.92: FACET ARTHROPATHY(2018/07/16 MRI C/SPINE, IF THEIR IS PAIN/TENDERNESS KINDLY CODE THIS); F11.21: OPIOID DEPENDENCE IN REMISSION(TRAMADOL/METHADONE);</t>
  </si>
  <si>
    <t>Dulkowski, Anthony</t>
  </si>
  <si>
    <t>D69.2; F33.0; I27.20; I70.0; J44.9; N18.3; F10.21; I69.354; D47.3;</t>
  </si>
  <si>
    <t>D47.3: Essential (hemorrhagic) thrombocythemia as patient need a peripheral blood smear to confirm this diagnosis;</t>
  </si>
  <si>
    <t>Current smoker: consider AAA screen, CKD: consider homocysteine as patient has CKD condition, No Medication concerns</t>
  </si>
  <si>
    <t>Duncan, Betty</t>
  </si>
  <si>
    <t>I70.0; J44.9; F33.40; D69.2; I27.20; G63;</t>
  </si>
  <si>
    <t>G63: POLYNEUROPATHY(NO EVIDENCE OF NEUROPATHY, FOOT EXAM NORMAL/VIT B 12 NORMAL);</t>
  </si>
  <si>
    <t>E46: PCM(BMI 17.43 PLUS WEIGHT LOSS);</t>
  </si>
  <si>
    <t>Duncan, Darnall</t>
  </si>
  <si>
    <t>I70.0; D68.69; I48.0; F33.40; J43.9; I27.20;</t>
  </si>
  <si>
    <t>J84.10: PULMONARY FIBROSIS(CT CHEST 2019/05/03);</t>
  </si>
  <si>
    <t>Former smoker: consider AAA/PFT;</t>
  </si>
  <si>
    <t>Dunham, Ronnie</t>
  </si>
  <si>
    <t>N18.3; I25.119; E11.51; D69.2; F33.0; I27.20; F13.20; D89.9; M06.4;</t>
  </si>
  <si>
    <t>M46.06: SPINAL ENTHESOPATHY(2019/12/02 CT L/SPINE, LIGAMENTUM FLAVUM HYPERTROPHY);</t>
  </si>
  <si>
    <t>Pt with CKDIII consider sending PTH/homocysteine</t>
  </si>
  <si>
    <t>Ertle, Keith</t>
  </si>
  <si>
    <t>E11.51; F32.1; D69.2; F11.20; Z89.612; K86.1; N18.3; I50.20; G54.6;</t>
  </si>
  <si>
    <t>N18.3: CKD 3(ALL EGFR ARE &lt;60);</t>
  </si>
  <si>
    <t>Z79.4: INSULIN USE(HUMALOG KIWIKPEN/TRESIBA); E66.01: MORBID OBESITY(BMI 50.92);</t>
  </si>
  <si>
    <t>Former smoker: consider CXR, PFT and AAA screen. Eval for Afib with EKG (Afib seen in hospital records in 2015);</t>
  </si>
  <si>
    <t>Ertle, Linda</t>
  </si>
  <si>
    <t>J44.9; F13.20; F33.1;</t>
  </si>
  <si>
    <t>J44.9: COPD; F33.1: DEPRESSION;</t>
  </si>
  <si>
    <t>F13.20: ANXIOLYTIC DEPENDENCE(DISCONTINUED CLONAZEPAM);</t>
  </si>
  <si>
    <t>I70.0: athero aorta (Radiology--&gt;CT abdomen 01/17/14, pg 6); N18.3: CKD III (2 GFR &lt;60 on 12-19-17 and 7-19-19); F13.21: ANXIOLYTIC DEPENDENCE IN REMISSION(CLONAZEPAM USE);</t>
  </si>
  <si>
    <t>PTH D/T CKD 3; Use of gabapentin, any neuropathy? Patient on Lamotrigine, please eval MDD vs Bipolar/seizures. Patient has COPD, consider rescue inhalers.</t>
  </si>
  <si>
    <t>Feller, Ray</t>
  </si>
  <si>
    <t>J43.9; F10.21; I70.245; I25.118;</t>
  </si>
  <si>
    <t>Former smoker consider AAA screen</t>
  </si>
  <si>
    <t>Field, Judith</t>
  </si>
  <si>
    <t>J44.9; I70.0; N18.3; J96.10; E11.69; F33.41; M06.4;</t>
  </si>
  <si>
    <t>E11.69: DIABETIC DYSLIPIDEMIA(HDL&lt;40&amp;TG&gt;200, TO CODE THIS);</t>
  </si>
  <si>
    <t>D89.9: IMMUNOSUPRESSED STATUS(METHOTREXATE); E11.22: DM PLUS CKD 3;</t>
  </si>
  <si>
    <t>Fitzhugh, Janice</t>
  </si>
  <si>
    <t>C50.912; E11.9; D69.6; K74.60; F13.20;</t>
  </si>
  <si>
    <t>E11.9: DM W/O COMPLICATION; K74.60: CIRRHOSIS OF LIVER(NO SUPPORTING CONSLUTANT NOTE/US);</t>
  </si>
  <si>
    <t>E66.01: MORBID OBESITY(BMI 35.53); E11.65: DIABETIC HYPERGLYCEMIA(03/18/2020 LABS,HbA1C 8.9); N18.3: CKD 3(03/18/2020 LABS, EGFR 54);</t>
  </si>
  <si>
    <t>CONSIDER PTH LEVEL WITH CKD 3</t>
  </si>
  <si>
    <t>Frazier, Caroline</t>
  </si>
  <si>
    <t>E66.01; F10.21; F33.40; E11.51; I27.20; D69.2;</t>
  </si>
  <si>
    <t>E11.51: DM WITH PVD; D69.2: Senile purpura(DOCUMENT PHYSICAL FINDING ALONGSIDE); I27.20: Pulmonary hypertension;</t>
  </si>
  <si>
    <t>E66.01: Morbid obesity BMI is 33.06; F33.40: DEPRESSION IN REMISSION(ALL PHQ 9 SCORE&lt;10/NO MEDICATION); F10.21: ALCOHOL DEPENDENCE IN REMISSION(ALL AUDIT C ARE NEGATIVE);</t>
  </si>
  <si>
    <t>DM not on hypoglycemic, please consider.</t>
  </si>
  <si>
    <t>Free Jr, Carrol</t>
  </si>
  <si>
    <t>K50.90; D89.9; F11.20; F32.0; H35.3230; E26.1; E66.01; N18.3; E11.22; D68.69; I50.9; I20.9; I48.2; Z79.4; I70.0; J96.10; N25.81; I25.119;</t>
  </si>
  <si>
    <t>Patient with multiple episodes of Bronchitis, consider PFT;</t>
  </si>
  <si>
    <t>Free, Martha</t>
  </si>
  <si>
    <t>D69.2; F33.0; J44.9; E11.22; N18.3; I70.0; I69.351; I27.20;</t>
  </si>
  <si>
    <t>D69.2: Senile purpura(DOCUMENT PHYSICAL FINDING ALONGSIDE); F33.0: DEPRESSION; J44.9: COPD; E11.22: DM PLUS CKD 3; N18.3: CKD 3; I70.0: AS OF AORTA; I69.351: HEMIPARESIS AFTER CVA;</t>
  </si>
  <si>
    <t>I27.20: PULMONARY HYPERTENSION(RESOLVED, RVSP 29 MM HG);</t>
  </si>
  <si>
    <t>Patient with CKD: consider PTH/homocysteine;</t>
  </si>
  <si>
    <t>Garbarini, Bonnie</t>
  </si>
  <si>
    <t>G63; J42;</t>
  </si>
  <si>
    <t>G63: POLYNEUROPATHY(NO EVIDENCE OF NEUROPATHY/NO MEDICATION USE, FOOT EXAM NORMAL);</t>
  </si>
  <si>
    <t>Goldstein, Bertha</t>
  </si>
  <si>
    <t>I27.20; F33.41; D69.2; I70.0; G63;</t>
  </si>
  <si>
    <t>F33.41: Major depressive disorder, recurrent, in partial remission; D69.2: Senile Purpura (make sure to mention easing bruising during the examination); I70.0: Athero of the Aorta;</t>
  </si>
  <si>
    <t>I27.20: Pulmonary Hypertension as ECHO on 05/14/19 shows no trace of Pulmonary Hypertension, and ECHO previous to that shows RVSP of 32mmHg with no impressions of Pulmonary Hypertension; G63: PNY classified elsewhere as patient has a normal foot exam and no evidence of diminished sensation;</t>
  </si>
  <si>
    <t>Eval for F03.90: Unspecified dementia without behavioral disturbance noted in Dr. Hernandez notes from 01/17/19. eval if patient presents any clinical signs of Dementia;</t>
  </si>
  <si>
    <t>Goodman, Frank</t>
  </si>
  <si>
    <t>E11.69; G62.0; I48.2; Z79.4; D68.69; I27.20; I70.0;</t>
  </si>
  <si>
    <t>E11.69: DIABETIC DYSLIPIDEMIA; I48.2: A-FIB; Z79.4: INSULIN USE; D68.69: SEC. HYPERCOAGUABLE STATE; I70.0: CALCIFICATION OF AORTA;</t>
  </si>
  <si>
    <t>G62.0: POLYNEUROPATHY D/T DRUGS(NO EVIDENCE OF NEUROPATHY/NO MEDICATION USE, FOOT EXAM NORMAL); I27.20: pulm HTN(RESOLVED);</t>
  </si>
  <si>
    <t>Former smoker: consider PFT, AAA screen; If angina active, eval Nitroglycerin</t>
  </si>
  <si>
    <t>Gotowala, Rita</t>
  </si>
  <si>
    <t>I73.9; I27.20; J44.9; I48.0; D47.3; F13.20; D89.9; G63; D68.69;</t>
  </si>
  <si>
    <t>I73.9: PAD; I27.20: PULMONARY HYPERTENSION; J44.9: COPD; I48.0: A-FIB; D47.3: THROMBOCYTHEMIA; F13.20: ANXIOLYTIC DEPENDENCE; D89.9: IMMUNOSUPPRESSED STATUS; D68.69: SEC. HYPERCOAGULABLE STATE;</t>
  </si>
  <si>
    <t>Greaney, Joan</t>
  </si>
  <si>
    <t>J44.9; I70.0; D69.2; M06.4; D89.9; C43.62;</t>
  </si>
  <si>
    <t>C43.62: Skin cancer (not active); D89.9: IMMUNOSUPPRESSED STATUS(NO MORE METHOTREXATE/PLAQUENIL USE);</t>
  </si>
  <si>
    <t>F10.20: ALCOHOL DEPENDENCE(2020/01/23 ALCOHOL);</t>
  </si>
  <si>
    <t>Greer, Thom</t>
  </si>
  <si>
    <t>G63; N18.4; E66.01; E11.22; Z79.4; I73.9; F33.41; I48.0; D68.69;</t>
  </si>
  <si>
    <t>G63: POLYNEUROPATHY(AS THEIR IS NO DISEASE TO LINK WITH);</t>
  </si>
  <si>
    <t>I50.22: CHF(DR CHESNER 2019/08/02, ASSESSMENT);</t>
  </si>
  <si>
    <t>Former smoker: eval CXR and AAA screen, PTH D/T CKD 4</t>
  </si>
  <si>
    <t>Grinage, Terry</t>
  </si>
  <si>
    <t>D69.2; I27.20; I73.9;</t>
  </si>
  <si>
    <t>D69.2: Senile purpura(DOCUMENT PHYSICAL FINDING ALONGSIDE);</t>
  </si>
  <si>
    <t>I27.20: PULMONARY HYPERTENSION(RVSP 28 MM HG);</t>
  </si>
  <si>
    <t>Hennessy Jr, Joseph</t>
  </si>
  <si>
    <t>I27.20; J44.9; D69.2; F33.40;</t>
  </si>
  <si>
    <t>F33.40: DEPRESSION IN REMISSION(ALL PHQ 9 SCORE&lt;10/NO MEDICATION);</t>
  </si>
  <si>
    <t>I70.0: CALCIFICATION OF AORTA(ECHO 2019/03/04);</t>
  </si>
  <si>
    <t>Herda Thurston, Debra</t>
  </si>
  <si>
    <t>F32.0; M06.4; C50.411; I70.0; J44.9; F13.20; E27.9; E11.69; D89.9; I48.0; D68.69;</t>
  </si>
  <si>
    <t>None; Diabetic not on ACE or ARB or any oral hypoglycemic,</t>
  </si>
  <si>
    <t>Hicks, Ruth</t>
  </si>
  <si>
    <t>E66.01; I69.351; F33.1; I50.32; I48.0; D68.69; N18.3; I70.0; F11.20; E26.1; I25.119; G63;</t>
  </si>
  <si>
    <t>EVALUATE M46.96: FACET ARTHROPATHY(2019/05/17 CT L/SPINE, IF THEIR IS PAIN/TENDERNESS KINDLY CODE THIS);</t>
  </si>
  <si>
    <t>PTH and Homocysteine as patient has a confirmed CKD condition; No Concerns</t>
  </si>
  <si>
    <t>Hintermaier, Rainer</t>
  </si>
  <si>
    <t>F33.0; D69.2; J44.9; I27.20; I70.0;</t>
  </si>
  <si>
    <t>D69.2: SENILE PURPURA(DOCUMENT PHYSICAL FINDING); J44.9: COPD; I27.20: PULMONARY HYPERTENSION; I70.0: AS OF AORTA;</t>
  </si>
  <si>
    <t>F33:0: Major depressive disorder, recurrent, mild as there is no evidence in PhQ9s, please repeat PhQ9 and if it is recurrent, consider medication;</t>
  </si>
  <si>
    <t>AAA as patient is a current smoker and meets age parameter; Consider rescue inhaler for COPD, consider low dose ASA for Athero of the Aorta</t>
  </si>
  <si>
    <t>Horner, Richard</t>
  </si>
  <si>
    <t>I71.4; D66; J44.9; G63; F10.21;</t>
  </si>
  <si>
    <t>D66: Factor VIII deficiency as there is no evidence in progress notes; F10.21: ETOH dependence as patient mention not currently drinking and no progress notes mention history of dependence;</t>
  </si>
  <si>
    <t>Eval for F13.20: Sedative Dependence as patient has mutliple refills of Alprazolma through the years;</t>
  </si>
  <si>
    <t>No concerns, Clarify if Xanax is being taken for Depression</t>
  </si>
  <si>
    <t>Hostetter, Paul</t>
  </si>
  <si>
    <t>I70.0; F11.20; J44.9; F33.40; I27.20;</t>
  </si>
  <si>
    <t>Hubbs, Betty</t>
  </si>
  <si>
    <t>Hutchins, Bruce</t>
  </si>
  <si>
    <t>I70.0; F33.40; F10.20;</t>
  </si>
  <si>
    <t>I70.0: AS OF AORTA; F33.40: DEPRESSION IN REMISSION;</t>
  </si>
  <si>
    <t>F10.20: Alcohol dependence as patient refers drinking 1-2 times a month and no other criteria to consider dependence, AUDIT C NEGATIVE;</t>
  </si>
  <si>
    <t>None; Please consider statin/ASA for CV disease.</t>
  </si>
  <si>
    <t>Katter, Carole</t>
  </si>
  <si>
    <t>E11.51; F32.4;</t>
  </si>
  <si>
    <t>E11.51: DM w/ angiopathy as there is no evidence of PVD in progress notes, Arterial U/S or ABI to confirm diagnosis;</t>
  </si>
  <si>
    <t>Z79.4: Long term use of insulin as patient is currently taking Tresiba;</t>
  </si>
  <si>
    <t>Arterial U/S has been sent to confirm diagnosis of PVD, Diabetic not on an ACE/ARB or statins</t>
  </si>
  <si>
    <t>Keith, Loretta</t>
  </si>
  <si>
    <t>D69.2; F33.1; I27.20; J44.9;</t>
  </si>
  <si>
    <t>I27.20: Pulmonary Hypertension as ECHO 08/21/19 with RVSP: 29 mmHg;</t>
  </si>
  <si>
    <t>Patient with history of PVD, considering sending Arterial U/S to confirm diagnosis, No Medication concerns</t>
  </si>
  <si>
    <t>Kremp, Richard</t>
  </si>
  <si>
    <t>E11.69; F11.20; E66.01; F33.0; G63; J44.9;</t>
  </si>
  <si>
    <t>E11.69: DIABETIC DYSLIPIDEMIA; F11.20: OPIOID DEPENDENCE; E66.01: MORBID OBESITY; F33.0: DEPRESSION; J44.9: COPD;</t>
  </si>
  <si>
    <t>Lange, Joseph</t>
  </si>
  <si>
    <t>I70.0; G40.909; N18.3; I27.20; E11.42;</t>
  </si>
  <si>
    <t>Lange, Ruth</t>
  </si>
  <si>
    <t>No concerns, No Medication concerns</t>
  </si>
  <si>
    <t>Leiren Feller, Marcia</t>
  </si>
  <si>
    <t>J44.9; F33.0; K51.90; I70.0; E46;</t>
  </si>
  <si>
    <t>F33:0: Major depressive disorder, recurrent, mild as there is no evidence in PhQ9s, please repeat PhQ9 and if it is recurrent, consider medication; E46: PCM(NOT MEETING CRITERIA); J44.9: COPD(NO PFT/SUPPORTING DOC TO PROVE IT);</t>
  </si>
  <si>
    <t>Obtain previous records (PFT to confirm obstructive asthma)</t>
  </si>
  <si>
    <t>Levenson, Martin</t>
  </si>
  <si>
    <t>F33.42; E26.9; D35.2; E11.69; I50.9;</t>
  </si>
  <si>
    <t>I50.9: CHF(EF 52%); F33.42: DEPRESSION IN REMISSION(ALL PHQ 9 SCORE&lt;10/NO MEDICATION);</t>
  </si>
  <si>
    <t>I70.0: CALCIFICATION OF AORTA(ECHO 2014/02/13);</t>
  </si>
  <si>
    <t>Lieggi, Martin</t>
  </si>
  <si>
    <t>F10.20; I70.0; D69.2;</t>
  </si>
  <si>
    <t>D69.2: SENILE PURPURA(DOCUMENT PHYSICAL FINDING); I70.0: AS OF AORTA;</t>
  </si>
  <si>
    <t>F10.20: ALCOHOL DEPENDENCE(AUDIT C NEGATIVE);</t>
  </si>
  <si>
    <t>Manack, Ronald</t>
  </si>
  <si>
    <t>N18.3; F33.42; G63; I27.20;</t>
  </si>
  <si>
    <t>I27.20: PULMONARY HYPERTENSION(RECENT ECHO NORMAL);</t>
  </si>
  <si>
    <t>I70.0: AS OF AORTA(2019/11/19 AOTIC);</t>
  </si>
  <si>
    <t>Matthews, Marcia</t>
  </si>
  <si>
    <t>Patient has not been seen since 2017</t>
  </si>
  <si>
    <t>Matukas, Marylou</t>
  </si>
  <si>
    <t>F33.1; F11.20; Z79.4; E11.22; N18.3;</t>
  </si>
  <si>
    <t>Mckee, Sharon</t>
  </si>
  <si>
    <t>E11.51; I70.0; F03.91; I27.20; I25.119; J44.9;</t>
  </si>
  <si>
    <t>Consider PFT as there is none on file, No Medication Concerns</t>
  </si>
  <si>
    <t>Mckee, Thomas</t>
  </si>
  <si>
    <t>I70.0; D69.2; F33.42; I25.118; J44.9; I27.20;</t>
  </si>
  <si>
    <t>Meeker, Lea</t>
  </si>
  <si>
    <t>E11.69; I70.0; Z79.4; E21.3; J44.9;</t>
  </si>
  <si>
    <t>I70.0: AS OF AORTA; Z79.4: INSULIN USE; J44.9: COPD;</t>
  </si>
  <si>
    <t>Merrill, Rex</t>
  </si>
  <si>
    <t>F33.1; E66.01; E11.69; F13.20; I70.0;</t>
  </si>
  <si>
    <t>Michael, Karen</t>
  </si>
  <si>
    <t>F33.1; I70.0; D69.2;</t>
  </si>
  <si>
    <t>D69.2: SENILE PURPURA(DOCUMENT PHYSICAL FINDING); I70.0: AS OF AORTA; F33.1: DEPRESSION;</t>
  </si>
  <si>
    <t>F10.21: ALCOHOL DEPENDENCE IN REMISSION(AUDIT C 2017 POSITIVE);</t>
  </si>
  <si>
    <t>Michael, Robert</t>
  </si>
  <si>
    <t>J44.9; I27.20; I70.0; I26.99; D68.69;</t>
  </si>
  <si>
    <t>EVALUATE F11.20: OPIOID DEPENDENCE(2019/07/01 GUZZI, MEDICATION, TRAMADOL/ULTRAM);</t>
  </si>
  <si>
    <t>None; Consider COPD maintenance drug</t>
  </si>
  <si>
    <t>Milligan, Clayton</t>
  </si>
  <si>
    <t>Millington, Barbara</t>
  </si>
  <si>
    <t>I73.9; F11.20; J42; D69.2; I69.351; F33.41</t>
  </si>
  <si>
    <t>Mudge, Ronald</t>
  </si>
  <si>
    <t>D69.2; I27.20; I70.0; J44.9; F11.20;</t>
  </si>
  <si>
    <t>Current smoker: consider low dose Chest CT; COPD: consider inhalers</t>
  </si>
  <si>
    <t>Muniz Badillo, Gertrudis</t>
  </si>
  <si>
    <t>F33.42; I50.22; I47.1; J44.9;</t>
  </si>
  <si>
    <t>F33.42: DEPRESSION IN REMISSION; I50.22: CHF; I47.1: SVT;</t>
  </si>
  <si>
    <t>Low Vit D, consider sending PTH, Consider PFT; COPD: consider rescue inhaler</t>
  </si>
  <si>
    <t>Nelson, Karen</t>
  </si>
  <si>
    <t>I27.20; I70.0;</t>
  </si>
  <si>
    <t>I27.20: PULMONARY HYPERTENSION; I70.0: AS OF AORTA;</t>
  </si>
  <si>
    <t>Nelson, Neal</t>
  </si>
  <si>
    <t>I73.9; N18.3; D68.69; F10.21; I48.91; M06.4; E26.1; J42; F33.0; D68.59; G62.1;</t>
  </si>
  <si>
    <t>I73.9: PVD; N18.3: CKD III; D68.69: Other thrombophilia; F10.21: ETOH dependence in remission; I48.91: Unspecified atrial fibrillation; J42: Chronic Bronchitis; F33.0: Major depressive disorder, recurrent, mild; G62.1: Alcoholic polyneuropathy;</t>
  </si>
  <si>
    <t>E26.1: Sec hyperaldosteronism as patient does not have a confirmed CHF; D68.59: Primary Hypercoagulable state as patient does not have a Factor V defficiency; M06.4: Inflammatory polyarthropathy as there is no evidence on file;</t>
  </si>
  <si>
    <t>I25.118: CAD w/ angina in Dr. Chesner notes 11/22/19, patient is not taking nitroglycerin or isosorbide, consider prescribing;</t>
  </si>
  <si>
    <t>PTH and Homocysteine as patient has a confirmed CKD condition; Consider prescribing nitroglycerin or isosorbide</t>
  </si>
  <si>
    <t>O'Connell, Kathleen</t>
  </si>
  <si>
    <t>Please obtain records from previous PCP</t>
  </si>
  <si>
    <t>Pardo, Alberto</t>
  </si>
  <si>
    <t>M32.9; D89.9; I70.0; I27.20; F32.0;</t>
  </si>
  <si>
    <t>F32:0: Major depressive disorder, recurrent, mild as there is no evidence in PhQ9s, please repeat PhQ9 and if it is recurrent, consider medication;</t>
  </si>
  <si>
    <t>J42: CHRONIC BRONCHITIS(2019/10/09 RECORDS FROM DR GUPTA, PAGE 5/16, CURRENT PROBLEM);</t>
  </si>
  <si>
    <t>AAA as patient is an ex smoker and meets age parameter; No Concerns</t>
  </si>
  <si>
    <t>Parker, Lene</t>
  </si>
  <si>
    <t>E27.9; I70.0; D68.69; I48.0; N18.3; Z79.4; E11.22; I27.20; N25.81;</t>
  </si>
  <si>
    <t>CKD: consider sending PTH, homocysteine; A fib, not on anticoagulant (previously on Xarelto, consider risk/benefit)</t>
  </si>
  <si>
    <t>Parks, James</t>
  </si>
  <si>
    <t>I50.9; I25.118; I70.0; F10.21; I27.20;</t>
  </si>
  <si>
    <t>I50.9 CHF Acceptable EF and  no sign from cardiologist of Heart failure;</t>
  </si>
  <si>
    <t>On Nitro.</t>
  </si>
  <si>
    <t>Parks, Susan</t>
  </si>
  <si>
    <t>F33.42; N18.3; E66.01; D69.2; I73.9; E11.51; J42; I27.20; I25.118;</t>
  </si>
  <si>
    <t>I25.118 Atherosclerosis of native coronary artery of native heart with stable angina pectoris;</t>
  </si>
  <si>
    <t>Pattison, Kiziah</t>
  </si>
  <si>
    <t>J44.9; I48.0; D68.69; F33.42; I70.0; E66.01; I50.32; E26.1; E27.9; F11.21; E11.69;</t>
  </si>
  <si>
    <t>E11.69: DIABETIC DYSLIPIDEMIA; E11.22 DM with CKD- CKD needs to be coded in the same DOS;</t>
  </si>
  <si>
    <t>Awaiting new GFR reading. IF below 60, CKD stage 3 viable. N18.3 CKD stage 3;</t>
  </si>
  <si>
    <t>Pepin, Marie</t>
  </si>
  <si>
    <t>E11.69; F33.42; I27.20; I70.0;</t>
  </si>
  <si>
    <t>E11.69: DM with other specified manifestations (TG&amp;HDL WNL); F33.42: DEPRESSION(ALL PHQ 9 SCORE&lt;10/NO MEDICATION);</t>
  </si>
  <si>
    <t>E11.39: DM with OPHTHALMIC complicatioN(GLAUCOMA);</t>
  </si>
  <si>
    <t>Perkins, Jeffrey</t>
  </si>
  <si>
    <t>F33.1; I73.9; J44.9; F11.20; I27.2; E11.69; J96.10;</t>
  </si>
  <si>
    <t>PFT for COPD confirmation.</t>
  </si>
  <si>
    <t>Polizzi, Richard</t>
  </si>
  <si>
    <t>Race, Linda</t>
  </si>
  <si>
    <t>J44.9; E21.0; F11.20; E66.01; I70.0;</t>
  </si>
  <si>
    <t>J44.9; E21.0; E66.01;</t>
  </si>
  <si>
    <t>F11.20: OPIOID DEPENDENCE(NOT TAKING CODEINE ANYMORE);</t>
  </si>
  <si>
    <t>Race, Steven</t>
  </si>
  <si>
    <t>I70.0; E11.42; E27.9; I48.0; D68.69;</t>
  </si>
  <si>
    <t>Z79.4: Long term use of Insulin as patient is taking Lantus;</t>
  </si>
  <si>
    <t>PFT as last done in 2010 reports FEV1/FVC ratio 71%, No Medication Concerns</t>
  </si>
  <si>
    <t>Ranka, Frank</t>
  </si>
  <si>
    <t>F33.40; D69.2; I70.0; F11.20; E66.01; G63; I27.20; E46;</t>
  </si>
  <si>
    <t>D69.2: SENILE PURPURA(DOCUMENT PHYSICAL FINDING); I70.0: AS OF AORTA; F11.20: OPIOID DEPENDENCE; I27.20: PULMONARY HYPERTENSION;</t>
  </si>
  <si>
    <t>E46: PCM (patient's BMI is 31.05, albumin WNL); E66.01: morbid obesity (Resolved, BMI 31.05); G63: POLYNEUROPATHY(HbA1C AND BSR NORMAL NOW); F33.40: DEPRESSION(ALL PHQ 9 SCORE&lt;10/NO MEDICATION);</t>
  </si>
  <si>
    <t>; I11.0 HTN with heart disease coded, no beta blocker, no diuretic on file. EF 51%, please eval, MDD: no medications or history of medication, please eval if MDD is accurate</t>
  </si>
  <si>
    <t>Rauber, Denise</t>
  </si>
  <si>
    <t>Reece, Steven</t>
  </si>
  <si>
    <t>F11.20; C61; D89.9; D86.0; I70.0; C77.5; F33.41; L97.911; D69.6;</t>
  </si>
  <si>
    <t>J42: Chronic bronchitis;</t>
  </si>
  <si>
    <t>Reinbolt, Beverly</t>
  </si>
  <si>
    <t>Eval for F13.20: Sedative dependence as patient has ALrapzolam in acitve medication, eval longevity of medication;</t>
  </si>
  <si>
    <t>Renteria, Jesus</t>
  </si>
  <si>
    <t>F10.20; I70.0; F33.0; D69.2; I27.20;</t>
  </si>
  <si>
    <t>F10.20: ALCOHOL DEPENDENCE; I70.0: AS OF AORTA; D69.2: SENILE PURPURA(DOCUMENT PHYSICAL FINDING);</t>
  </si>
  <si>
    <t>F33.0: DEPRESSION(ALL PHQ 9 SCORE&lt;10/NO MEDICATION); I27.20: PULMONARY HYPERTENSION(RVSP 27 MM HG);</t>
  </si>
  <si>
    <t>Renteria, Patricia</t>
  </si>
  <si>
    <t>I70.0; D69.2; J44.9; F13.20; N18.3; I27.20; F32.0; N25.81;</t>
  </si>
  <si>
    <t>I70.0: AS OF AORTA; D69.2: SENILE PURPURA(DOCUMENT PHYSICAL FINDING); J44.9: COPD; F13.20: ANXIOLYTIC DEPENDENCE; N18.3: CKD 3; I27.20: PULMONARY HYPERTENSION; F32.0: DEPRESSION; N25.81: SEC. HYPERPARATHYROIDISM;</t>
  </si>
  <si>
    <t>COPD: consider rescue inhaler</t>
  </si>
  <si>
    <t>Robinson, Phyllis</t>
  </si>
  <si>
    <t>I70.0; F13.20; N18.3; I27.20; F33.1; N25.81; D69.2; G63;</t>
  </si>
  <si>
    <t>I70.0: AS OF AORTA; F13.20: ANXIOLYTIC DEPENDENCE; N18.3: CKD 3; I27.20: PULMONARY HYPERTENSION; N25.81: SEC. HYPERPARATHYROIDISM; D69.2: SENILE PURPURA;</t>
  </si>
  <si>
    <t>F33.0: DEPRESSION(ALL PHQ 9 SCORE&lt;10/NO MEDICATION); G63: POLYNEUROPATHY(NO EVIDENCE OF NEUROPATHY/NO MEDICATION USE, FOOT EXAM NORMAL);</t>
  </si>
  <si>
    <t>Rodgers, Wanda</t>
  </si>
  <si>
    <t>D89.9; F33.1; M06.4;  F11.20; G62; I27.20; I70.0; E21.3;</t>
  </si>
  <si>
    <t>G62.0: PNY due to other drugs, consider changing to G63 PNY classified elsewhere with underlying condition being RA/HYPOTHYROIDISM;</t>
  </si>
  <si>
    <t>G63: PNY classified elsewhere as patient has neuropathy that can be attributed to patient having RA/HYPOTHYROIDISM;</t>
  </si>
  <si>
    <t>Romer, Mary Jane</t>
  </si>
  <si>
    <t>I70.0; F33.0; D69.2; I67.1; G40.909; E11.22; N18.3(ONLY ONE LOW EGFR READING);</t>
  </si>
  <si>
    <t>EVALUATE F13.21: ANXIOLYTIC DEPENDENCE IN REMISSION(ZOLPIDEM);</t>
  </si>
  <si>
    <t>Current smoker: Consider PFT, CT chest; DM: No oral hypoglycemics, no ace/arbs, Seizures: patient is off of Keppra at the moment, consider risk/benefit</t>
  </si>
  <si>
    <t>Rothenheber, Carl</t>
  </si>
  <si>
    <t>E11.51; D69.6; I50.32; E26.1; K70.31; F10.21; E66.01;</t>
  </si>
  <si>
    <t>K76.6: Portal hypertension(DR RAMAIAH 2020/02/11, ASSESSMENT); Z79.4: INSULIN USE(NOVOLIN); K74.60: CIRRHOSIS OF LIVER(2020/01/10 ABD ULTRASOUND);</t>
  </si>
  <si>
    <t>Consider foot exam to rule out any polyneuropathy sec to hypothyroidism, diabetes, or ETOH dependence, CONSIDER PFT AS PT IS FORMER SMOKER; No Concerns</t>
  </si>
  <si>
    <t>Rowe, Brenda</t>
  </si>
  <si>
    <t>G63; F33.41; I70.0; J44.9; K74.60; D69.6; F11.20; E11.69;</t>
  </si>
  <si>
    <t>G63: PNY , classified as elsewhere a patient is diabetic, no evidence neuropathy was diagnosed before DM diagnosis;</t>
  </si>
  <si>
    <t>None, Consider rescue inhaler for COPD, Diabetic not on ACE/ARB</t>
  </si>
  <si>
    <t>Rowe, Nancy</t>
  </si>
  <si>
    <t>J96.11; N18.3; J44.9; J47.9; N18.3; I27.20; I48.0; D68.69; G63; I70.0; F33.1; G35(NO EVIDENCE);</t>
  </si>
  <si>
    <t>Consider 6 min walk test as patient has O2 at night and chronic resp failure has been coded, Consider eye exam as "age related macular degeneration" in note, wet or dry has to be specified.; COPD: consider rescue inhaler, MDD: no meds, consider in remission</t>
  </si>
  <si>
    <t>Russell, Carl</t>
  </si>
  <si>
    <t>E66.01; I70.0; J44.9; E26.1; E11.22; I48.2; D68.69; F33.1; I25.119; N18.3; J96.10; I11.0;</t>
  </si>
  <si>
    <t>Z79.4: INSULIN USE(TRESIBA);</t>
  </si>
  <si>
    <t>J96.10 Chronic respiratory failure in note, please consider 6 min walk test as patient is only on supplemental O2 QHS; CAD w angina: No nitro, consider. MDD: no antidepressant. Patient was given oxycodoone for Acute pain (script said Cancer patient---please eval if any cancers?)</t>
  </si>
  <si>
    <t>Sanders, Justice</t>
  </si>
  <si>
    <t>J41.0; F33.41; I73.9;</t>
  </si>
  <si>
    <t>F33.41: DEPRESSION IN REMISSION(ALL PHQ 9 SCORE&lt;10/NO MEDICATION);</t>
  </si>
  <si>
    <t>F10.20: ALCOHOL DEPENDENCE(AUDIT C POSITIVE, SCORE 6);</t>
  </si>
  <si>
    <t>Schultz, Alan</t>
  </si>
  <si>
    <t>I70.0: Athero of the Aorta; I27.20: Pulmonary Hypertension;</t>
  </si>
  <si>
    <t>Schwartz, Phyllis</t>
  </si>
  <si>
    <t>E11.51; E66.01; F32.5; J44.9;</t>
  </si>
  <si>
    <t>E11.51: DM PLUS PVD; J44.9: COPD;</t>
  </si>
  <si>
    <t>E66.01: MORBID OBESITY(BMI&lt;35); F32.5: DEPRESSION IN REMISSION(ALL PHQ 9 SCORE&lt;10/NO MEDICATION);</t>
  </si>
  <si>
    <t>Z79.4: INSULIN USE(LANTUS SOLOSTAR);</t>
  </si>
  <si>
    <t>COPD: consider CT chest; COPD: consider rescue inhaler.</t>
  </si>
  <si>
    <t>Seidel, Bonnie</t>
  </si>
  <si>
    <t>G40.909; J44.9; F33.0;</t>
  </si>
  <si>
    <t>F33.0: DEPRESSION(ALL PHQ 9 SCORE&lt;10/NO MEDICATION); J44.9: COPD(NO PFT/SUPPORTING DOC TO PROVE IT);</t>
  </si>
  <si>
    <t>F10.20: ALCOHOL DEPENDENCE(AUDIT C POSITIVE, SCORE 3); I47.1: TACHYCARDIA(2020/03/11 CITRUS CARDIOLOGY, ASSESSMENT);</t>
  </si>
  <si>
    <t>Sierputowski, Ralph</t>
  </si>
  <si>
    <t>I48.2; D68.69; F10.21; J44.9; E27.9; I27.20; J41.0; F32.0; I77.812; D69.6;</t>
  </si>
  <si>
    <t>J44.9: COPD(awaiting PFT/SUPPORTING DOC TO ROVE IT); I27.20: PULMONARY HYPERTENSION(awaiting ECHO);</t>
  </si>
  <si>
    <t>N18.3: CKD 3(12/09/2019 LABS, EGFR 50);</t>
  </si>
  <si>
    <t>Smith, Connie</t>
  </si>
  <si>
    <t>I71.2; J44.9; G63; E27.9; I27.20; D69.2; N18.3; F33.0;</t>
  </si>
  <si>
    <t>Smith, Douglas</t>
  </si>
  <si>
    <t>D69.2; F33.0; I27.20; I70.0; J44.9; G63;</t>
  </si>
  <si>
    <t>D69.2: SENILE PURPURA(DOCUMENT PHYSICAL FINDING); I27.20: PULMONARY HYPERTENSION; I70.0: AS OF AORTA; G63: PRE-DIABETIC POLYNEUROPATHY;</t>
  </si>
  <si>
    <t>Patient former smoker: consider PFT</t>
  </si>
  <si>
    <t>I69.351; F33.42;</t>
  </si>
  <si>
    <t>Awaiting Echo and ultrasound results. Consider ordering new labs.</t>
  </si>
  <si>
    <t>Smith, Thomas</t>
  </si>
  <si>
    <t>G40.909; J44.9; I69.354; F03.91; N18.3;</t>
  </si>
  <si>
    <t>G40.909: EPILEPSY(AS THEIR IS NO EVIDENCE , EEG NEGATIVE, ONLY ONE SEIZURE);</t>
  </si>
  <si>
    <t>I70.0: CALCIFICATION OF AORTA(ECHO 2019/02/20); M46.06: SPINAL ENTHESOPATHY(2019/02/09 RECORDS FROM WATERMAN, LIGAMENTUM FLAVUM HYPERTROPHY, PAGE 4/45);</t>
  </si>
  <si>
    <t>Soto Caraballo, Marina</t>
  </si>
  <si>
    <t>E11.69; I73.9;</t>
  </si>
  <si>
    <t>E11.69: DIABETIC DYSLIPIDEMIA(TG&gt;200&amp;HDL&lt;40, TO CODE THIS); I73.9: PVD(ARTERIAL US NORMAL) per most 3/13/ DOS does not sound like diagnosis is confirmed;</t>
  </si>
  <si>
    <t>Z79.4: INSULIN USE(LANTUS); E11.65: DIABETIC HYPERGLYCEMIA(02/23/2020 LABS, HbA1C 10.7);</t>
  </si>
  <si>
    <t>PTH &amp; Homocysteine due to vitamin d deficiency; Update PHQ9;; No Concerns</t>
  </si>
  <si>
    <t>Stokes, Russell</t>
  </si>
  <si>
    <t>E11.51; N18.3; I50.9; E26.1; H35.3221; F33.42; I25.118; J42;</t>
  </si>
  <si>
    <t>H35.3221: Exudative macular degeneration (Non exudative per Dr Grier in 2018); F33.42: DEPRESSION IN REMISSION(ALL PHQ 9 SCORE&lt;10/NO MEDICATION);</t>
  </si>
  <si>
    <t>I49.01: V-FIBRILLATION(2019/03/11 HOSPITAL, DISCHARGE DX, USING AMIODARONE FOR THAT);</t>
  </si>
  <si>
    <t>Current smoker: consider PFT and CT chest, Consider PTH if GFR is low on repeat CMP;</t>
  </si>
  <si>
    <t>Swartz, Catherine</t>
  </si>
  <si>
    <t>E11.9; F10.21; I70.0; E66.01;</t>
  </si>
  <si>
    <t>MAU/CRT as patient is Diabetic, Diabetic not on an ACE/ARB and not on a statin</t>
  </si>
  <si>
    <t>Thompson, Anne</t>
  </si>
  <si>
    <t>D69.2; F11.20; F33.1; I27.20; I70.0; J44.9; N18.3;</t>
  </si>
  <si>
    <t>E20.9: HYPOPARATHYROIDISM(12/27/2019 LABS, PTH 9); R73.03: PRE-DIABETIC(12/27/2019 LABS, BSR 105); G63: POLYNEUROPATHY(PRE-DIABETIC PLUS GABAPENTIN USE);</t>
  </si>
  <si>
    <t>Patient with low GFR, consider PTH. Smoker: consider CT chest; DM: no hypoglycemics, no Ace/ARB, COPD: consider inhalers.</t>
  </si>
  <si>
    <t>Thompson, Christophe</t>
  </si>
  <si>
    <t>I48.0: A-FIB(2019/03/12 DR ATTANTI, ASSESSMENT); D68.69: SEC. HYPERCOAGULABE STATE(A-FIB PLUS CHADSVASC SCORE=&gt;2); I50.22: CHF(2019/08/28 LRMC HOSPITAL, PAGE 12/21, EF 41%);</t>
  </si>
  <si>
    <t>Thompson, Suzanne</t>
  </si>
  <si>
    <t>Please resolve J44.9; Chronic  obstructive asthma. PFT done on 03/26/19 reveals normal values.</t>
  </si>
  <si>
    <t>I70.0: CALCIFICATION OF AORTA(ECHO 2019/08/27);</t>
  </si>
  <si>
    <t>Thornton, Walter</t>
  </si>
  <si>
    <t>I27.20; E11.42; I77.812; I26.99; F11.20;</t>
  </si>
  <si>
    <t>I27.20: PULMONARY HYPERTENSION; I26.99: PE; F11.20: OPIOID DEPENDENCE;</t>
  </si>
  <si>
    <t>E11.42: DIABETIC POLYNEUROPATHY(FOOT EXAM NEGATIVE/NO MEDICATION);</t>
  </si>
  <si>
    <t>D68.69: SEC. HYPERCOAGULABLE STATE(PE PLUS ELIQUIS USE); D70.9: NEUTROPENIA(02/15/2020 LABS, ABSOLUTE NEUTROPHILS 1248); I70.0: AS OF AORTA(CXR 2019/06/28); E11.39: DIABETIC OPHTHALMIC COMPLICATION(2019/10/02 EYE EXAM, GLAUCOMA);</t>
  </si>
  <si>
    <t>None; Ptient has CHF, consider Ace/arb and b blocker, as patient is only on diuretics</t>
  </si>
  <si>
    <t>Thurston, Craig</t>
  </si>
  <si>
    <t>J44.9; F10.20; I27.20; E11.51; N18.3; I48.2; D68.69;</t>
  </si>
  <si>
    <t>K70.9: ALCOHOLIC LIVER DISEASE(ALCOHOL DEPENDENCE PLUS ELEVATED LFTs);</t>
  </si>
  <si>
    <t>Todd, Robert</t>
  </si>
  <si>
    <t>J44.9; F13.20; I70.0;</t>
  </si>
  <si>
    <t>Valentin, Pablo</t>
  </si>
  <si>
    <t>J96.10; J44.9; F03.91; E11.22; N18.3; F33.0; I70.0; D89.9; D46.9; I25.119; I27.20; D47.3;</t>
  </si>
  <si>
    <t>J96.10: RESPIRATORY FAILURE; J44.9: COPD; F03.91: DEMENTIA WITH BEHAVORIAL DISTURBANCE; E11.22: DM PLUS CKD 3; N18.3: CKD 3; F33.0: DEPRESSION; I70.0: AS OF AORTA; D89.9: IMMUNOSUPPRESSED STATUS; D46.9: MYELOPROLIFERATIVE DISORDER; I25.119: CAD WITH ANGINA; I27.20: PULMONARY HYPERTENSION; D47.3: THROMBOCYTHEMIA;</t>
  </si>
  <si>
    <t>Consider CT chest and AAA screen;</t>
  </si>
  <si>
    <t>Van-Meter, Geneva</t>
  </si>
  <si>
    <t>Vana, Jeffrey</t>
  </si>
  <si>
    <t>E11.42;  I70.0; J44.9; N18.3;</t>
  </si>
  <si>
    <t>Eval F11.20: OPIOID dependence or F11.21 OPIOID Dependence in remission, as past records states patient had use of PERCOCET; EVALUATE F33.0: DEPRESSION(2018/12/05 RECS FROM VIP, PAGE 6/46, ASSESSMENT); EVALUATE I25.118: CAD WITH ANGINA(2018/12/05 RECS FROM VIP, PAGE 6/46, ASSESSMENT);</t>
  </si>
  <si>
    <t>AAA as patient is an ex smoker and meets age parameter; DM not on an ACE/ARB,  consider rescue inhaler for COPD</t>
  </si>
  <si>
    <t>Vancak, Norma</t>
  </si>
  <si>
    <t>J44.9; I70.0; F33.42; D69.2;</t>
  </si>
  <si>
    <t>Consider repeating PFT as patient has been coded with COPD and none on file, Rescue inhaler as patient has COPD, consider Low Dose ASA as patient has Athero of the Aorta</t>
  </si>
  <si>
    <t>Vaughn, Carol</t>
  </si>
  <si>
    <t>J44.9; I70.0; I27.20; F33.42(ALL PHQ 9 ARE NEGATIVE); D69.2;</t>
  </si>
  <si>
    <t>J44.9: COPD; I70.0: AS OF AORTA; I27.20: PULMONARY HYPERTENSION; F33.42: DEPRESSION IN REMISSION(ALL PHQ 9 ARE NEGATIVE); D69.2: SENILE PURPURA(DOCUMENT PHYSICAL FINDING ALONGSIDE);</t>
  </si>
  <si>
    <t>Vaughn, Robert</t>
  </si>
  <si>
    <t>E11.69; F33.1; F11.20; I70.0; C61;</t>
  </si>
  <si>
    <t>EVALUATE M46.96: FACET ARTHROPATHY(2017/02/02 MRI L/SPINE, IF THEIR IS PAIN/TENDERNESS KINDLY CODE THIS);</t>
  </si>
  <si>
    <t>; DM: no Ace/Arb, please consider.</t>
  </si>
  <si>
    <t>Vazquez, Carmen</t>
  </si>
  <si>
    <t>F33.41; E11.22; N18.3; E66.01; D69.2; M06.4; D89.9;</t>
  </si>
  <si>
    <t>F33.41: Major depressive disorder, recurrent, in partial remission; E11.22: DM w/ CKD; N18.3: CKD III; E66.01: Morbid Obesity; D69.2: Senile Purpura (consider mentioning easy bruising in examination); M06.4: Inflammatory polyarthropathy; D89.9: Disorder involving the immune mechanism, unspecified;</t>
  </si>
  <si>
    <t>Velmonte, Benjamin</t>
  </si>
  <si>
    <t>Victor, Celissa</t>
  </si>
  <si>
    <t>J44.9; D68.69; I48.0; J96.10; E26.1; Z79.4; I50.22; I25.118; E11.51; N18.3;</t>
  </si>
  <si>
    <t>CKD: send PTH and homocysteine;</t>
  </si>
  <si>
    <t>Vining, Paul</t>
  </si>
  <si>
    <t>I70.242; M06.4; F11.20; I50.9; E66.01; F13.20; E26.1; I48.0; D68.69; E11.51; F32.0;</t>
  </si>
  <si>
    <t>ECHO as last ECHO done in 2017, Holter as patient has no evidence of A-fib; No Concerns</t>
  </si>
  <si>
    <t>Wallace, Reginald</t>
  </si>
  <si>
    <t>I50.22; E26.1; F33.0; J44.9; F13.20; I48.91; D68.69; J96.20; I70.0; I25.118(NO MEDICATION);</t>
  </si>
  <si>
    <t>I50.22: CHF; E26.1: SEC. HYPERALDOSTERONISM; F33.0: DEPRESSION; J44.9: COPD(CONSIDER PFT TO CONFIRM); F13.20: ANXIOLYTIC DEPENDENCE; I48.91: A-FIB; D68.69: SEC. HYPERCOAGULABLE STATE; J96.20: RESPIRATORY FAILURE(EVALUATE, IS PT USING OXYGEN); I70.0: AS OF AORTA; I25.118: CAD WITH ANGINA(NO MEDICATION);</t>
  </si>
  <si>
    <t>EVALUATE M46.96: FACET ARTHROPATHY(2017/10/17 XR L/SPINE, IF THEIR IS PAIN/TENDERNESS KINDLY CODE THIS);</t>
  </si>
  <si>
    <t>Welch, Monica</t>
  </si>
  <si>
    <t>D69.2; F33.1; E26.1; I27.20; K70.31; F10.20; E11.69; E21.3; E46;</t>
  </si>
  <si>
    <t>E46: PCM(ONLY LOW ALBUMIN LEVEL IS NOT A CRITERIA TO CODE THIS);</t>
  </si>
  <si>
    <t>EVALUATE M46.96: FACET ARTHROPATHY(2018/02/02 XR L/SPINE, IF THEIR IS PAIN/TENDERNESS KINDLY CODE THIS);</t>
  </si>
  <si>
    <t>Whitehill, Harry</t>
  </si>
  <si>
    <t>K51.018; D68.69; F32.5; I70.0; J44.9; Z93.2; I50.9; I48.0; I27.2; E11.69;</t>
  </si>
  <si>
    <t>CHF: consider diuretic, Ulcerative colitis not on DMARD, please eval</t>
  </si>
  <si>
    <t>Williams, Lyle</t>
  </si>
  <si>
    <t>F13.20; I70.0; J44.9; F31.9; G63; E11.69;</t>
  </si>
  <si>
    <t>F13.20: ANXIOLYTIC DEPENDENCE; I70.0: AS OF AORTA; F31.9: BIPOLAR DISORDER;</t>
  </si>
  <si>
    <t>G63: POLYNEUROPATHY(NO EVIDENCE OF NEUROPATHY/NO MEDICATION USE, FOOT EXAM NORMAL); J44.9: COPD(NO PFT/SUPPORTING DOC TO PROVE IT); E11.69: DIABETIC DYSLIPIDEMIA(TG&gt;200&amp;HDL&lt;40, TO CODE THIS);</t>
  </si>
  <si>
    <t>E11.51: DM PLUS PAD; M46.1: SACROILIITIS(2020/02/20 DR HU, ASSESSMENT);</t>
  </si>
  <si>
    <t>Williams, Sandra</t>
  </si>
  <si>
    <t>F33.1; D69.2; M06.9; E66.01; I27.20; I70.0; E11.51;</t>
  </si>
  <si>
    <t>EVALUATE M46.96: FACET ARTHROPATHY(2020/02/20 MRI L/SPINE, IF THEIR IS PAIN/TENDERNESS KINDLY CODE THIS); F10.20: ALCOHOL DEPENDENCE(DR HERNANDEZ 2018/10/10, AUDIT C SCORE 6);</t>
  </si>
  <si>
    <t>Former smoker, consider PFT; No DMARD, patient has RA please consider medication.</t>
  </si>
  <si>
    <t>Wood, Terry</t>
  </si>
  <si>
    <t>J96.10; E26.1; I50.9; N18.3; F11.20; F33.0; J44.9; E11.22; I70.0; E66.01; D69.2; I70.0; I69.354;</t>
  </si>
  <si>
    <t>N25.81: Secondary hyperparathyroidism of renal origin PTH is seen to be high on 1/17/20;</t>
  </si>
  <si>
    <t>CKD: consider sending homocysteine; Consider follow up PTH lab.</t>
  </si>
  <si>
    <t>Wrobleski, Ronald</t>
  </si>
  <si>
    <t>D68.69; F10.20; I69.351;170.0; I48.0; I27.20; N18.3;</t>
  </si>
  <si>
    <t>D68.69: SEC. HYPERCOAGULABLE STATE; F10.20: ALCOHOL DEPENDENCE; I69.351: HEMIPARESIS AFTER CVA;170.0: AS OF AORTA; I48.0: A-FIB; I27.20: PULMONARY HYPERTENSION; N18.3: CKD 3;</t>
  </si>
  <si>
    <t>Abbott, Gary A</t>
  </si>
  <si>
    <t>I70.0; F10.20; J44.9; N18.3;</t>
  </si>
  <si>
    <t>I70.0: AS OF AORTA; J44.9: COPD; N18.3: CKD 3;</t>
  </si>
  <si>
    <t>Agee, Delores L</t>
  </si>
  <si>
    <t>Andrews, Zelda R</t>
  </si>
  <si>
    <t>E11.69; I70.0; F33.0; I27.20; J44.9; J84.9;</t>
  </si>
  <si>
    <t>Brantley, Francis</t>
  </si>
  <si>
    <t>None; 01/02/20</t>
  </si>
  <si>
    <t>Burgess, Sharon A</t>
  </si>
  <si>
    <t>F31.9; G63; J44.9; I70.0;</t>
  </si>
  <si>
    <t>Butler, Dennis</t>
  </si>
  <si>
    <t>F10.20; J44.1; I27.20; I70.0; I11.0; E26.1; F33.0;</t>
  </si>
  <si>
    <t>I50.22: Chronic systolic congestive heart failure  seen on Dr chesner note, make sure to code with I11.0 code; I25.119: Atherosclerotic heart disease of native coronary artery with unspecified angina pectoris - is this condition present, seen in Dr. chesners note as well, if so, consider Nitro;</t>
  </si>
  <si>
    <t>PFT for COPD.</t>
  </si>
  <si>
    <t>Campbell, Donald S</t>
  </si>
  <si>
    <t>F03.91; G40.909; J44.9; J96.10; D69.2;</t>
  </si>
  <si>
    <t>F03.91: DEMENTIA WITH BEHAVORIAL DISTURBANCE; G40.909: EPILEPSY; J96.10: RESPIRATORY FAILURE; D69.2: SENILE PURPURA(DOCUMENT PHYSICAL FINDING);</t>
  </si>
  <si>
    <t>J44.9: COPD(NO PFT/SUPPORTNG DOC TO PROVE IT);</t>
  </si>
  <si>
    <t>Carpenter, Patricia A</t>
  </si>
  <si>
    <t>Carver, Bryce</t>
  </si>
  <si>
    <t>F33.1; E11.69; I50.22; I70.245; N18.4; F10.20;</t>
  </si>
  <si>
    <t>Consider PTH due to CKD presence. not on ACE/ ARB, patient with CHF not on Beta Blocker</t>
  </si>
  <si>
    <t>Chantker, Joyce F</t>
  </si>
  <si>
    <t>J44.9; I27.20; D69.2; F33.1;</t>
  </si>
  <si>
    <t>J44.9: COPD; I27.20: PULMONARY HYPERTENSION; D69.2: SENILE PURPURA(DOCUMENT PHYSICAL FINDING);</t>
  </si>
  <si>
    <t>F33.1: DEPRESSION(PHQ 9 SCORE 0/NO MEDICATION);</t>
  </si>
  <si>
    <t>Cissna, Paula A</t>
  </si>
  <si>
    <t>F11.20; J41.0; D69.2; I70.0;</t>
  </si>
  <si>
    <t>Cissna, Robert E</t>
  </si>
  <si>
    <t>F33.0; J41.0; I70.0;</t>
  </si>
  <si>
    <t>EVALUATE D69.2: SENILE PURPURA(2020/01/07 DR YOUNG OLD NOTES, PAGE 6/11, ASSESSMENT);</t>
  </si>
  <si>
    <t>Coto, Ivonne S</t>
  </si>
  <si>
    <t>Z79.4; I27.20; E11.21; E11.69;</t>
  </si>
  <si>
    <t>I27.20: PULMONARY HYPERTENSION; E11.21: DIABETIC NEPHROPATHY; E11.69 Diabetes with other specified manifestations (Type 2)(Diabetic complication needs to be linked to DM in chart note ex Hyperlipeidema is due to DM);</t>
  </si>
  <si>
    <t>Coto, Jorge A</t>
  </si>
  <si>
    <t>I70.0; I27.20; F10.20;</t>
  </si>
  <si>
    <t>Davison, James</t>
  </si>
  <si>
    <t>I48.0; D68.69; I70.0;</t>
  </si>
  <si>
    <t>I48.0: A-FIB; D68.69: SEC. HYPERCOAGULABLE STATE; I70.0: AS OF AORTA;</t>
  </si>
  <si>
    <t>Davison, Nancy H</t>
  </si>
  <si>
    <t>J44.9; D69.2; I70.0; F33.41;</t>
  </si>
  <si>
    <t>J44.9: COPD as patient only has Asthma, there is no PFT to proof obstructive pattern;</t>
  </si>
  <si>
    <t>PFT to confirm obstructive pattern, No Medication Concerns</t>
  </si>
  <si>
    <t>Dobrin, Paul J</t>
  </si>
  <si>
    <t>Espy, Mary A</t>
  </si>
  <si>
    <t>Fisher, Susan J</t>
  </si>
  <si>
    <t>George, Frances P</t>
  </si>
  <si>
    <t>I27.20; I70.0; D86.0; D69.2;</t>
  </si>
  <si>
    <t>George, Michael L</t>
  </si>
  <si>
    <t>D69.2; G63; D46.4;</t>
  </si>
  <si>
    <t>D46.4: REFRACTORY ANEMIA(HB IS 12.2, ITS NOT TOO LOW); G63: PRE-DIABETIC POLYNEUROPATHY(09/11/2019 LABS, NO MORE PRE-DIABETES ACCORDING TO LAB, NO EVIDENCE OF NEUROPATHY);</t>
  </si>
  <si>
    <t>Griffin, Carl E</t>
  </si>
  <si>
    <t>F10.21: ALCOHOLIC POLYNEUROPATHY(ALCOHOL DEPENDENCE PLUS GABAPENTIN USE);</t>
  </si>
  <si>
    <t>Henderson, Victoria</t>
  </si>
  <si>
    <t>F33.0; G80.9;</t>
  </si>
  <si>
    <t>F33.0: DEPRESSION; G80.9: CEREBRAL PALSY;</t>
  </si>
  <si>
    <t>G40.909: EPILEPSY(01/24/2020 PROGRESS NOTES, ASSESSMENT);</t>
  </si>
  <si>
    <t>Hickman Wint, Linda J</t>
  </si>
  <si>
    <t>M32.9; F33.0; G63; F10.21; D89.9;</t>
  </si>
  <si>
    <t>None,-- Dr. Lynch patient</t>
  </si>
  <si>
    <t>Hill, James A</t>
  </si>
  <si>
    <t>Hoagland, James E</t>
  </si>
  <si>
    <t>I48.0; D68.69; J44.9; I70.0; M06.4;</t>
  </si>
  <si>
    <t>F10.20: ALCOHOL DEPENDENCE(AUDIT C POSITIVE, SCORE 5); I42.2: ASYMMETRIC SEPTAL HYERTROPHY(2020/01/17 DR CHESNER, ASSESSMENT);</t>
  </si>
  <si>
    <t>Humphries, Bobby R</t>
  </si>
  <si>
    <t>F33.42; I70.0;</t>
  </si>
  <si>
    <t>N18.3: CKD 3(2019/11/20 LABS, EGFR 58); M46.06: SPINAL ENTHESOPATHY(2020/01/23 MRI L/SPINE, LIGAMENTUM FLAVUM HYPERTROPHY);</t>
  </si>
  <si>
    <t>Jervis, Linda F</t>
  </si>
  <si>
    <t>I69.354; E11.69 (please link to DM complication); M06.9, M32.9; I70.0;</t>
  </si>
  <si>
    <t>None. Consider follow up sedation rate and C reactive protein labs.</t>
  </si>
  <si>
    <t>Jones, Donna</t>
  </si>
  <si>
    <t>Jones, Kyle</t>
  </si>
  <si>
    <t>Karstetter, Darell L</t>
  </si>
  <si>
    <t>Kirk, Susan C</t>
  </si>
  <si>
    <t>E11.69; F13.20; E21.3; I70.0; D69.6; F33.41;</t>
  </si>
  <si>
    <t>No recent labs, last labs are forom 07/11/19 from Dr. Pinnamaneni, Consider PFT as patient is an ex smoker, No medication concerns</t>
  </si>
  <si>
    <t>Larosa, Marilyn</t>
  </si>
  <si>
    <t>N18.3; J44.9; I70.0;</t>
  </si>
  <si>
    <t>No medication concerns</t>
  </si>
  <si>
    <t>Lingerfelt, Brian K</t>
  </si>
  <si>
    <t>E11.69: DIABETIC DYSLIPIDEMIA(06/04/2019 LABS, HDL 30);</t>
  </si>
  <si>
    <t>Luck, Anita G</t>
  </si>
  <si>
    <t>E11.42; E66.01; I70.0; F13.20; F33.0; I27.20;</t>
  </si>
  <si>
    <t>I20.9: ANGINA(NITROGLYCERIN);</t>
  </si>
  <si>
    <t>Luck, Larry M</t>
  </si>
  <si>
    <t>I70.0; G40.909; N18.3; I27.20; E11.22; I50.32;</t>
  </si>
  <si>
    <t>I70.0: Athero of the Aorta; G40.909: Epilepsy, unspecified, not intractable, without status epilepticus; N18.3: CKD III;  I50.32: Diastolic CHF (consider mentioning any symptoms patient is currently having in examination);</t>
  </si>
  <si>
    <t>E11.22: DM w/ CKD and E11.42 DM w/ polyneuropathy as there is no evidence of patient ever being diabetic, no history in progress notes or medication;</t>
  </si>
  <si>
    <t>No concerns, No medication concerns</t>
  </si>
  <si>
    <t>Macaluso, Anthony</t>
  </si>
  <si>
    <t>J41.0; E11.42; F33.41;</t>
  </si>
  <si>
    <t>Labs along with Echo, CXR and PFT pending.</t>
  </si>
  <si>
    <t>Mccallister, Clarence B</t>
  </si>
  <si>
    <t>E11.69; F33.42; J44.9; I27.20; C61;</t>
  </si>
  <si>
    <t>E11.36: DIABETIC CATARACT(2020/02/25 MD FL EYE, IMPRESSION);</t>
  </si>
  <si>
    <t>Minio, Antonino</t>
  </si>
  <si>
    <t>N18.3; I25.119; E11.69; I27.20;</t>
  </si>
  <si>
    <t>I27.20: PULMONARY HYPERTENSION(waiting on Echo results);</t>
  </si>
  <si>
    <t>F10.20: ALCOHOL DEPENDENCE(AUDIT C SCORE 4); E66.01: MORBID OBESITY(BMI 35.11); N25.81: Secondary hyperparathyroidism of renal origin - due to high lab PTH levels;</t>
  </si>
  <si>
    <t>Moore, Veronica J</t>
  </si>
  <si>
    <t>D69.2; J84.10; I77.810; J43.9; I27.20; G63;</t>
  </si>
  <si>
    <t>D69.2: Senile Purpura (consider mentioning easy bruising in examination); J84.10: Pulmonary fibrosis, unspecified; I77.810:  Thoracic aortic ectasia; J43.9: Emphysema, unspecified; G63: PNY classified elsewhere (consider mentioning patient is currently being treated with Gabapentin);</t>
  </si>
  <si>
    <t>I27.20: Pulmonary Hypertension as last ECHO does not show RVSP elevated or impressions of pulmonary hypertension;</t>
  </si>
  <si>
    <t>None,  No Medication concerns</t>
  </si>
  <si>
    <t>Pacheco, Isaias</t>
  </si>
  <si>
    <t>K50.90; F33.41; D89.9; J41.0;</t>
  </si>
  <si>
    <t>EVALUATE M46.96: FACET ARTHROPATHY(CT ABD/PELVIS 2019/08/06, IF THEIR IS PAIN/TENDERNESS KINDLY CODE THIS);</t>
  </si>
  <si>
    <t>Painter, Maureen E</t>
  </si>
  <si>
    <t>Patch, Danny R</t>
  </si>
  <si>
    <t>F13.20; I70.0; D69.2; I27.20; J41.0; J84.10; E27.9; F33.0;</t>
  </si>
  <si>
    <t>Patel, Navin M</t>
  </si>
  <si>
    <t>Pesce, Gwendolyn H</t>
  </si>
  <si>
    <t>Pompey, Monica L</t>
  </si>
  <si>
    <t>E11.22; N18.3; E66.01; I27.20; F33.0;</t>
  </si>
  <si>
    <t>E11.22: DM PLUS CKD 3; N18.3: CKD 3; E66.01: MORBID OBESITY; I27.20: PULMONARY HYPERTENSION; F33.0: DEPRESSION;</t>
  </si>
  <si>
    <t>Rinehart, Vada M</t>
  </si>
  <si>
    <t>G63; F33.42; I27.20; J44.9; I70.0;</t>
  </si>
  <si>
    <t>I27.20: PULMONARY HYPERTENSION; J44.9: COPD; I70.0: AS OF AORTA;</t>
  </si>
  <si>
    <t>F33.42: DEPRESSION IN REISSION(ALL PHQ 9 SCORE&lt;10/NO MEDICATION); G63: POLYNEUROPSTHY(NO DISEASE TO LINK WITH);</t>
  </si>
  <si>
    <t>EVALUATE M46.96: FACET ARTHROPATHY(MRI 2019/08/14 PAGE 4/38 DR REINTSEMA, IF THEIR IS PAIN/TENDERNESS KINDLY CODE THIS);</t>
  </si>
  <si>
    <t>None; Consider rescue inhaler for COPD</t>
  </si>
  <si>
    <t>Rogers, Erica M</t>
  </si>
  <si>
    <t>G40.909; F10.20; F33.0; G63;</t>
  </si>
  <si>
    <t>F10.20: Alcohol Dependence, consider changing to F10.21: Alcohol Dependence in remission as patient does not have a current dependence; F33.1: Major depressive disorder, recurrent, moderate;</t>
  </si>
  <si>
    <t>G63: PNY classified elsewhere, consider coding underlying condition as there is no evidence in progress notes, foot exam or compensating medication to confirm diagnosis;</t>
  </si>
  <si>
    <t>Romano, Carmine A</t>
  </si>
  <si>
    <t>E66.01: Morbid Obesity as patient has BMI &gt;35 with OSA as comorbidity;</t>
  </si>
  <si>
    <t>Romano, Patricia R</t>
  </si>
  <si>
    <t>I70.0; H35.3220;</t>
  </si>
  <si>
    <t>MMSE as patient noted to be having memory impairment, CXR as patient &gt;70 years of age and none on file, No Medication concerns</t>
  </si>
  <si>
    <t>Smith, Lindsey J</t>
  </si>
  <si>
    <t>I27.20: Pulmonary Hypertension; I70.0: Athero of the Aorta;</t>
  </si>
  <si>
    <t>Steere, Robert</t>
  </si>
  <si>
    <t>F33.41; J41.0; L40.50;</t>
  </si>
  <si>
    <t>Trendle, Christina M</t>
  </si>
  <si>
    <t>E66.01; J44.9; D69.2; F33.41; M06.4; D89.9; F11.20;</t>
  </si>
  <si>
    <t>D89.9: IMMUNOSUPPRESSED STAUS(NO MEDICATION ANYMORE);</t>
  </si>
  <si>
    <t>None; Please update meds as visit note states patient on plaquenil and inhalers, but they are not on med list</t>
  </si>
  <si>
    <t>Weaver-Green, Marsha A</t>
  </si>
  <si>
    <t>J41.0; I70.0; F33.1;</t>
  </si>
  <si>
    <t>Williams, Clarence</t>
  </si>
  <si>
    <t>J44.9; I27.20; E11.21; I70.0;</t>
  </si>
  <si>
    <t>E11.21: DIABETIC NEPHROPATHY(MAU/CREATININE RATIO NORMAL);</t>
  </si>
  <si>
    <t>E11.39: DIABETIC OPHTHALMIC COMPLICATION(2019/02/20 RECORD, PAGE 17/38, GLAUCOMA);</t>
  </si>
  <si>
    <t>Williams, Ervin</t>
  </si>
  <si>
    <t>E11.69; I70.0; D69.6;</t>
  </si>
  <si>
    <t>Wineland, Dona J</t>
  </si>
  <si>
    <t>F33.1; D69.2; J44.9;</t>
  </si>
  <si>
    <t>F33.1:Major depressive disorder, recurrent, moderate; D69.2: Senile Purpura (consider mentioning easing bruising in examination); J44.9: COPD;</t>
  </si>
  <si>
    <t>None; Consider inhaler for COPD</t>
  </si>
  <si>
    <t>Wineland, John D</t>
  </si>
  <si>
    <t>I70.0; J44.9; D69.2;</t>
  </si>
  <si>
    <t>Zangenberg, Albert T</t>
  </si>
  <si>
    <t>Zeiler, Robert S</t>
  </si>
  <si>
    <t>E11.42; F10.20; I77.812; E66.01; F33.0; J42;</t>
  </si>
  <si>
    <t>E11.42: DIABETIC POLYNEUROPATHY; I77.812: AORTIC ECTASIA; E66.01: MORBID OBESITY; F33.0: DEPRESSION;</t>
  </si>
  <si>
    <t>F10.20: ALCOHOL DEPENDENCE(NO EVIDENCE);</t>
  </si>
  <si>
    <t>CXR and PFT as patient is an ex smoker; No Concerns</t>
  </si>
  <si>
    <t>Brown, Maryellen</t>
  </si>
  <si>
    <t>J44.9; I70.0; D69.2; F10.21; F32.0; I27.20;</t>
  </si>
  <si>
    <t>F32.5 Major depressive disorder, single episode, in full remission instead of F32.0 as patient appears to have depression in remission per last PHQ</t>
  </si>
  <si>
    <t>Campbell, Patricia</t>
  </si>
  <si>
    <t>F32.5; D69.2; I27.20; I70.0; J44.9;</t>
  </si>
  <si>
    <t>None; Consider rescue inhaler as patient has COPD</t>
  </si>
  <si>
    <t>Cavender, Thomas</t>
  </si>
  <si>
    <t>I70.0; F10.21; F33.41; D69.2; E11.69; J42;</t>
  </si>
  <si>
    <t>Flohr, Eva</t>
  </si>
  <si>
    <t>N18.4; E11.22; D68.69; I50.9; F32.5; I70.0; J44.9; I48.0;</t>
  </si>
  <si>
    <t>Recommend PFT for COPD. labs still pending.</t>
  </si>
  <si>
    <t>Franzoni Jr, Frank</t>
  </si>
  <si>
    <t>J44.9; C91.12; D69.2; F13.20; F33.1; E11.69; I73.9;</t>
  </si>
  <si>
    <t>Macdonald, Patsy</t>
  </si>
  <si>
    <t>F13.20; I70.0; I27.20; D69.2; F32.1; M34.9;</t>
  </si>
  <si>
    <t>M34.9: Scleroderma: no evidence on examination or consult notes;</t>
  </si>
  <si>
    <t>Mcgivern, John</t>
  </si>
  <si>
    <t>F13.20; F33.1; G63; E66.01; E11.21; N25.81;</t>
  </si>
  <si>
    <t>Perras, Eolo</t>
  </si>
  <si>
    <t>I70.0; G63; I27.20;</t>
  </si>
  <si>
    <t>Perras, Gail</t>
  </si>
  <si>
    <t>J44.9; I27.20; D69.2; F33.40;</t>
  </si>
  <si>
    <t>J44.9: COPD; I27.20: PULMONARY HYPERTENSION; D69.2: SENILE PURPURA(DOCUMENT PHYSICAL FINDING); F33.40: DEPRESSION IN REMISSION;</t>
  </si>
  <si>
    <t>Rafferty, Phyllis</t>
  </si>
  <si>
    <t>D69.2; I70.0; G63; F13.20; J44.9; N18.3; F33.1; E44.1;</t>
  </si>
  <si>
    <t>PTH and Homocysteine as patient has an established CKD condition; COPD found in old progress notes, PFT for COPD;</t>
  </si>
  <si>
    <t>Sitzman, Flora</t>
  </si>
  <si>
    <t>J44.9; F13.20; F33.0; N18.3; I27.20; I70.0; D69.2;</t>
  </si>
  <si>
    <t>PAtient with CKD please eval PTH and homocysteine; patient with COPD please eval inhaler</t>
  </si>
  <si>
    <t>Waters, Frances</t>
  </si>
  <si>
    <t>E11.22;F11.20; F32.0; I27.20; I25.119; J44.9; N18.3; I73.9; E46;</t>
  </si>
  <si>
    <t>F11.20: Opioid Dependence; F32.0: Major depressive disorder, single episode, mild; I27.20: Pulmonary Hypertension; I25.119: CAD w/ angina; J44.9: COPD; N18.3: CKD III; I73.9: PVD;</t>
  </si>
  <si>
    <t>E46: PCM as patient only meets 1 criteria: low BMI; E11.22: DM w/ CKD as there no evidence of patient ever being diabetic on records, patient also has never been on DM medication;</t>
  </si>
  <si>
    <t>I50.32: Diastolic CHF noted in Cardio consult 09/13/19 by Dr. Chesner;</t>
  </si>
  <si>
    <t>Bailey, Joyce</t>
  </si>
  <si>
    <t>F13.20; J44.9; F33.42; D69.2; I70.0;</t>
  </si>
  <si>
    <t>F13.20: ANXIOLYTIC DEPENDENCE; J44.9: COPD; D69.2: SENILE PURPURA(DOCUMENT PHYSICAL FINDING); I70.0: AS OF AORTA;</t>
  </si>
  <si>
    <t>F33.42: DEPRESSION IN REISSION(ALL PHQ 9 SCORE&lt;10/NO MEDICATION);</t>
  </si>
  <si>
    <t>Berry, Richard</t>
  </si>
  <si>
    <t>J44.9; I70.0; E11.40; I27.21; F11.20;</t>
  </si>
  <si>
    <t>M46.06: SPINAL ENTHESOPATHY(2017/03/01 RADIOLOGY MRI L/SPINE, LIGAMENTUM FLAVUM HYPERTROPHY, PAGE 3/7);</t>
  </si>
  <si>
    <t>Biba, Robert</t>
  </si>
  <si>
    <t>F33.42; E11.69;</t>
  </si>
  <si>
    <t>E11.69 Diabetes with other complication - please state using phrase " ED is due to diabetes"</t>
  </si>
  <si>
    <t>Birkimer, Molly</t>
  </si>
  <si>
    <t>C50.911; F10.20; M32.9;</t>
  </si>
  <si>
    <t>M32.9 Systemic lupus erythematosus, unspecified SLE type, unspecified organ involvement status; F10.20 Alcoholism;</t>
  </si>
  <si>
    <t>C50.911: CA BREAST(NO ACTIVE EVIDENCE);</t>
  </si>
  <si>
    <t>I70.0: Athero of the aorta noted on CT abdomen 1/31/2018;</t>
  </si>
  <si>
    <t>Eval foot exam to rule out alcoholic polyneuropathy; No Concerns</t>
  </si>
  <si>
    <t>Blackburn, Patricia</t>
  </si>
  <si>
    <t>J44.9; I48.0; D68.69; J84.9; F33.0; I70.0; C34.92; D89.9; F13.20;</t>
  </si>
  <si>
    <t>J44. COPD; I48.0: A-FIB; D68.69: SEC. HYPERCOAGULABLE STATE; J84.9: INTERSITIAL LUNG DISEASE; F33.0: DEPRESSION; I70.0: AS OF AORTA; C34.92: CA LUNG; D89.9: IMMUNOSUPPRESSED STATUS; F13.20: ANXIOLYTIC DEPENDENCE;</t>
  </si>
  <si>
    <t>E46: PCM(BMI 16.24 PLUS WEIGHT LOSS &amp; 2019/06/21 HOSPTAL, DISCHARGE DX); D47.3: THROMBOCYTOSIS(2019/06/21 HOSPTAL, DISCHARGE DX, RECENT PLT 528);</t>
  </si>
  <si>
    <t>Bowden, Helen</t>
  </si>
  <si>
    <t>J44.9; I47.1; F33.41; F13.20;</t>
  </si>
  <si>
    <t>J44.9: COPD(NO PFT/SUPPORTING DOC TO PROVE IT); I47.1: SVT(NO EVIDENCE);</t>
  </si>
  <si>
    <t>Brantley Jr, Daniel</t>
  </si>
  <si>
    <t>D89.9; E21.3; Z94.4;</t>
  </si>
  <si>
    <t>E21.3: Hyperparathyroidism, unspecified; D89.9: Disorder involving the immune mechanism, unspecified; Z94.4: Liver transplant status;</t>
  </si>
  <si>
    <t>I70.0: Athero of the Aorta noted in CXR 05/08/19;</t>
  </si>
  <si>
    <t>Consider repeating PTH; No Concerns</t>
  </si>
  <si>
    <t>Carr, Susan</t>
  </si>
  <si>
    <t>D69.2; J41.0; D58.2;</t>
  </si>
  <si>
    <t>D69.2: SENILE PURPURA(DOCUMENT PHYSICAL FINDING); J41.0: BRONCHITIS;</t>
  </si>
  <si>
    <t>D58.2: HEMOGLOBINOPATHIES(NOT MEETING CRITERIA);</t>
  </si>
  <si>
    <t>CONSIDER CXR/PFT AS PT IS CURRENT SMOKER, NO RECORD AVAILABLE</t>
  </si>
  <si>
    <t>Chase, Christel</t>
  </si>
  <si>
    <t>D68.69; I69.351; N18.3; F10.21; G62.1; I70.0; E11.22; F33.0; I48.91;</t>
  </si>
  <si>
    <t>I70.0: Athero of the Aorta;F33.0: Major depressive disorder, recurrent, mild; I48.91: A-fib;</t>
  </si>
  <si>
    <t>E11.22: DM w/ CKD as there is no evidence patient is diabetic in progress notes, no current medication or prvious labs that confirm diagnosis; F10.21: ETOH dependence, in remission as all Audit Cs have within normal limits, and alcohol abuse is not ETOH dependence; G62.1: PNY due to alcoholism as foot exams are within normal limits, patient does have neuropathy as per progress notes, eval if it is secondary to stroke (which does not risk adjust) or hypothyroidism;  I69.351: Hemiplegia and hemiparesis following cerebral infarction affecting right dominant side as patient has aphasia not hemiplejia;</t>
  </si>
  <si>
    <t>Eval for G63: PNY classified elsewhere, associated condition is hypothyroidism;</t>
  </si>
  <si>
    <t>PTH and Homocysteine as patient has an established CKD condtion, No medication concern</t>
  </si>
  <si>
    <t>Chase, Sydney</t>
  </si>
  <si>
    <t>E11.22; N18.3; I27.20; F33.0; I48.91; D68.69; I71.2;</t>
  </si>
  <si>
    <t>F33.0 Major depression, recurrent, mild; I48.91 Atrial fibrillation; D68.69 Atrial Fibrillation/Secondary hypercoaguable state w/CHADSVASC score &gt;= 2; D69.2 Senile purpura; I71.2 Thoracic aortic aneurysm without rupture;</t>
  </si>
  <si>
    <t>F11.21: OPIOID DEPENDENCE IN REMISSION(HYDRCODONE);</t>
  </si>
  <si>
    <t>PTH and Homocysteine as patient has an established CKD condtion</t>
  </si>
  <si>
    <t>Courtier, Gary</t>
  </si>
  <si>
    <t>I70.0; E27.9;</t>
  </si>
  <si>
    <t>I70.0: AS OF AORTA; E27.9: ADRENAL NODULE;</t>
  </si>
  <si>
    <t>CONSIDER PFT AS PT IS CURRENT SMOKER, NO RECORD AVAILABLE</t>
  </si>
  <si>
    <t>Crook, Harry</t>
  </si>
  <si>
    <t>Cummings, Brannon</t>
  </si>
  <si>
    <t>I70.0; I27.20; G63;</t>
  </si>
  <si>
    <t>I70.0: AS OF AORTA; G63: PRE-DIABETIC POLYNEUROPATHY;</t>
  </si>
  <si>
    <t>I27.20: PULMONARY HYPERTENSION(RESOLVED ACC. TO 2017 ECHO);</t>
  </si>
  <si>
    <t>M46.06: SPINAL ENTHESOPATHY(2017/03/06 MRI L/SPINE, LIGAMENTUM FLAVUM HYPERTROPHY);</t>
  </si>
  <si>
    <t>CONSIDER CXR/PFT AS PT IS FORMER SMOKER</t>
  </si>
  <si>
    <t>Cummings, Mary</t>
  </si>
  <si>
    <t>I70.0; D69.2;</t>
  </si>
  <si>
    <t>E11.69: DIABETIC DYSLIPIDEMIA(2019/02/07 LABS, BSR 154&amp;HbA1C 7.0 WITH HDL 48);</t>
  </si>
  <si>
    <t>Dann, Malcolm</t>
  </si>
  <si>
    <t>E11.22; N18.3; J44.9; I73.9;</t>
  </si>
  <si>
    <t>PFT to confirm COPD, PTH and Homocysteine as patient has an established CKD condition, No medication concerns</t>
  </si>
  <si>
    <t>Davis, Denise</t>
  </si>
  <si>
    <t>J44.9; K56.609(01/22/2020 PROGRESS NOTES);</t>
  </si>
  <si>
    <t>J44.9: COPD(CONSIDER PFT TO CONFIRM COPD);</t>
  </si>
  <si>
    <t>F33.0: DEPRESSION(EVALUATE AS PT IS STARTED USING MIRTAZAPINE);</t>
  </si>
  <si>
    <t>CONSIDER CXR/PFT AS PT IS CURRENT SMOKER</t>
  </si>
  <si>
    <t>Davis, Goldie</t>
  </si>
  <si>
    <t>J44.9; E27.9; G63; J47.9;</t>
  </si>
  <si>
    <t>J44.9: COPD; E27.9: ADRENAL NODULE; J47.9: BRONCHIECTASIS;</t>
  </si>
  <si>
    <t>G63: POLYNEUROPATHY(NO DISEASE TO LINK WITH);</t>
  </si>
  <si>
    <t>D69.2: Senile purpura (some bruising noted in physical examination); F33.0: DEPRESSION(IN HOSPITAL NOTES);</t>
  </si>
  <si>
    <t>Current smoker, consider CXR and PFT to confirm COPD;</t>
  </si>
  <si>
    <t>Derck, William</t>
  </si>
  <si>
    <t>NOT SEEN AFTER 2014</t>
  </si>
  <si>
    <t>Durante, Carla</t>
  </si>
  <si>
    <t>I50.30; G20;</t>
  </si>
  <si>
    <t>I50.30: CHF; G20: PARKINSON DISEASE;</t>
  </si>
  <si>
    <t>EVALUATE F33.0: DEPRESSION(CITALOPRAM); EVALUATE F13.20: ANXIOLYTIC DEPENDENCE(LORAZEPAM/ZOLPIDEM); N18.3: CKD 3(2017/06/18 LABS, EGFR 37.2); F03.90: DEMENTIA(2018/04/11 FLORIDA NEUROLOGY, PROBLEM LIST);</t>
  </si>
  <si>
    <t>Earnhart, Stephen</t>
  </si>
  <si>
    <t>F33.0; K50.90; J44.9; E11.42; Z79.4;</t>
  </si>
  <si>
    <t>F33.0: DEPRESSION; K50.90: CROHNS DISEASE; J44.9: COPD; E11.42: DIABETIC POLYNEUROPATHY; Z79.4: INSULIN USE;</t>
  </si>
  <si>
    <t>EVALUATE F11.20: OPIOID DEPENDENCE(HYDROCODONE);</t>
  </si>
  <si>
    <t>Ferreri, Carmine</t>
  </si>
  <si>
    <t>E66.01; E11.69; F13.20;</t>
  </si>
  <si>
    <t>Foote, Daryl</t>
  </si>
  <si>
    <t>H43.10: VITREOUS HEMORRHAGE(2020/02/21 EYE EXAM);</t>
  </si>
  <si>
    <t>Homocysteine due to CKD, CONSIDER CXR/PFT AS PT IS FORMER SMOKER, IN MULTIPLE NOTES MENTIONED PAD, CONFIRM IT THROUGH ULTRASOUND.</t>
  </si>
  <si>
    <t>Frye, Daniel</t>
  </si>
  <si>
    <t>F11.20; J44.9; I27.20; I70.0;</t>
  </si>
  <si>
    <t>F11.20: OPIOID DEPENDENCE; J44.9: COPD; I27.20: PULMONARY HYPERTENSION; I70.0: AS OF AORTA;</t>
  </si>
  <si>
    <t>Gaylard, Shelby</t>
  </si>
  <si>
    <t>Gregory, Aida</t>
  </si>
  <si>
    <t>Handy, Ronald</t>
  </si>
  <si>
    <t>I70.0; M06.4; D69.2; Z79.4; F11.20; E11.22; E11.9;</t>
  </si>
  <si>
    <t>I70.0: AS OF AORTA; M06.4: INFLAMMATORY ARTHRITIS; D69.2: SENILE PURPURA(DOCUMENT PHYSICAL FINDING); Z79.4: INSULIN USE; F11.20: OPIOID DEPENDENCE;</t>
  </si>
  <si>
    <t>E11.22: DM PLUS CKD 3(EGFR SHOULD BE&lt;60, TO CODE THIS); E11.9: DM W/O COMPLICATION;</t>
  </si>
  <si>
    <t>E11.36: DIABETIC CATARACT(2018/09/19 DR SHERIDAN EYE);</t>
  </si>
  <si>
    <t>Handy, Susan</t>
  </si>
  <si>
    <t>K74.60; E26.1; I70.0; F10.21; F33.41; I85.00; D69.6; E11.9;</t>
  </si>
  <si>
    <t>K74.60: CIRRHOSIS OF LIVER; E26.1: SEC. HYPERALDOSTERONISM; I70.0: CALCIFICATION OF AORTA; F10.21: ALCOHOL DEPENDENCE IN REMISSION; D69.6: THROMBOCYTOPENIA;</t>
  </si>
  <si>
    <t>I85.00: ESOPHAGEAL VARICES(RADIOLOGY&gt;PAGE 33/43); E11.9: DM W/O COMPLICATION; F33.41: DEPRESSION IN REMISSION(ALL PHQ 9 SCORE&lt;10/NO MEDICATION);</t>
  </si>
  <si>
    <t>E11.51: DM PLUS PAD(RADIOLOGY&gt;PAGE 22/43);</t>
  </si>
  <si>
    <t>Hastings, Hunter</t>
  </si>
  <si>
    <t>E66.01; I70.0; F33.41;</t>
  </si>
  <si>
    <t>KINDLY DOCUMENT THE REASON FOR ANASTRAZOLE USE</t>
  </si>
  <si>
    <t>Heigl, John</t>
  </si>
  <si>
    <t>Former smoker 40 pk/yr history, consider PFT, Vitamin D def, consider PTH levels; Consider ASA/statin for CV disease.</t>
  </si>
  <si>
    <t>Heigl, Marjorie</t>
  </si>
  <si>
    <t>F33.42: DEPRESSION IN REMISSION(ALL PHQ 9 SCORE&lt;10/NO MEDICATION);</t>
  </si>
  <si>
    <t>Herod, Walter</t>
  </si>
  <si>
    <t>F32.0: DEPRESSION(ALL PHQ 9 SCORE&lt;10/NO MEDICATION);</t>
  </si>
  <si>
    <t>Former smoker, consider CXR/PFT; No Concerns</t>
  </si>
  <si>
    <t>Hilliard, William</t>
  </si>
  <si>
    <t>G63; D69.2; E11.51; I70.0; F33.1; F13.20; I27.20; J96.20;</t>
  </si>
  <si>
    <t>D69.2: Senile Purpura, considering mentioning easy bruising in ROS or examination; E11.51: DM w/ angiopathy; I70.0: Athero of the Aorta; F33.1: Major depressive disorder, recurrent, moderate; F13.20: Sedative Dependence; I27.20: Pulmonary Hypertension;</t>
  </si>
  <si>
    <t>G63: PNY classified elsewhere as patient has DM w/ polyneuropathy;</t>
  </si>
  <si>
    <t>Horan, Deborah</t>
  </si>
  <si>
    <t>Horne, Helen</t>
  </si>
  <si>
    <t>E66.01; Z99.2; E11.22; N18.6; Z79.4; F33.1; N25.81; J44.9;</t>
  </si>
  <si>
    <t>E66.01: MORBID OBESITY; Z99.2: DIALYSIS DEPENDENCE; E11.22: DM PLUS CKD 6; N18.6: CKD 6; Z79.4: INSULIN USE; F33.1: DEPRESSION; N25.81: SEC. HYPERPARATHYROIDISM; J44.9: COPD;</t>
  </si>
  <si>
    <t>I27.20: PULMONARY HYPERTENSION(ECHO 2020/02/04, RVSP 43 MMHG);</t>
  </si>
  <si>
    <t>Houghton, Morris</t>
  </si>
  <si>
    <t>G63; I70.0; I27.20; N18.3;</t>
  </si>
  <si>
    <t>G63: POLYNEUROPATHY D/T HYPERGLYCEMIA(YOU CANNOT LINK IT WITH LUMBAR RADICULOPATHY); I70.0: AS OF AORTA; I27.20: PULMONARY HYPERTENSION;</t>
  </si>
  <si>
    <t>R73.03: PRE-DIABETIC(02/22/2020 LABS, BSR 107, THIS IS TO LINK WITH G63(POLYNEUROPATHY); EVALUATE F32.0: DEPRESSION(2019/07/15 RECORDS FROM DR NASSE, PAGE 5/46, ASSESSMENT);</t>
  </si>
  <si>
    <t>Hoyte, Lennox</t>
  </si>
  <si>
    <t>N18.3; I70.0; I27.20; N25.81; J44.9;</t>
  </si>
  <si>
    <t>I70.0: athero of aorta; I27.20: pulm HTN; J44.9: COPD (see PFT interpretation, moderate obstructive lung defect);</t>
  </si>
  <si>
    <t>Kayes, Christophe</t>
  </si>
  <si>
    <t>G40.909; J44.9; G63; F33.41; D69.2; F03.91; I70.0; I50.22;</t>
  </si>
  <si>
    <t>G40.909: EPILEPSY; F33.41: DEPRESSION IN REMISSION; D69.2: SENILE PURPURA(DOCUMENT PHYSICAL FINDING); F03.91: DEMENTIA WITH BEHAVIORAL DISTURBANCE; I70.0: AS OF AORTA; I50.22: CHF;</t>
  </si>
  <si>
    <t>J44.9: COPD(NO PFT/SUPPORTING DOC TO PROVE IT); G63: POLYNEUROPATHY(NO DISEASE TO LINK WITH);</t>
  </si>
  <si>
    <t>Kent, Marie</t>
  </si>
  <si>
    <t>I70.0; D69.2; J44.9; I73.9;</t>
  </si>
  <si>
    <t>I70.0: AS OF AORTA; D69.2: SENILE PURPURA(DOCUMENT PHYSICAL FINDING ALONGSIDE); J44.9: COPD;</t>
  </si>
  <si>
    <t>Lane, Alan</t>
  </si>
  <si>
    <t>D69.2: SENILE PURPURA(DOCUMENT PHYSICAL FINDING); I70.0: AS OF AORTA; I27.20: PULMONARY HYPERTENSION;</t>
  </si>
  <si>
    <t>F10.20: ALCOHOL DEPENDENCE(AUDIT C POSITIVE, SCORE 4); I20.8: ANGINA(DR CHESNER 2020/03/04, ASSESSMENT);</t>
  </si>
  <si>
    <t>Lane, Susan</t>
  </si>
  <si>
    <t>I20.9; D69.2; F33.0;</t>
  </si>
  <si>
    <t>D69.2: SENILE PURPURA(DOCUMENT PHYSICAL FINDING); I20.9: ANGINA;</t>
  </si>
  <si>
    <t>Mair, Albert</t>
  </si>
  <si>
    <t>D69.2; I70.0; E11.36;</t>
  </si>
  <si>
    <t>D69.2: SENILE PURPURA(DOCUMENT PHYSICAL FINDING); I70.0: AS OF AORTA; E11.36: DIABETIC CATARACT;</t>
  </si>
  <si>
    <t>Mcglasson, Scott</t>
  </si>
  <si>
    <t>Merklin, Bryan</t>
  </si>
  <si>
    <t>I70.0; N18.3; D69.6; F10.20; C18.9; C61;</t>
  </si>
  <si>
    <t>I70.0: Athero of the Aorta; C18.9 Colon cancer - need further documentation for confirmation; C61 Prostate cancer - need further documentation for confirmation;</t>
  </si>
  <si>
    <t>F10.20: ALCOHOL DEPENDENCE(AUDIT C NEGATIVE); D69.6: Thrombocyotpenia;</t>
  </si>
  <si>
    <t>Prouty, Daniel</t>
  </si>
  <si>
    <t>Renaux, Dustin</t>
  </si>
  <si>
    <t>F33.1; F13.20;</t>
  </si>
  <si>
    <t>F33.1: Major depressive disorder, recurrent, moderate; F13.20: Sedative Dependence;</t>
  </si>
  <si>
    <t>Renaux, Robert</t>
  </si>
  <si>
    <t>I73.9; J44.9; D69.6; F33.41;</t>
  </si>
  <si>
    <t>EVALUATE F13.20: ANXIOLYTIC DEPENDENCE(ZOLPIDEM); N18.3: CKD 3(02/11/2020 LABS, EGFR 48);</t>
  </si>
  <si>
    <t>CONSIDER PTH LEVEL D/T CKD 3, PFT TO CONFORM COPD</t>
  </si>
  <si>
    <t>Renaux, Sandra</t>
  </si>
  <si>
    <t>I73.9; J43.9; I27.20; I69.354; F13.20;</t>
  </si>
  <si>
    <t>I27.20: PULMONARY HYPERTENSION; I69.354: HEMIPARESIS AFTER CVA; I73.9: PAD;</t>
  </si>
  <si>
    <t>F33.1: DEPRESSION(EVALUATE PT IS USING MIRTAZAPINE, H/O USING CITALOPRAM, PHQ 9 SCORE 11);</t>
  </si>
  <si>
    <t>Roberts, Gail</t>
  </si>
  <si>
    <t>F13.20; N18.4; N25.81;</t>
  </si>
  <si>
    <t>N25.81: SEC. HYPERPARATHYROIDISM;</t>
  </si>
  <si>
    <t>I20.9: ANGINA(NITROGLYCERIN); E66.01: MORBID OBESITY(BMI 36.47); I50.9: Heart failure unspecified due to EF of 49 % on ECHO on 3/5/18; I70.0: Athero of aorta found on pg 7/28 on CT ABDOMEN in FHW; H35.3290: EXUDATIVE AMD(2020/02/18 DR MAVROFRIDES, IMP/PLAN); I48.0: AFIB (2018/11/17 WATERMAN HOSPITAL, PAGE 2/21, ASSESSMENT); D68.69: SEC. HYPERCOAGULABLE STATE(AFIB PLUS CHADSVASC SCORE=&gt;2);</t>
  </si>
  <si>
    <t>Homocysteien due to CKD;; No Concerns</t>
  </si>
  <si>
    <t>Roberts, Vicki</t>
  </si>
  <si>
    <t>I48.0; D68.69; N18.3; F13.20; D89.9;</t>
  </si>
  <si>
    <t>I48.0: A-FIB; D68.69: SEC. HYPERCOAGULABLE STATE; N18.3: CKD 3; F13.20: ANXIOLYTIC DEPENDENCE; D89.9: IMMUNOSUPPRESSED STATUS;</t>
  </si>
  <si>
    <t>I70.0: Athero of the Aorta noted in CXR 03/24/19; R73.03: PRE-DIABETIC(2019/10/17 LABS, BSR 112); G63: POLYNEUROPATHY(PRE-DIABETIC PLUS GABAPENTIN USE); N25.81: SEC. HYPERPARATHYROIDISM(2019/10/17 LABS, PAGE 15/19, PTH 80); EVALUATE E85.9: AMYLOIDOSIS(2019/08/23 DR AL-HAZZOURI, ASSESSMENT); I27.20: PULMONARY HYPERTENSION(2018/11/17 WATERMAN HOSPITAL, PAGE 2/21, ASSESSMENT);</t>
  </si>
  <si>
    <t>PFT as patient is an ex smoker; No Concerns</t>
  </si>
  <si>
    <t>Sawdon, Abigail</t>
  </si>
  <si>
    <t>E66.01: MORBID OBESITY(BMI 36.71);</t>
  </si>
  <si>
    <t>Sawdon, Thomas</t>
  </si>
  <si>
    <t>Schneider, Ann</t>
  </si>
  <si>
    <t>L97.911; I71.4;</t>
  </si>
  <si>
    <t>L97.911: ULCER OF RIGHT LOWER EXTREMITY states ulcer is fully healed; I71.4: AAA Aneurysm appears not to be present any longer;</t>
  </si>
  <si>
    <t>I73.9: PAD(2017/11/24 CT PELVIS); E46: PCM(BMI 19.57 PLUS WEIGHT LOSS IN 12/16/2019 PROGRESS NOTES(R63.4); E11.51: DM PLUS PAD(2017/11/24 D/C SUMMARY, FINAL DX);</t>
  </si>
  <si>
    <t>Former smoker, consider CXR;</t>
  </si>
  <si>
    <t>Shader, Allen</t>
  </si>
  <si>
    <t>I70.0; J44.9;</t>
  </si>
  <si>
    <t>I70.0: Athero of the Aorta; J44.9: COPD;</t>
  </si>
  <si>
    <t>None, Consider rescue inhaler as patient has an established COPD</t>
  </si>
  <si>
    <t>Shanklin, Bruce</t>
  </si>
  <si>
    <t>Z89.412;</t>
  </si>
  <si>
    <t>Eval for I48.91: Unspecified atrial fibrillation as noted in progress noted by AH Medical group, page 22/84, as this was a hospital discharge diagnosis; I70.0: Athero of the Aorta noted in Gallblader U/S from AH Medical group records page 31-32/84 on 03/25/19;</t>
  </si>
  <si>
    <t>PFT as CXR 06/28/17 mentions possible COPD, No Medication concerns</t>
  </si>
  <si>
    <t>Siegel, Donald</t>
  </si>
  <si>
    <t>J44.9; I70.0; Z79.4; F13.20; F33.0; E11.69; J96.10; I73.9;</t>
  </si>
  <si>
    <t>Singletary, Mary</t>
  </si>
  <si>
    <t>Swim, Christophe</t>
  </si>
  <si>
    <t>F33.1; E83.119;</t>
  </si>
  <si>
    <t>E83.119: HEREDITARY HEMOCHROMATOSIS(NOT MEETING CRITERIA);</t>
  </si>
  <si>
    <t>Szwed, Joseph</t>
  </si>
  <si>
    <t>F33.42; I70.0; I49.5; I27.20;</t>
  </si>
  <si>
    <t>I70.0: AS OF AORTA; I49.5: SSS; I27.20: PULMONARY HYPERTENSION;</t>
  </si>
  <si>
    <t>N18.3: CKD 3(2019/07/19 LABS, EGFR 52);</t>
  </si>
  <si>
    <t>Torres, Herminio</t>
  </si>
  <si>
    <t>Treadwell, Glen</t>
  </si>
  <si>
    <t>Treadwell, Sharon</t>
  </si>
  <si>
    <t>Tubb, Vicki</t>
  </si>
  <si>
    <t>I70.0; D69.2; I27.20;</t>
  </si>
  <si>
    <t>West, Clarence</t>
  </si>
  <si>
    <t>E11.69; I70.0; I27.20; J44.9;</t>
  </si>
  <si>
    <t>Consider ordering labs, eval for possible CKD, No Medication concerns</t>
  </si>
  <si>
    <t>Anderson, Vicki</t>
  </si>
  <si>
    <t>G20; R64; J44.9;</t>
  </si>
  <si>
    <t>G20: PARKINSON DISEASE;</t>
  </si>
  <si>
    <t>J44.9: COPD(NO PFT/SUPPORTING DOC TO PROVE IT); R64: CACHEXIA(NOT MEETING CRITERIA);</t>
  </si>
  <si>
    <t>EVALUATE F13.20: ANXIOLYTIC DEPENDENCE(LORAZEPAM); EVALUATE F33.0: DEPRESSION(ESCITALOPRAM); I70.0: AS OF AORTA(2019/10/10 CXR); F03.90: DEMENTIA(2020/02/05 DR ZAMORA, ASSESSMENT);</t>
  </si>
  <si>
    <t>Baker, Alfonzo</t>
  </si>
  <si>
    <t>E11.51; I50.42; I70.0; F10.21; D69.6;</t>
  </si>
  <si>
    <t>E11.51: DM w/ angiopathy; I50.42: Cimbined CHF; I70.0: Athero of the Aorta; F10.21: ETOH Dependence;</t>
  </si>
  <si>
    <t>Please obtain records from previous PCP, PFT as patient is an ex smoker, Arterial U/S or ABI to confirm PVD; Diabetic not on an ACE/ARB, consider Statin for cardiovascular conditions and diabetic condition consider Beta Blocker as patient has CHF</t>
  </si>
  <si>
    <t>Boido, Pamela</t>
  </si>
  <si>
    <t>F33.41; F13.20; D69.2; J44.9; I70.0;</t>
  </si>
  <si>
    <t>F33.41: Major depressive disorder, recurrent, in partial remission; F13.20: Sedative Dependence; D69.2: Senile Purpura (consider mentioning easy bruising in examination); J44.9: COPD; I70.0: Athero of the Aorta;</t>
  </si>
  <si>
    <t>None; No Medication Concerns</t>
  </si>
  <si>
    <t>Bolanos, Reba</t>
  </si>
  <si>
    <t>F33.40; D69.2; I27.20; I70.0;</t>
  </si>
  <si>
    <t>Card, James</t>
  </si>
  <si>
    <t>C61; I70.0; F10.21; F33.42; J44.9; I69.354;</t>
  </si>
  <si>
    <t>Davis, Ronald</t>
  </si>
  <si>
    <t>F10.20; D69.2; F33.41; J44.9; I70.0; I11.0; D58.2</t>
  </si>
  <si>
    <t>D69.2: SENILE PURPURA(DOCUMENT PHYSICAL FINDING); I70.0: CALCIFICATION OF AORTA;</t>
  </si>
  <si>
    <t>D58.2: HEMOGLOBINOPATHIES(NOT MEETING CRITERIA); F10.20: ALCOHOL DEPENDENCE(AUDIT C NEGATIVE NOW); F33.41: DEPRESSION IN REMISSION(ALL PHQ 9 SCORE&lt;10/NO MEDICATION); I11.0: CHF(GRADE 1 DD); J44.9: COPD(NO PFT/SUPPORTING DOC TO PROVE IT);</t>
  </si>
  <si>
    <t>F10.21: ALCOHOL DEPENDENCE IN REMISSION(AUDIT C SCORE 10 IN 2016); I42.2: HYPERTROPHIC CARDIOMYOPATHY(ECHO 2019/02/12);</t>
  </si>
  <si>
    <t>Deberardinis, Patricia</t>
  </si>
  <si>
    <t>F33.42; F10.21; D69.2; I77.810; N18.3; J41.0;</t>
  </si>
  <si>
    <t>F33.42: DEPRESSION; D69.2: SENILE PURPURA(DOCUMENT PHYSICAL FINDING); I77.810: ECTATIC AORTA; N18.3: CKD 3; J41.0: BRONCHITIS;</t>
  </si>
  <si>
    <t>F10.21: ALCOHOL DEPENDENCE IN REMISSION(NO AUDIT C FORM/SOCIAL HX);</t>
  </si>
  <si>
    <t>Gerber, Benjamin</t>
  </si>
  <si>
    <t>E66.01; K51.911; F32.4; F11.21; G80.9;</t>
  </si>
  <si>
    <t>F11.21: OPIOID DEPENDENCE IN REMISSION(PT IS STILL USING TRAMADOL);</t>
  </si>
  <si>
    <t>EVALUATE F11.20: OPIOID DEPENDENCE(TRAMADOL);</t>
  </si>
  <si>
    <t>Gerber, Charles</t>
  </si>
  <si>
    <t>K50.90; I27.20;</t>
  </si>
  <si>
    <t>K50.90: CROHNS DISEASE; I27.20: PULMONARY HYPERTENSION;</t>
  </si>
  <si>
    <t>Gilmartin, Mikel</t>
  </si>
  <si>
    <t>I70.0; J44.9; G63; F33.42; F10.20; J84.9; D69.2;</t>
  </si>
  <si>
    <t>I70.0: AS OF AORTA; J44.9: COPD; F33.42: DEPRESSION; F10.20: ALCOHOL DEPENDENCE; J84.9: INTERSTITIAL LUNG DISEASE; D69.2: SENILE PURPURA(DOCUMENT PHYSICAL FINDING);</t>
  </si>
  <si>
    <t>G63: POLYNEUROPATHY(NO MEDICATION/FOOT EXAM NORMAL);</t>
  </si>
  <si>
    <t>Glisson, Wanda</t>
  </si>
  <si>
    <t>J44.9; F33.1; F13.20; E11.22;  N18.3;  I70.0; I27.20;</t>
  </si>
  <si>
    <t>Z79.4: INSULIN USE(LANTUS SOLOSTAR); E21.0: HYPERPARATHYROIDISM(2019/06/19 DR LORENZEN, A/P); EVALUATE M06.9: RA(DR SAUNDERS 2018/12/03, PAGE 3/48, PROBLEM LIST);</t>
  </si>
  <si>
    <t>CONSIDER PTH LEVEL D/T CKD 3, CONSIDER PFT TO CONFIRM COPD</t>
  </si>
  <si>
    <t>Gray, Thomas</t>
  </si>
  <si>
    <t>G40.909; D69.6; F10.20(D/C SUMMARY 2019/06/12 HOSPITAL); F31.9;</t>
  </si>
  <si>
    <t>D69.6: THROMBOCYTOPENIA(RESOLVED);</t>
  </si>
  <si>
    <t>CONSIDER PFT AS PT IS CURRENT SMOKER ;NO MEDICATION IN USE</t>
  </si>
  <si>
    <t>Hollinger Jr, Daniel</t>
  </si>
  <si>
    <t>J44.9; I27.20; I70.0; F33.41; F13.21;</t>
  </si>
  <si>
    <t>Murphy, Edward</t>
  </si>
  <si>
    <t>D69.2; F33.42; I49.5; I73.9;</t>
  </si>
  <si>
    <t>Pannella Jr, Carl</t>
  </si>
  <si>
    <t>I70.0; F33.42; I27.20;</t>
  </si>
  <si>
    <t>I27.20: PULMONARY HYPERTENSION(RVSP 26 MM HG); F33.42: DEPRESSION IN REMISSION(ALL PHQ 9 SCORE&lt;10/NO MEDICATION);</t>
  </si>
  <si>
    <t>Sanabria, Luis</t>
  </si>
  <si>
    <t>Sanabria, Ramona</t>
  </si>
  <si>
    <t>M46.06: SPINAL ENTHESOPATHY(MRI C/SPINE 2019/05/02, LIGAMENTUM FLAVUM THICKENING); I70.0: CALCIFICATION OF AORTA(ECHO 2019/03/11);</t>
  </si>
  <si>
    <t>Santiago Santiago, Luis</t>
  </si>
  <si>
    <t>I69.351; F33.1; F11.20; D69.2;</t>
  </si>
  <si>
    <t>EVALUATE M46.96: FACET ARTHROPATHY(2019/04/08 MRI L/SPINE, IF THEIR IS PAIN/TENDERNESS KINDLY CODE THIS);</t>
  </si>
  <si>
    <t>Shaw, Christhope</t>
  </si>
  <si>
    <t>I70.0; N18.3; I27.20; G63; F33.40; M35.00;</t>
  </si>
  <si>
    <t>M35.00: SICCA SYNDROME(NO EVIDENCE); F33.40: DEPRESSION IN REMISSION(ALL PHQ 9 SCORE&lt;10/NO MEDICATION); G63: POLYNEUROPATHY(NO EVIDENCE OF NEUROPATHY/NO MEDICATION USE, FOOT EXAM NORMAL);</t>
  </si>
  <si>
    <t>Singletary, Alfonzia</t>
  </si>
  <si>
    <t>I25.119; F33.0; J42; E11.51;</t>
  </si>
  <si>
    <t>I25.119: CAD WITH ANGINA(NO MEDICATION FOR ANGINA); F33.0: DEPRESSION; J42: BRONCHITIS; E11.51: DM WITH PVD;</t>
  </si>
  <si>
    <t>CONSIDER REPEAT PHQ 9 TO CONFIRM DEPRESSION</t>
  </si>
  <si>
    <t>Boggus, Dan MD</t>
  </si>
  <si>
    <t>Gregory, Gary</t>
  </si>
  <si>
    <t>I70.0; F10.21; F33.1; E66.01; J44.9;</t>
  </si>
  <si>
    <t>I70.0: Athero of the Aorta; F10.20: Alcohol Dependence; F33.1: Major depressive disorder, recurrent, moderate;</t>
  </si>
  <si>
    <t>J44.9: COPD as there is no evidence in progress notes, pulmonologist notes or PFT to confirm diagnosis; E66.01: Morbid obesity as patient does have BMI &gt;35 but no comorbidities;</t>
  </si>
  <si>
    <t>PFT to confirm COPD, No Medication concerns</t>
  </si>
  <si>
    <t>Eddy, Stephen</t>
  </si>
  <si>
    <t>J44.9; D68.51; F13.20; F33.41;</t>
  </si>
  <si>
    <t>I26.99 Pulmonary embolism and infarction;</t>
  </si>
  <si>
    <t>PFT none on file. Echo, due to COPD none on file.</t>
  </si>
  <si>
    <t>Schwab, Glenn</t>
  </si>
  <si>
    <t>N18.3; F32.1;</t>
  </si>
  <si>
    <t>F32.1: Major depressive disorder, single episode, moderate as both PhQ9 from 2019 and 2020 are negative with a score of 0, no medications or evidence in progress notes; N18.3: CKD 3 as patient only has one lab of GFR of 57 on 10/15/2019, to confirm diagnosis it requires to be two GFRs &lt;60 with 90 days apart from each other;</t>
  </si>
  <si>
    <t>Repeat CMP to confirm CKD diagnosis, No medication concerns</t>
  </si>
  <si>
    <t>Leclair, Marie</t>
  </si>
  <si>
    <t>F33.1; F11.20; F31.9; J43.9; C34.31; I70.0; E66.01;</t>
  </si>
  <si>
    <t>F33.1: Major depressive disorder, recurrent, moderate or F31.9:Bipolar disorder, unspecifiedas patient cannot be code with both conditions, clarify if the patient is bipolar or only depressive; C34.31: Malignant neoplasm of lower lobe, right bronchus or lung as consult progress note from pulmonology of 01/20/2020 states patient had surgery, clarify if active or in remission;</t>
  </si>
  <si>
    <t>Kemp, James</t>
  </si>
  <si>
    <t>J44.9; J44.1;</t>
  </si>
  <si>
    <t>J44.1: COPD exacerbation - resolved; J44.9:COPD; no evidence at the moment;</t>
  </si>
  <si>
    <t>I70.0: Athero of the aorta, noted on CXR 2/15/2019;</t>
  </si>
  <si>
    <t>Consider PFT to confirm COPD, 80 pack/year hx (Dr. Boggus note 5/9/18 states he does not meet technical criteria for COPD, Boggus old records page 5)</t>
  </si>
  <si>
    <t>Morgan, James</t>
  </si>
  <si>
    <t>D68.69; F33.1; I48.0; I25.119; I69.359; J44.9;</t>
  </si>
  <si>
    <t>PFT due to COPD. Echo due to Afib.</t>
  </si>
  <si>
    <t>Doyle, Gary</t>
  </si>
  <si>
    <t>F11.20; F32.4;I25.118; I48.91; D68.69;E66.01; F33.2; E11.42;</t>
  </si>
  <si>
    <t>EVAL I73.9: PVD, per New Pt Paperwork; EVAL G63: Polyneuropathy in diseases classified elsewhere, patient currently on gabapentin;</t>
  </si>
  <si>
    <t>CXR/Ld CT scan due to former smoker for 40 yrs. Echo due to AFib and MO. Foot exam to rule out neuropathy.</t>
  </si>
  <si>
    <t>Herrin, Kathryn</t>
  </si>
  <si>
    <t>F33.1; I70.0; B18.2;</t>
  </si>
  <si>
    <t>F33.1: Major depressive disorder, recurrent, moderate; B18.2:Chronic viral hepatitis C; I70.0: Athero of the Aorta;</t>
  </si>
  <si>
    <t>Bartlett, Marsha</t>
  </si>
  <si>
    <t>M35.00; E11.9 N18.3;</t>
  </si>
  <si>
    <t>E11.22: Diabetes with CKD (is CKD due to DM?);</t>
  </si>
  <si>
    <t>Awaiting labs to be received</t>
  </si>
  <si>
    <t>Stevens, Kent</t>
  </si>
  <si>
    <t>J44.9; E22.2; J96.11; F10.21;</t>
  </si>
  <si>
    <t>J96.11 Chronic respiratory failure, does not meet criteria, patient only uses oxygen at night; J44.9 COPD, no PFT on file;</t>
  </si>
  <si>
    <t>I70.0: Athero aorta, seen in CXR from LMI 07/17/2019;</t>
  </si>
  <si>
    <t>Roberson Jr, Joe</t>
  </si>
  <si>
    <t>Foot exam to rule out neuropathy due to hypothyroidism</t>
  </si>
  <si>
    <t>Roberson, Patricia A</t>
  </si>
  <si>
    <t>I48.0: Paroxysmal AFib, seen in Old records &gt; 20200304 &gt; page 5;</t>
  </si>
  <si>
    <t>Patient on primidone, does she has epilepsy?</t>
  </si>
  <si>
    <t>Smith, Kenneth M</t>
  </si>
  <si>
    <t>C64.2; C79.51;</t>
  </si>
  <si>
    <t>C64.2 Renal Cell carcinoma, patient had this in 2014;</t>
  </si>
  <si>
    <t>Patient on escitalopram, is this for depression? if so, consider F32.0</t>
  </si>
  <si>
    <t>Larocca, Jeannette</t>
  </si>
  <si>
    <t>F32.1; G30.1;</t>
  </si>
  <si>
    <t>None, No medication concern</t>
  </si>
  <si>
    <t>Schneck, John</t>
  </si>
  <si>
    <t>E11.40; C18.7;</t>
  </si>
  <si>
    <t>CXR as patient is a former smoker, No medication concern</t>
  </si>
  <si>
    <t>Corneliussen, Kathryn M</t>
  </si>
  <si>
    <t>CXR and PFT as patient is a current smoker, No medication concerns</t>
  </si>
  <si>
    <t>Boyke, Martha</t>
  </si>
  <si>
    <t>D68.69; I48.0; J44.9; F10.20; I27.20</t>
  </si>
  <si>
    <t>Campbell, Phillip H</t>
  </si>
  <si>
    <t>E11.69; F33.42;E66.01;I27.20;I70.0;</t>
  </si>
  <si>
    <t>E11.69 DM with other complication; F33.42 MDD in full remission;E66.01 MO;I27.20 Pulm HTN;I70.0 Athero aorta;</t>
  </si>
  <si>
    <t>Finotti, Richard</t>
  </si>
  <si>
    <t>E11.51; I50.22; Z79.4; E26.1; I25.118; I21.4; E11.69;</t>
  </si>
  <si>
    <t>E26.1: hyperaldosteronism (please remove or change diuretic to a loop diuretic/spironolactone); I21.4: NSTEMI, only acute DX;</t>
  </si>
  <si>
    <t>E11.51 in chart, please specify which vascular manifestation is present. Patient with i25.118 not on nitroglycerin or isosorbide.</t>
  </si>
  <si>
    <t>Diamond, Jim</t>
  </si>
  <si>
    <t>I70.0; J44.9; E11.22;</t>
  </si>
  <si>
    <t>I70.0 Athero Aorta; J44.9 COPD;.</t>
  </si>
  <si>
    <t>COPD: no PFT on file, please consider, CKDIII: consider sending PTH. DM, consider completing foot exam; COPD in chart, could not find evidence or CT chest, no rescue inhaler, DM consider ace/arb</t>
  </si>
  <si>
    <t>Jenkins, Melburn</t>
  </si>
  <si>
    <t>I48.2; D68.69; E11.40; I50.9; F32.5; J44.9; I70.0; E66.01; N18.3; I25.118; F11.20; E26.1; L97.811; H35.3232;</t>
  </si>
  <si>
    <t>PFT none on file.</t>
  </si>
  <si>
    <t>Bryant, Douglas</t>
  </si>
  <si>
    <t>C43.9 Malignant melanoma of skin ( on Wellmed Attestation however, this is resolved);</t>
  </si>
  <si>
    <t>F33.0: depression as PHQ9 10/2019 notes " I feel down, depressed, hopeless;</t>
  </si>
  <si>
    <t>Weis, Richard</t>
  </si>
  <si>
    <t>I20.9: Angina pectoris, unspecified; I70.0: Athero of the Aorta;</t>
  </si>
  <si>
    <t>Trevino, Ulberto</t>
  </si>
  <si>
    <t>Z79.4; E11.59;E11.69; F12.20; I25.118; F31.62; C61; M06.9;K50.919;D68.59;I48.91;J44.9; I77.1;</t>
  </si>
  <si>
    <t>I25.118 CAD w angina; C61 Prostate Cancer (EVAL if active);</t>
  </si>
  <si>
    <t>Booth, Thomas G</t>
  </si>
  <si>
    <t>I48.0; I70.0; D68.69;</t>
  </si>
  <si>
    <t>Echo, none on file due to AFib.</t>
  </si>
  <si>
    <t>Goolsby, Terry</t>
  </si>
  <si>
    <t>F01.50; E11.59; E66.01;</t>
  </si>
  <si>
    <t>I48.0: Paroxysmal Afib (See Lesmes consult note 11/15/2018 page 3/7), F33.0: using Citalopram and PHQ9 in Jan 2020 states feeling depressed several days consider coding depression;</t>
  </si>
  <si>
    <t>Athero of aorta noted in HPI on 11/7/19 note (documented by imaging studies) but could not find said document, please consider CXR to confirm; Patient is taking citalopram, please eval if any depression; consider PFT as patient is former smoker; AAA U/S as has hx of smoking and will be 65 soon;</t>
  </si>
  <si>
    <t>Ray, George</t>
  </si>
  <si>
    <t>J44.9; I70.0; F11.20;</t>
  </si>
  <si>
    <t>F11.20 Opioid dep, uncomplicated;</t>
  </si>
  <si>
    <t>EVAL I49.5: SSS, due to bradycardia and implanted device;</t>
  </si>
  <si>
    <t>Echo due to COPD and arrhythmia.Foot exam due to glucose intolerance to rule out G63 neuropathy in diseases classified elsewhere.</t>
  </si>
  <si>
    <t>Lushear, Victor</t>
  </si>
  <si>
    <t>I49.5; I70.0; F10.20; E11.9;</t>
  </si>
  <si>
    <t>Please consider switching F32.9 MDD unspecified for F32.0: MDD mild;</t>
  </si>
  <si>
    <t>Monthony, Mickey</t>
  </si>
  <si>
    <t>F31.9; E11.59; I25.118; E11.21; E66.01; F13.20; B18.2; Z79.4;</t>
  </si>
  <si>
    <t>E11.59 DM with angiopathy, no evidence, please document or upload documents supporting angiopathy;</t>
  </si>
  <si>
    <t>Echo and CXR due to OSA and MO.</t>
  </si>
  <si>
    <t>Conklin, Deborah A</t>
  </si>
  <si>
    <t>Lane, Rose M</t>
  </si>
  <si>
    <t>F11.20; E26.1; N18.3; E66.01; I70.0; J43.9;</t>
  </si>
  <si>
    <t>E26.1 secondary hyperaldosteronism, does not meet criteria;</t>
  </si>
  <si>
    <t>Roberts, John M</t>
  </si>
  <si>
    <t>Keane, Stephen</t>
  </si>
  <si>
    <t>Stokely, Lawrence</t>
  </si>
  <si>
    <t>Eval F10.20: ETOH dependence, patient drinks 2-3  beers.day;</t>
  </si>
  <si>
    <t>Consider statin for athero of the aorta</t>
  </si>
  <si>
    <t>Allen, Belinda</t>
  </si>
  <si>
    <t>E11.51; F32.1; E11.22; N18.3;</t>
  </si>
  <si>
    <t>Radcliffe, James C</t>
  </si>
  <si>
    <t>G93.1; E66.01;</t>
  </si>
  <si>
    <t>EVAL F11.20: Opioid dependence, uncomplicated, chronic usage of hydrocodone seen in old records;</t>
  </si>
  <si>
    <t>Fussell, Deborah</t>
  </si>
  <si>
    <t>F33.9; E66.01;</t>
  </si>
  <si>
    <t>E66.01 MO, BMI 30.93 + OSA;</t>
  </si>
  <si>
    <t>Foot exam due to patient having glucose intolerance.</t>
  </si>
  <si>
    <t>Bakle, Grace</t>
  </si>
  <si>
    <t>Morgan, Jennifer</t>
  </si>
  <si>
    <t>I71.6; F32.0;</t>
  </si>
  <si>
    <t>F32.0: Major depressive disorder, single episode, mild; I71.6: Thoracoabdominal aortic aneurysm, without rupture;</t>
  </si>
  <si>
    <t>CXR as patient is over 70 y/o and there is none on file, No medication concerns</t>
  </si>
  <si>
    <t>Habig, Marlene</t>
  </si>
  <si>
    <t>I70.0; F32.5; C50.412;</t>
  </si>
  <si>
    <t>D84.9: Immunodeficiency, unspecified as patient is currently being treated with Taxol Perjeta Herceptin for her breast cancer;</t>
  </si>
  <si>
    <t>Tindera, John J</t>
  </si>
  <si>
    <t>F10.20; I70.0; E66.01;</t>
  </si>
  <si>
    <t>E66.01 Morbid obesity appears BMI is below 35, please remove;</t>
  </si>
  <si>
    <t>Consider G62.1: (alcoholic polyneuropathy) instead of G62.9 if neuropathy is considered to be sec to alcohol consumption;</t>
  </si>
  <si>
    <t>Former smoker 30 pk/yr, consider PFT/AAA/CT chest;</t>
  </si>
  <si>
    <t>Lane, Kathryn</t>
  </si>
  <si>
    <t>E11.8; F32.9; E66.01;</t>
  </si>
  <si>
    <t>F32.9 MDD; E66.01 MO; E11.8 DM w/unspecified complication;</t>
  </si>
  <si>
    <t>Diabetic patient not on any medication or ACE/ARB. CXR/LD CTscan/PFT pt with 42 pack/year history. Echo due to MO. Foot exam due to DM. Diabetic Eye exam due to DM. Homocysteine due to hypothyroidism.</t>
  </si>
  <si>
    <t>Perry, Pearl M</t>
  </si>
  <si>
    <t>PTH as patient has Vit D deficiency, No Medication concerns</t>
  </si>
  <si>
    <t>Bohanan Sr, Mckinley J</t>
  </si>
  <si>
    <t>I48.0, D68.69; F32.1; G30.0; I50.22; E26.1; I25.118; I70.0;</t>
  </si>
  <si>
    <t>None, Patient with angina pectoris consider Nitroglycerin or Isosorbide</t>
  </si>
  <si>
    <t>Seidule, Joan</t>
  </si>
  <si>
    <t>Eval D69.2: Senile purpura as patient notes bruising on NP paperwork, document appropriately if active;</t>
  </si>
  <si>
    <t>Herrin, Alan</t>
  </si>
  <si>
    <t>E66.01; C08.9;</t>
  </si>
  <si>
    <t>Hba1c (elevated glucose on last lab),</t>
  </si>
  <si>
    <t>Lancaster, Angela</t>
  </si>
  <si>
    <t>F10.20; E66.01;</t>
  </si>
  <si>
    <t>Echo due to MO. CXR due to MO.</t>
  </si>
  <si>
    <t>Creech, Betty</t>
  </si>
  <si>
    <t>F33.1; I20.9; I48.91; I50.30; I27.22; N18.3; I70.0; D69.2;</t>
  </si>
  <si>
    <t>Hx smoker, eval CXR/PFT; CKD: No ACE/ARB, Angina + Afib: No beta/ca channel blocker or anticoagulant,  CHF: no diuretic</t>
  </si>
  <si>
    <t>English, Phyllis</t>
  </si>
  <si>
    <t>I70.0; E11.69; E66.01</t>
  </si>
  <si>
    <t>I70.0: athero of the aorta; E11.69: DM with other complications; E66.01: Morbid obesity;</t>
  </si>
  <si>
    <t>Hx smoking: no PFT on file, Low Vitamin D: consider sending PTH, hypothyroidism: consider foot exam/eval polyneuropathy; Oxycodone in old records: eval dependence in remission. Consider repeat CMP 90 days to confirm CKD III</t>
  </si>
  <si>
    <t>Hall, Danny</t>
  </si>
  <si>
    <t>I50.22; I25.118; J84.9; D42.0; G40.909; E11.69; E66.01; E26.1; D68.69; D03.22; I48.0; I71.2; N18.3; F32.0;</t>
  </si>
  <si>
    <t>I50.22 CHF; I25.118 CAD w/stable angina; J84.9 Interstitial lung disease; D42.0 Atypical intracranial meningioma; G40.909 Epileptic disorder; E11.69 DM w/other comp; E66.01 MO; E26.1 Sec Hyperaldosteronism; D68.69 Sec hypercoag state; D03.22 Melanoma in situ of left ear (Still active??); I48.0 AFib; I71.2 Thoracic aneurysm; N18.3 CKD3; F32.0 MDD;</t>
  </si>
  <si>
    <t>Patient on Digoxin and Furosemide, caution for digoxin toxicity. Echo none on file.</t>
  </si>
  <si>
    <t>Castleberry, Kenneth</t>
  </si>
  <si>
    <t>E11.69; I70.0; F32.0;</t>
  </si>
  <si>
    <t>All codes captured 1st half of the year - Please link "other complication" to diabetes - such as N25.9</t>
  </si>
  <si>
    <t>Clarify use of gabapentin. Foot exam to rule out diabetic polyneuropathy</t>
  </si>
  <si>
    <t>Tubbs, Cleveland L</t>
  </si>
  <si>
    <t>CXR as patient is a former smoker, No medication concerns</t>
  </si>
  <si>
    <t>Gentes, Robert H</t>
  </si>
  <si>
    <t>F11.20; F33.41;</t>
  </si>
  <si>
    <t>CXR and AAA screening as patient is a former smoker, No medication concerns</t>
  </si>
  <si>
    <t>Robinson, Ronald</t>
  </si>
  <si>
    <t>Ramirez, Mary</t>
  </si>
  <si>
    <t>Kolk, Douglas</t>
  </si>
  <si>
    <t>I25.118; E11.51; I70.209; Z79.4; N18.3; F13.20; Z89.411;</t>
  </si>
  <si>
    <t>N18.3: CKD III (Repeat CMP as GFR on 4/18/19 lab was 59, need 2 labs values within 90 days to confirm)</t>
  </si>
  <si>
    <t>E66.01: Morbid obesity-- BMI &gt;35 + DM as co-morbidity;</t>
  </si>
  <si>
    <t>Repeat CMP as GFR on 4/18/19 lab was 59. PFT as patient has 80 pack year hx and COPD noted on hospital records. Consider Nitro/isosorbide for angina;</t>
  </si>
  <si>
    <t>Caruthers, Brenda</t>
  </si>
  <si>
    <t>I70.0; J43.9;</t>
  </si>
  <si>
    <t>I70.0 Athero aorta; J43.9 Emphysema;</t>
  </si>
  <si>
    <t>Hx of smoke: No PFT on file.;</t>
  </si>
  <si>
    <t>Smith, Andrea</t>
  </si>
  <si>
    <t>E11.51; E66.01; F12.20; F32.4; E26.1; I70.0; J44.9; I27.20;</t>
  </si>
  <si>
    <t>E26.1 Sec Hyperaldosteronism, patient does not have CFH (Grade II diastolic dysfunction but no symptoms), renal stenosis or cirrhosis to justify this code;</t>
  </si>
  <si>
    <t>Silk, Lori</t>
  </si>
  <si>
    <t>I69.351;D68.69;F32.4;I25.118;I48.91;</t>
  </si>
  <si>
    <t>F32.4 MDD in partial remission;</t>
  </si>
  <si>
    <t>Pt with angina not on nitroglycerin or isosorbide.</t>
  </si>
  <si>
    <t>Tindera, Kathryn L</t>
  </si>
  <si>
    <t>Morris Ii, John S</t>
  </si>
  <si>
    <t>I70.0: Athero of the Aorta</t>
  </si>
  <si>
    <t>Cassidy Jr, John</t>
  </si>
  <si>
    <t>CXR and AAA screening as patient is a former smoker, No medication concern</t>
  </si>
  <si>
    <t>Carpenter, Ronald R</t>
  </si>
  <si>
    <t>I50.9;I71.9;E11.43;</t>
  </si>
  <si>
    <t>I71.9 Aortic aneurysm;E11.43 DM with polyneuropathy;</t>
  </si>
  <si>
    <t>I50.9 CHF, no evidence;</t>
  </si>
  <si>
    <t>Eval F11.20: Opioid, dep uncomplicated, patient taking Hydrocodone; I27.20: Pulm HTN RSVP 44 mmHg seen on Echo from Hosp Records 10/20/19;</t>
  </si>
  <si>
    <t>Bates, Diana L</t>
  </si>
  <si>
    <t>J44.9; K56.699; I70.0; J96.11; F03.90;</t>
  </si>
  <si>
    <t>F03.90 Dementia without behavioral disturbance, unspecified dementia type;</t>
  </si>
  <si>
    <t>K56.699 Stricture of sigmoid colon - this appears to be a past diagnosis in the hospital and no longer present, please clarify and if so remove from problem list as well;</t>
  </si>
  <si>
    <t>CXR  and labs pending.</t>
  </si>
  <si>
    <t>Thomas, Deborah J</t>
  </si>
  <si>
    <t>I77.9;Z89.412;J44.9;F11.20;E11.22;N18.3;G63;</t>
  </si>
  <si>
    <t>I77.9 PVD;Z89.412 Amputation of toe;J44.9 COPD;F11.20 Narcotic dependence;E11.22 DM w CKD;N18.3 CKD3;G63 polyneuropathy classifed elsewhere;</t>
  </si>
  <si>
    <t>No PFT on file.</t>
  </si>
  <si>
    <t>Reaves, Gary</t>
  </si>
  <si>
    <t>Pending labs. No Medication concerns</t>
  </si>
  <si>
    <t>Wells, Joan</t>
  </si>
  <si>
    <t>Patient is a former smoker consider CXR, No medication concerns</t>
  </si>
  <si>
    <t>North, Belinda A</t>
  </si>
  <si>
    <t>F33.41;E66.01;</t>
  </si>
  <si>
    <t>F33.41 MDD in partial remission;</t>
  </si>
  <si>
    <t>E66.01 MO, BMI is 32.40;</t>
  </si>
  <si>
    <t>EVAL F11.20: Opioid dependence (Tramadol);</t>
  </si>
  <si>
    <t>CXR due to age.</t>
  </si>
  <si>
    <t>Miller, Kathleen I</t>
  </si>
  <si>
    <t>M05.73; J44.9; E11.21; I50.9; D69.6; F33.1; I70.0; I25.118; C95.10; D70.8; N18.3;</t>
  </si>
  <si>
    <t>N18.3: GFR &lt;60 on 2 consecutive labs;</t>
  </si>
  <si>
    <t>D70.8: neutropenia - no longer active, Neutrophils are not &lt; 1500;</t>
  </si>
  <si>
    <t>D84.9: Immunodeficiency - patient has leukemia and is on Zarxio per oncologist note, as well as hydroxycloroquine;</t>
  </si>
  <si>
    <t>Jensen, Kathleen</t>
  </si>
  <si>
    <t>C50.411; I70.0;</t>
  </si>
  <si>
    <t>I70.0: athero of the aorta;</t>
  </si>
  <si>
    <t>Snodgrass, Thomas</t>
  </si>
  <si>
    <t>CMP, CBC,</t>
  </si>
  <si>
    <t>Kilbride, Amy M</t>
  </si>
  <si>
    <t>F10.20; F11.20; E66.01; M06.9;</t>
  </si>
  <si>
    <t>please resolve E66.01 : morbid obesity (BMI is less than 35);</t>
  </si>
  <si>
    <t>No DMARD on file for Rheumatoid Arthritis patient,</t>
  </si>
  <si>
    <t>Duvall, Peggy J</t>
  </si>
  <si>
    <t>I25.118; E11.69; I48.0; D68.69; N18.3;</t>
  </si>
  <si>
    <t>Eval for F11.20: Opioid dependence, uncomplicated as patient is taking tramadol, eval for longevity; D68.69: Other Thrombophilia instead of D68.59;</t>
  </si>
  <si>
    <t>CXR as patient is a former smoker, PTH and Homocysteine as patient has CKD, Patient with Angina consider Nitroglycerin or Isosorbide</t>
  </si>
  <si>
    <t>Halsey, Mary M</t>
  </si>
  <si>
    <t>F32.4; I70.0; J43.9;</t>
  </si>
  <si>
    <t>I70.0 Athero of Aorta; J43.9 Pulmonary emphysema;</t>
  </si>
  <si>
    <t>Watts, Mary</t>
  </si>
  <si>
    <t>D68.59; I48.20; I50.32; E26.1; I25.118;</t>
  </si>
  <si>
    <t>I50.32: Chronic diastolic (congestive) heart failure consider changing to I50.22: Chronic systolic (congestive) heart failure as cardio consult from 04/01/2020; E26.1: Secondary hyperaldosteronism;</t>
  </si>
  <si>
    <t>I25.118: Atherosclerotic heart disease of native coronary artery with other forms of angina pectoris as carido consult note states no angina pectoris and is not taking Isosorbide or Nitroglycerin;</t>
  </si>
  <si>
    <t>J44.9: COPD as noted in cardio consult note from 04/01/2020 page 1/4; I70.203: Unspecified atherosclerosis of native arteries of extremities, bilateral legs as noted in cardio consult note from 04/01/2020 page 1/4; D68.69: Other Thrombophilia as patient has Afib, use this code instead D68.59;</t>
  </si>
  <si>
    <t>None, Consider anticoagulant as patient has Afib</t>
  </si>
  <si>
    <t>Bucholz, Selena K</t>
  </si>
  <si>
    <t>F31.31; F11.20; E66.01; F60.9;</t>
  </si>
  <si>
    <t>E66.01: Morbid (severe) obesity due to excess calories As patient BMI is of 32.51;</t>
  </si>
  <si>
    <t>Russell, Douglas</t>
  </si>
  <si>
    <t>I25.118;I50.30;J44.9;I48.0;D68.69;E26.1;I70.0; F32.1; F11.20;</t>
  </si>
  <si>
    <t>Echo none on file. PFT none on file.</t>
  </si>
  <si>
    <t>Gillis Jr, Franklin</t>
  </si>
  <si>
    <t>C43.62; C43.59; G11.8</t>
  </si>
  <si>
    <t>Patient with B12 def please consider foot exam to evaluate for neuropathy. If present please code G63; Old records note current smoker (+25yr) please consider CXR and PFT;</t>
  </si>
  <si>
    <t>Henthorn, Maria M</t>
  </si>
  <si>
    <t>E11.49; I49.9; J44.9; M06.9; E66.01; I70.0;</t>
  </si>
  <si>
    <t>I70.0 Athero aorta, no evidence; J44.9 COPD, no evidence, patient claims she has asthma; I49.9 Arrhythmia, unspecified, no evidence;</t>
  </si>
  <si>
    <t>EVAL F13.20: Sedative dependence (alprazolam); Consider switching F32.9 MDD unspecified, which is not risk adjusted, for F32.0: MDD mild;</t>
  </si>
  <si>
    <t>Patient with RA not on DMARD.</t>
  </si>
  <si>
    <t>Hawkins, Shirley L</t>
  </si>
  <si>
    <t>F33.1; I48.0; D68.69; I70.1; E26.1; J44.9; I50.22; N18.3; I25.118; E11.51;</t>
  </si>
  <si>
    <t>F33.1 MDD; I48.0 AFib; D68.69 Sec Hypercoag state; I70.1 Renal artery stenosis; E26.1 Sec Hyperaldosteronism;  I50.22 CHf systolic; N18.3 CKD 3; I25.118 CAD w/angina;</t>
  </si>
  <si>
    <t>E11.51 DM w/angiopathy, Reviewed labs since 2016 and glucose has been under 126 and HbA1c has been &lt;5.7%. DM is not mentioned in previous noted. Pt is not on medication. Please remove from problem list; J44.9 COPD, no PFT, please change to J43.9 Emphysema, which was seen on CXR;</t>
  </si>
  <si>
    <t>Homocysteine due to Vit B12 def. Echo none on file. PFT none on file to support COPD.</t>
  </si>
  <si>
    <t>Bouzas, Carol S</t>
  </si>
  <si>
    <t>I70.0; C18.0;</t>
  </si>
  <si>
    <t>Rogers, Ellen</t>
  </si>
  <si>
    <t>E66.01 MO, BMI is 34.76, does not meet criteria of 35;</t>
  </si>
  <si>
    <t>Rogers, Arthur</t>
  </si>
  <si>
    <t>D68.69; N18.3; E11.9; E11.22;</t>
  </si>
  <si>
    <t>N18.3 CKD stage 3, GFR on lab is above 60, consider reordering lab in a month to check level, possible CKD stage 2; E11.22 Diabetes with CKD, comment whether CKD is due to DM;</t>
  </si>
  <si>
    <t>EVAL I48.20: Chronic AFib, due to being on Eliquis;</t>
  </si>
  <si>
    <t>PFT, AAA due to former smoker. Echo due to AFib.</t>
  </si>
  <si>
    <t>Provost, Stephen</t>
  </si>
  <si>
    <t>Lee, Samuel T</t>
  </si>
  <si>
    <t>I50.9; J43.9; F33.41; F10.11; E66.01; I25.708;</t>
  </si>
  <si>
    <t>I50.9 CHF, unspecified, no evidence:</t>
  </si>
  <si>
    <t>PFT due to emphysema</t>
  </si>
  <si>
    <t>Everett, Duane W</t>
  </si>
  <si>
    <t>E66.01: Morbid obesity - BMI 38.15 + DM as a co-morbidity;</t>
  </si>
  <si>
    <t>DM not on Ace/arb, patient is former smoker &gt;20 pack year, consider CXR/PFT/AAA screening. Patient with sleep apnea and morbid obesity, consider ECHO. Eval US/ABI to assess PVD</t>
  </si>
  <si>
    <t>Frostman, Richard L</t>
  </si>
  <si>
    <t>Eval for F13.20: Sedative, hypnotic or anxiolytic dependence, uncomplicated as patient is taking Ambien, Eval for longevity; I70.0: Athero of the Aorta noted in progress note 01/15/2020 old records, Mayo Clinic page 25/42;</t>
  </si>
  <si>
    <t>Cronk, William</t>
  </si>
  <si>
    <t>E11.622; Q05.7; G82.20; E66.01; L97.909; Z89.422;</t>
  </si>
  <si>
    <t>Archer Sr, Frank</t>
  </si>
  <si>
    <t>F33.1; F11.20; I48.0; D68.69; D69.6; I50.22; I47.2; I42.2; F10.20;</t>
  </si>
  <si>
    <t>F11.20 Opioid dep uncomplicated;</t>
  </si>
  <si>
    <t>Johnson, Linda C</t>
  </si>
  <si>
    <t>Grant, Dianne M</t>
  </si>
  <si>
    <t>I70.0; F32.4;</t>
  </si>
  <si>
    <t>Grant, William J</t>
  </si>
  <si>
    <t>G70.00; I77.0; E11.40;</t>
  </si>
  <si>
    <t>I77.0: AV fistula, no evidence at this time, please document appropriately if active;</t>
  </si>
  <si>
    <t>Former smoker 10 pack year, consider CXR/PFT. Repeat CMP as previous GFR 11/2019 was 49</t>
  </si>
  <si>
    <t>Thomas, Betty</t>
  </si>
  <si>
    <t>E11.22; I70.0; G40.909; D68.69; E66.01; F32.4; Z79.4; N18.3; I27.21; I48.0; E26.1;</t>
  </si>
  <si>
    <t>Z79.4 long use of insulin;</t>
  </si>
  <si>
    <t>Brant, Jean M</t>
  </si>
  <si>
    <t>E11.40; F33.9; I25.118;</t>
  </si>
  <si>
    <t>EVAL F11.20: Opioid dependence (tramadol);</t>
  </si>
  <si>
    <t>Foot and eye exam due to DM. Echo due to CAD. Patient had GFR &lt;60, please send CMP</t>
  </si>
  <si>
    <t>Kniffin, Sherry</t>
  </si>
  <si>
    <t>Patin, Carmen M</t>
  </si>
  <si>
    <t>F33.0; E66.01; F11.20;</t>
  </si>
  <si>
    <t>EVAL F13.20: Sedative dependence (clonazepam);</t>
  </si>
  <si>
    <t>Tripp, Jeffrey</t>
  </si>
  <si>
    <t>E11.51; G83.21; I27.20;</t>
  </si>
  <si>
    <t>Patient has asthma, consider CXR;</t>
  </si>
  <si>
    <t>Proctor, Paul</t>
  </si>
  <si>
    <t>E11.59; I25.118; F11.20;</t>
  </si>
  <si>
    <t>ECHO due to CAD.</t>
  </si>
  <si>
    <t>Janiak, Dennis A</t>
  </si>
  <si>
    <t>Bontempo, Anna</t>
  </si>
  <si>
    <t>N18.3: CKD stage 3 per previous records; N25.81 Hyperprarthyroidism of Renal origin( per previosu record);</t>
  </si>
  <si>
    <t>CMP with GFR. Appears per previous records GFR has been below 60 to consider CKD stage 3; Consider ordered PTH as per previous uploaded record Hyperparathyroidism secondary to renal disease is present.</t>
  </si>
  <si>
    <t>Dindial, Harry</t>
  </si>
  <si>
    <t>I48.2; D68.69; J44.9; I27.20; I70.0; E66.01; D69.6; E11.22; I25.118;</t>
  </si>
  <si>
    <t>I48.2 AFib;</t>
  </si>
  <si>
    <t>D69.6 Thrombocytopenia, PLT 167 on 11/15/2019; I27.20 Pulm HTN, no evidence;</t>
  </si>
  <si>
    <t>CAD w/stable angina not on nitro or isosorbide.</t>
  </si>
  <si>
    <t>Rodgers, Rodney C</t>
  </si>
  <si>
    <t>CXR, AAA screening and PFT as patient is a current smoker, No medication concerns</t>
  </si>
  <si>
    <t>Mullen, April H</t>
  </si>
  <si>
    <t>CXR as patient is a current smoker and over 70 y/o and none on file, No medication concerns</t>
  </si>
  <si>
    <t>Pregitzer, Deborah F</t>
  </si>
  <si>
    <t>Quaile, Cynthia K</t>
  </si>
  <si>
    <t>E08.40; J44.9;</t>
  </si>
  <si>
    <t>E08.40 Diabetes mellitus due to underlying condition with diabetic neuropathy, without long-term current use of insulin - underlying condition must be documented, if not consider E11.40 Type 2 diabetes mellitus with diabetic neuropathy, unspecified instead;</t>
  </si>
  <si>
    <t>Prior records needed. Foot exam for neuropathy presence. PFT to confirm COPD.</t>
  </si>
  <si>
    <t>Driggers, Joyce L</t>
  </si>
  <si>
    <t>F13.20; C43.4; F33.1; E46;</t>
  </si>
  <si>
    <t>E46 PCM, physical exam does not reflect malnutrition, please fix; C43.4 melanoma of neck, lesion was excised;</t>
  </si>
  <si>
    <t>Mcleod Jr, Harvey</t>
  </si>
  <si>
    <t>E11.65; F32.4; F13.20;</t>
  </si>
  <si>
    <t>Consider documenting ED due to DM.;</t>
  </si>
  <si>
    <t>Williams, Janice E</t>
  </si>
  <si>
    <t>D89.9; E11.42; E11.8; E66.01; M05.711; F11.20;</t>
  </si>
  <si>
    <t>E66.01: Morbid Obesity;</t>
  </si>
  <si>
    <t>E11.8: DM w/ other unspecified complications as patient has an established neurological complication;</t>
  </si>
  <si>
    <t>Rokosch, Richard L</t>
  </si>
  <si>
    <t>E11.22; E11.9; D68.69; I83.019; I48.0; E26.1; N18.3; E66.01;</t>
  </si>
  <si>
    <t>E26.1: Secondary hyperaldosteronism - This code should be used when patient has CHF, cirrhosis, ESRD AND is on a diuretic; I83.019: Varicose veins of right lower extremity with ulcer of unspecified site  -- no evidence at this time, resolved as there is no mention of ulcer in recent visit notes; E11.9: DM without complications;</t>
  </si>
  <si>
    <t>Eval I27.21: Pulmonary hypertension, Echo noted on Cardio records page 28 mentions RVSP 40-45 mmHg, consider repeat echo to confirm; Eval dor I73.9: PVD, Ultrasound wth ABI notes biphasic waves with &gt;50% stenosis;</t>
  </si>
  <si>
    <t>Former smoker 30 pack year, consider CXR, AAA and PFT. PT has previous exposure to asbestos, fumes and welding chemicals per Lake pulmonary records page 13/17, eval if CT chest clinically appropriate</t>
  </si>
  <si>
    <t>Smith, Robert</t>
  </si>
  <si>
    <t>Z79.4; I50.22; E66.01;I25.119; F13.20; F33.1; I48.91; D68.69; J44.9; E11.22; N18.3; E26.1; L40.50; K70.30; M31.6; I70.1;</t>
  </si>
  <si>
    <t>L40.50 psoriatic arthropathy; M31.6 Temporal arteritis; I70.1 Renal artery atherosclerosis;</t>
  </si>
  <si>
    <t>Z79.4 Long term insulin use, none in medication list; J44.9 COPD, normal PFT 06/11/19, nothing mentioned on pulmonologist note 08/08/19, only OSA;</t>
  </si>
  <si>
    <t>Barr, Diane L</t>
  </si>
  <si>
    <t>J44.9; F01.50; D68.59; F32.4; I48.0; I50.42; I70.0; I25.708;</t>
  </si>
  <si>
    <t>E26.1: Sec Hyperaldosteronism, CHA + Furosemide;</t>
  </si>
  <si>
    <t>Echo, none on file. PFT none on file.</t>
  </si>
  <si>
    <t>Nelson, Steven</t>
  </si>
  <si>
    <t>Peripheral smear due to anemia.</t>
  </si>
  <si>
    <t>Huffman, Leon W</t>
  </si>
  <si>
    <t>J43.9;</t>
  </si>
  <si>
    <t>J43.9: Emphysema, unspecified;</t>
  </si>
  <si>
    <t>Plews, Cecile</t>
  </si>
  <si>
    <t>Plews, Norman</t>
  </si>
  <si>
    <t>Sicard, Lilas</t>
  </si>
  <si>
    <t>F33.0; C18.9; E11.22; N18.3; I70.0;</t>
  </si>
  <si>
    <t>F33.0 MDD, mild;</t>
  </si>
  <si>
    <t>C18.9 Colon Cancer, patient had removal in 2017;</t>
  </si>
  <si>
    <t>Kager, Alfred</t>
  </si>
  <si>
    <t>I48.0; D68.69; G63; I73.9;</t>
  </si>
  <si>
    <t>I48.0 AFib; D68.69 Secondary hypercoaguable state; G63 polyneuropathy in diseases classified elsewhere; I73.9 PVD;</t>
  </si>
  <si>
    <t>Echo due to AFib</t>
  </si>
  <si>
    <t>Walbert, Margaret S</t>
  </si>
  <si>
    <t>E11.59; Z79.4; I50.22; I25.118; I49.5; D68.69; E26.1;</t>
  </si>
  <si>
    <t>Z79.4: long term insulin use; I50.22: systolic heart failure; I49.5: sick sinus syndrome; E26.1: secondary hyperaldosteronism; I25.118: CAD with angina;</t>
  </si>
  <si>
    <t>E11.59: diabetes with circulatory complications (use E11.51 instead);</t>
  </si>
  <si>
    <t>D68.69: secondary hypercoag state (eliquis);</t>
  </si>
  <si>
    <t>homocysteine (taking hydralazine),</t>
  </si>
  <si>
    <t>Manley, Mary A</t>
  </si>
  <si>
    <t>E11.22; N18.3; I70.0; I27.20; M06.4;</t>
  </si>
  <si>
    <t>PTH due to CKD</t>
  </si>
  <si>
    <t>Russell, Albert</t>
  </si>
  <si>
    <t>I70.0; D68.69; N18.3; E11.22; E26.1; I25.118; I50.22;</t>
  </si>
  <si>
    <t>I70.0 Athero aorta; D68.69 Sec hypercoaguable state; N18.3 CKD3; E11.22 DM w CKD; E26.1 Sec hyperaldosteronism; I25.118 CAD w angina; I50.22 CHF;</t>
  </si>
  <si>
    <t>I48.0: AFib, cardio consult 12/16/19;</t>
  </si>
  <si>
    <t>Hx smoke, Consider PFT/AAA screen; Patient on Apaxiban and Paroxysmal A fib in patient history/past problem list, please Eval</t>
  </si>
  <si>
    <t>Spilliard, Alice</t>
  </si>
  <si>
    <t>I48.91; N18.3; D68.69; J44.9;</t>
  </si>
  <si>
    <t>J44.9 COPD, PFT from 6/13/19 is WNL. Consider J41.0 Chronic bronchitis;</t>
  </si>
  <si>
    <t>CKD;consider PTH. COPD?: consider CXR and Echo for Afib;</t>
  </si>
  <si>
    <t>Mann, Judy</t>
  </si>
  <si>
    <t>F33.9; E11.69;</t>
  </si>
  <si>
    <t>E11.69 Type 2 diabetes mellitus with other specified complication, without long-term current use of insulin( make sure to clarify what the diabetic complication is and code in same DOS);</t>
  </si>
  <si>
    <t>Consider CXR as patient is former smoker,.</t>
  </si>
  <si>
    <t>Clark, Mildred D</t>
  </si>
  <si>
    <t>J44.9; I48.91;</t>
  </si>
  <si>
    <t>I48.91: Afib -- encounter note states "inactive. These were PACs associated with flareup in her lung disease. Continue to monitor";</t>
  </si>
  <si>
    <t>F33.2: Depression, recurrent, severe - patient has had PHQ9 score &gt; 15 since 2018, hx of abilify and sertraline use; I70.0: athero of aorta noted on CXR 5/16/19;</t>
  </si>
  <si>
    <t>Current smoker, PFT to confirm COPD due to hyperinflated lungs;</t>
  </si>
  <si>
    <t>Ruby, Rhonda</t>
  </si>
  <si>
    <t>F33.2; G63; F13.20; N18.3; E66.01;</t>
  </si>
  <si>
    <t>EVAL I25.119: CAD w/unsp angina, seen on Freedom Health report;</t>
  </si>
  <si>
    <t>CKD - consider PTH, Morbid obesity: consider CXR for vasc dx;</t>
  </si>
  <si>
    <t>Baugh, David M</t>
  </si>
  <si>
    <t>I48.91; D68.69; F12.20; F32.1; E66.01; Z21;</t>
  </si>
  <si>
    <t>F12.20 Cannabis dependence - no documentation of actual dependence, do not use same phrase documentation for each diagnosis;</t>
  </si>
  <si>
    <t>Dossi, Daneen C</t>
  </si>
  <si>
    <t>I73.9 J44.9; J84.10;</t>
  </si>
  <si>
    <t>Eval for N18.3: CKD 3 as noted in progress noted 12/05/2019 Advent Waterman;</t>
  </si>
  <si>
    <t>Deininger, Patrick J</t>
  </si>
  <si>
    <t>I25.118; E11.59; F11.20; E66.01; I70.0; E72.11;</t>
  </si>
  <si>
    <t>Hoover, Joseph</t>
  </si>
  <si>
    <t>F31.32; F13.21; F10.21; I70.0; J44.9; J84.9; L40.50;</t>
  </si>
  <si>
    <t>J84.9 Instertitial lung disease, due to CT Chest 11/08/2019 noting No CT findings of interstitial lung disease;</t>
  </si>
  <si>
    <t>Burnison, Glen</t>
  </si>
  <si>
    <t>E11.9; I25.118; J44.9; E66.01;</t>
  </si>
  <si>
    <t>Please obtain old records to confirm Diagnoses, No evidence of COPD, as patient only refers asthma on new patient paperwork. Consider PFT/CXR as there is none on file to confirm Dx.; Patient has angina, please consider Nitroglycerin</t>
  </si>
  <si>
    <t>Bianco, Lee</t>
  </si>
  <si>
    <t>J43.2; C15.9; I70.0;</t>
  </si>
  <si>
    <t>Consider foot exam, former smoker, Please consider ASA/statin for CV disease (athero)</t>
  </si>
  <si>
    <t>Caswell, Janet</t>
  </si>
  <si>
    <t>F32.5; G40.909; I27.20; I70.0; J44.9; J96.11;</t>
  </si>
  <si>
    <t>F13.20: Sedative Dependence as patient is using has has used Hydrocodone/ APAP; Evaluate for M46.1: Scaroiliitis as documentation in encounters note  tenderness and arthristis in SI joint (R) on 03/14/2019;</t>
  </si>
  <si>
    <t>Johnson, Jan E</t>
  </si>
  <si>
    <t>K52.831; I70.0; F32.4; M35.9; E11.9; F31.4;</t>
  </si>
  <si>
    <t>F31.4 Bipolar disorder, current episode depressed, severe, without psychotic features - is this condition indeed present; K52.831 Collagenous colitis - no support besides cloning phrases for each condition; M35.9 Undifferentiated connective tissue disease;</t>
  </si>
  <si>
    <t>C reactive lab, CXR, Echo.</t>
  </si>
  <si>
    <t>Stricklin, Joan D</t>
  </si>
  <si>
    <t>J44.9;E66.01;I73.9;</t>
  </si>
  <si>
    <t>J44.9; E66.01; I73.9; J96.11;</t>
  </si>
  <si>
    <t>Bilbrey, Grady</t>
  </si>
  <si>
    <t>D68.69; I48.91; I25.118; N18.3; J44.9; E26.1;</t>
  </si>
  <si>
    <t>I48.91 chronic A Fib;</t>
  </si>
  <si>
    <t>E26.1 Sec Hyperaldosteronism, patient does not have CHF according to chart or previous records;</t>
  </si>
  <si>
    <t>I27.20: Pulmonary hypertension seen on 2/18/2020 Echo;</t>
  </si>
  <si>
    <t>CXR and PFT: (Hx of smoke),Hypothyroidism: consider foot exam, 2nd hyperaldosteronism coded: no CHF on file (only Lasix); CAD with angina: consider nitro</t>
  </si>
  <si>
    <t>Holmes, Jake</t>
  </si>
  <si>
    <t>E66.01; I48.91; D68.69; I25.118;</t>
  </si>
  <si>
    <t>Hx of smoking, consider CXR/PFT/AAA/CT;</t>
  </si>
  <si>
    <t>Hudson, Denise</t>
  </si>
  <si>
    <t>F33.1; E66.01; Z79.4; E11.42; I70.0; I50.30; E26.1; N18.3;</t>
  </si>
  <si>
    <t>E66.01 MO; Z79.4 Long term use insuline;</t>
  </si>
  <si>
    <t>I50.30 CHF unspecified, echo from 10/15/2018 WNL; E26.1 secondary hyperaldosteronism, pt does not have CHF therefore this code cannot be used without lab results;</t>
  </si>
  <si>
    <t>Zeagler, John M</t>
  </si>
  <si>
    <t>Consider CXR/AAA screen due to patient being former smoker;</t>
  </si>
  <si>
    <t>Watkins, Daniel</t>
  </si>
  <si>
    <t>N18.3; E66.01; M46.1; C61;</t>
  </si>
  <si>
    <t>E66.01 MO; M46.1;</t>
  </si>
  <si>
    <t>F11.21: Opioid dependence in remission, patient has history of Lortab use (previous records Premier medical)</t>
  </si>
  <si>
    <t>CKD: consider PTH, FBS 97-121 old records and was using gabapentin, consider foot exam and G63 polyneuro; Consider sending Ace/Arb for CKDIII</t>
  </si>
  <si>
    <t>Doll, Susan</t>
  </si>
  <si>
    <t>J44.9; F13.20; D69.6; C85.98; M05.759; I70.0; F32.1; D89.9;</t>
  </si>
  <si>
    <t>D69.6 Thrombocytopenia;</t>
  </si>
  <si>
    <t>J96.10: Chronic resp failure - Per pulmonologist note 9/19/19 (Cirelli) patient is on supplemental oxygen 2L at night; I25.119: CAD with angina due to patient on nitro;</t>
  </si>
  <si>
    <t>None; Patient on Nitroglycerin (Waterman discharge 9/10/2019 pg 4) - consider stable angina or update med list.</t>
  </si>
  <si>
    <t>Lile, Tommie</t>
  </si>
  <si>
    <t>E11.9; M06.9; F33.9; E66.01;</t>
  </si>
  <si>
    <t>M06.9 RA, no complaints in office visit, ROS, physical exam or labwork. Rheumatologist evaluation required;</t>
  </si>
  <si>
    <t>EVAL E11.22: DM w/CKD if CMP returns with GFR &lt;60; EVAL CKD3 GFR 58 on 11/22/2019;</t>
  </si>
  <si>
    <t>Pt with RA not on DMARD.</t>
  </si>
  <si>
    <t>Pruett, James T</t>
  </si>
  <si>
    <t>J44.9; F13.20;</t>
  </si>
  <si>
    <t>F13.20: Sedative, hypnotic or anxiolytic dependence, uncomplicated;</t>
  </si>
  <si>
    <t>J44.9: COPD as there is no evidence in progress notes or PFT to confirm diagnosis;</t>
  </si>
  <si>
    <t>CXR as patient is over 70 y/o and none on file, PFT to confirm COPD diagnosis, No medication concern</t>
  </si>
  <si>
    <t>Nachazel, Dorothy A</t>
  </si>
  <si>
    <t>E11.40; F33.1; I73.9; H35.3230; D32.0;</t>
  </si>
  <si>
    <t>D32.0 Benign meningioma of brain - states in surgical Hx removed in 2012. if so please remove and code as Hx of;</t>
  </si>
  <si>
    <t>No meds for mac degeneration.</t>
  </si>
  <si>
    <t>Chandler, Charlene</t>
  </si>
  <si>
    <t>EVAL E11.69: DM w/other complications (DM dyslipidemia, TGL 233 and HDL 44 in 2018. Pt now on statins and TGL lowered to 157 as of 10/15/2019 and HDL is 43); Z79.4 Long term use insulin (novolin)</t>
  </si>
  <si>
    <t>CXR, PFT former smoker.</t>
  </si>
  <si>
    <t>Campbell, Judy L</t>
  </si>
  <si>
    <t>Danner, Richard</t>
  </si>
  <si>
    <t>I50.22; I42.9; F33.0; I48.0; E11.59; J44.9; I70.0; D68.69;</t>
  </si>
  <si>
    <t>J44.9 COPD; I70.0 Athero aorta; D68.69 Secondary hypercoaguable state;</t>
  </si>
  <si>
    <t>I50.22 Systolic CHF, Echo from 03/2018 EF 60% and normal systolic function-remove from problem list if not present;</t>
  </si>
  <si>
    <t>Eye Exam for DM. Foot exam to rule out neuropathy.</t>
  </si>
  <si>
    <t>Paulk, Laura</t>
  </si>
  <si>
    <t>E11.65;Z79.4;F03.90;</t>
  </si>
  <si>
    <t>EVAL E66.01: MO; EVAL F33.0: MDD; EVAL G40.909: Epilepsy disorder; EVAL E10.51: DM type 1 w/ diabetic PVD; EVAL E10.3553: DM type 1 w/ stable proliferative diabetic retinopathy, bilateral; EVAL E10.69: DM type 1 w/other specified complication; EVAL D69.2: Senile Purpura; All found on Freedom Member health report.</t>
  </si>
  <si>
    <t>Staser, Steven E</t>
  </si>
  <si>
    <t>F10.20: Eval alcohol dependence due to positive ETOH screen, 4+times/week and 6+ drinks daily;</t>
  </si>
  <si>
    <t>Former smoker: consider CXR, Consider foot exam due to ETOH consumption and IFG;</t>
  </si>
  <si>
    <t>Vaughn, Lillie</t>
  </si>
  <si>
    <t>Hodge, Franklin</t>
  </si>
  <si>
    <t>Eval ETOH dependence, Pt history (4 + times a week, 5-6 drinks). Former smoker, consider CXR, AAA screen;</t>
  </si>
  <si>
    <t>Hodge, Grace</t>
  </si>
  <si>
    <t>F10.20; E66.01; I70.0; E11.9; I48.1; D68.59; E26.1; E11.8;</t>
  </si>
  <si>
    <t>E66.01 MO;</t>
  </si>
  <si>
    <t>E11.9 DM w/o complications, after reviewing the scanned in old records up until 2016 patient has not had glucose &gt;126 once nor has she had a HbA1c test. Therefore, she has prediabetes, please remove this code; E11.8 Type 2 diabetes mellitus with complication, without long-term current use of insulin;</t>
  </si>
  <si>
    <t>E11.69: Type 2 diabetes mellitus with other specified complication- consider this code instead of E11.8 and document and link DM complication if present; Consider D68.69 Hypercoaguable state secondary to A FIB in stead of D68.59; I50.9 CHF seen per hospital citrus records 2/18/2020</t>
  </si>
  <si>
    <t>Consider new HGA1C. Consider PFT per hospital note PFT recommends.</t>
  </si>
  <si>
    <t>French, Steven</t>
  </si>
  <si>
    <t>I73.9; G63; E11.22; J44.9; E66.01; Z79.4; N18.3; R53.2;</t>
  </si>
  <si>
    <t>G63 polyneuropathy in diseases classified elsewhere, neuropathy most likely due to DM;</t>
  </si>
  <si>
    <t>Cannot find foot exam on file, please scan in document, and specify whether neuropathy is sec to DM or sec to other disease (both G63 and G62.9 coded);</t>
  </si>
  <si>
    <t>Emhoff, Barbara</t>
  </si>
  <si>
    <t>I71.4; N18.3;</t>
  </si>
  <si>
    <t>None; Consider ASA for AAA;consider foot exam as pt with Hypothyroidism if neuropathy present consider coding G63;</t>
  </si>
  <si>
    <t>Mickler, Gregory</t>
  </si>
  <si>
    <t>Mcguire, Sonia</t>
  </si>
  <si>
    <t>J44.9; I70.0; I47.1;</t>
  </si>
  <si>
    <t>I47.1 SVT(per previous records, condition appears to have resolved);</t>
  </si>
  <si>
    <t>CXR and PFT pending fro Athero of the Aorta and COPD. .</t>
  </si>
  <si>
    <t>Mcguire, Michael</t>
  </si>
  <si>
    <t>E11.69; E66.01; F32.5;</t>
  </si>
  <si>
    <t>E11.69 Type 2 diabetes mellitus with other specified complication(Please clarify and link the diabetic complication);</t>
  </si>
  <si>
    <t>N18.3: CKD stage 3 seen in previous records page 2 and GFR is low in note; E11.22 Diabetes with CKD stage 3</t>
  </si>
  <si>
    <t>Labs pending. Consider CXR as patient was former smoker.</t>
  </si>
  <si>
    <t>Wolcott, Louis</t>
  </si>
  <si>
    <t>Crawford, Danny L</t>
  </si>
  <si>
    <t>Patient current smoker, no PFT on file. AAA screening due to smoker. Echo due to COPD.</t>
  </si>
  <si>
    <t>Johnson, James</t>
  </si>
  <si>
    <t>I25.118; C85.80; F32.1; F10.20;</t>
  </si>
  <si>
    <t>F32.1: Major depressive disorder, single episode, moderate;</t>
  </si>
  <si>
    <t>C85.80: Other specified types of non-Hodgkin lymphoma, unspecified site as it is in remission since 2018; F10.20: Alcohol dependence, uncomplicated as there is no evidence in progress notes;</t>
  </si>
  <si>
    <t>M46.1:Sacroiliitis, not elsewhere classified as noted in progress note from 13/10/2020 old records. pinnamaneni page 2/12; Eval for F11.20: Opioid dependence, uncomplicated as patient is taking Oxycodone, eval for longevity;</t>
  </si>
  <si>
    <t>Craft, Donna</t>
  </si>
  <si>
    <t>J44.9; F33.41;</t>
  </si>
  <si>
    <t>I70.0: Athero of the Aorta as noted in CXR from 06/18/2013; Eval for I50.22: Chronic systolic (congestive) heart failure as patient was previously coded with in progress note old records Kunamneni Page 1/10 as patient could be compensated with medication;</t>
  </si>
  <si>
    <t>ECHO to confirm CHF, Patient with COPD without rescue inhalers</t>
  </si>
  <si>
    <t>Messina, Joan</t>
  </si>
  <si>
    <t>D68.69; I70.0; I27.20; I48.91; N18.3; I50.30;</t>
  </si>
  <si>
    <t>I50.30: EF 65% and no symptoms of heart failure.</t>
  </si>
  <si>
    <t>Consider CXR to confirm athero aorta diagnosis. Documentation states athero seen in Echo, but impression states aortic valve sclerosis.; Consider ASA for athero</t>
  </si>
  <si>
    <t>Summers, Debra</t>
  </si>
  <si>
    <t>G63; D47.3; F33.1; J96.91; I27.20; I70.0; I26.99; D68.59; E66.01;</t>
  </si>
  <si>
    <t>G63 polyneuropathy in diseases class elsewhere; J96.91 Chronic respiratory failure; I27.20 Pulm HTN; E66.01 Morbid obesity;</t>
  </si>
  <si>
    <t>I26.99 Acute Pulm embolism, this is acute DX, if chronic please change for I27.82 Chronic pulmonary embolism;</t>
  </si>
  <si>
    <t>Hx smoke: Consider PFT/low dose CT. PHQ9 is 20, no medications for depression</t>
  </si>
  <si>
    <t>Kaminski, Velma</t>
  </si>
  <si>
    <t>J44.9; I25.118;</t>
  </si>
  <si>
    <t>I25.118 CAD w/stable angina, Cardiologist Dr. Prabhakara Kunamneni's OV 12/02/2019 states I25.10 CAD w/o angina;</t>
  </si>
  <si>
    <t>I47.2: Ventricular tachycardia, seen on Cardiologist Dr. Prabhakara Kunamneni's OV 12/02/2019; I50.22: systolic CHF seen on Cardiologist Dr. Prabhakara Kunamneni's OV 12/02/2019; I70.203: Unspecified atherosclerosis of native arteries of extremities, bilateral legs seen on Cardiologist Dr. Prabhakara Kunamneni's OV 12/02/2019;</t>
  </si>
  <si>
    <t>PFT none on file. CXR due to current smoking.</t>
  </si>
  <si>
    <t>Belton, Robert</t>
  </si>
  <si>
    <t>Lushear, Aaron C</t>
  </si>
  <si>
    <t>E11.69; E66.01; F33.1;</t>
  </si>
  <si>
    <t>E11.69: Diabetes with other complication - no evidence of complication at the moment, lipid profile does not meet criteria for dyslipidemia;</t>
  </si>
  <si>
    <t>Consider foot exam to rule out polyneuropathy</t>
  </si>
  <si>
    <t>Bisby, Leroy</t>
  </si>
  <si>
    <t>I70.0: Athero of the Aorta as previous PCP coded it; Eval for I25.118: Atherosclerotic heart disease of native coronary artery with other forms of angina pectoris as previous PCP coded it and last stress test was on 2012;</t>
  </si>
  <si>
    <t>CXR to confirm Athero of the Aorta, No medication concern</t>
  </si>
  <si>
    <t>Dindial, Savitri</t>
  </si>
  <si>
    <t>I70.0; E11.42; F03.90; N18.3; G63; M46.1;</t>
  </si>
  <si>
    <t>M46.1 Sacroiliitis;</t>
  </si>
  <si>
    <t>G63 Peripheral Neuropathy in diseases classified elsewhere - it is documented neuropathy is to DM, if this is s please remove code;</t>
  </si>
  <si>
    <t>Updated foot exam. Meds for Neuropathy being used.</t>
  </si>
  <si>
    <t>Rafferty, Cynthia A</t>
  </si>
  <si>
    <t>F32.0; I70.0;</t>
  </si>
  <si>
    <t>MDD not on medication.</t>
  </si>
  <si>
    <t>North, Kim D</t>
  </si>
  <si>
    <t>Patient is current smoker, consider CXR</t>
  </si>
  <si>
    <t>Chambliss, Donald W</t>
  </si>
  <si>
    <t>Eval for F15.20: Other stimulant dependence, uncomplicated as patient is taking Adderrall eval for logevity;</t>
  </si>
  <si>
    <t>No medication concern</t>
  </si>
  <si>
    <t>Bomar, Linda</t>
  </si>
  <si>
    <t>E26.1;</t>
  </si>
  <si>
    <t xml:space="preserve"> Consider resolving E26.1 Secondary Hyperaldosteronism as no Heart failure or ascites can be found;</t>
  </si>
  <si>
    <t>F33.0: Depression as PHQ9 on 02/20/2020 noted I feel down, depressed, helpless; E66.01: Morbid Obesity as BMI is 39.41 patient with HTN; F10.20: ETOH dependence as ETOH screening 07/11/2019 is 5; G31.9: degenerative disease of nervous system was noted on Wellmed attestation due to visit encounter with provider 12/27/2019;</t>
  </si>
  <si>
    <t>Consider CXR/ PFT as pt has Hx of Smoking; Cosider foot exam due to long term ETOH use; consider ECHO to confirm or deny HF noted on Wellmed Attestation; Why is patient using Albuterol no Dx on file for use</t>
  </si>
  <si>
    <t>Herzberger, Mark L</t>
  </si>
  <si>
    <t>J44.9; F20.9; F13.20; F33.9;</t>
  </si>
  <si>
    <t>J44.9: COPD as there is no evidence in progress note or PFT to confirm diagnosis;</t>
  </si>
  <si>
    <t>CXR as patient is a former smoker, Consider PFT to confirm COPD, No medication concern</t>
  </si>
  <si>
    <t>Rokosch, Judith M</t>
  </si>
  <si>
    <t>Nicholas, Karen M</t>
  </si>
  <si>
    <t>PFT due to 40 pack/year history.</t>
  </si>
  <si>
    <t>Keller, Katherine H</t>
  </si>
  <si>
    <t>CXR, former smoker.</t>
  </si>
  <si>
    <t>Biko, Steve</t>
  </si>
  <si>
    <t>S12.9XXA;</t>
  </si>
  <si>
    <t>S12.99XA: Fracture of vertebrae - Patient has a history of fracture in 2016, Not initial encounter;</t>
  </si>
  <si>
    <t>Obtain previous PCP records + labs; No Concerns</t>
  </si>
  <si>
    <t>Marr, Myra</t>
  </si>
  <si>
    <t>EVAL I47.9: Atrial Paroxysmal Tachy, seen in old records page 18;</t>
  </si>
  <si>
    <t>Grace, Nolan</t>
  </si>
  <si>
    <t>D68.69; I73.9; I48.91; I25.118; J43.2;</t>
  </si>
  <si>
    <t>PFT due to emphysema. Echo due to CAD. CAD patient not on ACE/ARB.</t>
  </si>
  <si>
    <t>Allen, Dennis</t>
  </si>
  <si>
    <t>I71.4; F32.5;</t>
  </si>
  <si>
    <t>I71.4 AAA; F32.5 Depression single episode full remission;</t>
  </si>
  <si>
    <t>I70.0: Athero of aorta ( noted on Wellmed attestation states came from "house call") ;</t>
  </si>
  <si>
    <t>AAA U/S cannot find recent with current measurement, last encounter 09/2019 states that "will monitor" cannot find recent U/S and there is not one scheduled, CXR &amp; PFT due to &gt;10 Pk year Hx of smoking, consider foot exam to eval for neuropathy patient with hypothyroidism and impaired fasting glucose</t>
  </si>
  <si>
    <t>Dalton, Richard</t>
  </si>
  <si>
    <t>I48.92; D68.69; E66.01;</t>
  </si>
  <si>
    <t>L40.50: Arthropathic Psoriasis noted on Wellmed Attestation please evaluate;</t>
  </si>
  <si>
    <t>AAA due to former smoker. Echo due to Atrial Flutter and MO.</t>
  </si>
  <si>
    <t>Weis, Dorothy</t>
  </si>
  <si>
    <t>Eval for M06.9: Rheumatoid arthritis, unspecified as patient was previously coded in progress note old records, Boggus 10/05/2018 Page 3/50;</t>
  </si>
  <si>
    <t>Rivelli, Thomas</t>
  </si>
  <si>
    <t>I63.19; I27.20; F32.0;</t>
  </si>
  <si>
    <t>I63.19 Cerebral infarction due to embolism of other precerebral artery, this is acute DX only used in hospital, according to Physical Exam there is no residual deficits;</t>
  </si>
  <si>
    <t>Banes, Robert L</t>
  </si>
  <si>
    <t>i70.0;</t>
  </si>
  <si>
    <t>I70.0: athero of the aorts;</t>
  </si>
  <si>
    <t>N18.3: CKD III noted on old records dr young page 4 and Dr. Ankon page 5 (GFR 53 and 58 on labs);</t>
  </si>
  <si>
    <t>Fisher, William C</t>
  </si>
  <si>
    <t>CXR as patient is over 70 y/o and none on file, No medication concern</t>
  </si>
  <si>
    <t>Fisher, Patsy M</t>
  </si>
  <si>
    <t>M06.9; E66.01;</t>
  </si>
  <si>
    <t>E66.01: Morbid (severe) obesity due to excess calories as patient has a BMI of 31.21;  M06.9: Rheumatoid arthritis, unspecified as there is no evidence in progress notes;</t>
  </si>
  <si>
    <t>Mcdonald, Robert F</t>
  </si>
  <si>
    <t>Mcdonald, Theresa</t>
  </si>
  <si>
    <t>Blinn, Amelia A</t>
  </si>
  <si>
    <t>E11.22; D68.69; N18.3;</t>
  </si>
  <si>
    <t>D68.69: Other thrombophilia as Eliquis was discontinued on 03/09/2020;</t>
  </si>
  <si>
    <t>E72.11: Homocystinuria as last labs shows Homocysteine in 15.4; I70.0: Athero of the Aorta as progress note CT chest 10/21/2019;</t>
  </si>
  <si>
    <t>Russell, Claudia</t>
  </si>
  <si>
    <t>F33.1 MDD, moderate, recurrent;</t>
  </si>
  <si>
    <t>Dorsch, Richard</t>
  </si>
  <si>
    <t>Former smoker, consider CXR.</t>
  </si>
  <si>
    <t>Rowley, Frank</t>
  </si>
  <si>
    <t>J44.9; F33.41; E66.01;</t>
  </si>
  <si>
    <t>Humphrey, Joe</t>
  </si>
  <si>
    <t>Stevens, Wesley</t>
  </si>
  <si>
    <t>Consider Audit -C as patient abuse alcohol currently, possibly alcohol dependent.</t>
  </si>
  <si>
    <t>Shepard, Hubert R</t>
  </si>
  <si>
    <t>F12.20; F33.41;</t>
  </si>
  <si>
    <t>None No medication concerns</t>
  </si>
  <si>
    <t>Posey, Robert</t>
  </si>
  <si>
    <t>I70.0: athero aorta;</t>
  </si>
  <si>
    <t>Consider low dose ASA for athero of aorta. Pt current smoker 20 pack/year, consider PFT</t>
  </si>
  <si>
    <t>Ciaccia, Judith</t>
  </si>
  <si>
    <t>Beebe, Bryant H</t>
  </si>
  <si>
    <t>E11.69; F10.20; S34.104S;</t>
  </si>
  <si>
    <t>S34.104S: Unspecified injury to L4 level of lumbar spinal cord, sequela as this is an acute diagnosis;</t>
  </si>
  <si>
    <t>Morgan, Elsie J</t>
  </si>
  <si>
    <t>F11.20; F22; E21.0; G31.09;</t>
  </si>
  <si>
    <t>F22: Delusional disorders;</t>
  </si>
  <si>
    <t>Starling, Kathleen</t>
  </si>
  <si>
    <t>F32.0; F13.20; J44.9; I25.118; M35.3; I73.9;</t>
  </si>
  <si>
    <t>I25.118 CAD w/stable angina; M35.3 Polymyalgia rheumatica; I73.9 PVD;</t>
  </si>
  <si>
    <t>N18.3: CKD3 GFR 51 on 06/18/2019 and 41 on 03/14/2019 seen on Old records &gt; 20200129. old records.(1) page 16 and 18; I50.32: Chronic diastolic heart failure seen on Old records &gt; 20200129. old records.(2) page 1;</t>
  </si>
  <si>
    <t>No PFT on file. No Echo on file.</t>
  </si>
  <si>
    <t>Gill, Ernie</t>
  </si>
  <si>
    <t>J44.9; I25.118; I70.0; D47.3; F32.5; N18.3; M46.02;</t>
  </si>
  <si>
    <t>D69.2: Senile Purpura, seen on Freedom Health Report;</t>
  </si>
  <si>
    <t>No med concerns. No New Labs for 2020 present, need for CKD support.</t>
  </si>
  <si>
    <t>Gill, Judith</t>
  </si>
  <si>
    <t>E66.01 MO, pt's BMI is 30.93;</t>
  </si>
  <si>
    <t>Pollock, Samuel</t>
  </si>
  <si>
    <t>Barfield, Terry L</t>
  </si>
  <si>
    <t>F33.1; J43.9; F12.20;</t>
  </si>
  <si>
    <t>I25.118: CAD w/ stable angina as patient has history of CAD and currently taking Nitroglycerin;</t>
  </si>
  <si>
    <t>Peterkin, Annie</t>
  </si>
  <si>
    <t>E11.3593; I25.118; I49.5; I42.9; F32.0;  E66.01; Z79.4; I73.9; I50.22;</t>
  </si>
  <si>
    <t>F32.0: MDD (no evidence at the moment;) I25.118: CAD with angina, no evidence, no medications and no mention in cardio consult;</t>
  </si>
  <si>
    <t>CAD with angina, consider nitro, Hydrocodone use in previous records (used QID 2017-2018, eval any dependence in remission), Repeat CMP as current GFR 3/3/2020 was 56 to confirm CKD III</t>
  </si>
  <si>
    <t>Wright Jr, Sonny</t>
  </si>
  <si>
    <t>G82.20; Z93.3; F13.20; S22.080A;</t>
  </si>
  <si>
    <t>S22.080A Wedge compression fracture of T11-T12 vertebra, initial encounter - this is not the inital encounter, occurred in 2018, please change to S22.080S Wedge compression fracture of T11-T12 vertebra, Sequela;</t>
  </si>
  <si>
    <t>I70.0: Athero aorta, seen on Lumbar XRay LMI 10/25/2018;</t>
  </si>
  <si>
    <t>Sichko, Charles</t>
  </si>
  <si>
    <t>E11.51; I48.91; D68.69; E26.1; I50.22; F12.20; J44.9; I25.118; N18.3; F33.41; I69.354; I70.0; E11.22;</t>
  </si>
  <si>
    <t>Echo none on file. PTH due to CKD3.</t>
  </si>
  <si>
    <t>Oleskewicz, Joyce</t>
  </si>
  <si>
    <t>Foot exam to rule out neuropathy due to hypothyroidism (G63 polyneuropathy in diseases classified elsewhere)</t>
  </si>
  <si>
    <t>Hall, Rosemary</t>
  </si>
  <si>
    <t>I48.91; E11.22; N18.3; I50.32; E26.1; E66.01; J44.9; F33.1; I70.0; D68.69;</t>
  </si>
  <si>
    <t>Lee, Roger</t>
  </si>
  <si>
    <t>E66.01 MO, BMI is 32.69;</t>
  </si>
  <si>
    <t>F11.20: Alcohol dependence, in remission instead of F11.11 Alcohol abuse in remission;</t>
  </si>
  <si>
    <t>Foot and eye exam due to DM</t>
  </si>
  <si>
    <t>Briggs, Dwight E</t>
  </si>
  <si>
    <t>I25.118; E66.01;</t>
  </si>
  <si>
    <t>CXR as patient is an ex smoker, AAA as patient is an ex smoker and meets age criteria, No Medication concerns</t>
  </si>
  <si>
    <t>Nies, Susan J</t>
  </si>
  <si>
    <t>M35.3;</t>
  </si>
  <si>
    <t>Richardson, Mary J</t>
  </si>
  <si>
    <t>I70.0; I25.118; G31.83;</t>
  </si>
  <si>
    <t>I25.118 Atherosclerosis of native coronary artery of native heart with stable angina pectoris - states in chart note no angina is present any longer, please clarify and if not remove;</t>
  </si>
  <si>
    <t>I48.0: Paroxysmal Atrial FIb seen on past records, is this current;</t>
  </si>
  <si>
    <t>CMP pending, consider CKD stage 3 if still below 60. No CXR found on file. CXR needed for Athero of aorta confirmation.</t>
  </si>
  <si>
    <t>Zollinger, Randa L</t>
  </si>
  <si>
    <t>F33.1; M35.3;</t>
  </si>
  <si>
    <t>Halpern, Ceciel J</t>
  </si>
  <si>
    <t>Hodges, Frances</t>
  </si>
  <si>
    <t>I48.91; I50.30; D68.69; J44.9;</t>
  </si>
  <si>
    <t>D68.69 Sec hypercoaguable state;</t>
  </si>
  <si>
    <t>I50.30 CHF diastolic, last Echo on file 08/20/2016 shows EF 55-65% and grade I diastolic dysfunction;J44.9 COPD, no PFT on file or symptoms;</t>
  </si>
  <si>
    <t>High calcium previous records, consider PTH. Impaired fasting glucose, consider foot exam to eval for G63: polyneuropathy. No PFT on file, please send to evaluate COPD. Please consider Echo for the CHF to support DX.</t>
  </si>
  <si>
    <t>Wiley, Nancy</t>
  </si>
  <si>
    <t>F32.1: Major depressive disorder, single episode, moderate instead of F32.9 per PHQ is moderate depression;</t>
  </si>
  <si>
    <t>Giraldo, Hemil</t>
  </si>
  <si>
    <t>E21.3; I70.291; J84.10;</t>
  </si>
  <si>
    <t>PTH needed for Hyperparathyroidism follow up.</t>
  </si>
  <si>
    <t>Pruett, Marie A</t>
  </si>
  <si>
    <t>M06.4;</t>
  </si>
  <si>
    <t>CXR as patient &gt;70 years of age and none of file, No Medication concerns</t>
  </si>
  <si>
    <t>Bare, Kenneth</t>
  </si>
  <si>
    <t>AAA/ CXR former smoker.</t>
  </si>
  <si>
    <t>Bare, Phyllis</t>
  </si>
  <si>
    <t>consider foot exam patient with hypothyroidism if patient has neuropathy please consider coding G63 and state secondary to long stating hypothyroidism</t>
  </si>
  <si>
    <t>Burroughs, Steve</t>
  </si>
  <si>
    <t>F11.20;J44.9;</t>
  </si>
  <si>
    <t>Consider changing J44.9 COPD to J41.0 Simple Chronic Bronchitis as no PFT on file. Patient also not on long acting COPD med only rescue inhaler; Consider I41.1: PSVT as noted on all scanned records 09/19/2019;</t>
  </si>
  <si>
    <t>Consider PFT to confirm COPD in addition pt current smoker; AAA U/S as pt is 72 and current smoker; CXR due to current smoker</t>
  </si>
  <si>
    <t>Thompson, Jay</t>
  </si>
  <si>
    <t>I25.119; E11.22; N18.3; I69.354; F32.1;</t>
  </si>
  <si>
    <t>I70.0: Athero of the Aorta as seen on Aortic ultrasound 5/29/2019;</t>
  </si>
  <si>
    <t>Thompson, Martha</t>
  </si>
  <si>
    <t>E11.22; N18.3; F33.1; E66.01; I25.118;</t>
  </si>
  <si>
    <t>E66.01 Morbid obesity(BMI has dropped to 31);</t>
  </si>
  <si>
    <t>Bates, Ronald</t>
  </si>
  <si>
    <t>C61; I73.9;</t>
  </si>
  <si>
    <t>C61 Prostate cancer, patient had radiation in 2015, if no longer being treated please remove completely;</t>
  </si>
  <si>
    <t>Foot exam, patient complains of numbness and cold/burning feet, seen in Health history &gt; 20200120 np packet &gt; page 2.</t>
  </si>
  <si>
    <t>Smith, Barbara</t>
  </si>
  <si>
    <t>Bates, Robin</t>
  </si>
  <si>
    <t>E66.01 MO, pt's BMI is 34.13;</t>
  </si>
  <si>
    <t>Snavely, Larry</t>
  </si>
  <si>
    <t>I50.22; N18.3; E26.1; I48.0; D68.69; J96.01;</t>
  </si>
  <si>
    <t>D68.69 Sec Hypercoaguable state;</t>
  </si>
  <si>
    <t>J43.9: Emphysema, unspecified. CXR 01/06/2020; EVAL E11.22: DM with CKD, due to Glucose 219 on 01/07/2020; I27.20 Pulm HTN, RVSP 54 mmHg, Echo 01/07/2020 Advent Health</t>
  </si>
  <si>
    <t>PFT due to CXR noting emphysematous changes. HbA1c due to elevated glucose.</t>
  </si>
  <si>
    <t>Smith, Cheryl</t>
  </si>
  <si>
    <t>E66.01; N25.81;</t>
  </si>
  <si>
    <t>I70.0: Athero aorta, seen on CXR LMI 02/09/2017. Old records &gt; 20191118 premier medical &gt; page 30;</t>
  </si>
  <si>
    <t>Gorton, Gary</t>
  </si>
  <si>
    <t>Dobrowolski, Charlene</t>
  </si>
  <si>
    <t>Maleski, Stephen</t>
  </si>
  <si>
    <t>J44.9; I20.9; I25.118; F33.0; E66.01; D47.3; E11.69; F13.20; F04; I70.0;</t>
  </si>
  <si>
    <t>D47.3 Thrombocythemia, PLT 308 as of 12/05/2019; J44.9 COPD, no PFT to prove it, please change to J43.9 Emphysema due to CT chest on 07/26/2017 noting mild emphysema;</t>
  </si>
  <si>
    <t>J43.9:  Emphysema due to CT chest on 07/26/2017 noting mild emphysema;</t>
  </si>
  <si>
    <t>PFT due to emphysema.</t>
  </si>
  <si>
    <t>Fukui, Shirley</t>
  </si>
  <si>
    <t>J43.9; C34.11; I70.0; N18.3; J47.9; J44.9;</t>
  </si>
  <si>
    <t>C34.11 Malignant neoplasm of upper right lung, treated in 2015; J47.9 Bronchiectasis, uncomplicated, CT denotes atelectasis; J44.9 COPD, no PFT on file;</t>
  </si>
  <si>
    <t>EVAL F32.0: MDD, mild;</t>
  </si>
  <si>
    <t>Clean up problem list, remove codes that are no longer present example: Lung cancer.</t>
  </si>
  <si>
    <t>Sicard, Wesner</t>
  </si>
  <si>
    <t>E11.69; I70.0; C18.6; C78.7; E44.0;</t>
  </si>
  <si>
    <t>Burnham, Susan K</t>
  </si>
  <si>
    <t>No medication Concerns</t>
  </si>
  <si>
    <t>Wood, Colleen A</t>
  </si>
  <si>
    <t>F32.0; F13.20; I70.0; J44.9;</t>
  </si>
  <si>
    <t>Wood, Dennis E</t>
  </si>
  <si>
    <t>N18.3; E11.22; G21.2; F20.2; G21.19; J44.9;</t>
  </si>
  <si>
    <t>Chesak, Marilyn</t>
  </si>
  <si>
    <t>E11.69</t>
  </si>
  <si>
    <t>Consider CXR (age + DM + 2nd hand smoke); DM: No Ace/arb</t>
  </si>
  <si>
    <t>Chesak, Roy</t>
  </si>
  <si>
    <t>G20; N18.3; I67.1; S06.9X0S</t>
  </si>
  <si>
    <t>CKD 3: consider sending PTH, Hx smoking: consider CXR/PFT;</t>
  </si>
  <si>
    <t>Crosby, Robert</t>
  </si>
  <si>
    <t>F11.20;D69.6;F32.0;J44.9;I70.0;</t>
  </si>
  <si>
    <t>D69.6 Thrombocytopenia, last CBC is PLT 159 as of 08/07/2019 ;</t>
  </si>
  <si>
    <t>Chart states opioid dependence but none in medications, is it in remission? If so consider F11.21 Opioid dependence, in remission. Also no depression medication, is it also in remission? if so consider, F32.5 MDD, in full remission. Echo due to COPD.</t>
  </si>
  <si>
    <t>Guevarez Ros, Anibal</t>
  </si>
  <si>
    <t>Hyde, Bernie F</t>
  </si>
  <si>
    <t>Dorsch, Nancy</t>
  </si>
  <si>
    <t>Knudson, Mark S</t>
  </si>
  <si>
    <t>J44.9; F13.20; I25.118; F33.41; I70.0;</t>
  </si>
  <si>
    <t>I25.118: CAD w/ stable angina as there is no evidence in progress notes or medication to confirm diagnosis; I70.0: Athero of the Aorta as there is no image to confirm diagnosis;</t>
  </si>
  <si>
    <t>Potter, Claudia J</t>
  </si>
  <si>
    <t>F32.1; F15.20; J44.9; I70.0;</t>
  </si>
  <si>
    <t>Bilbrey, Joann</t>
  </si>
  <si>
    <t>F33.1; E66.01;</t>
  </si>
  <si>
    <t>Shelton, Jo A</t>
  </si>
  <si>
    <t>I20.9: Angina Pectoris noted in cardiologist note 01/16/2020;</t>
  </si>
  <si>
    <t>CXR as patient is over 70 y/o and none on file, Patient coded with stable angina consider prescribing Nitroglycerin or Isosorbide</t>
  </si>
  <si>
    <t>Aulls, Mary</t>
  </si>
  <si>
    <t>C50.411; E66.01; F13.20; I70.0;</t>
  </si>
  <si>
    <t>F13.20 Sedative, hypnotic or anxiolytic dependence, uncomplicated; I70.0 Athero of Aorta;</t>
  </si>
  <si>
    <t>Echo due to morbid obesity</t>
  </si>
  <si>
    <t>Stokes Jr, Elbert</t>
  </si>
  <si>
    <t>Booker, Gail N</t>
  </si>
  <si>
    <t>I25.118; I50.22; E26.1; E11.22; N18.3; Z79.4; E11.3553;</t>
  </si>
  <si>
    <t>E11.22 DM w/CKD; Z79.4 Long term insulin use;</t>
  </si>
  <si>
    <t>E11.3553 Stable proliferative diabetic retinopathy of both eyes associated with type 2 diabetes mellitus is coded but per ophthalmologist note the retinopathy is nonproliferative please code E11.3293 Type 2 diabetes mellitus with mild nonproliferative diabetic retinopathy without macular edema, bilateral.</t>
  </si>
  <si>
    <t>Kennedy, Cynthia A</t>
  </si>
  <si>
    <t>C50.111; F32.1; E66.01;</t>
  </si>
  <si>
    <t>E66.01 MO, BMI is 30.44;</t>
  </si>
  <si>
    <t>I70.0: Athero aorta, seen in CXR 07/05/2019;</t>
  </si>
  <si>
    <t>Bollinger, Mary G</t>
  </si>
  <si>
    <t>None, Patient with COPD without rescue inhalers</t>
  </si>
  <si>
    <t>Conway, David L</t>
  </si>
  <si>
    <t>I70.0: Athero of the Aorta as CXR frin 11/18/2019;</t>
  </si>
  <si>
    <t>Consider a CMP as last GFR from 05/09/2019 was of 55, No medication concerns</t>
  </si>
  <si>
    <t>Zappitello, John</t>
  </si>
  <si>
    <t>D89.9;</t>
  </si>
  <si>
    <t>D89.9 Immunocompromised;</t>
  </si>
  <si>
    <t>EVAL D84.9: Immunodeficiency, unspecified due to chronic use of methotrexate;</t>
  </si>
  <si>
    <t>Childs, Mary L</t>
  </si>
  <si>
    <t>E66.01 morbid obesity- BMI is blow 35;</t>
  </si>
  <si>
    <t>N18.3: CKDIII (GFE 6/13/17 was  53 and GFR 5/8/18 was 50 --&gt; Boggus old records pg 6 and 7);</t>
  </si>
  <si>
    <t>None; None</t>
  </si>
  <si>
    <t>Booth, Cylinda A</t>
  </si>
  <si>
    <t>F33.1; E72.12;</t>
  </si>
  <si>
    <t>E72.12 Methylenetetrahydrofolate reductase deficiency;</t>
  </si>
  <si>
    <t>Mioducki, Thomas</t>
  </si>
  <si>
    <t>I48.91; D68.69; I27.21;</t>
  </si>
  <si>
    <t>CXR due to AFib.</t>
  </si>
  <si>
    <t>Humphrey, Ramona</t>
  </si>
  <si>
    <t>Zappitello, Suzanne</t>
  </si>
  <si>
    <t>Greenfield, Terry</t>
  </si>
  <si>
    <t>Patient is current smoker, eval CXR. Past history of cocaine and marijuana, eval hx of dependence. Please documnt reason have a pacemaker, if SSS, please consider I49.5; No Concerns</t>
  </si>
  <si>
    <t>Phillips, Timmy</t>
  </si>
  <si>
    <t>E11.69; F33.0; E66.01; I70.0;</t>
  </si>
  <si>
    <t>E11.69: DM w/ other specified complications, Please clarify per chart note the diabetic manifestations and document (ex. Diabetic dyslipidemia);</t>
  </si>
  <si>
    <t>Bolen, Ashley</t>
  </si>
  <si>
    <t>No real medical history; no labs on file; cannot find BMI on file; unsure what qualifying dx put her onto Medicare at 49 Y/O please eval; consider HRA to be completed;</t>
  </si>
  <si>
    <t>Bolen, Austin</t>
  </si>
  <si>
    <t>Please consider addressing G71.0 Muscular Dystrophy Old records (scanned) noted confirmed Dx on PG 5 in addition this would explain why pt is 35 on Medicare; No labs or BMI on file;</t>
  </si>
  <si>
    <t>Parker, Emeline</t>
  </si>
  <si>
    <t>F32.0: Major depressive disorder, single episode, mild;</t>
  </si>
  <si>
    <t>Foot exam to evaluate possible neuropathies, multiple risk factors, CXR as patient is an ex smoker, AAA as patient is an ex smoker and meets age criteria, No Medication concerns</t>
  </si>
  <si>
    <t>Pelot Iv, John F</t>
  </si>
  <si>
    <t>I25.118; I70.0;</t>
  </si>
  <si>
    <t>Patient with stable angina, please consider nitroglycerin or isosorbide.</t>
  </si>
  <si>
    <t>Herrell, Thomas F</t>
  </si>
  <si>
    <t>I70.0; F10.20;</t>
  </si>
  <si>
    <t>Parsons, Earl D</t>
  </si>
  <si>
    <t>Vanduser, Donald E</t>
  </si>
  <si>
    <t>F32.1; N18.3; J43.9;</t>
  </si>
  <si>
    <t>Please retrieve previous PCP records; Patient on ProAir and Breo --&gt; any COPD/chronic bronchitis/asthma?</t>
  </si>
  <si>
    <t>Benner, Norman B</t>
  </si>
  <si>
    <t>E11.9; I50.22;</t>
  </si>
  <si>
    <t>I50.22 systolic CHF, no Echo on file or cardio note;</t>
  </si>
  <si>
    <t>E11.21: DM w/nephropathy, MAU/CR 700 04/02/2019; Z79.4: Long term insulin use (lantus);</t>
  </si>
  <si>
    <t>Echo to support CHF Dx. CMP to assess kidney function.</t>
  </si>
  <si>
    <t>Westerkamm, Jack B</t>
  </si>
  <si>
    <t>K50.90; C61; I25.118;</t>
  </si>
  <si>
    <t>Lanahan, Marsha K</t>
  </si>
  <si>
    <t>G40.909; F33.0; J44.9; F13.20;</t>
  </si>
  <si>
    <t>G40.909 Seizure disorder;</t>
  </si>
  <si>
    <t>Consider PFT to confirm COPD as there is no evidence..</t>
  </si>
  <si>
    <t>Lanahan, Benjamin W</t>
  </si>
  <si>
    <t>E66.01; I70.0;F13.20;</t>
  </si>
  <si>
    <t>Former smoker, consider CXR and PFT (20 pack/year).</t>
  </si>
  <si>
    <t>Cliff, Donna M</t>
  </si>
  <si>
    <t>Evans, Glenn</t>
  </si>
  <si>
    <t>D70.9; D69.6; F32.1; R56.9; M48.54XA; G93.40;</t>
  </si>
  <si>
    <t>D70.9 Neutropenia; D69.6 Thrombocytopenia; F32.1 MDD; R56.9 Seizures;</t>
  </si>
  <si>
    <t>G93.40 Acute encephalopathy;</t>
  </si>
  <si>
    <t>No medications in list: patient has MDD and seizures, please eval. CBC to assess.</t>
  </si>
  <si>
    <t>Caskey, Ronald</t>
  </si>
  <si>
    <t>J44.9; J96.11; I70.0;</t>
  </si>
  <si>
    <t>J44.9 COPD; J96.11 Chronic Respiratory failure; I70.0 Athero of the aorta;</t>
  </si>
  <si>
    <t>F10.20: ETOH dependence (Old records state patient drinks wiskey qd; F33.1: Depression (patient is using Prozac qd In addition recent PHQ9 08/29/2019 notes "I feel I would be better off dead"; F01.50 Vascular dementia is noted on Wellmed attestation due to claim on 12/12/2019 please evaluate; Current encounters note patient has "stroke symptoms' Please evaluate is deficit from prior CVA if yes please consider coding I69.354: Hemiplegia (this was coded previously by Home health and on Wellmed claims);</t>
  </si>
  <si>
    <t>Warren, Donna J</t>
  </si>
  <si>
    <t>F32.4;F13.20;</t>
  </si>
  <si>
    <t>Halsey, Gary B</t>
  </si>
  <si>
    <t>I70.0; F12.20;</t>
  </si>
  <si>
    <t>Peterson, Mary</t>
  </si>
  <si>
    <t>Please obtain previous records. awaiting labs.</t>
  </si>
  <si>
    <t>Blakely, Rose</t>
  </si>
  <si>
    <t>F32.4; F19.20; I70.0;</t>
  </si>
  <si>
    <t>F32.4 MDD in partial remission; F19.20 Psychoactive substance dependence; I70.0 Athero aorta;</t>
  </si>
  <si>
    <t>PHQ9</t>
  </si>
  <si>
    <t>Cardoso, Deborah</t>
  </si>
  <si>
    <t>E11.9; F32.4; F13.20;</t>
  </si>
  <si>
    <t>Brooks, Christine</t>
  </si>
  <si>
    <t>Nave, Patricia</t>
  </si>
  <si>
    <t>Smith, Michael</t>
  </si>
  <si>
    <t>Weaver, Diana</t>
  </si>
  <si>
    <t>Eval for J84.10: Pulmonary fibrosis; Eval for I73.9: 	
Peripheral vascular disease, unspecified; Both conditions noted in member health profile</t>
  </si>
  <si>
    <t>Weaver, Bailey</t>
  </si>
  <si>
    <t>I73.9; J44.9; I25.118;</t>
  </si>
  <si>
    <t>Patient is former smoker 40 pack/year, consider CXR and PFT. Echo due to COPD. Homocysteine due to former smoker. AAA screening due to smoker.</t>
  </si>
  <si>
    <t>Loden, Susan M</t>
  </si>
  <si>
    <t>E11.69; C54.1;</t>
  </si>
  <si>
    <t>C54.1: Malignant neoplasm of endometrium as patient had an Hysterectomy on 03/25/2019, clarify is its inactive; E11.69: Type 2 diabetes mellitus with other specified complication as there is no evidence in progress notes or labs to confirm that patient is diabetic;</t>
  </si>
  <si>
    <t>Moore, Margaret J</t>
  </si>
  <si>
    <t>A1c (last fasting glucose was elevated),</t>
  </si>
  <si>
    <t>Lowrance, Valli</t>
  </si>
  <si>
    <t>F13.20 Benzodiazepine dependence; I70.0 Athero aorta;</t>
  </si>
  <si>
    <t>Bryie, Janice</t>
  </si>
  <si>
    <t>E66.01; F32.5;</t>
  </si>
  <si>
    <t>Lear, Patricia</t>
  </si>
  <si>
    <t>I12.9; N18.3;</t>
  </si>
  <si>
    <t>I12.9 Hypertensive chronic kidney disease; N18.3 CKD 3;</t>
  </si>
  <si>
    <t>PTH due to CKD; CXR as patient reports cough;</t>
  </si>
  <si>
    <t>Silvernell, Lavon</t>
  </si>
  <si>
    <t>Motz, Jeffrey</t>
  </si>
  <si>
    <t>D03.4;</t>
  </si>
  <si>
    <t>D03.4 Melanoma of scalp, removed in 2004;</t>
  </si>
  <si>
    <t>EVAL F12.21: Cannabis dependence in remission. Pt states he used marijuana in the past; EVAL F10.20 Alcohol dependence, uncomplicated. Pt states he has one drink daily</t>
  </si>
  <si>
    <t>Former smoker, please consider CXR/PFT. Foot exam, patient complains of burning sensation in feet.</t>
  </si>
  <si>
    <t>Silver, Sidney N</t>
  </si>
  <si>
    <t>E11.69 Type 2 diabetes mellitus with other specified complication-please clarify and link the diabetic complication as due to DM.</t>
  </si>
  <si>
    <t>Consider CXR as none are on file.</t>
  </si>
  <si>
    <t>Silver, Judith M</t>
  </si>
  <si>
    <t>Former smoker, consider CXR/PFT.</t>
  </si>
  <si>
    <t>Cox, Doreen</t>
  </si>
  <si>
    <t>M46.1; E66.01; D75.1;</t>
  </si>
  <si>
    <t>M46.1 Sacroiliitis; D75.1 Polycythemia;</t>
  </si>
  <si>
    <t>Please consider peripheral smear due to polycythemia and Hematology consult.</t>
  </si>
  <si>
    <t>Darst, Jim</t>
  </si>
  <si>
    <t>Sykes, Rebecca R</t>
  </si>
  <si>
    <t>E66.01; I70.0;</t>
  </si>
  <si>
    <t>Bunting, William D</t>
  </si>
  <si>
    <t>E66.01 Morbid obesity;</t>
  </si>
  <si>
    <t>Stelter, Ronald F</t>
  </si>
  <si>
    <t>Gutting, Roberta H</t>
  </si>
  <si>
    <t>Bonofiglio, Sandra L</t>
  </si>
  <si>
    <t>Dulaney, V</t>
  </si>
  <si>
    <t>N18.3; I70.0;</t>
  </si>
  <si>
    <t>N18.3: CKD III (consider repeating CMP before coding as there is only one GFR on file)</t>
  </si>
  <si>
    <t>I70.0: athero of aorta  - no evidence at this time, scan in imaging to confirm Dx;</t>
  </si>
  <si>
    <t>Consider ASA for athero of aorta, consider PFT as pt smoked 2 packs/day for 10 yrs</t>
  </si>
  <si>
    <t>Traver, Connie L</t>
  </si>
  <si>
    <t>Please obtain records from previous PCP, repeat PHQ9, No Medication concerns</t>
  </si>
  <si>
    <t>Pentsy, Laura</t>
  </si>
  <si>
    <t>Bartlett, James</t>
  </si>
  <si>
    <t>Tubular adenoma was noted on colonoscopy 12/12/2018 cannot find repeat colon</t>
  </si>
  <si>
    <t>Raczkowski, Raymond</t>
  </si>
  <si>
    <t>CXR as patient is an ex smoker, Diabetic not on DM med, ACE/ARB or statins</t>
  </si>
  <si>
    <t>Panek, Glenn</t>
  </si>
  <si>
    <t>I70.0; F12.20; E27.9;</t>
  </si>
  <si>
    <t>Petrik, Arlene</t>
  </si>
  <si>
    <t>D69.2; N18.3;</t>
  </si>
  <si>
    <t>Document any bruising for Purpura.</t>
  </si>
  <si>
    <t>Petrik, Joseph R</t>
  </si>
  <si>
    <t>E11.36; I70.0; I25.118;</t>
  </si>
  <si>
    <t>No medications on file for angina,</t>
  </si>
  <si>
    <t>Davis, John</t>
  </si>
  <si>
    <t>Rice, Roger</t>
  </si>
  <si>
    <t>I70.0 Athero of the Aorta;</t>
  </si>
  <si>
    <t>Homblette, Catherine</t>
  </si>
  <si>
    <t>F31.0; E46; I70.0;</t>
  </si>
  <si>
    <t>E46 Protein-energy malnutrition - patient appears to be stabilized per chart note, remove if so;</t>
  </si>
  <si>
    <t>Needs CXR to confirm Athero of Aorta.</t>
  </si>
  <si>
    <t>Westerkamm, Bobbienett</t>
  </si>
  <si>
    <t>Kinsey, Shawn M</t>
  </si>
  <si>
    <t>CXR as patient is a current smoker, No medication concerns</t>
  </si>
  <si>
    <t>Pokorney, Kevin R</t>
  </si>
  <si>
    <t>CXR and Echo as none are on file.</t>
  </si>
  <si>
    <t>Caskey, Mary</t>
  </si>
  <si>
    <t>E11.3599; E46;</t>
  </si>
  <si>
    <t>E11.3599 DM w/ Proliferative Rentinopathy; E46 PCM;</t>
  </si>
  <si>
    <t>F33.0: PHQ9 scanned under HEDIS 20190919 notes " I feel bad abount myself, I feel like a failure, I feel as though I have let family down nearly everyday;</t>
  </si>
  <si>
    <t>Consider B/L U/S and ABI as Wellmed has claims indicating that patient has PVD I73.9; Consider CXR and / or PFT as Wellmed indicates patient has COPD ( cannot find evidence in records/ Patient reported as no smoking Hx;</t>
  </si>
  <si>
    <t>Wright, Pat</t>
  </si>
  <si>
    <t>N18.3; E66.01; F33.1; E11.21; J44.9;</t>
  </si>
  <si>
    <t>F20.9: Schizophrenia, unspecified due to Latuda medication; N18.3: CKD III found in PMH pg 1 in TOM WATSON part 2; F11.20: Opioid dependence found pg 1 PMH tom watson pg 1 if no longer on opioid code for remission; I70.209: Atherosclerosis of artery of lower extremity found on pg 30 of tom watson part 1 records; F13.20 Anxiolytic dependence found pg 6 of tom watson part 2 records due to alprazolam use, I70.0: Athero of aorta found on CXR pg 11 of tom watson part 2;</t>
  </si>
  <si>
    <t>PTH &amp; Homocystiene due to vitamin d deficiency; CMP to confirm CKD III;; Why is patient on Apixaban</t>
  </si>
  <si>
    <t>Derryberry, Kenneth E</t>
  </si>
  <si>
    <t>Derryberry, Tammy S</t>
  </si>
  <si>
    <t>G35;</t>
  </si>
  <si>
    <t>Varney, Debbie</t>
  </si>
  <si>
    <t>E66.01: morbid obesity - not valid as patient does not have co-morbidity associated;</t>
  </si>
  <si>
    <t>Evaluate D69.2: Senile purpura as patient noted easy bruising, mention if any non-traumatic bruising is present on physical examination;</t>
  </si>
  <si>
    <t>Obtain any previous records</t>
  </si>
  <si>
    <t>Handley, Opal</t>
  </si>
  <si>
    <t>E11.22; N18.3; J44.9; I70.0;</t>
  </si>
  <si>
    <t>J44.9 COPD, no evidence in previous records, no PFT on file. Previous PCP mentioned Asthma;</t>
  </si>
  <si>
    <t>Davis, Margie E</t>
  </si>
  <si>
    <t>consider Arterial U/S or ABI to confirm PVD as patient has been coded with this condition by previous PCP, No Medication concerns</t>
  </si>
  <si>
    <t>James, Anne</t>
  </si>
  <si>
    <t>Hx of smoking: consider CXR/PFT. PHQ9 7/9/18: Feels down/depressed and feels bad about self. Eval MDD remission;</t>
  </si>
  <si>
    <t>Briggs, Douglas</t>
  </si>
  <si>
    <t>Consider CXR and PFT due to Hx of smoking; AAA U/S as patient is 71 and Hx of smoking. Cannot find one on file; Can consider ECHO last one on  file a couple years ago and pt with CAD, MR and TR;</t>
  </si>
  <si>
    <t>Briggs, Laura</t>
  </si>
  <si>
    <t>F33.0: as  PHQ9 on 01/20/2020 noted I feel down, depressed, hopeless;</t>
  </si>
  <si>
    <t>CXR/ PFT due to &gt; 10 year smoking and echo due to HTN.</t>
  </si>
  <si>
    <t>Mason, Richard A</t>
  </si>
  <si>
    <t>E11.9; I82.5Z1; I43; E66.01; D68.59;</t>
  </si>
  <si>
    <t>D68.59: Other primary thrombophilia (patient is on anticoagulant); I43: Cardiomyopathy in diseases classified elsewhere --&gt; no current evidence of cardiomyopathy, Echo pending, consider alcoholic cardiomyopathy I42.6 if confirmed;</t>
  </si>
  <si>
    <t>D68.69: Other thrombophilia (chronic DVT + anticoag); Eval for F10.20: Alcohol dependence, as patient states he drinks 4+ times/week, 5-6 drink daily, used to drink 10-12 daily beverages;</t>
  </si>
  <si>
    <t>Foot exam to eval for alcoholic polyneuropathy; No Concerns</t>
  </si>
  <si>
    <t>Millikin, Charyl</t>
  </si>
  <si>
    <t>J44.9; F32.1;</t>
  </si>
  <si>
    <t>Hx of smoke, consider CXR.</t>
  </si>
  <si>
    <t>Millikin, Hurl</t>
  </si>
  <si>
    <t>F10.20; J44.9; L97.511; I70.0; I83.015;</t>
  </si>
  <si>
    <t>L97.511 Non-pressure chronic ulcer of right foot (Still active?); I83.015 Varicose veins of RLE with ulcer, states ulcer not current, please remove if so;</t>
  </si>
  <si>
    <t>J44.9 COPD, no PFT on file. CXR LMI 05/09/2019 shows hyperinflated lungs, please change to J43.9 Emphysema;</t>
  </si>
  <si>
    <t>Current smoker, consider AAA screen, low dose CT, PFT;</t>
  </si>
  <si>
    <t>Baker, Roy L</t>
  </si>
  <si>
    <t>N18.3: CKD 3</t>
  </si>
  <si>
    <t>Marsden, Tura</t>
  </si>
  <si>
    <t>Lewis, Carolyn</t>
  </si>
  <si>
    <t>F13.20: Sedative, hypnotic or anxiolytic dependence, uncomplicated as Venlafaxine is not an sedative medication;</t>
  </si>
  <si>
    <t>CXR as patient is over 70 y/o and there is none on fileConsider PhQ9  as there is none on file, No medication concerns</t>
  </si>
  <si>
    <t>Lewis, Russell</t>
  </si>
  <si>
    <t>CXR as patient is over 70 y/o and there is none in file PhQ9 as there is is none on file, No medication concerns</t>
  </si>
  <si>
    <t>Davison, Christophe</t>
  </si>
  <si>
    <t>CXR and AAA screening as patient is a current smoker, No medication concerns</t>
  </si>
  <si>
    <t>Aulls, Morton</t>
  </si>
  <si>
    <t>Bryie, Michael</t>
  </si>
  <si>
    <t>F33.1; I70.0;</t>
  </si>
  <si>
    <t>CXR/LD Ct scan, PFT, AAA due to former smoker.</t>
  </si>
  <si>
    <t>Pelot, Judy A</t>
  </si>
  <si>
    <t>CXR as patient is an ex smoker, PTH and Homocysteine as patient has an established CKD condition, No medication concerns</t>
  </si>
  <si>
    <t>Watkins, Alice B</t>
  </si>
  <si>
    <t>Grasso, Donna D</t>
  </si>
  <si>
    <t>F10.20; M31.6;</t>
  </si>
  <si>
    <t>M31.6: Other giant cell arteritis as there is no evidence in progress notes;</t>
  </si>
  <si>
    <t>Haynes, Jack L</t>
  </si>
  <si>
    <t>I73.9: Peripheral vascular disease, unspecified; N18.3: CKD 3;</t>
  </si>
  <si>
    <t>Patient with CKD consider PTH and Homocystein, No medication concerns</t>
  </si>
  <si>
    <t>Hoechst, Jack D</t>
  </si>
  <si>
    <t>Hudson, Alan</t>
  </si>
  <si>
    <t>F32.0; E11.638; G20;</t>
  </si>
  <si>
    <t>F32.0: Depression, single (consider changing to F33.0: depression, recurrent); E11.69: DM + other complication; G20: parkinson's;</t>
  </si>
  <si>
    <t>Hx smoking and wheezing: consider CXR, PFT, AAA screen. Consider foot exam to evaluate polyneuropathy as patient refers numbness on NP paperwork. DM: No Ace/Arb and using onetouch Ultra test strips, consider oral hypoglycemic</t>
  </si>
  <si>
    <t>Carter, Arthur R</t>
  </si>
  <si>
    <t>Retey, Richard J</t>
  </si>
  <si>
    <t>N18.3; F11.20; D68.69; I71.4; E11.22; E66.01; E11.51;</t>
  </si>
  <si>
    <t>N18.3: CKD III as there is no evidence in progress notes or labs to confirm diagnosis; D68.69: Other thrombophilia as there is no evidence in progress notes, conditions or medication to confirm diagnosis; I71.4: AAA w/o rupture as there is no evidence in images or progress notes to confirm diagnosis; E11.22: DM w/ CKD as there is no evidence of a confirmed CKD condition; E11.51: DM w/ angiopathy as there is no evidence in progress notes of PVD, Arterial U/S or ABI to confirm diagnosis;</t>
  </si>
  <si>
    <t>I25.118: CAD w/ stable angina as patient has history of CAD and currently taking Nitroglycerin; I50.9: Heart failure unspecified noted in Waterman records, discharge diagnosis 03/26/20; E26.1: Secondary Hyperaldosteronism as patient has an established CHF and taking Furosemide; Z79.4: long term use of insulin as patient is currently taking Novolog;</t>
  </si>
  <si>
    <t>No labs on file, CXR or AAA to confirm AAA w/o rupture, Arterial U/S or ABI to confirm PVD, No Medication concerns</t>
  </si>
  <si>
    <t>Ruby, Peter</t>
  </si>
  <si>
    <t>I48.0; D68.69; N18.3; E11.51; J44.9; Z79.4;</t>
  </si>
  <si>
    <t>I48.0: Paroxysmal A-fib; D68.69: Other thrombophilia; N18.3: CKD III; E11.51: DM w/ angiopathy; J44.9: COPD; Z79.4: Long term use of insulin;</t>
  </si>
  <si>
    <t>None, Clarify why patient is not taking anticoagulants, Diabetic not on statins</t>
  </si>
  <si>
    <t>Sisco, James</t>
  </si>
  <si>
    <t>G63; Z79.4; E11.69; I50.20; E26.1; I70.243; I49.5; N18.4; N25.81; I73.9;</t>
  </si>
  <si>
    <t>Sisco, Linda</t>
  </si>
  <si>
    <t>J44.9: COPD: resolve, as patient has asthma noted on HPI 12/23/19, correct code is J45.20;</t>
  </si>
  <si>
    <t>Patient coded with COPD, obtain PFT to confirm if symptomatic. Pt has impaired fasting glucose, consider foot exam to rule out any polyneuropathy</t>
  </si>
  <si>
    <t>Marsden, Donna</t>
  </si>
  <si>
    <t>Eval F33.1: Depression, recurrent, moderate, as PHQ9 on 10/10/19  is 12, patient feels sadness, anhedonia nearly every day;</t>
  </si>
  <si>
    <t>Hall, Rickey</t>
  </si>
  <si>
    <t>Q85.00; E44.1; D47.3</t>
  </si>
  <si>
    <t>Q85.00; D47.3 (please evaluate new labs to confirm if still active; E44.1 ( please evaluate new BMI and labs to confirm if still active)</t>
  </si>
  <si>
    <t>03.11.19 hospital records note bilobectomy in 2006 compliacted by bronchopleural fistula with emphysema and strong smoking Hx CT scan 10.30.18 notes scarring also  please consider coding J43.9: emphysema;Hospital records 2.07.2020 noted COPD and home )2 use set at @ liters please cosider COPD and J96.11: chronic respiratory failure;</t>
  </si>
  <si>
    <t>HX of smoke cosider CXR and PFT; consider foot exam due to impaired fasting glucose if neuropathy is present ccode G63; Wellmed attestation notes the following please evaluate ( G37.0 Diffuse SClerosis of central nervous system, I47.1 SVT from hospital records during bout of pneumonia holter was done please see scanned documents, I50.22 CHF; J44.9 COPD, J96.11 hypoxemia due to O2 at home, K74.60 Cirrhosis of liver due to historical claims and evelated LFTs on previous labs, K76.6 portal hypertension consider ordering ECHO;</t>
  </si>
  <si>
    <t>Holland, Nettie</t>
  </si>
  <si>
    <t>I70.0;I25.118; I49.5;</t>
  </si>
  <si>
    <t>I25.118 CAD w/angina;</t>
  </si>
  <si>
    <t>Humphrey, Welton</t>
  </si>
  <si>
    <t>I70.0 atheroscerlosis of the aorta;</t>
  </si>
  <si>
    <t>AAA U/S Patient is 66 and smoking hx; PFT due to smoking Hx</t>
  </si>
  <si>
    <t>Maxwell, Margie</t>
  </si>
  <si>
    <t>Eval I25.119: CAD with angina pectoris, as nitroglycerin noted in past records, determine whether patient had had chest pain or needed to use nitro;</t>
  </si>
  <si>
    <t>Former smoker consider CXR and/or PFT, 40 pack/year history. Eval use of nitroglycerin, noted in past records</t>
  </si>
  <si>
    <t>Peters, Patricia</t>
  </si>
  <si>
    <t>F11.20; J44.9; F33.1; I25.118; N18.3; I70.0;</t>
  </si>
  <si>
    <t>Patient inactive per EMR</t>
  </si>
  <si>
    <t>Riker, Anne</t>
  </si>
  <si>
    <t>I25.118; D68.69; I70.0; I48.0; N18.3;</t>
  </si>
  <si>
    <t>Consider foot exam as patient has B12 deficiency and is on monthly injections, consider repeat CMP to confirm CKDIII;</t>
  </si>
  <si>
    <t>Sengstack Ii, James</t>
  </si>
  <si>
    <t>CXR and PFT as patient is a former smoker, No medication concerns</t>
  </si>
  <si>
    <t>Mcauley, Judy</t>
  </si>
  <si>
    <t>J47.9; J44.9; F13.20; G63; I70.0;</t>
  </si>
  <si>
    <t>J47.9: Bronchiectasis, uncomplicated; F13.20: Sedative Dependence; G63: PNY classified elsewhere, please code for underlying condition: pre-diabetes, impaired fasting glucose, hypothyroidism, connective tissue disease or Vit B12 deficiency; I70.0: Athero of the Aorta;</t>
  </si>
  <si>
    <t>J44.9: COPD as there is no evidence in progress notes, pulmonologist notes or PFT to confirm diagnosis, this code is used twice: COPD and Obstructive Asthma, both should be resolved as there is no evidence of obstruction;</t>
  </si>
  <si>
    <t>PFT to confirm COPD or obstructive pattern, No Medication concerns</t>
  </si>
  <si>
    <t>Salamon, John</t>
  </si>
  <si>
    <t>None, no concerns</t>
  </si>
  <si>
    <t>Brough, Danny J</t>
  </si>
  <si>
    <t>F12.20; F32.1; I70.0;</t>
  </si>
  <si>
    <t>F12.20 Cannabis dep; F32.1 MDD, moderate;</t>
  </si>
  <si>
    <t>I70.0 Athero aorta, no evidence;</t>
  </si>
  <si>
    <t>CXR/LD CT Scan, PFT, AAA due to former smoker, 51 pack/year.</t>
  </si>
  <si>
    <t>Trapp, Ronald W</t>
  </si>
  <si>
    <t>Elliott, Pamela</t>
  </si>
  <si>
    <t>C50.911;</t>
  </si>
  <si>
    <t>C50.911: breast cancer, on anastrozole per Onco note;</t>
  </si>
  <si>
    <t>Foot exam to rule out neuropathy as patient has recent hx of chemotherapy. Current smoker, consider CXR and PFT as pt has 25 pack/year history. Anastrozole not on med list,patient currently taking per Tummala notes (2019/10/11 tummala labs page 7)</t>
  </si>
  <si>
    <t>Conner Ii, James</t>
  </si>
  <si>
    <t>F32.4; F13.20; Z79.4; E11.21; D68.69; I48.2; E66.01; E13.8;</t>
  </si>
  <si>
    <t>F32.4: Major depressive disorder, single episode, in partial remission; F13.20: Sedative Dependence; Z79.4: Long term use of insulin; E11.21: DM w/ nephropathy; D68.69; Other thrombophilia; I48.2: Chronic atrial fibrillation; E66.01: Morbid Obesity;</t>
  </si>
  <si>
    <t>E13.8: Other specified diabetes mellitus with unspecified complications as this code is used when DM has been caused by medicaiton, patient has an established type 2 DM; E11.21: DM w/ nephropathy as there is no records of elevated MAU/CRT ratio;</t>
  </si>
  <si>
    <t>E11.69: DM w/ other specified complications as patient has an established Diabetic Dyslipidemia based on old records with results of Tri &gt;200 and HDL &lt;40;</t>
  </si>
  <si>
    <t>Campbell, Jack D</t>
  </si>
  <si>
    <t>I25.118; E26.1; I73.9; I48.21; D68.69; I77.9;</t>
  </si>
  <si>
    <t>I73.9: PVD (consider I70.212: Athero of extremities, left leg with intermittent claudication, noted on CT left calf); I48.21: Chronic afin; D68.69: Other thrombophilia;</t>
  </si>
  <si>
    <t>I77.9: Coded incorrectly, please remove from problem list; E26.1: secondary hyperaldosteronism - No evidence as patient does not have CHF; I25.118: CAD with angina - no evidence at the moment as patient has no chest pain or nitroglycerin/isosorbide;</t>
  </si>
  <si>
    <t>Former smoker &gt; 50 pack/year, consider PFT, COPD noted on previous records but no evidence at the moment, Please state that patient declines coumadin in visit note as Chadsvasc is 4</t>
  </si>
  <si>
    <t>Jones, Margaret J</t>
  </si>
  <si>
    <t>I25.118; F11.20; F32.1; E66.01; I70.0; I50.32;</t>
  </si>
  <si>
    <t>I50.32 Diastolic CHF, no evidence, no echo no file, no cardiologist note;</t>
  </si>
  <si>
    <t>EVAL J44.9: COPD, seen in previous PCP records page 4;</t>
  </si>
  <si>
    <t>CXR, PFT, Echo due to shortness of breath/CHF/COPD. Needed for confirmation.</t>
  </si>
  <si>
    <t>Becvar, Bettie L</t>
  </si>
  <si>
    <t>E11.40; E11.22; I70.0;</t>
  </si>
  <si>
    <t>E11.40: DM w/ polyneuropathy; I70.0: Athero of the Aorta;</t>
  </si>
  <si>
    <t>E11.22: DM w/ CKD as patient has only a CKD II;</t>
  </si>
  <si>
    <t>Eval for F33.41: Major depressive disorder, recurrent, in partial remission as last PHQ9 reported has a score of 10 and patient is currently taking Escitalopram;</t>
  </si>
  <si>
    <t>Booker, Ronald L</t>
  </si>
  <si>
    <t>I48.2; I50.9; J96.11; E11.21; I25.118; E26.1; M48.50XA (please eval if resolved);D68.69;</t>
  </si>
  <si>
    <t>M48.50XA Vertebral compression fracture (please eval if resolved);</t>
  </si>
  <si>
    <t>J44.9:COPD (patient has resp failure and is on O2 --see Lake pulmonary and sleep disorders clinic note 10/18/2019, PFT on pg 6); I70.0: Athero of aorta seen on CXR 8/21/19;</t>
  </si>
  <si>
    <t>Consider foot exam to support documentation for DM with neuropathy.; None</t>
  </si>
  <si>
    <t>Kager, Rosemarie</t>
  </si>
  <si>
    <t>I70.0; N18.3; F10.20; G30.9;</t>
  </si>
  <si>
    <t>Lebeau, Lenna</t>
  </si>
  <si>
    <t>I70.0; J44.9; I25.119; I25.118;</t>
  </si>
  <si>
    <t>I25.119: CAD w/ stable angina as there is no evidence in progress notes or medication to confirm diagnosis; I25.118: CAD w/ stable angina as there is no evidence in progress notes or medication to confirm diagnosis;</t>
  </si>
  <si>
    <t>None, Consider prescribing Nitroglycerin or Isosorbide as patient has been coded with stable angina</t>
  </si>
  <si>
    <t>Norvell, Angela</t>
  </si>
  <si>
    <t>Traver, Peter M</t>
  </si>
  <si>
    <t>G20;</t>
  </si>
  <si>
    <t>G20: Prakinson's disease;</t>
  </si>
  <si>
    <t>Evans, Stephen</t>
  </si>
  <si>
    <t>E66.01 Morbid Obesity;</t>
  </si>
  <si>
    <t>HEDIS 11/25/2019 notes former smoker please consider CXR and PFT; AAA U/S as former smoker and 65 y/o;</t>
  </si>
  <si>
    <t>North, Freddie</t>
  </si>
  <si>
    <t>Patient deceased per EMR</t>
  </si>
  <si>
    <t>Davis, Richard P</t>
  </si>
  <si>
    <t>J96.11; F32.1; J43.9; F10.20; I70.0; I73.9; J44.1;</t>
  </si>
  <si>
    <t>Dorsch, Ronald</t>
  </si>
  <si>
    <t>D32.9; D69.6; D69.2; I70.0; N18.3;</t>
  </si>
  <si>
    <t>D32.9 Benign neoplams of meninges (still active?);  D69.2 Senile Purpura; I70.0 Athero aorta; N18.3 CKD3;</t>
  </si>
  <si>
    <t>D69.6 Thrombocytopenia, PLT 226 on 09/16/2019 ;</t>
  </si>
  <si>
    <t>Hatten, Arcolia</t>
  </si>
  <si>
    <t>J44.9; E11.9; E66.01; I70.0; F11.20;</t>
  </si>
  <si>
    <t>J44.9: COPD as there is no evidence in progress notes, pulmologist notes or PFT to confirm diagnosis;</t>
  </si>
  <si>
    <t>Wilson, Linda J</t>
  </si>
  <si>
    <t>Sansone, Donald N</t>
  </si>
  <si>
    <t>N18.3;I48.0;D68.69;D69.6;I27.20;</t>
  </si>
  <si>
    <t>CBC to sustain dx of thrombocytopenia, CMP, CXR due to Pulm HTN (pt might have Athero aorta). PTH due to CKD3</t>
  </si>
  <si>
    <t>Sansone, Donna S</t>
  </si>
  <si>
    <t>E11.9; F33.1; F19.20; E66.01; J44.9;</t>
  </si>
  <si>
    <t>F19.20: Other psychoactive substance dependence, uncomplicated as there is no active current medication, consider changing to F19.21: Other psychoactive substance dependence, in remission; J44.9: COPD as there is no evidence in progress notes or PFT to confirm diagnosis;</t>
  </si>
  <si>
    <t>Pearson, Catlin E</t>
  </si>
  <si>
    <t>Eval for Major depressive disorder, seizure disorders, hemiplegia/hemiparesis, and Schizophrenia noted on Member health profile from Careplus. Patient on Risperidone, Buspar, hx of valprioc acid use. Eval F13.20: sedative/anxiolytic dependence as patient has clonazepam on med list and hospital records;</t>
  </si>
  <si>
    <t>Update labs/records.</t>
  </si>
  <si>
    <t>Taclay, Mariano</t>
  </si>
  <si>
    <t>Grant, Christina M</t>
  </si>
  <si>
    <t>CXR as patient is an ex smoker, AAA as patient is an ex smoker and meets age criteria, Please obtain records from previous PCP, No Medication concerns</t>
  </si>
  <si>
    <t>Castle, Nicholinal</t>
  </si>
  <si>
    <t>Cole, Larry R</t>
  </si>
  <si>
    <t>Zimmer, Fritz</t>
  </si>
  <si>
    <t>Simmons, Mark A</t>
  </si>
  <si>
    <t>J44.9; F11.20; C14.0;</t>
  </si>
  <si>
    <t>J44.9: COPD; F11.20: Opioid Dependence; C14.0: Malignant neoplasm of pharynx, unspecified;</t>
  </si>
  <si>
    <t>Smith, Martha J</t>
  </si>
  <si>
    <t>I70.0: Athero of the Aorta as there is no images or progress notes to confirm diagnosis;</t>
  </si>
  <si>
    <t>Ledbetter, David W</t>
  </si>
  <si>
    <t>Simpson, Viola S</t>
  </si>
  <si>
    <t>F33.1; N18.3;</t>
  </si>
  <si>
    <t>F33.1 MDD; N18.3 CKD III;</t>
  </si>
  <si>
    <t>PTH &amp; Homocysteine due to CKD;</t>
  </si>
  <si>
    <t>Gibson, Carol</t>
  </si>
  <si>
    <t>Gibson, Frederick</t>
  </si>
  <si>
    <t>Scharlau, Kevin</t>
  </si>
  <si>
    <t>F32.4: Major depressive disorder, single episode, in partial remission;</t>
  </si>
  <si>
    <t>Eval for F12.20: Cannabis dependence, uncomplicated noted in progress note by Pain Management on 11/12/18, eval if active use or consider remission if not active, eval longevity of cannabis use;</t>
  </si>
  <si>
    <t>CXR as patient is an current smoker, Clarify active medication as there is no medication and progress notes state patient is taking multiple medications, including Tramadol</t>
  </si>
  <si>
    <t>Smith, William</t>
  </si>
  <si>
    <t>Maleski, Melody</t>
  </si>
  <si>
    <t>J44.9; J96.11; F13.20; F33.0; I70.0; E27.9;</t>
  </si>
  <si>
    <t>Rickard, Helen</t>
  </si>
  <si>
    <t>C50.411; C92.00;</t>
  </si>
  <si>
    <t>E66.01: MO, pt's BMI &gt;40;</t>
  </si>
  <si>
    <t>none. Patient in hospice.</t>
  </si>
  <si>
    <t>Koeck, Kathleen</t>
  </si>
  <si>
    <t>G20; F13.20; E66.01; F32.2; D68.69; I48.0;</t>
  </si>
  <si>
    <t>E21.0: Hyperparathyroidism (PTH 96 on Dr Tandon 2/24/20 note, page 12, pt has parathyroid adenoma); I70.0: athero of aorta noted on CXR old records vista del sol page 15;</t>
  </si>
  <si>
    <t>Repeat CMP, as old records note GFR 38.6 on 1/16/19</t>
  </si>
  <si>
    <t>Koeck, William</t>
  </si>
  <si>
    <t>Obtain previous records, CXR as patient is former smoker</t>
  </si>
  <si>
    <t>Spooner, Janet M</t>
  </si>
  <si>
    <t>Davis, Michele R</t>
  </si>
  <si>
    <t>Wilson, Linda M</t>
  </si>
  <si>
    <t>Barnes, Annie</t>
  </si>
  <si>
    <t>I70.0; E11.65;</t>
  </si>
  <si>
    <t>I70.0: athero of aorta; E11.65 Type 2 diabetes mellitus with hyperglycemia, without long-term current use of insulin;</t>
  </si>
  <si>
    <t>Homocysteine (homocysteine),</t>
  </si>
  <si>
    <t>Wells, Teresa</t>
  </si>
  <si>
    <t>CKD III: GFR 4/18/18 was 52, GFR 3/20/2019 was 56;</t>
  </si>
  <si>
    <t>Gorton, Debra</t>
  </si>
  <si>
    <t>Vaughan, Kristy</t>
  </si>
  <si>
    <t>Marshall Jr, Fred</t>
  </si>
  <si>
    <t>Guy, Walter G</t>
  </si>
  <si>
    <t>Bickford, Pamela</t>
  </si>
  <si>
    <t>F32.1; F13.20;</t>
  </si>
  <si>
    <t>F32.1: Depression, mild -- (patient is grieving for loss of husband, not stated if clinical depression. PHQ9 score is 5 with no mention of sadness, anhedonia etc), ;</t>
  </si>
  <si>
    <t>Evaluate the following codes on freedom member health profile: I70.0: athero of aorta; J44.9: COPD; M46.02: Spinal enthesopathy, cervical;</t>
  </si>
  <si>
    <t>PFT and CXR as patient has &gt;20 pack/year smoking history. Obtain previous records to confirm or R/o dx on member health profile</t>
  </si>
  <si>
    <t>Brant, Thomas W</t>
  </si>
  <si>
    <t>C61; I87.333; L97.919; F33.9; E66.01; D68.69; C79.51; E26.1;</t>
  </si>
  <si>
    <t>F11.20: Opioid dependence (tramadol);</t>
  </si>
  <si>
    <t>Bloch, Remington C</t>
  </si>
  <si>
    <t>Bailey, Annette M</t>
  </si>
  <si>
    <t>Mcmaster, Dion P</t>
  </si>
  <si>
    <t>White, Sheryl</t>
  </si>
  <si>
    <t>F33.41; F10.20;</t>
  </si>
  <si>
    <t>Spychalski, Leon</t>
  </si>
  <si>
    <t>Demo Factor Average</t>
  </si>
  <si>
    <t>Total Financial value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</si>
</sst>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164" formatCode="&quot;$&quot;#,##0"/>
    <numFmt numFmtId="165" formatCode="mm/dd/yy"/>
    <numFmt numFmtId="166" formatCode="&quot;$&quot;#,##0.00"/>
  </numFmts>
  <fonts count="7" x14ac:knownFonts="1">
    <font>
      <sz val="11"/>
      <color rgb="FF000000"/>
      <name val="Arial"/>
    </font>
    <font>
      <sz val="11"/>
      <color theme="1"/>
      <name val="Calibri"/>
      <family val="2"/>
    </font>
    <font>
      <b/>
      <sz val="11"/>
      <color theme="1"/>
      <name val="Calibri"/>
      <family val="2"/>
    </font>
    <font>
      <b/>
      <sz val="9"/>
      <color rgb="FF000000"/>
      <name val="Arial"/>
      <family val="2"/>
    </font>
    <font>
      <sz val="9"/>
      <color theme="1"/>
      <name val="Calibri"/>
      <family val="2"/>
    </font>
    <font>
      <sz val="9"/>
      <color rgb="FF000000"/>
      <name val="Arial"/>
      <family val="2"/>
    </font>
    <font>
      <sz val="11"/>
      <color rgb="FF000000"/>
      <name val="Arial"/>
      <family val="2"/>
    </font>
  </fonts>
  <fills count="9">
    <fill>
      <patternFill patternType="none"/>
    </fill>
    <fill>
      <patternFill patternType="gray125"/>
    </fill>
    <fill>
      <patternFill patternType="solid">
        <fgColor rgb="FFEAF1DD"/>
        <bgColor rgb="FFEAF1DD"/>
      </patternFill>
    </fill>
    <fill>
      <patternFill patternType="solid">
        <fgColor rgb="FFDBE5F1"/>
        <bgColor rgb="FFDBE5F1"/>
      </patternFill>
    </fill>
    <fill>
      <patternFill patternType="solid">
        <fgColor rgb="FFDAEEF3"/>
        <bgColor rgb="FFDAEEF3"/>
      </patternFill>
    </fill>
    <fill>
      <patternFill patternType="solid">
        <fgColor rgb="FFE5DFEC"/>
        <bgColor rgb="FFE5DFEC"/>
      </patternFill>
    </fill>
    <fill>
      <patternFill patternType="solid">
        <fgColor rgb="FFEA352E"/>
        <bgColor rgb="FFEA352E"/>
      </patternFill>
    </fill>
    <fill>
      <patternFill patternType="solid">
        <fgColor rgb="FFFF8D00"/>
        <bgColor rgb="FFFF8D00"/>
      </patternFill>
    </fill>
    <fill>
      <patternFill patternType="solid">
        <fgColor theme="6" tint="0.59999389629810485"/>
        <bgColor indexed="64"/>
      </patternFill>
    </fill>
  </fills>
  <borders count="6">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top style="thin">
        <color rgb="FF000000"/>
      </top>
      <bottom style="thin">
        <color rgb="FF000000"/>
      </bottom>
      <diagonal/>
    </border>
    <border>
      <left style="thin">
        <color indexed="64"/>
      </left>
      <right style="thin">
        <color indexed="64"/>
      </right>
      <top/>
      <bottom/>
      <diagonal/>
    </border>
    <border>
      <left style="thin">
        <color rgb="FF000000"/>
      </left>
      <right/>
      <top/>
      <bottom/>
      <diagonal/>
    </border>
  </borders>
  <cellStyleXfs count="2">
    <xf numFmtId="0" fontId="0" fillId="0" borderId="0"/>
    <xf numFmtId="44" fontId="6" fillId="0" borderId="0" applyFont="0" applyFill="0" applyBorder="0" applyAlignment="0" applyProtection="0"/>
  </cellStyleXfs>
  <cellXfs count="37">
    <xf numFmtId="0" fontId="0" fillId="0" borderId="0" xfId="0" applyFont="1" applyAlignment="1"/>
    <xf numFmtId="0" fontId="1" fillId="0" borderId="0" xfId="0" applyFont="1"/>
    <xf numFmtId="0" fontId="2" fillId="0" borderId="1" xfId="0" applyFont="1" applyBorder="1" applyAlignment="1">
      <alignment horizontal="center" vertical="top"/>
    </xf>
    <xf numFmtId="0" fontId="3" fillId="2" borderId="1" xfId="0" applyFont="1" applyFill="1" applyBorder="1"/>
    <xf numFmtId="0" fontId="3" fillId="3" borderId="1" xfId="0" applyFont="1" applyFill="1" applyBorder="1"/>
    <xf numFmtId="0" fontId="0" fillId="0" borderId="0" xfId="0" applyFont="1"/>
    <xf numFmtId="0" fontId="4" fillId="0" borderId="1" xfId="0" applyFont="1" applyBorder="1"/>
    <xf numFmtId="0" fontId="3" fillId="0" borderId="1" xfId="0" applyFont="1" applyBorder="1"/>
    <xf numFmtId="0" fontId="3" fillId="0" borderId="1" xfId="0" applyFont="1" applyBorder="1" applyAlignment="1"/>
    <xf numFmtId="0" fontId="3" fillId="4" borderId="1" xfId="0" applyFont="1" applyFill="1" applyBorder="1"/>
    <xf numFmtId="0" fontId="5" fillId="0" borderId="0" xfId="0" applyFont="1"/>
    <xf numFmtId="0" fontId="5" fillId="0" borderId="1" xfId="0" applyFont="1" applyBorder="1" applyAlignment="1">
      <alignment horizontal="left" vertical="top"/>
    </xf>
    <xf numFmtId="165" fontId="5" fillId="0" borderId="1" xfId="0" applyNumberFormat="1" applyFont="1" applyBorder="1" applyAlignment="1">
      <alignment horizontal="left" vertical="top"/>
    </xf>
    <xf numFmtId="165" fontId="5" fillId="0" borderId="1" xfId="0" applyNumberFormat="1" applyFont="1" applyBorder="1" applyAlignment="1">
      <alignment vertical="top" wrapText="1"/>
    </xf>
    <xf numFmtId="0" fontId="5" fillId="4" borderId="1" xfId="0" applyFont="1" applyFill="1" applyBorder="1" applyAlignment="1">
      <alignment horizontal="left" vertical="top"/>
    </xf>
    <xf numFmtId="0" fontId="5" fillId="2" borderId="1" xfId="0" applyFont="1" applyFill="1" applyBorder="1" applyAlignment="1">
      <alignment horizontal="left" vertical="top"/>
    </xf>
    <xf numFmtId="0" fontId="5" fillId="3" borderId="1" xfId="0" applyFont="1" applyFill="1" applyBorder="1" applyAlignment="1">
      <alignment horizontal="left" vertical="top"/>
    </xf>
    <xf numFmtId="165" fontId="5" fillId="0" borderId="1" xfId="0" applyNumberFormat="1" applyFont="1" applyBorder="1" applyAlignment="1">
      <alignment horizontal="left" vertical="top" wrapText="1"/>
    </xf>
    <xf numFmtId="0" fontId="5" fillId="0" borderId="1" xfId="0" applyFont="1" applyBorder="1" applyAlignment="1">
      <alignment vertical="top"/>
    </xf>
    <xf numFmtId="0" fontId="5" fillId="6" borderId="1" xfId="0" applyFont="1" applyFill="1" applyBorder="1" applyAlignment="1">
      <alignment horizontal="left" vertical="top" wrapText="1"/>
    </xf>
    <xf numFmtId="0" fontId="5" fillId="4" borderId="1" xfId="0" applyFont="1" applyFill="1" applyBorder="1" applyAlignment="1">
      <alignment horizontal="left" vertical="top" wrapText="1"/>
    </xf>
    <xf numFmtId="165" fontId="5" fillId="0" borderId="1" xfId="0" applyNumberFormat="1" applyFont="1" applyBorder="1" applyAlignment="1">
      <alignment vertical="top"/>
    </xf>
    <xf numFmtId="0" fontId="5" fillId="6" borderId="1" xfId="0" applyFont="1" applyFill="1" applyBorder="1" applyAlignment="1">
      <alignment horizontal="left" vertical="top"/>
    </xf>
    <xf numFmtId="0" fontId="5" fillId="6" borderId="1" xfId="0" applyFont="1" applyFill="1" applyBorder="1" applyAlignment="1">
      <alignment vertical="top" wrapText="1"/>
    </xf>
    <xf numFmtId="0" fontId="5" fillId="6" borderId="1" xfId="0" applyFont="1" applyFill="1" applyBorder="1" applyAlignment="1">
      <alignment vertical="top"/>
    </xf>
    <xf numFmtId="165" fontId="5" fillId="7" borderId="1" xfId="0" applyNumberFormat="1" applyFont="1" applyFill="1" applyBorder="1" applyAlignment="1">
      <alignment horizontal="left" vertical="top" wrapText="1"/>
    </xf>
    <xf numFmtId="44" fontId="0" fillId="0" borderId="0" xfId="1" applyFont="1" applyAlignment="1"/>
    <xf numFmtId="0" fontId="3" fillId="5" borderId="3" xfId="0" applyFont="1" applyFill="1" applyBorder="1"/>
    <xf numFmtId="0" fontId="5" fillId="5" borderId="3" xfId="0" applyFont="1" applyFill="1" applyBorder="1"/>
    <xf numFmtId="164" fontId="3" fillId="0" borderId="2" xfId="0" applyNumberFormat="1" applyFont="1" applyBorder="1"/>
    <xf numFmtId="44" fontId="3" fillId="0" borderId="2" xfId="1" applyFont="1" applyBorder="1"/>
    <xf numFmtId="0" fontId="3" fillId="8" borderId="2" xfId="0" applyFont="1" applyFill="1" applyBorder="1"/>
    <xf numFmtId="164" fontId="5" fillId="0" borderId="2" xfId="0" applyNumberFormat="1" applyFont="1" applyBorder="1"/>
    <xf numFmtId="44" fontId="5" fillId="0" borderId="2" xfId="1" applyFont="1" applyBorder="1"/>
    <xf numFmtId="166" fontId="5" fillId="8" borderId="2" xfId="0" applyNumberFormat="1" applyFont="1" applyFill="1" applyBorder="1"/>
    <xf numFmtId="166" fontId="5" fillId="8" borderId="4" xfId="0" applyNumberFormat="1" applyFont="1" applyFill="1" applyBorder="1" applyAlignment="1"/>
    <xf numFmtId="0" fontId="5" fillId="5" borderId="5" xfId="0" applyFont="1" applyFill="1" applyBorder="1" applyAlignment="1"/>
  </cellXfs>
  <cellStyles count="2">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calcChain" Target="calcChain.xml"/><Relationship Id="rId10" Type="http://schemas.openxmlformats.org/officeDocument/2006/relationships/sharedStrings" Target="sharedStrings.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heetPr>
  <dimension ref="A1:AI2565"/>
  <sheetViews>
    <sheetView tabSelected="1" workbookViewId="0">
      <pane xSplit="1" ySplit="1" topLeftCell="H2553" activePane="bottomRight" state="frozen"/>
      <selection pane="topRight" activeCell="B1" sqref="B1"/>
      <selection pane="bottomLeft" activeCell="A2" sqref="A2"/>
      <selection pane="bottomRight" activeCell="S2566" sqref="S2566"/>
    </sheetView>
  </sheetViews>
  <sheetFormatPr defaultColWidth="12.59765625" defaultRowHeight="15" customHeight="1" x14ac:dyDescent="0.25"/>
  <cols>
    <col min="1" max="1" width="4.19921875" customWidth="1"/>
    <col min="2" max="2" width="7.69921875" customWidth="1"/>
    <col min="3" max="3" width="6.59765625" customWidth="1"/>
    <col min="4" max="4" width="6.5" customWidth="1"/>
    <col min="5" max="5" width="8" customWidth="1"/>
    <col min="6" max="6" width="8.3984375" customWidth="1"/>
    <col min="7" max="7" width="5.59765625" customWidth="1"/>
    <col min="8" max="8" width="7" customWidth="1"/>
    <col min="9" max="9" width="11.8984375" customWidth="1"/>
    <col min="10" max="10" width="14.19921875" customWidth="1"/>
    <col min="11" max="11" width="15.19921875" customWidth="1"/>
    <col min="12" max="12" width="9.296875" customWidth="1"/>
    <col min="13" max="13" width="6.8984375" customWidth="1"/>
    <col min="14" max="14" width="10.69921875" customWidth="1"/>
    <col min="15" max="15" width="5.8984375" customWidth="1"/>
    <col min="16" max="16" width="6.19921875" customWidth="1"/>
    <col min="17" max="17" width="7.09765625" customWidth="1"/>
    <col min="18" max="18" width="7.8984375" customWidth="1"/>
    <col min="19" max="19" width="9.3984375" customWidth="1"/>
    <col min="20" max="20" width="8.59765625" customWidth="1"/>
    <col min="21" max="21" width="9.8984375" customWidth="1"/>
    <col min="22" max="22" width="9.19921875" style="26" customWidth="1"/>
    <col min="23" max="23" width="10.3984375" customWidth="1"/>
  </cols>
  <sheetData>
    <row r="1" spans="1:35" ht="13.8" x14ac:dyDescent="0.25">
      <c r="A1" s="6" t="s">
        <v>2</v>
      </c>
      <c r="B1" s="7" t="s">
        <v>59</v>
      </c>
      <c r="C1" s="8" t="s">
        <v>60</v>
      </c>
      <c r="D1" s="7" t="s">
        <v>61</v>
      </c>
      <c r="E1" s="7" t="s">
        <v>62</v>
      </c>
      <c r="F1" s="7" t="s">
        <v>63</v>
      </c>
      <c r="G1" s="7" t="s">
        <v>64</v>
      </c>
      <c r="H1" s="7" t="s">
        <v>65</v>
      </c>
      <c r="I1" s="9" t="s">
        <v>66</v>
      </c>
      <c r="J1" s="7" t="s">
        <v>68</v>
      </c>
      <c r="K1" s="7" t="s">
        <v>69</v>
      </c>
      <c r="L1" s="9" t="s">
        <v>70</v>
      </c>
      <c r="M1" s="7" t="s">
        <v>71</v>
      </c>
      <c r="N1" s="3" t="s">
        <v>31</v>
      </c>
      <c r="O1" s="3" t="s">
        <v>46</v>
      </c>
      <c r="P1" s="3" t="s">
        <v>49</v>
      </c>
      <c r="Q1" s="4" t="s">
        <v>52</v>
      </c>
      <c r="R1" s="4" t="s">
        <v>29</v>
      </c>
      <c r="S1" s="27" t="s">
        <v>72</v>
      </c>
      <c r="T1" s="29" t="s">
        <v>73</v>
      </c>
      <c r="U1" s="29" t="s">
        <v>74</v>
      </c>
      <c r="V1" s="30" t="s">
        <v>8214</v>
      </c>
      <c r="W1" s="31" t="s">
        <v>8215</v>
      </c>
      <c r="X1" s="10"/>
      <c r="Y1" s="10"/>
      <c r="Z1" s="10"/>
      <c r="AA1" s="10"/>
      <c r="AB1" s="10"/>
      <c r="AC1" s="10"/>
      <c r="AD1" s="10"/>
      <c r="AE1" s="10"/>
      <c r="AF1" s="10"/>
      <c r="AG1" s="10"/>
      <c r="AH1" s="10"/>
      <c r="AI1" s="10"/>
    </row>
    <row r="2" spans="1:35" ht="13.8" x14ac:dyDescent="0.25">
      <c r="A2" s="6">
        <v>121</v>
      </c>
      <c r="B2" s="11" t="s">
        <v>516</v>
      </c>
      <c r="C2" s="11" t="s">
        <v>275</v>
      </c>
      <c r="D2" s="11" t="s">
        <v>517</v>
      </c>
      <c r="E2" s="12">
        <v>16980</v>
      </c>
      <c r="F2" s="17">
        <v>43945</v>
      </c>
      <c r="G2" s="11"/>
      <c r="H2" s="18"/>
      <c r="I2" s="14"/>
      <c r="J2" s="11"/>
      <c r="K2" s="11"/>
      <c r="L2" s="14"/>
      <c r="M2" s="11"/>
      <c r="N2" s="15">
        <v>2.274</v>
      </c>
      <c r="O2" s="15" t="str">
        <f>VLOOKUP(A2,Result!A:D,2,FALSE)</f>
        <v>No</v>
      </c>
      <c r="P2" s="15">
        <f>VLOOKUP(A2,Result!A:D,4,FALSE)</f>
        <v>0</v>
      </c>
      <c r="Q2" s="16">
        <f>VLOOKUP(A2,Result!A:D,3,FALSE)</f>
        <v>0</v>
      </c>
      <c r="R2" s="16">
        <f>VLOOKUP(A2,Result!A:E,5,FALSE)</f>
        <v>0</v>
      </c>
      <c r="S2" s="28">
        <f>P2+Q2+R2</f>
        <v>0</v>
      </c>
      <c r="T2" s="32">
        <f>SUM((Q2+R2)*60/0.1)</f>
        <v>0</v>
      </c>
      <c r="U2" s="32">
        <f>SUM(S2*60/0.1)</f>
        <v>0</v>
      </c>
      <c r="V2" s="33">
        <f>SUM(0.45*60/0.1)</f>
        <v>270</v>
      </c>
      <c r="W2" s="34">
        <f t="shared" ref="W2:W15" si="0">SUM(U2+V2)</f>
        <v>270</v>
      </c>
      <c r="X2" s="10"/>
      <c r="Y2" s="10"/>
      <c r="Z2" s="10"/>
      <c r="AA2" s="10"/>
      <c r="AB2" s="10"/>
      <c r="AC2" s="10"/>
      <c r="AD2" s="10"/>
      <c r="AE2" s="10"/>
      <c r="AF2" s="10"/>
      <c r="AG2" s="10"/>
      <c r="AH2" s="10"/>
      <c r="AI2" s="10"/>
    </row>
    <row r="3" spans="1:35" ht="13.8" x14ac:dyDescent="0.25">
      <c r="A3" s="6">
        <v>127</v>
      </c>
      <c r="B3" s="11" t="s">
        <v>516</v>
      </c>
      <c r="C3" s="11" t="s">
        <v>275</v>
      </c>
      <c r="D3" s="11" t="s">
        <v>538</v>
      </c>
      <c r="E3" s="12">
        <v>14619</v>
      </c>
      <c r="F3" s="17">
        <v>43948</v>
      </c>
      <c r="G3" s="12">
        <v>43923</v>
      </c>
      <c r="H3" s="11" t="s">
        <v>78</v>
      </c>
      <c r="I3" s="14" t="s">
        <v>539</v>
      </c>
      <c r="J3" s="11" t="s">
        <v>80</v>
      </c>
      <c r="K3" s="11" t="s">
        <v>82</v>
      </c>
      <c r="L3" s="14" t="s">
        <v>82</v>
      </c>
      <c r="M3" s="11" t="s">
        <v>82</v>
      </c>
      <c r="N3" s="15">
        <v>2.0950000000000002</v>
      </c>
      <c r="O3" s="15" t="str">
        <f>VLOOKUP(A3,Result!A:D,2,FALSE)</f>
        <v>No</v>
      </c>
      <c r="P3" s="15">
        <f>VLOOKUP(A3,Result!A:D,4,FALSE)</f>
        <v>2.258</v>
      </c>
      <c r="Q3" s="16">
        <f>VLOOKUP(A3,Result!A:D,3,FALSE)</f>
        <v>0</v>
      </c>
      <c r="R3" s="16">
        <f>VLOOKUP(A3,Result!A:E,5,FALSE)</f>
        <v>0</v>
      </c>
      <c r="S3" s="28">
        <f>P3+Q3+R3</f>
        <v>2.258</v>
      </c>
      <c r="T3" s="32">
        <f>SUM((Q3+R3)*60/0.1)</f>
        <v>0</v>
      </c>
      <c r="U3" s="32">
        <f>SUM(S3*60/0.1)</f>
        <v>1354.7999999999997</v>
      </c>
      <c r="V3" s="33">
        <f t="shared" ref="V3:V44" si="1">SUM(0.45*60/0.1)</f>
        <v>270</v>
      </c>
      <c r="W3" s="34">
        <f t="shared" si="0"/>
        <v>1624.7999999999997</v>
      </c>
      <c r="X3" s="10"/>
      <c r="Y3" s="10"/>
      <c r="Z3" s="10"/>
      <c r="AA3" s="10"/>
      <c r="AB3" s="10"/>
      <c r="AC3" s="10"/>
      <c r="AD3" s="10"/>
      <c r="AE3" s="10"/>
      <c r="AF3" s="10"/>
      <c r="AG3" s="10"/>
      <c r="AH3" s="10"/>
      <c r="AI3" s="10"/>
    </row>
    <row r="4" spans="1:35" ht="13.8" x14ac:dyDescent="0.25">
      <c r="A4" s="6">
        <v>236</v>
      </c>
      <c r="B4" s="11" t="s">
        <v>516</v>
      </c>
      <c r="C4" s="11" t="s">
        <v>275</v>
      </c>
      <c r="D4" s="11" t="s">
        <v>944</v>
      </c>
      <c r="E4" s="12">
        <v>9695</v>
      </c>
      <c r="F4" s="17">
        <v>43987</v>
      </c>
      <c r="G4" s="12">
        <v>43912</v>
      </c>
      <c r="H4" s="11" t="s">
        <v>134</v>
      </c>
      <c r="I4" s="14" t="s">
        <v>945</v>
      </c>
      <c r="J4" s="11" t="s">
        <v>80</v>
      </c>
      <c r="K4" s="11" t="s">
        <v>946</v>
      </c>
      <c r="L4" s="14" t="s">
        <v>947</v>
      </c>
      <c r="M4" s="11" t="s">
        <v>948</v>
      </c>
      <c r="N4" s="15">
        <v>1.238</v>
      </c>
      <c r="O4" s="15" t="str">
        <f>VLOOKUP(A4,Result!A:D,2,FALSE)</f>
        <v>No</v>
      </c>
      <c r="P4" s="15">
        <f>VLOOKUP(A4,Result!A:D,4,FALSE)</f>
        <v>1.2809999999999999</v>
      </c>
      <c r="Q4" s="16">
        <f>VLOOKUP(A4,Result!A:D,3,FALSE)</f>
        <v>0.214</v>
      </c>
      <c r="R4" s="16">
        <f>VLOOKUP(A4,Result!A:E,5,FALSE)</f>
        <v>0</v>
      </c>
      <c r="S4" s="28">
        <f>P4+Q4+R4</f>
        <v>1.4949999999999999</v>
      </c>
      <c r="T4" s="32">
        <f>SUM((Q4+R4)*60/0.1)</f>
        <v>128.39999999999998</v>
      </c>
      <c r="U4" s="32">
        <f>SUM(S4*60/0.1)</f>
        <v>896.99999999999989</v>
      </c>
      <c r="V4" s="33">
        <f t="shared" si="1"/>
        <v>270</v>
      </c>
      <c r="W4" s="34">
        <f t="shared" si="0"/>
        <v>1167</v>
      </c>
      <c r="X4" s="10"/>
      <c r="Y4" s="10"/>
      <c r="Z4" s="10"/>
      <c r="AA4" s="10"/>
      <c r="AB4" s="10"/>
      <c r="AC4" s="10"/>
      <c r="AD4" s="10"/>
      <c r="AE4" s="10"/>
      <c r="AF4" s="10"/>
      <c r="AG4" s="10"/>
      <c r="AH4" s="10"/>
      <c r="AI4" s="10"/>
    </row>
    <row r="5" spans="1:35" ht="13.8" x14ac:dyDescent="0.25">
      <c r="A5" s="6">
        <v>419</v>
      </c>
      <c r="B5" s="11" t="s">
        <v>516</v>
      </c>
      <c r="C5" s="11" t="s">
        <v>275</v>
      </c>
      <c r="D5" s="11" t="s">
        <v>1590</v>
      </c>
      <c r="E5" s="12">
        <v>15299</v>
      </c>
      <c r="F5" s="19"/>
      <c r="G5" s="12">
        <v>43917</v>
      </c>
      <c r="H5" s="11" t="s">
        <v>783</v>
      </c>
      <c r="I5" s="14" t="s">
        <v>199</v>
      </c>
      <c r="J5" s="11" t="s">
        <v>97</v>
      </c>
      <c r="K5" s="11"/>
      <c r="L5" s="14"/>
      <c r="M5" s="11"/>
      <c r="N5" s="15">
        <v>1.252</v>
      </c>
      <c r="O5" s="15" t="str">
        <f>VLOOKUP(A5,Result!A:D,2,FALSE)</f>
        <v>No</v>
      </c>
      <c r="P5" s="15">
        <f>VLOOKUP(A5,Result!A:D,4,FALSE)</f>
        <v>0</v>
      </c>
      <c r="Q5" s="16">
        <f>VLOOKUP(A5,Result!A:D,3,FALSE)</f>
        <v>0</v>
      </c>
      <c r="R5" s="16">
        <f>VLOOKUP(A5,Result!A:E,5,FALSE)</f>
        <v>0</v>
      </c>
      <c r="S5" s="28">
        <f>P5+Q5+R5</f>
        <v>0</v>
      </c>
      <c r="T5" s="32">
        <f>SUM((Q5+R5)*60/0.1)</f>
        <v>0</v>
      </c>
      <c r="U5" s="32">
        <f>SUM(S5*60/0.1)</f>
        <v>0</v>
      </c>
      <c r="V5" s="33">
        <f t="shared" si="1"/>
        <v>270</v>
      </c>
      <c r="W5" s="34">
        <f t="shared" si="0"/>
        <v>270</v>
      </c>
      <c r="X5" s="10"/>
      <c r="Y5" s="10"/>
      <c r="Z5" s="10"/>
      <c r="AA5" s="10"/>
      <c r="AB5" s="10"/>
      <c r="AC5" s="10"/>
      <c r="AD5" s="10"/>
      <c r="AE5" s="10"/>
      <c r="AF5" s="10"/>
      <c r="AG5" s="10"/>
      <c r="AH5" s="10"/>
      <c r="AI5" s="10"/>
    </row>
    <row r="6" spans="1:35" ht="13.8" x14ac:dyDescent="0.25">
      <c r="A6" s="6">
        <v>422</v>
      </c>
      <c r="B6" s="11" t="s">
        <v>516</v>
      </c>
      <c r="C6" s="11" t="s">
        <v>275</v>
      </c>
      <c r="D6" s="11" t="s">
        <v>1595</v>
      </c>
      <c r="E6" s="12">
        <v>18155</v>
      </c>
      <c r="F6" s="19"/>
      <c r="G6" s="12">
        <v>43917</v>
      </c>
      <c r="H6" s="11" t="s">
        <v>78</v>
      </c>
      <c r="I6" s="14" t="s">
        <v>199</v>
      </c>
      <c r="J6" s="11" t="s">
        <v>97</v>
      </c>
      <c r="K6" s="11" t="s">
        <v>82</v>
      </c>
      <c r="L6" s="14" t="s">
        <v>82</v>
      </c>
      <c r="M6" s="11" t="s">
        <v>1572</v>
      </c>
      <c r="N6" s="15">
        <v>0.34</v>
      </c>
      <c r="O6" s="15" t="str">
        <f>VLOOKUP(A6,Result!A:D,2,FALSE)</f>
        <v>No</v>
      </c>
      <c r="P6" s="15">
        <f>VLOOKUP(A6,Result!A:D,4,FALSE)</f>
        <v>0</v>
      </c>
      <c r="Q6" s="16">
        <f>VLOOKUP(A6,Result!A:D,3,FALSE)</f>
        <v>0</v>
      </c>
      <c r="R6" s="16">
        <f>VLOOKUP(A6,Result!A:E,5,FALSE)</f>
        <v>0</v>
      </c>
      <c r="S6" s="28">
        <f>P6+Q6+R6</f>
        <v>0</v>
      </c>
      <c r="T6" s="32">
        <f>SUM((Q6+R6)*60/0.1)</f>
        <v>0</v>
      </c>
      <c r="U6" s="32">
        <f>SUM(S6*60/0.1)</f>
        <v>0</v>
      </c>
      <c r="V6" s="33">
        <f t="shared" si="1"/>
        <v>270</v>
      </c>
      <c r="W6" s="34">
        <f t="shared" si="0"/>
        <v>270</v>
      </c>
      <c r="X6" s="10"/>
      <c r="Y6" s="10"/>
      <c r="Z6" s="10"/>
      <c r="AA6" s="10"/>
      <c r="AB6" s="10"/>
      <c r="AC6" s="10"/>
      <c r="AD6" s="10"/>
      <c r="AE6" s="10"/>
      <c r="AF6" s="10"/>
      <c r="AG6" s="10"/>
      <c r="AH6" s="10"/>
      <c r="AI6" s="10"/>
    </row>
    <row r="7" spans="1:35" ht="13.8" x14ac:dyDescent="0.25">
      <c r="A7" s="6">
        <v>427</v>
      </c>
      <c r="B7" s="11" t="s">
        <v>516</v>
      </c>
      <c r="C7" s="11" t="s">
        <v>275</v>
      </c>
      <c r="D7" s="11" t="s">
        <v>1600</v>
      </c>
      <c r="E7" s="12">
        <v>15549</v>
      </c>
      <c r="F7" s="19"/>
      <c r="G7" s="11"/>
      <c r="H7" s="18"/>
      <c r="I7" s="14"/>
      <c r="J7" s="11"/>
      <c r="K7" s="11"/>
      <c r="L7" s="14"/>
      <c r="M7" s="11"/>
      <c r="N7" s="15">
        <v>2.2949999999999999</v>
      </c>
      <c r="O7" s="15" t="str">
        <f>VLOOKUP(A7,Result!A:D,2,FALSE)</f>
        <v>No</v>
      </c>
      <c r="P7" s="15">
        <f>VLOOKUP(A7,Result!A:D,4,FALSE)</f>
        <v>0</v>
      </c>
      <c r="Q7" s="16">
        <f>VLOOKUP(A7,Result!A:D,3,FALSE)</f>
        <v>0</v>
      </c>
      <c r="R7" s="16">
        <f>VLOOKUP(A7,Result!A:E,5,FALSE)</f>
        <v>0</v>
      </c>
      <c r="S7" s="28">
        <f>P7+Q7+R7</f>
        <v>0</v>
      </c>
      <c r="T7" s="32">
        <f>SUM((Q7+R7)*60/0.1)</f>
        <v>0</v>
      </c>
      <c r="U7" s="32">
        <f>SUM(S7*60/0.1)</f>
        <v>0</v>
      </c>
      <c r="V7" s="33">
        <f t="shared" si="1"/>
        <v>270</v>
      </c>
      <c r="W7" s="34">
        <f t="shared" si="0"/>
        <v>270</v>
      </c>
      <c r="X7" s="10"/>
      <c r="Y7" s="10"/>
      <c r="Z7" s="10"/>
      <c r="AA7" s="10"/>
      <c r="AB7" s="10"/>
      <c r="AC7" s="10"/>
      <c r="AD7" s="10"/>
      <c r="AE7" s="10"/>
      <c r="AF7" s="10"/>
      <c r="AG7" s="10"/>
      <c r="AH7" s="10"/>
      <c r="AI7" s="10"/>
    </row>
    <row r="8" spans="1:35" ht="13.8" x14ac:dyDescent="0.25">
      <c r="A8" s="6">
        <v>433</v>
      </c>
      <c r="B8" s="11" t="s">
        <v>516</v>
      </c>
      <c r="C8" s="11" t="s">
        <v>1606</v>
      </c>
      <c r="D8" s="11" t="s">
        <v>1607</v>
      </c>
      <c r="E8" s="12">
        <v>12491</v>
      </c>
      <c r="F8" s="17">
        <v>43999</v>
      </c>
      <c r="G8" s="12">
        <v>43875</v>
      </c>
      <c r="H8" s="11" t="s">
        <v>108</v>
      </c>
      <c r="I8" s="14" t="s">
        <v>809</v>
      </c>
      <c r="J8" s="11" t="s">
        <v>80</v>
      </c>
      <c r="K8" s="11"/>
      <c r="L8" s="14" t="s">
        <v>1608</v>
      </c>
      <c r="M8" s="11" t="s">
        <v>1609</v>
      </c>
      <c r="N8" s="15">
        <v>0.57399999999999995</v>
      </c>
      <c r="O8" s="15" t="str">
        <f>VLOOKUP(A8,Result!A:D,2,FALSE)</f>
        <v>No</v>
      </c>
      <c r="P8" s="15">
        <f>VLOOKUP(A8,Result!A:D,4,FALSE)</f>
        <v>0.26200000000000001</v>
      </c>
      <c r="Q8" s="16">
        <f>VLOOKUP(A8,Result!A:D,3,FALSE)</f>
        <v>0</v>
      </c>
      <c r="R8" s="16">
        <f>VLOOKUP(A8,Result!A:E,5,FALSE)</f>
        <v>0</v>
      </c>
      <c r="S8" s="28">
        <f>P8+Q8+R8</f>
        <v>0.26200000000000001</v>
      </c>
      <c r="T8" s="32">
        <f>SUM((Q8+R8)*60/0.1)</f>
        <v>0</v>
      </c>
      <c r="U8" s="32">
        <f>SUM(S8*60/0.1)</f>
        <v>157.19999999999999</v>
      </c>
      <c r="V8" s="33">
        <f t="shared" si="1"/>
        <v>270</v>
      </c>
      <c r="W8" s="34">
        <f t="shared" si="0"/>
        <v>427.2</v>
      </c>
      <c r="X8" s="10"/>
      <c r="Y8" s="10"/>
      <c r="Z8" s="10"/>
      <c r="AA8" s="10"/>
      <c r="AB8" s="10"/>
      <c r="AC8" s="10"/>
      <c r="AD8" s="10"/>
      <c r="AE8" s="10"/>
      <c r="AF8" s="10"/>
      <c r="AG8" s="10"/>
      <c r="AH8" s="10"/>
      <c r="AI8" s="10"/>
    </row>
    <row r="9" spans="1:35" ht="13.8" x14ac:dyDescent="0.25">
      <c r="A9" s="6">
        <v>434</v>
      </c>
      <c r="B9" s="11" t="s">
        <v>516</v>
      </c>
      <c r="C9" s="11" t="s">
        <v>1606</v>
      </c>
      <c r="D9" s="11" t="s">
        <v>1610</v>
      </c>
      <c r="E9" s="12">
        <v>20822</v>
      </c>
      <c r="F9" s="13">
        <v>44109</v>
      </c>
      <c r="G9" s="12">
        <v>43875</v>
      </c>
      <c r="H9" s="11" t="s">
        <v>114</v>
      </c>
      <c r="I9" s="14" t="s">
        <v>809</v>
      </c>
      <c r="J9" s="11" t="s">
        <v>1611</v>
      </c>
      <c r="K9" s="11" t="s">
        <v>82</v>
      </c>
      <c r="L9" s="14" t="s">
        <v>1612</v>
      </c>
      <c r="M9" s="11" t="s">
        <v>1613</v>
      </c>
      <c r="N9" s="15">
        <v>0.98499999999999999</v>
      </c>
      <c r="O9" s="15" t="str">
        <f>VLOOKUP(A9,Result!A:D,2,FALSE)</f>
        <v>No</v>
      </c>
      <c r="P9" s="15">
        <f>VLOOKUP(A9,Result!A:D,4,FALSE)</f>
        <v>0.26200000000000001</v>
      </c>
      <c r="Q9" s="16">
        <f>VLOOKUP(A9,Result!A:D,3,FALSE)</f>
        <v>0.33500000000000002</v>
      </c>
      <c r="R9" s="16">
        <f>VLOOKUP(A9,Result!A:E,5,FALSE)</f>
        <v>0</v>
      </c>
      <c r="S9" s="28">
        <f>P9+Q9+R9</f>
        <v>0.59699999999999998</v>
      </c>
      <c r="T9" s="32">
        <f>SUM((Q9+R9)*60/0.1)</f>
        <v>201</v>
      </c>
      <c r="U9" s="32">
        <f>SUM(S9*60/0.1)</f>
        <v>358.2</v>
      </c>
      <c r="V9" s="33">
        <f t="shared" si="1"/>
        <v>270</v>
      </c>
      <c r="W9" s="34">
        <f t="shared" si="0"/>
        <v>628.20000000000005</v>
      </c>
      <c r="X9" s="10"/>
      <c r="Y9" s="10"/>
      <c r="Z9" s="10"/>
      <c r="AA9" s="10"/>
      <c r="AB9" s="10"/>
      <c r="AC9" s="10"/>
      <c r="AD9" s="10"/>
      <c r="AE9" s="10"/>
      <c r="AF9" s="10"/>
      <c r="AG9" s="10"/>
      <c r="AH9" s="10"/>
      <c r="AI9" s="10"/>
    </row>
    <row r="10" spans="1:35" ht="13.8" x14ac:dyDescent="0.25">
      <c r="A10" s="6">
        <v>435</v>
      </c>
      <c r="B10" s="11" t="s">
        <v>516</v>
      </c>
      <c r="C10" s="11" t="s">
        <v>1606</v>
      </c>
      <c r="D10" s="11" t="s">
        <v>1614</v>
      </c>
      <c r="E10" s="12">
        <v>10405</v>
      </c>
      <c r="F10" s="17">
        <v>43941</v>
      </c>
      <c r="G10" s="12">
        <v>43846</v>
      </c>
      <c r="H10" s="11" t="s">
        <v>78</v>
      </c>
      <c r="I10" s="14" t="s">
        <v>1615</v>
      </c>
      <c r="J10" s="11" t="s">
        <v>1616</v>
      </c>
      <c r="K10" s="11" t="s">
        <v>1617</v>
      </c>
      <c r="L10" s="14" t="s">
        <v>1618</v>
      </c>
      <c r="M10" s="11" t="s">
        <v>82</v>
      </c>
      <c r="N10" s="15" t="s">
        <v>85</v>
      </c>
      <c r="O10" s="15" t="str">
        <f>VLOOKUP(A10,Result!A:D,2,FALSE)</f>
        <v>No</v>
      </c>
      <c r="P10" s="15">
        <f>VLOOKUP(A10,Result!A:D,4,FALSE)</f>
        <v>2.944</v>
      </c>
      <c r="Q10" s="16">
        <f>VLOOKUP(A10,Result!A:D,3,FALSE)</f>
        <v>0.216</v>
      </c>
      <c r="R10" s="16">
        <f>VLOOKUP(A10,Result!A:E,5,FALSE)</f>
        <v>0.313</v>
      </c>
      <c r="S10" s="28">
        <f>P10+Q10+R10</f>
        <v>3.4730000000000003</v>
      </c>
      <c r="T10" s="32">
        <f>SUM((Q10+R10)*60/0.1)</f>
        <v>317.39999999999998</v>
      </c>
      <c r="U10" s="32">
        <f>SUM(S10*60/0.1)</f>
        <v>2083.8000000000002</v>
      </c>
      <c r="V10" s="33">
        <f t="shared" si="1"/>
        <v>270</v>
      </c>
      <c r="W10" s="34">
        <f t="shared" si="0"/>
        <v>2353.8000000000002</v>
      </c>
      <c r="X10" s="10"/>
      <c r="Y10" s="10"/>
      <c r="Z10" s="10"/>
      <c r="AA10" s="10"/>
      <c r="AB10" s="10"/>
      <c r="AC10" s="10"/>
      <c r="AD10" s="10"/>
      <c r="AE10" s="10"/>
      <c r="AF10" s="10"/>
      <c r="AG10" s="10"/>
      <c r="AH10" s="10"/>
      <c r="AI10" s="10"/>
    </row>
    <row r="11" spans="1:35" ht="13.8" x14ac:dyDescent="0.25">
      <c r="A11" s="6">
        <v>436</v>
      </c>
      <c r="B11" s="11" t="s">
        <v>516</v>
      </c>
      <c r="C11" s="11" t="s">
        <v>1619</v>
      </c>
      <c r="D11" s="11" t="s">
        <v>1620</v>
      </c>
      <c r="E11" s="12">
        <v>20799</v>
      </c>
      <c r="F11" s="19"/>
      <c r="G11" s="12">
        <v>43902</v>
      </c>
      <c r="H11" s="11" t="s">
        <v>114</v>
      </c>
      <c r="I11" s="14" t="s">
        <v>115</v>
      </c>
      <c r="J11" s="11"/>
      <c r="K11" s="11"/>
      <c r="L11" s="14"/>
      <c r="M11" s="11"/>
      <c r="N11" s="15">
        <v>1.1299999999999999</v>
      </c>
      <c r="O11" s="15" t="str">
        <f>VLOOKUP(A11,Result!A:D,2,FALSE)</f>
        <v>No</v>
      </c>
      <c r="P11" s="15">
        <f>VLOOKUP(A11,Result!A:D,4,FALSE)</f>
        <v>0</v>
      </c>
      <c r="Q11" s="16">
        <f>VLOOKUP(A11,Result!A:D,3,FALSE)</f>
        <v>0</v>
      </c>
      <c r="R11" s="16">
        <f>VLOOKUP(A11,Result!A:E,5,FALSE)</f>
        <v>0</v>
      </c>
      <c r="S11" s="28">
        <f>P11+Q11+R11</f>
        <v>0</v>
      </c>
      <c r="T11" s="32">
        <f>SUM((Q11+R11)*60/0.1)</f>
        <v>0</v>
      </c>
      <c r="U11" s="32">
        <f>SUM(S11*60/0.1)</f>
        <v>0</v>
      </c>
      <c r="V11" s="33">
        <f t="shared" si="1"/>
        <v>270</v>
      </c>
      <c r="W11" s="34">
        <f t="shared" si="0"/>
        <v>270</v>
      </c>
      <c r="X11" s="10"/>
      <c r="Y11" s="10"/>
      <c r="Z11" s="10"/>
      <c r="AA11" s="10"/>
      <c r="AB11" s="10"/>
      <c r="AC11" s="10"/>
      <c r="AD11" s="10"/>
      <c r="AE11" s="10"/>
      <c r="AF11" s="10"/>
      <c r="AG11" s="10"/>
      <c r="AH11" s="10"/>
      <c r="AI11" s="10"/>
    </row>
    <row r="12" spans="1:35" ht="13.8" x14ac:dyDescent="0.25">
      <c r="A12" s="6">
        <v>437</v>
      </c>
      <c r="B12" s="11" t="s">
        <v>516</v>
      </c>
      <c r="C12" s="11" t="s">
        <v>1606</v>
      </c>
      <c r="D12" s="11" t="s">
        <v>1621</v>
      </c>
      <c r="E12" s="12">
        <v>26473</v>
      </c>
      <c r="F12" s="17">
        <v>43965</v>
      </c>
      <c r="G12" s="12">
        <v>43875</v>
      </c>
      <c r="H12" s="11" t="s">
        <v>114</v>
      </c>
      <c r="I12" s="14" t="s">
        <v>1622</v>
      </c>
      <c r="J12" s="11" t="s">
        <v>1623</v>
      </c>
      <c r="K12" s="11" t="s">
        <v>82</v>
      </c>
      <c r="L12" s="14" t="s">
        <v>1624</v>
      </c>
      <c r="M12" s="11"/>
      <c r="N12" s="15">
        <v>0.38900000000000001</v>
      </c>
      <c r="O12" s="15" t="str">
        <f>VLOOKUP(A12,Result!A:D,2,FALSE)</f>
        <v>No</v>
      </c>
      <c r="P12" s="15">
        <f>VLOOKUP(A12,Result!A:D,4,FALSE)</f>
        <v>1.056</v>
      </c>
      <c r="Q12" s="16">
        <f>VLOOKUP(A12,Result!A:D,3,FALSE)</f>
        <v>1.2849999999999999</v>
      </c>
      <c r="R12" s="16">
        <f>VLOOKUP(A12,Result!A:E,5,FALSE)</f>
        <v>0</v>
      </c>
      <c r="S12" s="28">
        <f>P12+Q12+R12</f>
        <v>2.3410000000000002</v>
      </c>
      <c r="T12" s="32">
        <f>SUM((Q12+R12)*60/0.1)</f>
        <v>770.99999999999989</v>
      </c>
      <c r="U12" s="32">
        <f>SUM(S12*60/0.1)</f>
        <v>1404.6</v>
      </c>
      <c r="V12" s="33">
        <f t="shared" si="1"/>
        <v>270</v>
      </c>
      <c r="W12" s="34">
        <f t="shared" si="0"/>
        <v>1674.6</v>
      </c>
      <c r="X12" s="10"/>
      <c r="Y12" s="10"/>
      <c r="Z12" s="10"/>
      <c r="AA12" s="10"/>
      <c r="AB12" s="10"/>
      <c r="AC12" s="10"/>
      <c r="AD12" s="10"/>
      <c r="AE12" s="10"/>
      <c r="AF12" s="10"/>
      <c r="AG12" s="10"/>
      <c r="AH12" s="10"/>
      <c r="AI12" s="10"/>
    </row>
    <row r="13" spans="1:35" ht="13.8" x14ac:dyDescent="0.25">
      <c r="A13" s="6">
        <v>438</v>
      </c>
      <c r="B13" s="11" t="s">
        <v>516</v>
      </c>
      <c r="C13" s="11" t="s">
        <v>1606</v>
      </c>
      <c r="D13" s="11" t="s">
        <v>1625</v>
      </c>
      <c r="E13" s="12">
        <v>30728</v>
      </c>
      <c r="F13" s="19"/>
      <c r="G13" s="12">
        <v>43875</v>
      </c>
      <c r="H13" s="11" t="s">
        <v>114</v>
      </c>
      <c r="I13" s="14" t="s">
        <v>1626</v>
      </c>
      <c r="J13" s="11" t="s">
        <v>80</v>
      </c>
      <c r="K13" s="11" t="s">
        <v>1627</v>
      </c>
      <c r="L13" s="14" t="s">
        <v>1628</v>
      </c>
      <c r="M13" s="11" t="s">
        <v>1629</v>
      </c>
      <c r="N13" s="15">
        <v>0.17199999999999999</v>
      </c>
      <c r="O13" s="15" t="str">
        <f>VLOOKUP(A13,Result!A:D,2,FALSE)</f>
        <v>No</v>
      </c>
      <c r="P13" s="15">
        <f>VLOOKUP(A13,Result!A:D,4,FALSE)</f>
        <v>1.3420000000000001</v>
      </c>
      <c r="Q13" s="16">
        <f>VLOOKUP(A13,Result!A:D,3,FALSE)</f>
        <v>0.72099999999999997</v>
      </c>
      <c r="R13" s="16">
        <f>VLOOKUP(A13,Result!A:E,5,FALSE)</f>
        <v>0</v>
      </c>
      <c r="S13" s="28">
        <f>P13+Q13+R13</f>
        <v>2.0630000000000002</v>
      </c>
      <c r="T13" s="32">
        <f>SUM((Q13+R13)*60/0.1)</f>
        <v>432.59999999999997</v>
      </c>
      <c r="U13" s="32">
        <f>SUM(S13*60/0.1)</f>
        <v>1237.8000000000002</v>
      </c>
      <c r="V13" s="33">
        <f t="shared" si="1"/>
        <v>270</v>
      </c>
      <c r="W13" s="34">
        <f t="shared" si="0"/>
        <v>1507.8000000000002</v>
      </c>
      <c r="X13" s="10"/>
      <c r="Y13" s="10"/>
      <c r="Z13" s="10"/>
      <c r="AA13" s="10"/>
      <c r="AB13" s="10"/>
      <c r="AC13" s="10"/>
      <c r="AD13" s="10"/>
      <c r="AE13" s="10"/>
      <c r="AF13" s="10"/>
      <c r="AG13" s="10"/>
      <c r="AH13" s="10"/>
      <c r="AI13" s="10"/>
    </row>
    <row r="14" spans="1:35" ht="13.8" x14ac:dyDescent="0.25">
      <c r="A14" s="6">
        <v>439</v>
      </c>
      <c r="B14" s="11" t="s">
        <v>516</v>
      </c>
      <c r="C14" s="11" t="s">
        <v>1606</v>
      </c>
      <c r="D14" s="11" t="s">
        <v>1630</v>
      </c>
      <c r="E14" s="12">
        <v>16582</v>
      </c>
      <c r="F14" s="17">
        <v>43948</v>
      </c>
      <c r="G14" s="12">
        <v>43875</v>
      </c>
      <c r="H14" s="11" t="s">
        <v>114</v>
      </c>
      <c r="I14" s="14" t="s">
        <v>1631</v>
      </c>
      <c r="J14" s="11" t="s">
        <v>1632</v>
      </c>
      <c r="K14" s="11" t="s">
        <v>1633</v>
      </c>
      <c r="L14" s="14" t="s">
        <v>1634</v>
      </c>
      <c r="M14" s="11" t="s">
        <v>1635</v>
      </c>
      <c r="N14" s="15">
        <v>0.86399999999999999</v>
      </c>
      <c r="O14" s="15" t="str">
        <f>VLOOKUP(A14,Result!A:D,2,FALSE)</f>
        <v>No</v>
      </c>
      <c r="P14" s="15">
        <f>VLOOKUP(A14,Result!A:D,4,FALSE)</f>
        <v>0.25900000000000001</v>
      </c>
      <c r="Q14" s="16">
        <f>VLOOKUP(A14,Result!A:D,3,FALSE)</f>
        <v>0.307</v>
      </c>
      <c r="R14" s="16">
        <f>VLOOKUP(A14,Result!A:E,5,FALSE)</f>
        <v>0</v>
      </c>
      <c r="S14" s="28">
        <f>P14+Q14+R14</f>
        <v>0.56600000000000006</v>
      </c>
      <c r="T14" s="32">
        <f>SUM((Q14+R14)*60/0.1)</f>
        <v>184.19999999999996</v>
      </c>
      <c r="U14" s="32">
        <f>SUM(S14*60/0.1)</f>
        <v>339.59999999999997</v>
      </c>
      <c r="V14" s="33">
        <f t="shared" si="1"/>
        <v>270</v>
      </c>
      <c r="W14" s="34">
        <f t="shared" si="0"/>
        <v>609.59999999999991</v>
      </c>
      <c r="X14" s="10"/>
      <c r="Y14" s="10"/>
      <c r="Z14" s="10"/>
      <c r="AA14" s="10"/>
      <c r="AB14" s="10"/>
      <c r="AC14" s="10"/>
      <c r="AD14" s="10"/>
      <c r="AE14" s="10"/>
      <c r="AF14" s="10"/>
      <c r="AG14" s="10"/>
      <c r="AH14" s="10"/>
      <c r="AI14" s="10"/>
    </row>
    <row r="15" spans="1:35" ht="13.8" x14ac:dyDescent="0.25">
      <c r="A15" s="6">
        <v>1523</v>
      </c>
      <c r="B15" s="11" t="s">
        <v>516</v>
      </c>
      <c r="C15" s="11" t="s">
        <v>4566</v>
      </c>
      <c r="D15" s="11" t="s">
        <v>5051</v>
      </c>
      <c r="E15" s="12">
        <v>23679</v>
      </c>
      <c r="F15" s="19"/>
      <c r="G15" s="11"/>
      <c r="H15" s="18"/>
      <c r="I15" s="14"/>
      <c r="J15" s="11"/>
      <c r="K15" s="11"/>
      <c r="L15" s="14"/>
      <c r="M15" s="11"/>
      <c r="N15" s="15">
        <v>1.089</v>
      </c>
      <c r="O15" s="15" t="str">
        <f>VLOOKUP(A15,Result!A:D,2,FALSE)</f>
        <v>No</v>
      </c>
      <c r="P15" s="15">
        <f>VLOOKUP(A15,Result!A:D,4,FALSE)</f>
        <v>0</v>
      </c>
      <c r="Q15" s="16">
        <f>VLOOKUP(A15,Result!A:D,3,FALSE)</f>
        <v>0</v>
      </c>
      <c r="R15" s="16">
        <f>VLOOKUP(A15,Result!A:E,5,FALSE)</f>
        <v>0</v>
      </c>
      <c r="S15" s="28">
        <f>P15+Q15+R15</f>
        <v>0</v>
      </c>
      <c r="T15" s="32">
        <f>SUM((Q15+R15)*60/0.1)</f>
        <v>0</v>
      </c>
      <c r="U15" s="32">
        <f>SUM(S15*60/0.1)</f>
        <v>0</v>
      </c>
      <c r="V15" s="33">
        <f t="shared" si="1"/>
        <v>270</v>
      </c>
      <c r="W15" s="34">
        <f t="shared" si="0"/>
        <v>270</v>
      </c>
      <c r="X15" s="10"/>
      <c r="Y15" s="10"/>
      <c r="Z15" s="10"/>
      <c r="AA15" s="10"/>
      <c r="AB15" s="10"/>
      <c r="AC15" s="10"/>
      <c r="AD15" s="10"/>
      <c r="AE15" s="10"/>
      <c r="AF15" s="10"/>
      <c r="AG15" s="10"/>
      <c r="AH15" s="10"/>
      <c r="AI15" s="10"/>
    </row>
    <row r="16" spans="1:35" ht="13.8" x14ac:dyDescent="0.25">
      <c r="A16" s="6">
        <v>1524</v>
      </c>
      <c r="B16" s="11" t="s">
        <v>516</v>
      </c>
      <c r="C16" s="11" t="s">
        <v>4566</v>
      </c>
      <c r="D16" s="11" t="s">
        <v>5052</v>
      </c>
      <c r="E16" s="12">
        <v>15215</v>
      </c>
      <c r="F16" s="19"/>
      <c r="G16" s="11"/>
      <c r="H16" s="18"/>
      <c r="I16" s="14"/>
      <c r="J16" s="11"/>
      <c r="K16" s="11"/>
      <c r="L16" s="14"/>
      <c r="M16" s="11"/>
      <c r="N16" s="15">
        <v>0.61199999999999999</v>
      </c>
      <c r="O16" s="15" t="str">
        <f>VLOOKUP(A16,Result!A:D,2,FALSE)</f>
        <v>No</v>
      </c>
      <c r="P16" s="15">
        <f>VLOOKUP(A16,Result!A:D,4,FALSE)</f>
        <v>0</v>
      </c>
      <c r="Q16" s="16">
        <f>VLOOKUP(A16,Result!A:D,3,FALSE)</f>
        <v>0</v>
      </c>
      <c r="R16" s="16">
        <f>VLOOKUP(A16,Result!A:E,5,FALSE)</f>
        <v>0</v>
      </c>
      <c r="S16" s="28">
        <f>P16+Q16+R16</f>
        <v>0</v>
      </c>
      <c r="T16" s="32">
        <f>SUM((Q16+R16)*60/0.1)</f>
        <v>0</v>
      </c>
      <c r="U16" s="32">
        <f>SUM(S16*60/0.1)</f>
        <v>0</v>
      </c>
      <c r="V16" s="33">
        <f t="shared" si="1"/>
        <v>270</v>
      </c>
      <c r="W16" s="34">
        <f t="shared" ref="W16:W79" si="2">SUM(U16+V16)</f>
        <v>270</v>
      </c>
      <c r="X16" s="10"/>
      <c r="Y16" s="10"/>
      <c r="Z16" s="10"/>
      <c r="AA16" s="10"/>
      <c r="AB16" s="10"/>
      <c r="AC16" s="10"/>
      <c r="AD16" s="10"/>
      <c r="AE16" s="10"/>
      <c r="AF16" s="10"/>
      <c r="AG16" s="10"/>
      <c r="AH16" s="10"/>
      <c r="AI16" s="10"/>
    </row>
    <row r="17" spans="1:35" ht="13.8" x14ac:dyDescent="0.25">
      <c r="A17" s="6">
        <v>1525</v>
      </c>
      <c r="B17" s="11" t="s">
        <v>516</v>
      </c>
      <c r="C17" s="11" t="s">
        <v>4566</v>
      </c>
      <c r="D17" s="11" t="s">
        <v>5053</v>
      </c>
      <c r="E17" s="12">
        <v>15318</v>
      </c>
      <c r="F17" s="19"/>
      <c r="G17" s="11"/>
      <c r="H17" s="18"/>
      <c r="I17" s="14"/>
      <c r="J17" s="11"/>
      <c r="K17" s="11"/>
      <c r="L17" s="14"/>
      <c r="M17" s="11"/>
      <c r="N17" s="15">
        <v>0.68600000000000005</v>
      </c>
      <c r="O17" s="15" t="str">
        <f>VLOOKUP(A17,Result!A:D,2,FALSE)</f>
        <v>No</v>
      </c>
      <c r="P17" s="15">
        <f>VLOOKUP(A17,Result!A:D,4,FALSE)</f>
        <v>0</v>
      </c>
      <c r="Q17" s="16">
        <f>VLOOKUP(A17,Result!A:D,3,FALSE)</f>
        <v>0</v>
      </c>
      <c r="R17" s="16">
        <f>VLOOKUP(A17,Result!A:E,5,FALSE)</f>
        <v>0</v>
      </c>
      <c r="S17" s="28">
        <f>P17+Q17+R17</f>
        <v>0</v>
      </c>
      <c r="T17" s="32">
        <f>SUM((Q17+R17)*60/0.1)</f>
        <v>0</v>
      </c>
      <c r="U17" s="32">
        <f>SUM(S17*60/0.1)</f>
        <v>0</v>
      </c>
      <c r="V17" s="33">
        <f t="shared" si="1"/>
        <v>270</v>
      </c>
      <c r="W17" s="34">
        <f t="shared" si="2"/>
        <v>270</v>
      </c>
      <c r="X17" s="10"/>
      <c r="Y17" s="10"/>
      <c r="Z17" s="10"/>
      <c r="AA17" s="10"/>
      <c r="AB17" s="10"/>
      <c r="AC17" s="10"/>
      <c r="AD17" s="10"/>
      <c r="AE17" s="10"/>
      <c r="AF17" s="10"/>
      <c r="AG17" s="10"/>
      <c r="AH17" s="10"/>
      <c r="AI17" s="10"/>
    </row>
    <row r="18" spans="1:35" ht="13.8" x14ac:dyDescent="0.25">
      <c r="A18" s="6">
        <v>1637</v>
      </c>
      <c r="B18" s="11" t="s">
        <v>516</v>
      </c>
      <c r="C18" s="11" t="s">
        <v>5054</v>
      </c>
      <c r="D18" s="11" t="s">
        <v>5405</v>
      </c>
      <c r="E18" s="12">
        <v>18915</v>
      </c>
      <c r="F18" s="17">
        <v>44063</v>
      </c>
      <c r="G18" s="12">
        <v>43910</v>
      </c>
      <c r="H18" s="11" t="s">
        <v>134</v>
      </c>
      <c r="I18" s="14" t="s">
        <v>5406</v>
      </c>
      <c r="J18" s="11" t="s">
        <v>80</v>
      </c>
      <c r="K18" s="11" t="s">
        <v>82</v>
      </c>
      <c r="L18" s="14" t="s">
        <v>82</v>
      </c>
      <c r="M18" s="11" t="s">
        <v>905</v>
      </c>
      <c r="N18" s="15">
        <v>0.52500000000000002</v>
      </c>
      <c r="O18" s="15" t="str">
        <f>VLOOKUP(A18,Result!A:D,2,FALSE)</f>
        <v>No</v>
      </c>
      <c r="P18" s="15">
        <f>VLOOKUP(A18,Result!A:D,4,FALSE)</f>
        <v>0.85899999999999999</v>
      </c>
      <c r="Q18" s="16">
        <f>VLOOKUP(A18,Result!A:D,3,FALSE)</f>
        <v>0</v>
      </c>
      <c r="R18" s="16">
        <f>VLOOKUP(A18,Result!A:E,5,FALSE)</f>
        <v>0</v>
      </c>
      <c r="S18" s="28">
        <f>P18+Q18+R18</f>
        <v>0.85899999999999999</v>
      </c>
      <c r="T18" s="32">
        <f>SUM((Q18+R18)*60/0.1)</f>
        <v>0</v>
      </c>
      <c r="U18" s="32">
        <f>SUM(S18*60/0.1)</f>
        <v>515.4</v>
      </c>
      <c r="V18" s="33">
        <f t="shared" si="1"/>
        <v>270</v>
      </c>
      <c r="W18" s="34">
        <f t="shared" si="2"/>
        <v>785.4</v>
      </c>
      <c r="X18" s="10"/>
      <c r="Y18" s="10"/>
      <c r="Z18" s="10"/>
      <c r="AA18" s="10"/>
      <c r="AB18" s="10"/>
      <c r="AC18" s="10"/>
      <c r="AD18" s="10"/>
      <c r="AE18" s="10"/>
      <c r="AF18" s="10"/>
      <c r="AG18" s="10"/>
      <c r="AH18" s="10"/>
      <c r="AI18" s="10"/>
    </row>
    <row r="19" spans="1:35" ht="13.8" x14ac:dyDescent="0.25">
      <c r="A19" s="6">
        <v>1644</v>
      </c>
      <c r="B19" s="11" t="s">
        <v>516</v>
      </c>
      <c r="C19" s="11" t="s">
        <v>5054</v>
      </c>
      <c r="D19" s="11" t="s">
        <v>5427</v>
      </c>
      <c r="E19" s="12">
        <v>16911</v>
      </c>
      <c r="F19" s="17">
        <v>44084</v>
      </c>
      <c r="G19" s="12">
        <v>43906</v>
      </c>
      <c r="H19" s="11" t="s">
        <v>134</v>
      </c>
      <c r="I19" s="14" t="s">
        <v>634</v>
      </c>
      <c r="J19" s="11" t="s">
        <v>80</v>
      </c>
      <c r="K19" s="11" t="s">
        <v>82</v>
      </c>
      <c r="L19" s="14" t="s">
        <v>82</v>
      </c>
      <c r="M19" s="11" t="s">
        <v>82</v>
      </c>
      <c r="N19" s="15">
        <v>0.59699999999999998</v>
      </c>
      <c r="O19" s="15" t="str">
        <f>VLOOKUP(A19,Result!A:D,2,FALSE)</f>
        <v>No</v>
      </c>
      <c r="P19" s="15">
        <f>VLOOKUP(A19,Result!A:D,4,FALSE)</f>
        <v>0.49099999999999999</v>
      </c>
      <c r="Q19" s="16">
        <f>VLOOKUP(A19,Result!A:D,3,FALSE)</f>
        <v>0</v>
      </c>
      <c r="R19" s="16">
        <f>VLOOKUP(A19,Result!A:E,5,FALSE)</f>
        <v>0</v>
      </c>
      <c r="S19" s="28">
        <f>P19+Q19+R19</f>
        <v>0.49099999999999999</v>
      </c>
      <c r="T19" s="32">
        <f>SUM((Q19+R19)*60/0.1)</f>
        <v>0</v>
      </c>
      <c r="U19" s="32">
        <f>SUM(S19*60/0.1)</f>
        <v>294.59999999999997</v>
      </c>
      <c r="V19" s="33">
        <f t="shared" si="1"/>
        <v>270</v>
      </c>
      <c r="W19" s="34">
        <f t="shared" si="2"/>
        <v>564.59999999999991</v>
      </c>
      <c r="X19" s="10"/>
      <c r="Y19" s="10"/>
      <c r="Z19" s="10"/>
      <c r="AA19" s="10"/>
      <c r="AB19" s="10"/>
      <c r="AC19" s="10"/>
      <c r="AD19" s="10"/>
      <c r="AE19" s="10"/>
      <c r="AF19" s="10"/>
      <c r="AG19" s="10"/>
      <c r="AH19" s="10"/>
      <c r="AI19" s="10"/>
    </row>
    <row r="20" spans="1:35" ht="13.8" x14ac:dyDescent="0.25">
      <c r="A20" s="6">
        <v>1705</v>
      </c>
      <c r="B20" s="11" t="s">
        <v>516</v>
      </c>
      <c r="C20" s="11" t="s">
        <v>5054</v>
      </c>
      <c r="D20" s="11" t="s">
        <v>5595</v>
      </c>
      <c r="E20" s="12">
        <v>19424</v>
      </c>
      <c r="F20" s="19"/>
      <c r="G20" s="12">
        <v>43917</v>
      </c>
      <c r="H20" s="11" t="s">
        <v>78</v>
      </c>
      <c r="I20" s="14" t="s">
        <v>199</v>
      </c>
      <c r="J20" s="11" t="s">
        <v>97</v>
      </c>
      <c r="K20" s="11" t="s">
        <v>82</v>
      </c>
      <c r="L20" s="14" t="s">
        <v>82</v>
      </c>
      <c r="M20" s="11" t="s">
        <v>1572</v>
      </c>
      <c r="N20" s="15">
        <v>0.46899999999999997</v>
      </c>
      <c r="O20" s="15" t="str">
        <f>VLOOKUP(A20,Result!A:D,2,FALSE)</f>
        <v>No</v>
      </c>
      <c r="P20" s="15">
        <f>VLOOKUP(A20,Result!A:D,4,FALSE)</f>
        <v>0</v>
      </c>
      <c r="Q20" s="16">
        <f>VLOOKUP(A20,Result!A:D,3,FALSE)</f>
        <v>0</v>
      </c>
      <c r="R20" s="16">
        <f>VLOOKUP(A20,Result!A:E,5,FALSE)</f>
        <v>0</v>
      </c>
      <c r="S20" s="28">
        <f>P20+Q20+R20</f>
        <v>0</v>
      </c>
      <c r="T20" s="32">
        <f>SUM((Q20+R20)*60/0.1)</f>
        <v>0</v>
      </c>
      <c r="U20" s="32">
        <f>SUM(S20*60/0.1)</f>
        <v>0</v>
      </c>
      <c r="V20" s="33">
        <f t="shared" si="1"/>
        <v>270</v>
      </c>
      <c r="W20" s="34">
        <f t="shared" si="2"/>
        <v>270</v>
      </c>
      <c r="X20" s="10"/>
      <c r="Y20" s="10"/>
      <c r="Z20" s="10"/>
      <c r="AA20" s="10"/>
      <c r="AB20" s="10"/>
      <c r="AC20" s="10"/>
      <c r="AD20" s="10"/>
      <c r="AE20" s="10"/>
      <c r="AF20" s="10"/>
      <c r="AG20" s="10"/>
      <c r="AH20" s="10"/>
      <c r="AI20" s="10"/>
    </row>
    <row r="21" spans="1:35" ht="15.75" customHeight="1" x14ac:dyDescent="0.25">
      <c r="A21" s="6">
        <v>1709</v>
      </c>
      <c r="B21" s="11" t="s">
        <v>516</v>
      </c>
      <c r="C21" s="11" t="s">
        <v>5599</v>
      </c>
      <c r="D21" s="11" t="s">
        <v>5600</v>
      </c>
      <c r="E21" s="12">
        <v>19330</v>
      </c>
      <c r="F21" s="17">
        <v>44028</v>
      </c>
      <c r="G21" s="12">
        <v>43931</v>
      </c>
      <c r="H21" s="11" t="s">
        <v>134</v>
      </c>
      <c r="I21" s="14" t="s">
        <v>5601</v>
      </c>
      <c r="J21" s="11" t="s">
        <v>80</v>
      </c>
      <c r="K21" s="11" t="s">
        <v>82</v>
      </c>
      <c r="L21" s="14" t="s">
        <v>82</v>
      </c>
      <c r="M21" s="11" t="s">
        <v>905</v>
      </c>
      <c r="N21" s="15" t="s">
        <v>85</v>
      </c>
      <c r="O21" s="15" t="str">
        <f>VLOOKUP(A21,Result!A:D,2,FALSE)</f>
        <v>No</v>
      </c>
      <c r="P21" s="15">
        <f>VLOOKUP(A21,Result!A:D,4,FALSE)</f>
        <v>0.307</v>
      </c>
      <c r="Q21" s="16">
        <f>VLOOKUP(A21,Result!A:D,3,FALSE)</f>
        <v>0</v>
      </c>
      <c r="R21" s="16">
        <f>VLOOKUP(A21,Result!A:E,5,FALSE)</f>
        <v>0</v>
      </c>
      <c r="S21" s="28">
        <f>P21+Q21+R21</f>
        <v>0.307</v>
      </c>
      <c r="T21" s="32">
        <f>SUM((Q21+R21)*60/0.1)</f>
        <v>0</v>
      </c>
      <c r="U21" s="32">
        <f>SUM(S21*60/0.1)</f>
        <v>184.19999999999996</v>
      </c>
      <c r="V21" s="33">
        <f t="shared" si="1"/>
        <v>270</v>
      </c>
      <c r="W21" s="34">
        <f t="shared" si="2"/>
        <v>454.19999999999993</v>
      </c>
      <c r="X21" s="10"/>
      <c r="Y21" s="10"/>
      <c r="Z21" s="10"/>
      <c r="AA21" s="10"/>
      <c r="AB21" s="10"/>
      <c r="AC21" s="10"/>
      <c r="AD21" s="10"/>
      <c r="AE21" s="10"/>
      <c r="AF21" s="10"/>
      <c r="AG21" s="10"/>
      <c r="AH21" s="10"/>
      <c r="AI21" s="10"/>
    </row>
    <row r="22" spans="1:35" ht="15.75" customHeight="1" x14ac:dyDescent="0.25">
      <c r="A22" s="6">
        <v>1710</v>
      </c>
      <c r="B22" s="11" t="s">
        <v>516</v>
      </c>
      <c r="C22" s="11" t="s">
        <v>5599</v>
      </c>
      <c r="D22" s="11" t="s">
        <v>5602</v>
      </c>
      <c r="E22" s="12">
        <v>18230</v>
      </c>
      <c r="F22" s="19"/>
      <c r="G22" s="12">
        <v>43910</v>
      </c>
      <c r="H22" s="11" t="s">
        <v>78</v>
      </c>
      <c r="I22" s="14" t="s">
        <v>199</v>
      </c>
      <c r="J22" s="11" t="s">
        <v>97</v>
      </c>
      <c r="K22" s="11" t="s">
        <v>82</v>
      </c>
      <c r="L22" s="14" t="s">
        <v>82</v>
      </c>
      <c r="M22" s="11" t="s">
        <v>1572</v>
      </c>
      <c r="N22" s="15">
        <v>1.1439999999999999</v>
      </c>
      <c r="O22" s="15" t="str">
        <f>VLOOKUP(A22,Result!A:D,2,FALSE)</f>
        <v>No</v>
      </c>
      <c r="P22" s="15">
        <f>VLOOKUP(A22,Result!A:D,4,FALSE)</f>
        <v>0</v>
      </c>
      <c r="Q22" s="16">
        <f>VLOOKUP(A22,Result!A:D,3,FALSE)</f>
        <v>0</v>
      </c>
      <c r="R22" s="16">
        <f>VLOOKUP(A22,Result!A:E,5,FALSE)</f>
        <v>0</v>
      </c>
      <c r="S22" s="28">
        <f>P22+Q22+R22</f>
        <v>0</v>
      </c>
      <c r="T22" s="32">
        <f>SUM((Q22+R22)*60/0.1)</f>
        <v>0</v>
      </c>
      <c r="U22" s="32">
        <f>SUM(S22*60/0.1)</f>
        <v>0</v>
      </c>
      <c r="V22" s="33">
        <f t="shared" si="1"/>
        <v>270</v>
      </c>
      <c r="W22" s="34">
        <f t="shared" si="2"/>
        <v>270</v>
      </c>
      <c r="X22" s="10"/>
      <c r="Y22" s="10"/>
      <c r="Z22" s="10"/>
      <c r="AA22" s="10"/>
      <c r="AB22" s="10"/>
      <c r="AC22" s="10"/>
      <c r="AD22" s="10"/>
      <c r="AE22" s="10"/>
      <c r="AF22" s="10"/>
      <c r="AG22" s="10"/>
      <c r="AH22" s="10"/>
      <c r="AI22" s="10"/>
    </row>
    <row r="23" spans="1:35" ht="15.75" customHeight="1" x14ac:dyDescent="0.25">
      <c r="A23" s="6">
        <v>1711</v>
      </c>
      <c r="B23" s="11" t="s">
        <v>516</v>
      </c>
      <c r="C23" s="11" t="s">
        <v>5599</v>
      </c>
      <c r="D23" s="11" t="s">
        <v>5603</v>
      </c>
      <c r="E23" s="12">
        <v>16794</v>
      </c>
      <c r="F23" s="17">
        <v>43955</v>
      </c>
      <c r="G23" s="12">
        <v>43893</v>
      </c>
      <c r="H23" s="11" t="s">
        <v>114</v>
      </c>
      <c r="I23" s="14" t="s">
        <v>5604</v>
      </c>
      <c r="J23" s="11" t="s">
        <v>5605</v>
      </c>
      <c r="K23" s="11" t="s">
        <v>82</v>
      </c>
      <c r="L23" s="14" t="s">
        <v>5606</v>
      </c>
      <c r="M23" s="11"/>
      <c r="N23" s="15">
        <v>3.0129999999999999</v>
      </c>
      <c r="O23" s="15" t="str">
        <f>VLOOKUP(A23,Result!A:D,2,FALSE)</f>
        <v>No</v>
      </c>
      <c r="P23" s="15">
        <f>VLOOKUP(A23,Result!A:D,4,FALSE)</f>
        <v>2.286</v>
      </c>
      <c r="Q23" s="16">
        <f>VLOOKUP(A23,Result!A:D,3,FALSE)</f>
        <v>0.14299999999999999</v>
      </c>
      <c r="R23" s="16">
        <f>VLOOKUP(A23,Result!A:E,5,FALSE)</f>
        <v>0</v>
      </c>
      <c r="S23" s="28">
        <f>P23+Q23+R23</f>
        <v>2.4289999999999998</v>
      </c>
      <c r="T23" s="32">
        <f>SUM((Q23+R23)*60/0.1)</f>
        <v>85.8</v>
      </c>
      <c r="U23" s="32">
        <f>SUM(S23*60/0.1)</f>
        <v>1457.3999999999996</v>
      </c>
      <c r="V23" s="33">
        <f t="shared" si="1"/>
        <v>270</v>
      </c>
      <c r="W23" s="34">
        <f t="shared" si="2"/>
        <v>1727.3999999999996</v>
      </c>
      <c r="X23" s="10"/>
      <c r="Y23" s="10"/>
      <c r="Z23" s="10"/>
      <c r="AA23" s="10"/>
      <c r="AB23" s="10"/>
      <c r="AC23" s="10"/>
      <c r="AD23" s="10"/>
      <c r="AE23" s="10"/>
      <c r="AF23" s="10"/>
      <c r="AG23" s="10"/>
      <c r="AH23" s="10"/>
      <c r="AI23" s="10"/>
    </row>
    <row r="24" spans="1:35" ht="15.75" customHeight="1" x14ac:dyDescent="0.25">
      <c r="A24" s="6">
        <v>1712</v>
      </c>
      <c r="B24" s="11" t="s">
        <v>516</v>
      </c>
      <c r="C24" s="11" t="s">
        <v>5599</v>
      </c>
      <c r="D24" s="11" t="s">
        <v>5607</v>
      </c>
      <c r="E24" s="12">
        <v>30203</v>
      </c>
      <c r="F24" s="19"/>
      <c r="G24" s="12">
        <v>43908</v>
      </c>
      <c r="H24" s="11" t="s">
        <v>114</v>
      </c>
      <c r="I24" s="14" t="s">
        <v>115</v>
      </c>
      <c r="J24" s="11"/>
      <c r="K24" s="11"/>
      <c r="L24" s="14"/>
      <c r="M24" s="11"/>
      <c r="N24" s="15">
        <v>0.53700000000000003</v>
      </c>
      <c r="O24" s="15" t="str">
        <f>VLOOKUP(A24,Result!A:D,2,FALSE)</f>
        <v>No</v>
      </c>
      <c r="P24" s="15">
        <f>VLOOKUP(A24,Result!A:D,4,FALSE)</f>
        <v>0</v>
      </c>
      <c r="Q24" s="16">
        <f>VLOOKUP(A24,Result!A:D,3,FALSE)</f>
        <v>0</v>
      </c>
      <c r="R24" s="16">
        <f>VLOOKUP(A24,Result!A:E,5,FALSE)</f>
        <v>0</v>
      </c>
      <c r="S24" s="28">
        <f>P24+Q24+R24</f>
        <v>0</v>
      </c>
      <c r="T24" s="32">
        <f>SUM((Q24+R24)*60/0.1)</f>
        <v>0</v>
      </c>
      <c r="U24" s="32">
        <f>SUM(S24*60/0.1)</f>
        <v>0</v>
      </c>
      <c r="V24" s="33">
        <f t="shared" si="1"/>
        <v>270</v>
      </c>
      <c r="W24" s="34">
        <f t="shared" si="2"/>
        <v>270</v>
      </c>
      <c r="X24" s="10"/>
      <c r="Y24" s="10"/>
      <c r="Z24" s="10"/>
      <c r="AA24" s="10"/>
      <c r="AB24" s="10"/>
      <c r="AC24" s="10"/>
      <c r="AD24" s="10"/>
      <c r="AE24" s="10"/>
      <c r="AF24" s="10"/>
      <c r="AG24" s="10"/>
      <c r="AH24" s="10"/>
      <c r="AI24" s="10"/>
    </row>
    <row r="25" spans="1:35" ht="15.75" customHeight="1" x14ac:dyDescent="0.25">
      <c r="A25" s="6">
        <v>1713</v>
      </c>
      <c r="B25" s="11" t="s">
        <v>516</v>
      </c>
      <c r="C25" s="11" t="s">
        <v>5599</v>
      </c>
      <c r="D25" s="11" t="s">
        <v>5608</v>
      </c>
      <c r="E25" s="12">
        <v>20131</v>
      </c>
      <c r="F25" s="19"/>
      <c r="G25" s="12">
        <v>43931</v>
      </c>
      <c r="H25" s="11" t="s">
        <v>134</v>
      </c>
      <c r="I25" s="14" t="s">
        <v>199</v>
      </c>
      <c r="J25" s="11" t="s">
        <v>97</v>
      </c>
      <c r="K25" s="11" t="s">
        <v>82</v>
      </c>
      <c r="L25" s="14" t="s">
        <v>82</v>
      </c>
      <c r="M25" s="11" t="s">
        <v>5520</v>
      </c>
      <c r="N25" s="15">
        <v>0.45800000000000002</v>
      </c>
      <c r="O25" s="15" t="str">
        <f>VLOOKUP(A25,Result!A:D,2,FALSE)</f>
        <v>No</v>
      </c>
      <c r="P25" s="15">
        <f>VLOOKUP(A25,Result!A:D,4,FALSE)</f>
        <v>0</v>
      </c>
      <c r="Q25" s="16">
        <f>VLOOKUP(A25,Result!A:D,3,FALSE)</f>
        <v>0</v>
      </c>
      <c r="R25" s="16">
        <f>VLOOKUP(A25,Result!A:E,5,FALSE)</f>
        <v>0</v>
      </c>
      <c r="S25" s="28">
        <f>P25+Q25+R25</f>
        <v>0</v>
      </c>
      <c r="T25" s="32">
        <f>SUM((Q25+R25)*60/0.1)</f>
        <v>0</v>
      </c>
      <c r="U25" s="32">
        <f>SUM(S25*60/0.1)</f>
        <v>0</v>
      </c>
      <c r="V25" s="33">
        <f t="shared" si="1"/>
        <v>270</v>
      </c>
      <c r="W25" s="34">
        <f t="shared" si="2"/>
        <v>270</v>
      </c>
      <c r="X25" s="10"/>
      <c r="Y25" s="10"/>
      <c r="Z25" s="10"/>
      <c r="AA25" s="10"/>
      <c r="AB25" s="10"/>
      <c r="AC25" s="10"/>
      <c r="AD25" s="10"/>
      <c r="AE25" s="10"/>
      <c r="AF25" s="10"/>
      <c r="AG25" s="10"/>
      <c r="AH25" s="10"/>
      <c r="AI25" s="10"/>
    </row>
    <row r="26" spans="1:35" ht="15.75" customHeight="1" x14ac:dyDescent="0.25">
      <c r="A26" s="6">
        <v>1714</v>
      </c>
      <c r="B26" s="11" t="s">
        <v>516</v>
      </c>
      <c r="C26" s="11" t="s">
        <v>5599</v>
      </c>
      <c r="D26" s="11" t="s">
        <v>5609</v>
      </c>
      <c r="E26" s="12">
        <v>16202</v>
      </c>
      <c r="F26" s="17">
        <v>43937</v>
      </c>
      <c r="G26" s="12">
        <v>43931</v>
      </c>
      <c r="H26" s="11" t="s">
        <v>134</v>
      </c>
      <c r="I26" s="14" t="s">
        <v>115</v>
      </c>
      <c r="J26" s="11" t="s">
        <v>97</v>
      </c>
      <c r="K26" s="11" t="s">
        <v>82</v>
      </c>
      <c r="L26" s="14" t="s">
        <v>82</v>
      </c>
      <c r="M26" s="11" t="s">
        <v>5520</v>
      </c>
      <c r="N26" s="15">
        <v>0.59799999999999998</v>
      </c>
      <c r="O26" s="15" t="str">
        <f>VLOOKUP(A26,Result!A:D,2,FALSE)</f>
        <v>No</v>
      </c>
      <c r="P26" s="15">
        <f>VLOOKUP(A26,Result!A:D,4,FALSE)</f>
        <v>0</v>
      </c>
      <c r="Q26" s="16">
        <f>VLOOKUP(A26,Result!A:D,3,FALSE)</f>
        <v>0</v>
      </c>
      <c r="R26" s="16">
        <f>VLOOKUP(A26,Result!A:E,5,FALSE)</f>
        <v>0</v>
      </c>
      <c r="S26" s="28">
        <f>P26+Q26+R26</f>
        <v>0</v>
      </c>
      <c r="T26" s="32">
        <f>SUM((Q26+R26)*60/0.1)</f>
        <v>0</v>
      </c>
      <c r="U26" s="32">
        <f>SUM(S26*60/0.1)</f>
        <v>0</v>
      </c>
      <c r="V26" s="33">
        <f t="shared" si="1"/>
        <v>270</v>
      </c>
      <c r="W26" s="34">
        <f t="shared" si="2"/>
        <v>270</v>
      </c>
      <c r="X26" s="10"/>
      <c r="Y26" s="10"/>
      <c r="Z26" s="10"/>
      <c r="AA26" s="10"/>
      <c r="AB26" s="10"/>
      <c r="AC26" s="10"/>
      <c r="AD26" s="10"/>
      <c r="AE26" s="10"/>
      <c r="AF26" s="10"/>
      <c r="AG26" s="10"/>
      <c r="AH26" s="10"/>
      <c r="AI26" s="10"/>
    </row>
    <row r="27" spans="1:35" ht="15.75" customHeight="1" x14ac:dyDescent="0.25">
      <c r="A27" s="6">
        <v>1715</v>
      </c>
      <c r="B27" s="11" t="s">
        <v>516</v>
      </c>
      <c r="C27" s="11" t="s">
        <v>5599</v>
      </c>
      <c r="D27" s="11" t="s">
        <v>5610</v>
      </c>
      <c r="E27" s="12">
        <v>20155</v>
      </c>
      <c r="F27" s="17">
        <v>44036</v>
      </c>
      <c r="G27" s="12">
        <v>43908</v>
      </c>
      <c r="H27" s="11" t="s">
        <v>114</v>
      </c>
      <c r="I27" s="14" t="s">
        <v>4441</v>
      </c>
      <c r="J27" s="11" t="s">
        <v>1611</v>
      </c>
      <c r="K27" s="11" t="s">
        <v>1792</v>
      </c>
      <c r="L27" s="14" t="s">
        <v>5611</v>
      </c>
      <c r="M27" s="11" t="s">
        <v>1717</v>
      </c>
      <c r="N27" s="15">
        <v>0.45300000000000001</v>
      </c>
      <c r="O27" s="15" t="str">
        <f>VLOOKUP(A27,Result!A:D,2,FALSE)</f>
        <v>No</v>
      </c>
      <c r="P27" s="15">
        <f>VLOOKUP(A27,Result!A:D,4,FALSE)</f>
        <v>0.36799999999999999</v>
      </c>
      <c r="Q27" s="16">
        <f>VLOOKUP(A27,Result!A:D,3,FALSE)</f>
        <v>0.61199999999999999</v>
      </c>
      <c r="R27" s="16">
        <f>VLOOKUP(A27,Result!A:E,5,FALSE)</f>
        <v>0</v>
      </c>
      <c r="S27" s="28">
        <f>P27+Q27+R27</f>
        <v>0.98</v>
      </c>
      <c r="T27" s="32">
        <f>SUM((Q27+R27)*60/0.1)</f>
        <v>367.2</v>
      </c>
      <c r="U27" s="32">
        <f>SUM(S27*60/0.1)</f>
        <v>587.99999999999989</v>
      </c>
      <c r="V27" s="33">
        <f t="shared" si="1"/>
        <v>270</v>
      </c>
      <c r="W27" s="34">
        <f t="shared" si="2"/>
        <v>857.99999999999989</v>
      </c>
      <c r="X27" s="10"/>
      <c r="Y27" s="10"/>
      <c r="Z27" s="10"/>
      <c r="AA27" s="10"/>
      <c r="AB27" s="10"/>
      <c r="AC27" s="10"/>
      <c r="AD27" s="10"/>
      <c r="AE27" s="10"/>
      <c r="AF27" s="10"/>
      <c r="AG27" s="10"/>
      <c r="AH27" s="10"/>
      <c r="AI27" s="10"/>
    </row>
    <row r="28" spans="1:35" ht="15.75" customHeight="1" x14ac:dyDescent="0.25">
      <c r="A28" s="6">
        <v>1716</v>
      </c>
      <c r="B28" s="11" t="s">
        <v>516</v>
      </c>
      <c r="C28" s="11" t="s">
        <v>5599</v>
      </c>
      <c r="D28" s="11" t="s">
        <v>5612</v>
      </c>
      <c r="E28" s="12">
        <v>25270</v>
      </c>
      <c r="F28" s="17">
        <v>44039</v>
      </c>
      <c r="G28" s="12">
        <v>43907</v>
      </c>
      <c r="H28" s="11" t="s">
        <v>78</v>
      </c>
      <c r="I28" s="14" t="s">
        <v>115</v>
      </c>
      <c r="J28" s="11" t="s">
        <v>97</v>
      </c>
      <c r="K28" s="11" t="s">
        <v>82</v>
      </c>
      <c r="L28" s="14" t="s">
        <v>82</v>
      </c>
      <c r="M28" s="11" t="s">
        <v>99</v>
      </c>
      <c r="N28" s="15">
        <v>0.745</v>
      </c>
      <c r="O28" s="15" t="str">
        <f>VLOOKUP(A28,Result!A:D,2,FALSE)</f>
        <v>No</v>
      </c>
      <c r="P28" s="15">
        <f>VLOOKUP(A28,Result!A:D,4,FALSE)</f>
        <v>0</v>
      </c>
      <c r="Q28" s="16">
        <f>VLOOKUP(A28,Result!A:D,3,FALSE)</f>
        <v>0</v>
      </c>
      <c r="R28" s="16">
        <f>VLOOKUP(A28,Result!A:E,5,FALSE)</f>
        <v>0</v>
      </c>
      <c r="S28" s="28">
        <f>P28+Q28+R28</f>
        <v>0</v>
      </c>
      <c r="T28" s="32">
        <f>SUM((Q28+R28)*60/0.1)</f>
        <v>0</v>
      </c>
      <c r="U28" s="32">
        <f>SUM(S28*60/0.1)</f>
        <v>0</v>
      </c>
      <c r="V28" s="33">
        <f t="shared" si="1"/>
        <v>270</v>
      </c>
      <c r="W28" s="34">
        <f t="shared" si="2"/>
        <v>270</v>
      </c>
      <c r="X28" s="10"/>
      <c r="Y28" s="10"/>
      <c r="Z28" s="10"/>
      <c r="AA28" s="10"/>
      <c r="AB28" s="10"/>
      <c r="AC28" s="10"/>
      <c r="AD28" s="10"/>
      <c r="AE28" s="10"/>
      <c r="AF28" s="10"/>
      <c r="AG28" s="10"/>
      <c r="AH28" s="10"/>
      <c r="AI28" s="10"/>
    </row>
    <row r="29" spans="1:35" ht="15.75" customHeight="1" x14ac:dyDescent="0.25">
      <c r="A29" s="6">
        <v>1717</v>
      </c>
      <c r="B29" s="11" t="s">
        <v>516</v>
      </c>
      <c r="C29" s="11" t="s">
        <v>5599</v>
      </c>
      <c r="D29" s="11" t="s">
        <v>5613</v>
      </c>
      <c r="E29" s="12">
        <v>18625</v>
      </c>
      <c r="F29" s="17">
        <v>43944</v>
      </c>
      <c r="G29" s="12">
        <v>43894</v>
      </c>
      <c r="H29" s="11" t="s">
        <v>114</v>
      </c>
      <c r="I29" s="14" t="s">
        <v>97</v>
      </c>
      <c r="J29" s="11" t="s">
        <v>97</v>
      </c>
      <c r="K29" s="11" t="s">
        <v>82</v>
      </c>
      <c r="L29" s="14" t="s">
        <v>5614</v>
      </c>
      <c r="M29" s="11"/>
      <c r="N29" s="15">
        <v>1.181</v>
      </c>
      <c r="O29" s="15" t="str">
        <f>VLOOKUP(A29,Result!A:D,2,FALSE)</f>
        <v>No</v>
      </c>
      <c r="P29" s="15">
        <f>VLOOKUP(A29,Result!A:D,4,FALSE)</f>
        <v>0</v>
      </c>
      <c r="Q29" s="16">
        <f>VLOOKUP(A29,Result!A:D,3,FALSE)</f>
        <v>0.71500000000000008</v>
      </c>
      <c r="R29" s="16">
        <f>VLOOKUP(A29,Result!A:E,5,FALSE)</f>
        <v>0</v>
      </c>
      <c r="S29" s="28">
        <f>P29+Q29+R29</f>
        <v>0.71500000000000008</v>
      </c>
      <c r="T29" s="32">
        <f>SUM((Q29+R29)*60/0.1)</f>
        <v>429.00000000000006</v>
      </c>
      <c r="U29" s="32">
        <f>SUM(S29*60/0.1)</f>
        <v>429.00000000000006</v>
      </c>
      <c r="V29" s="33">
        <f t="shared" si="1"/>
        <v>270</v>
      </c>
      <c r="W29" s="34">
        <f t="shared" si="2"/>
        <v>699</v>
      </c>
      <c r="X29" s="10"/>
      <c r="Y29" s="10"/>
      <c r="Z29" s="10"/>
      <c r="AA29" s="10"/>
      <c r="AB29" s="10"/>
      <c r="AC29" s="10"/>
      <c r="AD29" s="10"/>
      <c r="AE29" s="10"/>
      <c r="AF29" s="10"/>
      <c r="AG29" s="10"/>
      <c r="AH29" s="10"/>
      <c r="AI29" s="10"/>
    </row>
    <row r="30" spans="1:35" ht="15.75" customHeight="1" x14ac:dyDescent="0.25">
      <c r="A30" s="6">
        <v>1718</v>
      </c>
      <c r="B30" s="11" t="s">
        <v>516</v>
      </c>
      <c r="C30" s="11" t="s">
        <v>5599</v>
      </c>
      <c r="D30" s="11" t="s">
        <v>5615</v>
      </c>
      <c r="E30" s="12">
        <v>20526</v>
      </c>
      <c r="F30" s="17">
        <v>43949</v>
      </c>
      <c r="G30" s="12">
        <v>43833</v>
      </c>
      <c r="H30" s="11" t="s">
        <v>134</v>
      </c>
      <c r="I30" s="14" t="s">
        <v>5616</v>
      </c>
      <c r="J30" s="11" t="s">
        <v>80</v>
      </c>
      <c r="K30" s="11" t="s">
        <v>5617</v>
      </c>
      <c r="L30" s="14" t="s">
        <v>82</v>
      </c>
      <c r="M30" s="11" t="s">
        <v>5618</v>
      </c>
      <c r="N30" s="15">
        <v>4.1539999999999999</v>
      </c>
      <c r="O30" s="15" t="str">
        <f>VLOOKUP(A30,Result!A:D,2,FALSE)</f>
        <v>No</v>
      </c>
      <c r="P30" s="15">
        <f>VLOOKUP(A30,Result!A:D,4,FALSE)</f>
        <v>2.1619999999999999</v>
      </c>
      <c r="Q30" s="16">
        <f>VLOOKUP(A30,Result!A:D,3,FALSE)</f>
        <v>0</v>
      </c>
      <c r="R30" s="16">
        <f>VLOOKUP(A30,Result!A:E,5,FALSE)</f>
        <v>0</v>
      </c>
      <c r="S30" s="28">
        <f>P30+Q30+R30</f>
        <v>2.1619999999999999</v>
      </c>
      <c r="T30" s="32">
        <f>SUM((Q30+R30)*60/0.1)</f>
        <v>0</v>
      </c>
      <c r="U30" s="32">
        <f>SUM(S30*60/0.1)</f>
        <v>1297.1999999999998</v>
      </c>
      <c r="V30" s="33">
        <f t="shared" si="1"/>
        <v>270</v>
      </c>
      <c r="W30" s="34">
        <f t="shared" si="2"/>
        <v>1567.1999999999998</v>
      </c>
      <c r="X30" s="10"/>
      <c r="Y30" s="10"/>
      <c r="Z30" s="10"/>
      <c r="AA30" s="10"/>
      <c r="AB30" s="10"/>
      <c r="AC30" s="10"/>
      <c r="AD30" s="10"/>
      <c r="AE30" s="10"/>
      <c r="AF30" s="10"/>
      <c r="AG30" s="10"/>
      <c r="AH30" s="10"/>
      <c r="AI30" s="10"/>
    </row>
    <row r="31" spans="1:35" ht="15.75" customHeight="1" x14ac:dyDescent="0.25">
      <c r="A31" s="6">
        <v>1719</v>
      </c>
      <c r="B31" s="11" t="s">
        <v>516</v>
      </c>
      <c r="C31" s="11" t="s">
        <v>5599</v>
      </c>
      <c r="D31" s="11" t="s">
        <v>5619</v>
      </c>
      <c r="E31" s="12">
        <v>23772</v>
      </c>
      <c r="F31" s="17">
        <v>43955</v>
      </c>
      <c r="G31" s="12">
        <v>43889</v>
      </c>
      <c r="H31" s="11" t="s">
        <v>114</v>
      </c>
      <c r="I31" s="14" t="s">
        <v>5620</v>
      </c>
      <c r="J31" s="11" t="s">
        <v>80</v>
      </c>
      <c r="K31" s="11" t="s">
        <v>82</v>
      </c>
      <c r="L31" s="14" t="s">
        <v>82</v>
      </c>
      <c r="M31" s="11" t="s">
        <v>5621</v>
      </c>
      <c r="N31" s="15">
        <v>0.78700000000000003</v>
      </c>
      <c r="O31" s="15" t="str">
        <f>VLOOKUP(A31,Result!A:D,2,FALSE)</f>
        <v>No</v>
      </c>
      <c r="P31" s="15">
        <f>VLOOKUP(A31,Result!A:D,4,FALSE)</f>
        <v>2.1640000000000001</v>
      </c>
      <c r="Q31" s="16">
        <f>VLOOKUP(A31,Result!A:D,3,FALSE)</f>
        <v>0</v>
      </c>
      <c r="R31" s="16">
        <f>VLOOKUP(A31,Result!A:E,5,FALSE)</f>
        <v>0</v>
      </c>
      <c r="S31" s="28">
        <f>P31+Q31+R31</f>
        <v>2.1640000000000001</v>
      </c>
      <c r="T31" s="32">
        <f>SUM((Q31+R31)*60/0.1)</f>
        <v>0</v>
      </c>
      <c r="U31" s="32">
        <f>SUM(S31*60/0.1)</f>
        <v>1298.3999999999999</v>
      </c>
      <c r="V31" s="33">
        <f t="shared" si="1"/>
        <v>270</v>
      </c>
      <c r="W31" s="34">
        <f t="shared" si="2"/>
        <v>1568.3999999999999</v>
      </c>
      <c r="X31" s="10"/>
      <c r="Y31" s="10"/>
      <c r="Z31" s="10"/>
      <c r="AA31" s="10"/>
      <c r="AB31" s="10"/>
      <c r="AC31" s="10"/>
      <c r="AD31" s="10"/>
      <c r="AE31" s="10"/>
      <c r="AF31" s="10"/>
      <c r="AG31" s="10"/>
      <c r="AH31" s="10"/>
      <c r="AI31" s="10"/>
    </row>
    <row r="32" spans="1:35" ht="15.75" customHeight="1" x14ac:dyDescent="0.25">
      <c r="A32" s="6">
        <v>1720</v>
      </c>
      <c r="B32" s="11" t="s">
        <v>516</v>
      </c>
      <c r="C32" s="11" t="s">
        <v>5599</v>
      </c>
      <c r="D32" s="11" t="s">
        <v>5622</v>
      </c>
      <c r="E32" s="12">
        <v>19991</v>
      </c>
      <c r="F32" s="17">
        <v>44033</v>
      </c>
      <c r="G32" s="12">
        <v>43893</v>
      </c>
      <c r="H32" s="11" t="s">
        <v>114</v>
      </c>
      <c r="I32" s="14" t="s">
        <v>5623</v>
      </c>
      <c r="J32" s="11" t="s">
        <v>80</v>
      </c>
      <c r="K32" s="11" t="s">
        <v>82</v>
      </c>
      <c r="L32" s="14" t="s">
        <v>82</v>
      </c>
      <c r="M32" s="11" t="s">
        <v>82</v>
      </c>
      <c r="N32" s="15">
        <v>1.992</v>
      </c>
      <c r="O32" s="15" t="str">
        <f>VLOOKUP(A32,Result!A:D,2,FALSE)</f>
        <v>No</v>
      </c>
      <c r="P32" s="15">
        <f>VLOOKUP(A32,Result!A:D,4,FALSE)</f>
        <v>1.179</v>
      </c>
      <c r="Q32" s="16">
        <f>VLOOKUP(A32,Result!A:D,3,FALSE)</f>
        <v>0</v>
      </c>
      <c r="R32" s="16">
        <f>VLOOKUP(A32,Result!A:E,5,FALSE)</f>
        <v>0</v>
      </c>
      <c r="S32" s="28">
        <f>P32+Q32+R32</f>
        <v>1.179</v>
      </c>
      <c r="T32" s="32">
        <f>SUM((Q32+R32)*60/0.1)</f>
        <v>0</v>
      </c>
      <c r="U32" s="32">
        <f>SUM(S32*60/0.1)</f>
        <v>707.40000000000009</v>
      </c>
      <c r="V32" s="33">
        <f t="shared" si="1"/>
        <v>270</v>
      </c>
      <c r="W32" s="34">
        <f t="shared" si="2"/>
        <v>977.40000000000009</v>
      </c>
      <c r="X32" s="10"/>
      <c r="Y32" s="10"/>
      <c r="Z32" s="10"/>
      <c r="AA32" s="10"/>
      <c r="AB32" s="10"/>
      <c r="AC32" s="10"/>
      <c r="AD32" s="10"/>
      <c r="AE32" s="10"/>
      <c r="AF32" s="10"/>
      <c r="AG32" s="10"/>
      <c r="AH32" s="10"/>
      <c r="AI32" s="10"/>
    </row>
    <row r="33" spans="1:35" ht="15.75" customHeight="1" x14ac:dyDescent="0.25">
      <c r="A33" s="6">
        <v>1721</v>
      </c>
      <c r="B33" s="11" t="s">
        <v>516</v>
      </c>
      <c r="C33" s="11" t="s">
        <v>5599</v>
      </c>
      <c r="D33" s="11" t="s">
        <v>5624</v>
      </c>
      <c r="E33" s="12">
        <v>19594</v>
      </c>
      <c r="F33" s="17">
        <v>43973</v>
      </c>
      <c r="G33" s="12">
        <v>43885</v>
      </c>
      <c r="H33" s="11" t="s">
        <v>160</v>
      </c>
      <c r="I33" s="14" t="s">
        <v>5625</v>
      </c>
      <c r="J33" s="11" t="s">
        <v>80</v>
      </c>
      <c r="K33" s="11" t="s">
        <v>82</v>
      </c>
      <c r="L33" s="14" t="s">
        <v>5626</v>
      </c>
      <c r="M33" s="11" t="s">
        <v>5627</v>
      </c>
      <c r="N33" s="15">
        <v>0.95499999999999996</v>
      </c>
      <c r="O33" s="15" t="str">
        <f>VLOOKUP(A33,Result!A:D,2,FALSE)</f>
        <v>No</v>
      </c>
      <c r="P33" s="15">
        <f>VLOOKUP(A33,Result!A:D,4,FALSE)</f>
        <v>2.78</v>
      </c>
      <c r="Q33" s="16">
        <f>VLOOKUP(A33,Result!A:D,3,FALSE)</f>
        <v>6.8000000000000005E-2</v>
      </c>
      <c r="R33" s="16">
        <f>VLOOKUP(A33,Result!A:E,5,FALSE)</f>
        <v>0.313</v>
      </c>
      <c r="S33" s="28">
        <f>P33+Q33+R33</f>
        <v>3.161</v>
      </c>
      <c r="T33" s="32">
        <f>SUM((Q33+R33)*60/0.1)</f>
        <v>228.6</v>
      </c>
      <c r="U33" s="32">
        <f>SUM(S33*60/0.1)</f>
        <v>1896.6</v>
      </c>
      <c r="V33" s="33">
        <f t="shared" si="1"/>
        <v>270</v>
      </c>
      <c r="W33" s="34">
        <f t="shared" si="2"/>
        <v>2166.6</v>
      </c>
      <c r="X33" s="10"/>
      <c r="Y33" s="10"/>
      <c r="Z33" s="10"/>
      <c r="AA33" s="10"/>
      <c r="AB33" s="10"/>
      <c r="AC33" s="10"/>
      <c r="AD33" s="10"/>
      <c r="AE33" s="10"/>
      <c r="AF33" s="10"/>
      <c r="AG33" s="10"/>
      <c r="AH33" s="10"/>
      <c r="AI33" s="10"/>
    </row>
    <row r="34" spans="1:35" ht="15.75" customHeight="1" x14ac:dyDescent="0.25">
      <c r="A34" s="6">
        <v>1722</v>
      </c>
      <c r="B34" s="11" t="s">
        <v>516</v>
      </c>
      <c r="C34" s="11" t="s">
        <v>5599</v>
      </c>
      <c r="D34" s="11" t="s">
        <v>5628</v>
      </c>
      <c r="E34" s="12">
        <v>19941</v>
      </c>
      <c r="F34" s="19"/>
      <c r="G34" s="12">
        <v>43931</v>
      </c>
      <c r="H34" s="11" t="s">
        <v>134</v>
      </c>
      <c r="I34" s="14" t="s">
        <v>115</v>
      </c>
      <c r="J34" s="11" t="s">
        <v>97</v>
      </c>
      <c r="K34" s="11" t="s">
        <v>82</v>
      </c>
      <c r="L34" s="14" t="s">
        <v>82</v>
      </c>
      <c r="M34" s="11" t="s">
        <v>5520</v>
      </c>
      <c r="N34" s="15">
        <v>0.45300000000000001</v>
      </c>
      <c r="O34" s="15" t="str">
        <f>VLOOKUP(A34,Result!A:D,2,FALSE)</f>
        <v>No</v>
      </c>
      <c r="P34" s="15">
        <f>VLOOKUP(A34,Result!A:D,4,FALSE)</f>
        <v>0</v>
      </c>
      <c r="Q34" s="16">
        <f>VLOOKUP(A34,Result!A:D,3,FALSE)</f>
        <v>0</v>
      </c>
      <c r="R34" s="16">
        <f>VLOOKUP(A34,Result!A:E,5,FALSE)</f>
        <v>0</v>
      </c>
      <c r="S34" s="28">
        <f>P34+Q34+R34</f>
        <v>0</v>
      </c>
      <c r="T34" s="32">
        <f>SUM((Q34+R34)*60/0.1)</f>
        <v>0</v>
      </c>
      <c r="U34" s="32">
        <f>SUM(S34*60/0.1)</f>
        <v>0</v>
      </c>
      <c r="V34" s="33">
        <f t="shared" si="1"/>
        <v>270</v>
      </c>
      <c r="W34" s="34">
        <f t="shared" si="2"/>
        <v>270</v>
      </c>
      <c r="X34" s="10"/>
      <c r="Y34" s="10"/>
      <c r="Z34" s="10"/>
      <c r="AA34" s="10"/>
      <c r="AB34" s="10"/>
      <c r="AC34" s="10"/>
      <c r="AD34" s="10"/>
      <c r="AE34" s="10"/>
      <c r="AF34" s="10"/>
      <c r="AG34" s="10"/>
      <c r="AH34" s="10"/>
      <c r="AI34" s="10"/>
    </row>
    <row r="35" spans="1:35" ht="15.75" customHeight="1" x14ac:dyDescent="0.25">
      <c r="A35" s="6">
        <v>1723</v>
      </c>
      <c r="B35" s="11" t="s">
        <v>516</v>
      </c>
      <c r="C35" s="11" t="s">
        <v>5599</v>
      </c>
      <c r="D35" s="11" t="s">
        <v>5629</v>
      </c>
      <c r="E35" s="12">
        <v>19457</v>
      </c>
      <c r="F35" s="17">
        <v>43972</v>
      </c>
      <c r="G35" s="12">
        <v>43847</v>
      </c>
      <c r="H35" s="11" t="s">
        <v>217</v>
      </c>
      <c r="I35" s="14" t="s">
        <v>2010</v>
      </c>
      <c r="J35" s="11" t="s">
        <v>4794</v>
      </c>
      <c r="K35" s="11" t="s">
        <v>82</v>
      </c>
      <c r="L35" s="14" t="s">
        <v>82</v>
      </c>
      <c r="M35" s="11" t="s">
        <v>5630</v>
      </c>
      <c r="N35" s="15">
        <v>0.52500000000000002</v>
      </c>
      <c r="O35" s="15" t="str">
        <f>VLOOKUP(A35,Result!A:D,2,FALSE)</f>
        <v>No</v>
      </c>
      <c r="P35" s="15">
        <f>VLOOKUP(A35,Result!A:D,4,FALSE)</f>
        <v>0.30499999999999999</v>
      </c>
      <c r="Q35" s="16">
        <f>VLOOKUP(A35,Result!A:D,3,FALSE)</f>
        <v>0</v>
      </c>
      <c r="R35" s="16">
        <f>VLOOKUP(A35,Result!A:E,5,FALSE)</f>
        <v>0</v>
      </c>
      <c r="S35" s="28">
        <f>P35+Q35+R35</f>
        <v>0.30499999999999999</v>
      </c>
      <c r="T35" s="32">
        <f>SUM((Q35+R35)*60/0.1)</f>
        <v>0</v>
      </c>
      <c r="U35" s="32">
        <f>SUM(S35*60/0.1)</f>
        <v>183</v>
      </c>
      <c r="V35" s="33">
        <f t="shared" si="1"/>
        <v>270</v>
      </c>
      <c r="W35" s="34">
        <f t="shared" si="2"/>
        <v>453</v>
      </c>
      <c r="X35" s="10"/>
      <c r="Y35" s="10"/>
      <c r="Z35" s="10"/>
      <c r="AA35" s="10"/>
      <c r="AB35" s="10"/>
      <c r="AC35" s="10"/>
      <c r="AD35" s="10"/>
      <c r="AE35" s="10"/>
      <c r="AF35" s="10"/>
      <c r="AG35" s="10"/>
      <c r="AH35" s="10"/>
      <c r="AI35" s="10"/>
    </row>
    <row r="36" spans="1:35" ht="15.75" customHeight="1" x14ac:dyDescent="0.25">
      <c r="A36" s="6">
        <v>1724</v>
      </c>
      <c r="B36" s="11" t="s">
        <v>516</v>
      </c>
      <c r="C36" s="11" t="s">
        <v>5599</v>
      </c>
      <c r="D36" s="11" t="s">
        <v>5631</v>
      </c>
      <c r="E36" s="12">
        <v>18120</v>
      </c>
      <c r="F36" s="17">
        <v>44035</v>
      </c>
      <c r="G36" s="12">
        <v>43852</v>
      </c>
      <c r="H36" s="11" t="s">
        <v>217</v>
      </c>
      <c r="I36" s="14" t="s">
        <v>97</v>
      </c>
      <c r="J36" s="11" t="s">
        <v>97</v>
      </c>
      <c r="K36" s="11" t="s">
        <v>82</v>
      </c>
      <c r="L36" s="14" t="s">
        <v>82</v>
      </c>
      <c r="M36" s="11"/>
      <c r="N36" s="15">
        <v>0.33400000000000002</v>
      </c>
      <c r="O36" s="15" t="str">
        <f>VLOOKUP(A36,Result!A:D,2,FALSE)</f>
        <v>No</v>
      </c>
      <c r="P36" s="15">
        <f>VLOOKUP(A36,Result!A:D,4,FALSE)</f>
        <v>0</v>
      </c>
      <c r="Q36" s="16">
        <f>VLOOKUP(A36,Result!A:D,3,FALSE)</f>
        <v>0</v>
      </c>
      <c r="R36" s="16">
        <f>VLOOKUP(A36,Result!A:E,5,FALSE)</f>
        <v>0</v>
      </c>
      <c r="S36" s="28">
        <f>P36+Q36+R36</f>
        <v>0</v>
      </c>
      <c r="T36" s="32">
        <f>SUM((Q36+R36)*60/0.1)</f>
        <v>0</v>
      </c>
      <c r="U36" s="32">
        <f>SUM(S36*60/0.1)</f>
        <v>0</v>
      </c>
      <c r="V36" s="33">
        <f t="shared" si="1"/>
        <v>270</v>
      </c>
      <c r="W36" s="34">
        <f t="shared" si="2"/>
        <v>270</v>
      </c>
      <c r="X36" s="10"/>
      <c r="Y36" s="10"/>
      <c r="Z36" s="10"/>
      <c r="AA36" s="10"/>
      <c r="AB36" s="10"/>
      <c r="AC36" s="10"/>
      <c r="AD36" s="10"/>
      <c r="AE36" s="10"/>
      <c r="AF36" s="10"/>
      <c r="AG36" s="10"/>
      <c r="AH36" s="10"/>
      <c r="AI36" s="10"/>
    </row>
    <row r="37" spans="1:35" ht="15.75" customHeight="1" x14ac:dyDescent="0.25">
      <c r="A37" s="6">
        <v>1725</v>
      </c>
      <c r="B37" s="11" t="s">
        <v>516</v>
      </c>
      <c r="C37" s="11" t="s">
        <v>5599</v>
      </c>
      <c r="D37" s="11" t="s">
        <v>5632</v>
      </c>
      <c r="E37" s="12">
        <v>19792</v>
      </c>
      <c r="F37" s="17">
        <v>43991</v>
      </c>
      <c r="G37" s="12">
        <v>43894</v>
      </c>
      <c r="H37" s="11" t="s">
        <v>114</v>
      </c>
      <c r="I37" s="14" t="s">
        <v>5633</v>
      </c>
      <c r="J37" s="11" t="s">
        <v>5634</v>
      </c>
      <c r="K37" s="11" t="s">
        <v>82</v>
      </c>
      <c r="L37" s="14" t="s">
        <v>5635</v>
      </c>
      <c r="M37" s="11"/>
      <c r="N37" s="15">
        <v>0.45800000000000002</v>
      </c>
      <c r="O37" s="15" t="str">
        <f>VLOOKUP(A37,Result!A:D,2,FALSE)</f>
        <v>No</v>
      </c>
      <c r="P37" s="15">
        <f>VLOOKUP(A37,Result!A:D,4,FALSE)</f>
        <v>1.2050000000000001</v>
      </c>
      <c r="Q37" s="16">
        <f>VLOOKUP(A37,Result!A:D,3,FALSE)</f>
        <v>0.33500000000000002</v>
      </c>
      <c r="R37" s="16">
        <f>VLOOKUP(A37,Result!A:E,5,FALSE)</f>
        <v>0</v>
      </c>
      <c r="S37" s="28">
        <f>P37+Q37+R37</f>
        <v>1.54</v>
      </c>
      <c r="T37" s="32">
        <f>SUM((Q37+R37)*60/0.1)</f>
        <v>201</v>
      </c>
      <c r="U37" s="32">
        <f>SUM(S37*60/0.1)</f>
        <v>924</v>
      </c>
      <c r="V37" s="33">
        <f t="shared" si="1"/>
        <v>270</v>
      </c>
      <c r="W37" s="34">
        <f t="shared" si="2"/>
        <v>1194</v>
      </c>
      <c r="X37" s="10"/>
      <c r="Y37" s="10"/>
      <c r="Z37" s="10"/>
      <c r="AA37" s="10"/>
      <c r="AB37" s="10"/>
      <c r="AC37" s="10"/>
      <c r="AD37" s="10"/>
      <c r="AE37" s="10"/>
      <c r="AF37" s="10"/>
      <c r="AG37" s="10"/>
      <c r="AH37" s="10"/>
      <c r="AI37" s="10"/>
    </row>
    <row r="38" spans="1:35" ht="15.75" customHeight="1" x14ac:dyDescent="0.25">
      <c r="A38" s="6">
        <v>2242</v>
      </c>
      <c r="B38" s="11" t="s">
        <v>516</v>
      </c>
      <c r="C38" s="11" t="s">
        <v>7045</v>
      </c>
      <c r="D38" s="11" t="s">
        <v>7323</v>
      </c>
      <c r="E38" s="12">
        <v>18969</v>
      </c>
      <c r="F38" s="17">
        <v>43957</v>
      </c>
      <c r="G38" s="12">
        <v>43915</v>
      </c>
      <c r="H38" s="11" t="s">
        <v>466</v>
      </c>
      <c r="I38" s="14" t="s">
        <v>97</v>
      </c>
      <c r="J38" s="11" t="s">
        <v>97</v>
      </c>
      <c r="K38" s="11" t="s">
        <v>82</v>
      </c>
      <c r="L38" s="14" t="s">
        <v>7324</v>
      </c>
      <c r="M38" s="11" t="s">
        <v>7096</v>
      </c>
      <c r="N38" s="15">
        <v>0.26800000000000002</v>
      </c>
      <c r="O38" s="15" t="str">
        <f>VLOOKUP(A38,Result!A:D,2,FALSE)</f>
        <v>No</v>
      </c>
      <c r="P38" s="15">
        <f>VLOOKUP(A38,Result!A:D,4,FALSE)</f>
        <v>0</v>
      </c>
      <c r="Q38" s="16">
        <f>VLOOKUP(A38,Result!A:D,3,FALSE)</f>
        <v>0.67300000000000004</v>
      </c>
      <c r="R38" s="16">
        <f>VLOOKUP(A38,Result!A:E,5,FALSE)</f>
        <v>0</v>
      </c>
      <c r="S38" s="28">
        <f>P38+Q38+R38</f>
        <v>0.67300000000000004</v>
      </c>
      <c r="T38" s="32">
        <f>SUM((Q38+R38)*60/0.1)</f>
        <v>403.8</v>
      </c>
      <c r="U38" s="32">
        <f>SUM(S38*60/0.1)</f>
        <v>403.8</v>
      </c>
      <c r="V38" s="33">
        <f t="shared" si="1"/>
        <v>270</v>
      </c>
      <c r="W38" s="34">
        <f t="shared" si="2"/>
        <v>673.8</v>
      </c>
      <c r="X38" s="10"/>
      <c r="Y38" s="10"/>
      <c r="Z38" s="10"/>
      <c r="AA38" s="10"/>
      <c r="AB38" s="10"/>
      <c r="AC38" s="10"/>
      <c r="AD38" s="10"/>
      <c r="AE38" s="10"/>
      <c r="AF38" s="10"/>
      <c r="AG38" s="10"/>
      <c r="AH38" s="10"/>
      <c r="AI38" s="10"/>
    </row>
    <row r="39" spans="1:35" ht="15.75" customHeight="1" x14ac:dyDescent="0.25">
      <c r="A39" s="6">
        <v>2342</v>
      </c>
      <c r="B39" s="11" t="s">
        <v>516</v>
      </c>
      <c r="C39" s="11" t="s">
        <v>7045</v>
      </c>
      <c r="D39" s="11" t="s">
        <v>7643</v>
      </c>
      <c r="E39" s="12">
        <v>14726</v>
      </c>
      <c r="F39" s="17">
        <v>44006</v>
      </c>
      <c r="G39" s="12">
        <v>43915</v>
      </c>
      <c r="H39" s="11" t="s">
        <v>466</v>
      </c>
      <c r="I39" s="14" t="s">
        <v>7644</v>
      </c>
      <c r="J39" s="11" t="s">
        <v>80</v>
      </c>
      <c r="K39" s="11" t="s">
        <v>7645</v>
      </c>
      <c r="L39" s="14" t="s">
        <v>7646</v>
      </c>
      <c r="M39" s="11" t="s">
        <v>7096</v>
      </c>
      <c r="N39" s="15">
        <v>2.5510000000000002</v>
      </c>
      <c r="O39" s="15" t="str">
        <f>VLOOKUP(A39,Result!A:D,2,FALSE)</f>
        <v>No</v>
      </c>
      <c r="P39" s="15">
        <f>VLOOKUP(A39,Result!A:D,4,FALSE)</f>
        <v>0.58899999999999997</v>
      </c>
      <c r="Q39" s="16">
        <f>VLOOKUP(A39,Result!A:D,3,FALSE)</f>
        <v>0.51700000000000002</v>
      </c>
      <c r="R39" s="16">
        <f>VLOOKUP(A39,Result!A:E,5,FALSE)</f>
        <v>0</v>
      </c>
      <c r="S39" s="28">
        <f>P39+Q39+R39</f>
        <v>1.1059999999999999</v>
      </c>
      <c r="T39" s="32">
        <f>SUM((Q39+R39)*60/0.1)</f>
        <v>310.2</v>
      </c>
      <c r="U39" s="32">
        <f>SUM(S39*60/0.1)</f>
        <v>663.5999999999998</v>
      </c>
      <c r="V39" s="33">
        <f t="shared" si="1"/>
        <v>270</v>
      </c>
      <c r="W39" s="34">
        <f t="shared" si="2"/>
        <v>933.5999999999998</v>
      </c>
      <c r="X39" s="10"/>
      <c r="Y39" s="10"/>
      <c r="Z39" s="10"/>
      <c r="AA39" s="10"/>
      <c r="AB39" s="10"/>
      <c r="AC39" s="10"/>
      <c r="AD39" s="10"/>
      <c r="AE39" s="10"/>
      <c r="AF39" s="10"/>
      <c r="AG39" s="10"/>
      <c r="AH39" s="10"/>
      <c r="AI39" s="10"/>
    </row>
    <row r="40" spans="1:35" ht="15.75" customHeight="1" x14ac:dyDescent="0.25">
      <c r="A40" s="6">
        <v>2406</v>
      </c>
      <c r="B40" s="11" t="s">
        <v>516</v>
      </c>
      <c r="C40" s="11" t="s">
        <v>7045</v>
      </c>
      <c r="D40" s="11" t="s">
        <v>7816</v>
      </c>
      <c r="E40" s="12">
        <v>11173</v>
      </c>
      <c r="F40" s="17">
        <v>44040</v>
      </c>
      <c r="G40" s="12">
        <v>43918</v>
      </c>
      <c r="H40" s="11" t="s">
        <v>466</v>
      </c>
      <c r="I40" s="14" t="s">
        <v>4175</v>
      </c>
      <c r="J40" s="11" t="s">
        <v>80</v>
      </c>
      <c r="K40" s="11" t="s">
        <v>82</v>
      </c>
      <c r="L40" s="14" t="s">
        <v>7817</v>
      </c>
      <c r="M40" s="11" t="s">
        <v>7818</v>
      </c>
      <c r="N40" s="15">
        <v>0.91500000000000004</v>
      </c>
      <c r="O40" s="15" t="str">
        <f>VLOOKUP(A40,Result!A:D,2,FALSE)</f>
        <v>No</v>
      </c>
      <c r="P40" s="15">
        <f>VLOOKUP(A40,Result!A:D,4,FALSE)</f>
        <v>0.35299999999999998</v>
      </c>
      <c r="Q40" s="16">
        <f>VLOOKUP(A40,Result!A:D,3,FALSE)</f>
        <v>0.30499999999999999</v>
      </c>
      <c r="R40" s="16">
        <f>VLOOKUP(A40,Result!A:E,5,FALSE)</f>
        <v>0</v>
      </c>
      <c r="S40" s="28">
        <f>P40+Q40+R40</f>
        <v>0.65799999999999992</v>
      </c>
      <c r="T40" s="32">
        <f>SUM((Q40+R40)*60/0.1)</f>
        <v>183</v>
      </c>
      <c r="U40" s="32">
        <f>SUM(S40*60/0.1)</f>
        <v>394.79999999999995</v>
      </c>
      <c r="V40" s="33">
        <f t="shared" si="1"/>
        <v>270</v>
      </c>
      <c r="W40" s="34">
        <f t="shared" si="2"/>
        <v>664.8</v>
      </c>
      <c r="X40" s="10"/>
      <c r="Y40" s="10"/>
      <c r="Z40" s="10"/>
      <c r="AA40" s="10"/>
      <c r="AB40" s="10"/>
      <c r="AC40" s="10"/>
      <c r="AD40" s="10"/>
      <c r="AE40" s="10"/>
      <c r="AF40" s="10"/>
      <c r="AG40" s="10"/>
      <c r="AH40" s="10"/>
      <c r="AI40" s="10"/>
    </row>
    <row r="41" spans="1:35" ht="15.75" customHeight="1" x14ac:dyDescent="0.25">
      <c r="A41" s="6">
        <v>2418</v>
      </c>
      <c r="B41" s="11" t="s">
        <v>516</v>
      </c>
      <c r="C41" s="11" t="s">
        <v>7045</v>
      </c>
      <c r="D41" s="11" t="s">
        <v>7847</v>
      </c>
      <c r="E41" s="12">
        <v>17327</v>
      </c>
      <c r="F41" s="17">
        <v>44048</v>
      </c>
      <c r="G41" s="12">
        <v>43851</v>
      </c>
      <c r="H41" s="11" t="s">
        <v>217</v>
      </c>
      <c r="I41" s="14" t="s">
        <v>7848</v>
      </c>
      <c r="J41" s="11" t="s">
        <v>80</v>
      </c>
      <c r="K41" s="11" t="s">
        <v>82</v>
      </c>
      <c r="L41" s="14" t="s">
        <v>82</v>
      </c>
      <c r="M41" s="11" t="s">
        <v>7849</v>
      </c>
      <c r="N41" s="15" t="s">
        <v>85</v>
      </c>
      <c r="O41" s="15" t="str">
        <f>VLOOKUP(A41,Result!A:D,2,FALSE)</f>
        <v>No</v>
      </c>
      <c r="P41" s="15">
        <f>VLOOKUP(A41,Result!A:D,4,FALSE)</f>
        <v>0.44800000000000001</v>
      </c>
      <c r="Q41" s="16">
        <f>VLOOKUP(A41,Result!A:D,3,FALSE)</f>
        <v>0</v>
      </c>
      <c r="R41" s="16">
        <f>VLOOKUP(A41,Result!A:E,5,FALSE)</f>
        <v>0</v>
      </c>
      <c r="S41" s="28">
        <f>P41+Q41+R41</f>
        <v>0.44800000000000001</v>
      </c>
      <c r="T41" s="32">
        <f>SUM((Q41+R41)*60/0.1)</f>
        <v>0</v>
      </c>
      <c r="U41" s="32">
        <f>SUM(S41*60/0.1)</f>
        <v>268.79999999999995</v>
      </c>
      <c r="V41" s="33">
        <f t="shared" si="1"/>
        <v>270</v>
      </c>
      <c r="W41" s="34">
        <f t="shared" si="2"/>
        <v>538.79999999999995</v>
      </c>
      <c r="X41" s="10"/>
      <c r="Y41" s="10"/>
      <c r="Z41" s="10"/>
      <c r="AA41" s="10"/>
      <c r="AB41" s="10"/>
      <c r="AC41" s="10"/>
      <c r="AD41" s="10"/>
      <c r="AE41" s="10"/>
      <c r="AF41" s="10"/>
      <c r="AG41" s="10"/>
      <c r="AH41" s="10"/>
      <c r="AI41" s="10"/>
    </row>
    <row r="42" spans="1:35" ht="15.75" customHeight="1" x14ac:dyDescent="0.25">
      <c r="A42" s="6">
        <v>2489</v>
      </c>
      <c r="B42" s="11" t="s">
        <v>516</v>
      </c>
      <c r="C42" s="11" t="s">
        <v>7045</v>
      </c>
      <c r="D42" s="11" t="s">
        <v>8023</v>
      </c>
      <c r="E42" s="12">
        <v>18210</v>
      </c>
      <c r="F42" s="17">
        <v>44271</v>
      </c>
      <c r="G42" s="12">
        <v>43905</v>
      </c>
      <c r="H42" s="11" t="s">
        <v>134</v>
      </c>
      <c r="I42" s="14" t="s">
        <v>265</v>
      </c>
      <c r="J42" s="11" t="s">
        <v>80</v>
      </c>
      <c r="K42" s="11" t="s">
        <v>82</v>
      </c>
      <c r="L42" s="14" t="s">
        <v>82</v>
      </c>
      <c r="M42" s="11" t="s">
        <v>8024</v>
      </c>
      <c r="N42" s="15" t="s">
        <v>85</v>
      </c>
      <c r="O42" s="15" t="str">
        <f>VLOOKUP(A42,Result!A:D,2,FALSE)</f>
        <v>No</v>
      </c>
      <c r="P42" s="15">
        <f>VLOOKUP(A42,Result!A:D,4,FALSE)</f>
        <v>6.8000000000000005E-2</v>
      </c>
      <c r="Q42" s="16">
        <f>VLOOKUP(A42,Result!A:D,3,FALSE)</f>
        <v>0</v>
      </c>
      <c r="R42" s="16">
        <f>VLOOKUP(A42,Result!A:E,5,FALSE)</f>
        <v>0</v>
      </c>
      <c r="S42" s="28">
        <f>P42+Q42+R42</f>
        <v>6.8000000000000005E-2</v>
      </c>
      <c r="T42" s="32">
        <f>SUM((Q42+R42)*60/0.1)</f>
        <v>0</v>
      </c>
      <c r="U42" s="32">
        <f>SUM(S42*60/0.1)</f>
        <v>40.799999999999997</v>
      </c>
      <c r="V42" s="33">
        <f t="shared" si="1"/>
        <v>270</v>
      </c>
      <c r="W42" s="34">
        <f t="shared" si="2"/>
        <v>310.8</v>
      </c>
      <c r="X42" s="10"/>
      <c r="Y42" s="10"/>
      <c r="Z42" s="10"/>
      <c r="AA42" s="10"/>
      <c r="AB42" s="10"/>
      <c r="AC42" s="10"/>
      <c r="AD42" s="10"/>
      <c r="AE42" s="10"/>
      <c r="AF42" s="10"/>
      <c r="AG42" s="10"/>
      <c r="AH42" s="10"/>
      <c r="AI42" s="10"/>
    </row>
    <row r="43" spans="1:35" ht="15.75" customHeight="1" x14ac:dyDescent="0.25">
      <c r="A43" s="6">
        <v>2560</v>
      </c>
      <c r="B43" s="11" t="s">
        <v>516</v>
      </c>
      <c r="C43" s="11" t="s">
        <v>7045</v>
      </c>
      <c r="D43" s="11" t="s">
        <v>8209</v>
      </c>
      <c r="E43" s="12">
        <v>24973</v>
      </c>
      <c r="F43" s="19"/>
      <c r="G43" s="12">
        <v>43935</v>
      </c>
      <c r="H43" s="11" t="s">
        <v>466</v>
      </c>
      <c r="I43" s="14" t="s">
        <v>115</v>
      </c>
      <c r="J43" s="11" t="s">
        <v>97</v>
      </c>
      <c r="K43" s="11" t="s">
        <v>82</v>
      </c>
      <c r="L43" s="14" t="s">
        <v>82</v>
      </c>
      <c r="M43" s="11" t="s">
        <v>1976</v>
      </c>
      <c r="N43" s="15">
        <v>0.9</v>
      </c>
      <c r="O43" s="15" t="str">
        <f>VLOOKUP(A43,Result!A:D,2,FALSE)</f>
        <v>No</v>
      </c>
      <c r="P43" s="15">
        <f>VLOOKUP(A43,Result!A:D,4,FALSE)</f>
        <v>0</v>
      </c>
      <c r="Q43" s="16">
        <f>VLOOKUP(A43,Result!A:D,3,FALSE)</f>
        <v>0</v>
      </c>
      <c r="R43" s="16">
        <f>VLOOKUP(A43,Result!A:E,5,FALSE)</f>
        <v>0</v>
      </c>
      <c r="S43" s="28">
        <f>P43+Q43+R43</f>
        <v>0</v>
      </c>
      <c r="T43" s="32">
        <f>SUM((Q43+R43)*60/0.1)</f>
        <v>0</v>
      </c>
      <c r="U43" s="32">
        <f>SUM(S43*60/0.1)</f>
        <v>0</v>
      </c>
      <c r="V43" s="33">
        <f t="shared" si="1"/>
        <v>270</v>
      </c>
      <c r="W43" s="34">
        <f t="shared" si="2"/>
        <v>270</v>
      </c>
      <c r="X43" s="10"/>
      <c r="Y43" s="10"/>
      <c r="Z43" s="10"/>
      <c r="AA43" s="10"/>
      <c r="AB43" s="10"/>
      <c r="AC43" s="10"/>
      <c r="AD43" s="10"/>
      <c r="AE43" s="10"/>
      <c r="AF43" s="10"/>
      <c r="AG43" s="10"/>
      <c r="AH43" s="10"/>
      <c r="AI43" s="10"/>
    </row>
    <row r="44" spans="1:35" ht="15.75" customHeight="1" x14ac:dyDescent="0.25">
      <c r="A44" s="6">
        <v>2561</v>
      </c>
      <c r="B44" s="11" t="s">
        <v>516</v>
      </c>
      <c r="C44" s="11" t="s">
        <v>7045</v>
      </c>
      <c r="D44" s="11" t="s">
        <v>8210</v>
      </c>
      <c r="E44" s="12">
        <v>21724</v>
      </c>
      <c r="F44" s="19"/>
      <c r="G44" s="12">
        <v>43935</v>
      </c>
      <c r="H44" s="11" t="s">
        <v>466</v>
      </c>
      <c r="I44" s="14" t="s">
        <v>115</v>
      </c>
      <c r="J44" s="11" t="s">
        <v>97</v>
      </c>
      <c r="K44" s="11" t="s">
        <v>82</v>
      </c>
      <c r="L44" s="14" t="s">
        <v>82</v>
      </c>
      <c r="M44" s="11" t="s">
        <v>1976</v>
      </c>
      <c r="N44" s="15">
        <v>0.86</v>
      </c>
      <c r="O44" s="15" t="str">
        <f>VLOOKUP(A44,Result!A:D,2,FALSE)</f>
        <v>No</v>
      </c>
      <c r="P44" s="15">
        <f>VLOOKUP(A44,Result!A:D,4,FALSE)</f>
        <v>0</v>
      </c>
      <c r="Q44" s="16">
        <f>VLOOKUP(A44,Result!A:D,3,FALSE)</f>
        <v>0</v>
      </c>
      <c r="R44" s="16">
        <f>VLOOKUP(A44,Result!A:E,5,FALSE)</f>
        <v>0</v>
      </c>
      <c r="S44" s="28">
        <f>P44+Q44+R44</f>
        <v>0</v>
      </c>
      <c r="T44" s="32">
        <f>SUM((Q44+R44)*60/0.1)</f>
        <v>0</v>
      </c>
      <c r="U44" s="32">
        <f>SUM(S44*60/0.1)</f>
        <v>0</v>
      </c>
      <c r="V44" s="33">
        <f t="shared" si="1"/>
        <v>270</v>
      </c>
      <c r="W44" s="34">
        <f t="shared" si="2"/>
        <v>270</v>
      </c>
      <c r="X44" s="10"/>
      <c r="Y44" s="10"/>
      <c r="Z44" s="10"/>
      <c r="AA44" s="10"/>
      <c r="AB44" s="10"/>
      <c r="AC44" s="10"/>
      <c r="AD44" s="10"/>
      <c r="AE44" s="10"/>
      <c r="AF44" s="10"/>
      <c r="AG44" s="10"/>
      <c r="AH44" s="10"/>
      <c r="AI44" s="10"/>
    </row>
    <row r="45" spans="1:35" ht="15.75" customHeight="1" x14ac:dyDescent="0.25">
      <c r="A45" s="6">
        <v>9</v>
      </c>
      <c r="B45" s="11" t="s">
        <v>112</v>
      </c>
      <c r="C45" s="11" t="s">
        <v>76</v>
      </c>
      <c r="D45" s="11" t="s">
        <v>113</v>
      </c>
      <c r="E45" s="12">
        <v>17154</v>
      </c>
      <c r="F45" s="17">
        <v>43937</v>
      </c>
      <c r="G45" s="12">
        <v>43873</v>
      </c>
      <c r="H45" s="11" t="s">
        <v>114</v>
      </c>
      <c r="I45" s="14" t="s">
        <v>115</v>
      </c>
      <c r="J45" s="11" t="s">
        <v>97</v>
      </c>
      <c r="K45" s="11" t="s">
        <v>82</v>
      </c>
      <c r="L45" s="14" t="s">
        <v>82</v>
      </c>
      <c r="M45" s="11" t="s">
        <v>116</v>
      </c>
      <c r="N45" s="15" t="s">
        <v>85</v>
      </c>
      <c r="O45" s="15" t="str">
        <f>VLOOKUP(A45,Result!A:D,2,FALSE)</f>
        <v>No</v>
      </c>
      <c r="P45" s="15">
        <f>VLOOKUP(A45,Result!A:D,4,FALSE)</f>
        <v>0</v>
      </c>
      <c r="Q45" s="16">
        <f>VLOOKUP(A45,Result!A:D,3,FALSE)</f>
        <v>0</v>
      </c>
      <c r="R45" s="16">
        <f>VLOOKUP(A45,Result!A:E,5,FALSE)</f>
        <v>0</v>
      </c>
      <c r="S45" s="28">
        <f>P45+Q45+R45</f>
        <v>0</v>
      </c>
      <c r="T45" s="32">
        <f>SUM((Q45+R45)*60/0.1)</f>
        <v>0</v>
      </c>
      <c r="U45" s="32">
        <f>SUM(S45*73/0.1)</f>
        <v>0</v>
      </c>
      <c r="V45" s="33">
        <f>SUM(0.45*73/0.1)</f>
        <v>328.5</v>
      </c>
      <c r="W45" s="34">
        <f t="shared" si="2"/>
        <v>328.5</v>
      </c>
      <c r="X45" s="10"/>
      <c r="Y45" s="10"/>
      <c r="Z45" s="10"/>
      <c r="AA45" s="10"/>
      <c r="AB45" s="10"/>
      <c r="AC45" s="10"/>
      <c r="AD45" s="10"/>
      <c r="AE45" s="10"/>
      <c r="AF45" s="10"/>
      <c r="AG45" s="10"/>
      <c r="AH45" s="10"/>
      <c r="AI45" s="10"/>
    </row>
    <row r="46" spans="1:35" ht="15.75" customHeight="1" x14ac:dyDescent="0.25">
      <c r="A46" s="6">
        <v>13</v>
      </c>
      <c r="B46" s="11" t="s">
        <v>112</v>
      </c>
      <c r="C46" s="11" t="s">
        <v>76</v>
      </c>
      <c r="D46" s="11" t="s">
        <v>127</v>
      </c>
      <c r="E46" s="12">
        <v>17561</v>
      </c>
      <c r="F46" s="17">
        <v>43944</v>
      </c>
      <c r="G46" s="12">
        <v>43892</v>
      </c>
      <c r="H46" s="11" t="s">
        <v>78</v>
      </c>
      <c r="I46" s="14" t="s">
        <v>97</v>
      </c>
      <c r="J46" s="11" t="s">
        <v>97</v>
      </c>
      <c r="K46" s="11" t="s">
        <v>82</v>
      </c>
      <c r="L46" s="14" t="s">
        <v>128</v>
      </c>
      <c r="M46" s="11" t="s">
        <v>129</v>
      </c>
      <c r="N46" s="15">
        <v>0.79</v>
      </c>
      <c r="O46" s="15" t="str">
        <f>VLOOKUP(A46,Result!A:D,2,FALSE)</f>
        <v>No</v>
      </c>
      <c r="P46" s="15">
        <f>VLOOKUP(A46,Result!A:D,4,FALSE)</f>
        <v>0</v>
      </c>
      <c r="Q46" s="16">
        <f>VLOOKUP(A46,Result!A:D,3,FALSE)</f>
        <v>0.36799999999999999</v>
      </c>
      <c r="R46" s="16">
        <f>VLOOKUP(A46,Result!A:E,5,FALSE)</f>
        <v>0</v>
      </c>
      <c r="S46" s="28">
        <f>P46+Q46+R46</f>
        <v>0.36799999999999999</v>
      </c>
      <c r="T46" s="32">
        <f t="shared" ref="T46:T53" si="3">SUM((Q46+R46)*60/0.1)</f>
        <v>220.79999999999998</v>
      </c>
      <c r="U46" s="32">
        <f t="shared" ref="U46:U53" si="4">SUM(S46*73/0.1)</f>
        <v>268.64</v>
      </c>
      <c r="V46" s="33">
        <f t="shared" ref="V46:V109" si="5">SUM(0.45*73/0.1)</f>
        <v>328.5</v>
      </c>
      <c r="W46" s="34">
        <f t="shared" si="2"/>
        <v>597.14</v>
      </c>
      <c r="X46" s="10"/>
      <c r="Y46" s="10"/>
      <c r="Z46" s="10"/>
      <c r="AA46" s="10"/>
      <c r="AB46" s="10"/>
      <c r="AC46" s="10"/>
      <c r="AD46" s="10"/>
      <c r="AE46" s="10"/>
      <c r="AF46" s="10"/>
      <c r="AG46" s="10"/>
      <c r="AH46" s="10"/>
      <c r="AI46" s="10"/>
    </row>
    <row r="47" spans="1:35" ht="15.75" customHeight="1" x14ac:dyDescent="0.25">
      <c r="A47" s="6">
        <v>15</v>
      </c>
      <c r="B47" s="11" t="s">
        <v>112</v>
      </c>
      <c r="C47" s="11" t="s">
        <v>76</v>
      </c>
      <c r="D47" s="11" t="s">
        <v>133</v>
      </c>
      <c r="E47" s="12">
        <v>18472</v>
      </c>
      <c r="F47" s="17">
        <v>43945</v>
      </c>
      <c r="G47" s="12">
        <v>43900</v>
      </c>
      <c r="H47" s="11" t="s">
        <v>134</v>
      </c>
      <c r="I47" s="14" t="s">
        <v>97</v>
      </c>
      <c r="J47" s="11" t="s">
        <v>97</v>
      </c>
      <c r="K47" s="11" t="s">
        <v>82</v>
      </c>
      <c r="L47" s="14" t="s">
        <v>82</v>
      </c>
      <c r="M47" s="11" t="s">
        <v>116</v>
      </c>
      <c r="N47" s="15" t="s">
        <v>85</v>
      </c>
      <c r="O47" s="15" t="str">
        <f>VLOOKUP(A47,Result!A:D,2,FALSE)</f>
        <v>No</v>
      </c>
      <c r="P47" s="15">
        <f>VLOOKUP(A47,Result!A:D,4,FALSE)</f>
        <v>0</v>
      </c>
      <c r="Q47" s="16">
        <f>VLOOKUP(A47,Result!A:D,3,FALSE)</f>
        <v>0</v>
      </c>
      <c r="R47" s="16">
        <f>VLOOKUP(A47,Result!A:E,5,FALSE)</f>
        <v>0</v>
      </c>
      <c r="S47" s="28">
        <f>P47+Q47+R47</f>
        <v>0</v>
      </c>
      <c r="T47" s="32">
        <f t="shared" si="3"/>
        <v>0</v>
      </c>
      <c r="U47" s="32">
        <f t="shared" si="4"/>
        <v>0</v>
      </c>
      <c r="V47" s="33">
        <f t="shared" si="5"/>
        <v>328.5</v>
      </c>
      <c r="W47" s="34">
        <f t="shared" si="2"/>
        <v>328.5</v>
      </c>
      <c r="X47" s="10"/>
      <c r="Y47" s="10"/>
      <c r="Z47" s="10"/>
      <c r="AA47" s="10"/>
      <c r="AB47" s="10"/>
      <c r="AC47" s="10"/>
      <c r="AD47" s="10"/>
      <c r="AE47" s="10"/>
      <c r="AF47" s="10"/>
      <c r="AG47" s="10"/>
      <c r="AH47" s="10"/>
      <c r="AI47" s="10"/>
    </row>
    <row r="48" spans="1:35" ht="15.75" customHeight="1" x14ac:dyDescent="0.25">
      <c r="A48" s="6">
        <v>17</v>
      </c>
      <c r="B48" s="11" t="s">
        <v>112</v>
      </c>
      <c r="C48" s="11" t="s">
        <v>76</v>
      </c>
      <c r="D48" s="11" t="s">
        <v>138</v>
      </c>
      <c r="E48" s="12">
        <v>19262</v>
      </c>
      <c r="F48" s="17">
        <v>43948</v>
      </c>
      <c r="G48" s="12">
        <v>43900</v>
      </c>
      <c r="H48" s="11" t="s">
        <v>134</v>
      </c>
      <c r="I48" s="14" t="s">
        <v>97</v>
      </c>
      <c r="J48" s="11" t="s">
        <v>97</v>
      </c>
      <c r="K48" s="11" t="s">
        <v>82</v>
      </c>
      <c r="L48" s="14" t="s">
        <v>82</v>
      </c>
      <c r="M48" s="11" t="s">
        <v>139</v>
      </c>
      <c r="N48" s="15" t="s">
        <v>85</v>
      </c>
      <c r="O48" s="15" t="str">
        <f>VLOOKUP(A48,Result!A:D,2,FALSE)</f>
        <v>No</v>
      </c>
      <c r="P48" s="15">
        <f>VLOOKUP(A48,Result!A:D,4,FALSE)</f>
        <v>0</v>
      </c>
      <c r="Q48" s="16">
        <f>VLOOKUP(A48,Result!A:D,3,FALSE)</f>
        <v>0</v>
      </c>
      <c r="R48" s="16">
        <f>VLOOKUP(A48,Result!A:E,5,FALSE)</f>
        <v>0</v>
      </c>
      <c r="S48" s="28">
        <f>P48+Q48+R48</f>
        <v>0</v>
      </c>
      <c r="T48" s="32">
        <f t="shared" si="3"/>
        <v>0</v>
      </c>
      <c r="U48" s="32">
        <f t="shared" si="4"/>
        <v>0</v>
      </c>
      <c r="V48" s="33">
        <f t="shared" si="5"/>
        <v>328.5</v>
      </c>
      <c r="W48" s="34">
        <f t="shared" si="2"/>
        <v>328.5</v>
      </c>
      <c r="X48" s="10"/>
      <c r="Y48" s="10"/>
      <c r="Z48" s="10"/>
      <c r="AA48" s="10"/>
      <c r="AB48" s="10"/>
      <c r="AC48" s="10"/>
      <c r="AD48" s="10"/>
      <c r="AE48" s="10"/>
      <c r="AF48" s="10"/>
      <c r="AG48" s="10"/>
      <c r="AH48" s="10"/>
      <c r="AI48" s="10"/>
    </row>
    <row r="49" spans="1:35" ht="15.75" customHeight="1" x14ac:dyDescent="0.25">
      <c r="A49" s="6">
        <v>20</v>
      </c>
      <c r="B49" s="11" t="s">
        <v>112</v>
      </c>
      <c r="C49" s="11" t="s">
        <v>76</v>
      </c>
      <c r="D49" s="11" t="s">
        <v>150</v>
      </c>
      <c r="E49" s="12">
        <v>16821</v>
      </c>
      <c r="F49" s="17">
        <v>43951</v>
      </c>
      <c r="G49" s="12">
        <v>43900</v>
      </c>
      <c r="H49" s="11" t="s">
        <v>134</v>
      </c>
      <c r="I49" s="14" t="s">
        <v>151</v>
      </c>
      <c r="J49" s="11" t="s">
        <v>80</v>
      </c>
      <c r="K49" s="11" t="s">
        <v>82</v>
      </c>
      <c r="L49" s="14" t="s">
        <v>152</v>
      </c>
      <c r="M49" s="11" t="s">
        <v>153</v>
      </c>
      <c r="N49" s="15">
        <v>1.357</v>
      </c>
      <c r="O49" s="15" t="str">
        <f>VLOOKUP(A49,Result!A:D,2,FALSE)</f>
        <v>No</v>
      </c>
      <c r="P49" s="15">
        <f>VLOOKUP(A49,Result!A:D,4,FALSE)</f>
        <v>0.30499999999999999</v>
      </c>
      <c r="Q49" s="16">
        <f>VLOOKUP(A49,Result!A:D,3,FALSE)</f>
        <v>0.74099999999999999</v>
      </c>
      <c r="R49" s="16">
        <f>VLOOKUP(A49,Result!A:E,5,FALSE)</f>
        <v>0</v>
      </c>
      <c r="S49" s="28">
        <f>P49+Q49+R49</f>
        <v>1.046</v>
      </c>
      <c r="T49" s="32">
        <f t="shared" si="3"/>
        <v>444.59999999999997</v>
      </c>
      <c r="U49" s="32">
        <f t="shared" si="4"/>
        <v>763.58</v>
      </c>
      <c r="V49" s="33">
        <f t="shared" si="5"/>
        <v>328.5</v>
      </c>
      <c r="W49" s="34">
        <f t="shared" si="2"/>
        <v>1092.08</v>
      </c>
      <c r="X49" s="10"/>
      <c r="Y49" s="10"/>
      <c r="Z49" s="10"/>
      <c r="AA49" s="10"/>
      <c r="AB49" s="10"/>
      <c r="AC49" s="10"/>
      <c r="AD49" s="10"/>
      <c r="AE49" s="10"/>
      <c r="AF49" s="10"/>
      <c r="AG49" s="10"/>
      <c r="AH49" s="10"/>
      <c r="AI49" s="10"/>
    </row>
    <row r="50" spans="1:35" ht="15.75" customHeight="1" x14ac:dyDescent="0.25">
      <c r="A50" s="6">
        <v>21</v>
      </c>
      <c r="B50" s="11" t="s">
        <v>112</v>
      </c>
      <c r="C50" s="11" t="s">
        <v>76</v>
      </c>
      <c r="D50" s="11" t="s">
        <v>154</v>
      </c>
      <c r="E50" s="12">
        <v>15120</v>
      </c>
      <c r="F50" s="17">
        <v>43951</v>
      </c>
      <c r="G50" s="12">
        <v>43900</v>
      </c>
      <c r="H50" s="11" t="s">
        <v>134</v>
      </c>
      <c r="I50" s="14" t="s">
        <v>155</v>
      </c>
      <c r="J50" s="11" t="s">
        <v>80</v>
      </c>
      <c r="K50" s="11" t="s">
        <v>156</v>
      </c>
      <c r="L50" s="14" t="s">
        <v>157</v>
      </c>
      <c r="M50" s="11" t="s">
        <v>158</v>
      </c>
      <c r="N50" s="15">
        <v>1.464</v>
      </c>
      <c r="O50" s="15" t="str">
        <f>VLOOKUP(A50,Result!A:D,2,FALSE)</f>
        <v>No</v>
      </c>
      <c r="P50" s="15">
        <f>VLOOKUP(A50,Result!A:D,4,FALSE)</f>
        <v>1.147</v>
      </c>
      <c r="Q50" s="16">
        <f>VLOOKUP(A50,Result!A:D,3,FALSE)</f>
        <v>0.35699999999999998</v>
      </c>
      <c r="R50" s="16">
        <f>VLOOKUP(A50,Result!A:E,5,FALSE)</f>
        <v>0</v>
      </c>
      <c r="S50" s="28">
        <f>P50+Q50+R50</f>
        <v>1.504</v>
      </c>
      <c r="T50" s="32">
        <f t="shared" si="3"/>
        <v>214.19999999999996</v>
      </c>
      <c r="U50" s="32">
        <f t="shared" si="4"/>
        <v>1097.9199999999998</v>
      </c>
      <c r="V50" s="33">
        <f t="shared" si="5"/>
        <v>328.5</v>
      </c>
      <c r="W50" s="34">
        <f t="shared" si="2"/>
        <v>1426.4199999999998</v>
      </c>
      <c r="X50" s="10"/>
      <c r="Y50" s="10"/>
      <c r="Z50" s="10"/>
      <c r="AA50" s="10"/>
      <c r="AB50" s="10"/>
      <c r="AC50" s="10"/>
      <c r="AD50" s="10"/>
      <c r="AE50" s="10"/>
      <c r="AF50" s="10"/>
      <c r="AG50" s="10"/>
      <c r="AH50" s="10"/>
      <c r="AI50" s="10"/>
    </row>
    <row r="51" spans="1:35" ht="15.75" customHeight="1" x14ac:dyDescent="0.25">
      <c r="A51" s="6">
        <v>22</v>
      </c>
      <c r="B51" s="11" t="s">
        <v>112</v>
      </c>
      <c r="C51" s="11" t="s">
        <v>76</v>
      </c>
      <c r="D51" s="11" t="s">
        <v>159</v>
      </c>
      <c r="E51" s="12">
        <v>12400</v>
      </c>
      <c r="F51" s="17">
        <v>43951</v>
      </c>
      <c r="G51" s="12">
        <v>43895</v>
      </c>
      <c r="H51" s="11" t="s">
        <v>160</v>
      </c>
      <c r="I51" s="14" t="s">
        <v>161</v>
      </c>
      <c r="J51" s="11" t="s">
        <v>162</v>
      </c>
      <c r="K51" s="11" t="s">
        <v>163</v>
      </c>
      <c r="L51" s="14" t="s">
        <v>164</v>
      </c>
      <c r="M51" s="11" t="s">
        <v>165</v>
      </c>
      <c r="N51" s="15">
        <v>1.1850000000000001</v>
      </c>
      <c r="O51" s="15" t="str">
        <f>VLOOKUP(A51,Result!A:D,2,FALSE)</f>
        <v>No</v>
      </c>
      <c r="P51" s="15">
        <f>VLOOKUP(A51,Result!A:D,4,FALSE)</f>
        <v>1.3109999999999999</v>
      </c>
      <c r="Q51" s="16">
        <f>VLOOKUP(A51,Result!A:D,3,FALSE)</f>
        <v>0.30499999999999999</v>
      </c>
      <c r="R51" s="16">
        <f>VLOOKUP(A51,Result!A:E,5,FALSE)</f>
        <v>0</v>
      </c>
      <c r="S51" s="28">
        <f>P51+Q51+R51</f>
        <v>1.6159999999999999</v>
      </c>
      <c r="T51" s="32">
        <f t="shared" si="3"/>
        <v>183</v>
      </c>
      <c r="U51" s="32">
        <f t="shared" si="4"/>
        <v>1179.6799999999998</v>
      </c>
      <c r="V51" s="33">
        <f t="shared" si="5"/>
        <v>328.5</v>
      </c>
      <c r="W51" s="34">
        <f t="shared" si="2"/>
        <v>1508.1799999999998</v>
      </c>
      <c r="X51" s="10"/>
      <c r="Y51" s="10"/>
      <c r="Z51" s="10"/>
      <c r="AA51" s="10"/>
      <c r="AB51" s="10"/>
      <c r="AC51" s="10"/>
      <c r="AD51" s="10"/>
      <c r="AE51" s="10"/>
      <c r="AF51" s="10"/>
      <c r="AG51" s="10"/>
      <c r="AH51" s="10"/>
      <c r="AI51" s="10"/>
    </row>
    <row r="52" spans="1:35" ht="15.75" customHeight="1" x14ac:dyDescent="0.25">
      <c r="A52" s="6">
        <v>23</v>
      </c>
      <c r="B52" s="11" t="s">
        <v>112</v>
      </c>
      <c r="C52" s="11" t="s">
        <v>76</v>
      </c>
      <c r="D52" s="11" t="s">
        <v>166</v>
      </c>
      <c r="E52" s="12">
        <v>17662</v>
      </c>
      <c r="F52" s="17">
        <v>43951</v>
      </c>
      <c r="G52" s="12">
        <v>43876</v>
      </c>
      <c r="H52" s="11" t="s">
        <v>78</v>
      </c>
      <c r="I52" s="14" t="s">
        <v>167</v>
      </c>
      <c r="J52" s="11" t="s">
        <v>80</v>
      </c>
      <c r="K52" s="11" t="s">
        <v>82</v>
      </c>
      <c r="L52" s="14" t="s">
        <v>82</v>
      </c>
      <c r="M52" s="11" t="s">
        <v>168</v>
      </c>
      <c r="N52" s="15" t="s">
        <v>85</v>
      </c>
      <c r="O52" s="15" t="str">
        <f>VLOOKUP(A52,Result!A:D,2,FALSE)</f>
        <v>No</v>
      </c>
      <c r="P52" s="15">
        <f>VLOOKUP(A52,Result!A:D,4,FALSE)</f>
        <v>0.153</v>
      </c>
      <c r="Q52" s="16">
        <f>VLOOKUP(A52,Result!A:D,3,FALSE)</f>
        <v>0</v>
      </c>
      <c r="R52" s="16">
        <f>VLOOKUP(A52,Result!A:E,5,FALSE)</f>
        <v>0</v>
      </c>
      <c r="S52" s="28">
        <f>P52+Q52+R52</f>
        <v>0.153</v>
      </c>
      <c r="T52" s="32">
        <f t="shared" si="3"/>
        <v>0</v>
      </c>
      <c r="U52" s="32">
        <f t="shared" si="4"/>
        <v>111.69</v>
      </c>
      <c r="V52" s="33">
        <f t="shared" si="5"/>
        <v>328.5</v>
      </c>
      <c r="W52" s="34">
        <f t="shared" si="2"/>
        <v>440.19</v>
      </c>
      <c r="X52" s="10"/>
      <c r="Y52" s="10"/>
      <c r="Z52" s="10"/>
      <c r="AA52" s="10"/>
      <c r="AB52" s="10"/>
      <c r="AC52" s="10"/>
      <c r="AD52" s="10"/>
      <c r="AE52" s="10"/>
      <c r="AF52" s="10"/>
      <c r="AG52" s="10"/>
      <c r="AH52" s="10"/>
      <c r="AI52" s="10"/>
    </row>
    <row r="53" spans="1:35" ht="15.75" customHeight="1" x14ac:dyDescent="0.25">
      <c r="A53" s="6">
        <v>32</v>
      </c>
      <c r="B53" s="11" t="s">
        <v>112</v>
      </c>
      <c r="C53" s="11" t="s">
        <v>76</v>
      </c>
      <c r="D53" s="11" t="s">
        <v>196</v>
      </c>
      <c r="E53" s="12">
        <v>13649</v>
      </c>
      <c r="F53" s="17">
        <v>43966</v>
      </c>
      <c r="G53" s="12">
        <v>43898</v>
      </c>
      <c r="H53" s="11" t="s">
        <v>78</v>
      </c>
      <c r="I53" s="14" t="s">
        <v>97</v>
      </c>
      <c r="J53" s="11" t="s">
        <v>97</v>
      </c>
      <c r="K53" s="11" t="s">
        <v>82</v>
      </c>
      <c r="L53" s="14" t="s">
        <v>82</v>
      </c>
      <c r="M53" s="11" t="s">
        <v>197</v>
      </c>
      <c r="N53" s="15" t="s">
        <v>85</v>
      </c>
      <c r="O53" s="15" t="str">
        <f>VLOOKUP(A53,Result!A:D,2,FALSE)</f>
        <v>No</v>
      </c>
      <c r="P53" s="15">
        <f>VLOOKUP(A53,Result!A:D,4,FALSE)</f>
        <v>0</v>
      </c>
      <c r="Q53" s="16">
        <f>VLOOKUP(A53,Result!A:D,3,FALSE)</f>
        <v>0</v>
      </c>
      <c r="R53" s="16">
        <f>VLOOKUP(A53,Result!A:E,5,FALSE)</f>
        <v>0</v>
      </c>
      <c r="S53" s="28">
        <f>P53+Q53+R53</f>
        <v>0</v>
      </c>
      <c r="T53" s="32">
        <f t="shared" si="3"/>
        <v>0</v>
      </c>
      <c r="U53" s="32">
        <f t="shared" si="4"/>
        <v>0</v>
      </c>
      <c r="V53" s="33">
        <f t="shared" si="5"/>
        <v>328.5</v>
      </c>
      <c r="W53" s="34">
        <f t="shared" si="2"/>
        <v>328.5</v>
      </c>
      <c r="X53" s="10"/>
      <c r="Y53" s="10"/>
      <c r="Z53" s="10"/>
      <c r="AA53" s="10"/>
      <c r="AB53" s="10"/>
      <c r="AC53" s="10"/>
      <c r="AD53" s="10"/>
      <c r="AE53" s="10"/>
      <c r="AF53" s="10"/>
      <c r="AG53" s="10"/>
      <c r="AH53" s="10"/>
      <c r="AI53" s="10"/>
    </row>
    <row r="54" spans="1:35" ht="15.75" customHeight="1" x14ac:dyDescent="0.25">
      <c r="A54" s="6">
        <v>34</v>
      </c>
      <c r="B54" s="11" t="s">
        <v>112</v>
      </c>
      <c r="C54" s="11" t="s">
        <v>76</v>
      </c>
      <c r="D54" s="11" t="s">
        <v>201</v>
      </c>
      <c r="E54" s="12">
        <v>18800</v>
      </c>
      <c r="F54" s="17">
        <v>43969</v>
      </c>
      <c r="G54" s="12">
        <v>43900</v>
      </c>
      <c r="H54" s="11" t="s">
        <v>134</v>
      </c>
      <c r="I54" s="14" t="s">
        <v>97</v>
      </c>
      <c r="J54" s="11" t="s">
        <v>97</v>
      </c>
      <c r="K54" s="11" t="s">
        <v>82</v>
      </c>
      <c r="L54" s="14" t="s">
        <v>82</v>
      </c>
      <c r="M54" s="11" t="s">
        <v>116</v>
      </c>
      <c r="N54" s="15" t="s">
        <v>85</v>
      </c>
      <c r="O54" s="15" t="str">
        <f>VLOOKUP(A54,Result!A:D,2,FALSE)</f>
        <v>No</v>
      </c>
      <c r="P54" s="15">
        <f>VLOOKUP(A54,Result!A:D,4,FALSE)</f>
        <v>0</v>
      </c>
      <c r="Q54" s="16">
        <f>VLOOKUP(A54,Result!A:D,3,FALSE)</f>
        <v>0</v>
      </c>
      <c r="R54" s="16">
        <f>VLOOKUP(A54,Result!A:E,5,FALSE)</f>
        <v>0</v>
      </c>
      <c r="S54" s="28">
        <f>P54+Q54+R54</f>
        <v>0</v>
      </c>
      <c r="T54" s="32">
        <f t="shared" ref="T54:T117" si="6">SUM((Q54+R54)*60/0.1)</f>
        <v>0</v>
      </c>
      <c r="U54" s="32">
        <f t="shared" ref="U54:U117" si="7">SUM(S54*73/0.1)</f>
        <v>0</v>
      </c>
      <c r="V54" s="33">
        <f t="shared" si="5"/>
        <v>328.5</v>
      </c>
      <c r="W54" s="34">
        <f t="shared" si="2"/>
        <v>328.5</v>
      </c>
      <c r="X54" s="10"/>
      <c r="Y54" s="10"/>
      <c r="Z54" s="10"/>
      <c r="AA54" s="10"/>
      <c r="AB54" s="10"/>
      <c r="AC54" s="10"/>
      <c r="AD54" s="10"/>
      <c r="AE54" s="10"/>
      <c r="AF54" s="10"/>
      <c r="AG54" s="10"/>
      <c r="AH54" s="10"/>
      <c r="AI54" s="10"/>
    </row>
    <row r="55" spans="1:35" ht="15.75" customHeight="1" x14ac:dyDescent="0.25">
      <c r="A55" s="6">
        <v>38</v>
      </c>
      <c r="B55" s="11" t="s">
        <v>112</v>
      </c>
      <c r="C55" s="11" t="s">
        <v>76</v>
      </c>
      <c r="D55" s="11" t="s">
        <v>205</v>
      </c>
      <c r="E55" s="12">
        <v>16458</v>
      </c>
      <c r="F55" s="17">
        <v>43977</v>
      </c>
      <c r="G55" s="12">
        <v>43895</v>
      </c>
      <c r="H55" s="11" t="s">
        <v>160</v>
      </c>
      <c r="I55" s="14" t="s">
        <v>206</v>
      </c>
      <c r="J55" s="11" t="s">
        <v>80</v>
      </c>
      <c r="K55" s="11" t="s">
        <v>207</v>
      </c>
      <c r="L55" s="14" t="s">
        <v>208</v>
      </c>
      <c r="M55" s="11" t="s">
        <v>209</v>
      </c>
      <c r="N55" s="15">
        <v>2.2669999999999999</v>
      </c>
      <c r="O55" s="15" t="str">
        <f>VLOOKUP(A55,Result!A:D,2,FALSE)</f>
        <v>No</v>
      </c>
      <c r="P55" s="15">
        <f>VLOOKUP(A55,Result!A:D,4,FALSE)</f>
        <v>1.06</v>
      </c>
      <c r="Q55" s="16">
        <f>VLOOKUP(A55,Result!A:D,3,FALSE)</f>
        <v>0.307</v>
      </c>
      <c r="R55" s="16">
        <f>VLOOKUP(A55,Result!A:E,5,FALSE)</f>
        <v>0</v>
      </c>
      <c r="S55" s="28">
        <f>P55+Q55+R55</f>
        <v>1.367</v>
      </c>
      <c r="T55" s="32">
        <f t="shared" si="6"/>
        <v>184.19999999999996</v>
      </c>
      <c r="U55" s="32">
        <f t="shared" si="7"/>
        <v>997.91</v>
      </c>
      <c r="V55" s="33">
        <f t="shared" si="5"/>
        <v>328.5</v>
      </c>
      <c r="W55" s="34">
        <f t="shared" si="2"/>
        <v>1326.4099999999999</v>
      </c>
      <c r="X55" s="10"/>
      <c r="Y55" s="10"/>
      <c r="Z55" s="10"/>
      <c r="AA55" s="10"/>
      <c r="AB55" s="10"/>
      <c r="AC55" s="10"/>
      <c r="AD55" s="10"/>
      <c r="AE55" s="10"/>
      <c r="AF55" s="10"/>
      <c r="AG55" s="10"/>
      <c r="AH55" s="10"/>
      <c r="AI55" s="10"/>
    </row>
    <row r="56" spans="1:35" ht="15.75" customHeight="1" x14ac:dyDescent="0.25">
      <c r="A56" s="6">
        <v>39</v>
      </c>
      <c r="B56" s="11" t="s">
        <v>112</v>
      </c>
      <c r="C56" s="11" t="s">
        <v>76</v>
      </c>
      <c r="D56" s="11" t="s">
        <v>210</v>
      </c>
      <c r="E56" s="12">
        <v>19726</v>
      </c>
      <c r="F56" s="17">
        <v>43979</v>
      </c>
      <c r="G56" s="12">
        <v>43895</v>
      </c>
      <c r="H56" s="11" t="s">
        <v>160</v>
      </c>
      <c r="I56" s="14" t="s">
        <v>211</v>
      </c>
      <c r="J56" s="11" t="s">
        <v>80</v>
      </c>
      <c r="K56" s="11" t="s">
        <v>82</v>
      </c>
      <c r="L56" s="14" t="s">
        <v>82</v>
      </c>
      <c r="M56" s="11" t="s">
        <v>212</v>
      </c>
      <c r="N56" s="15">
        <v>0.45300000000000001</v>
      </c>
      <c r="O56" s="15" t="str">
        <f>VLOOKUP(A56,Result!A:D,2,FALSE)</f>
        <v>No</v>
      </c>
      <c r="P56" s="15">
        <f>VLOOKUP(A56,Result!A:D,4,FALSE)</f>
        <v>0.35299999999999998</v>
      </c>
      <c r="Q56" s="16">
        <f>VLOOKUP(A56,Result!A:D,3,FALSE)</f>
        <v>0</v>
      </c>
      <c r="R56" s="16">
        <f>VLOOKUP(A56,Result!A:E,5,FALSE)</f>
        <v>0</v>
      </c>
      <c r="S56" s="28">
        <f>P56+Q56+R56</f>
        <v>0.35299999999999998</v>
      </c>
      <c r="T56" s="32">
        <f t="shared" si="6"/>
        <v>0</v>
      </c>
      <c r="U56" s="32">
        <f t="shared" si="7"/>
        <v>257.68999999999994</v>
      </c>
      <c r="V56" s="33">
        <f t="shared" si="5"/>
        <v>328.5</v>
      </c>
      <c r="W56" s="34">
        <f t="shared" si="2"/>
        <v>586.18999999999994</v>
      </c>
      <c r="X56" s="10"/>
      <c r="Y56" s="10"/>
      <c r="Z56" s="10"/>
      <c r="AA56" s="10"/>
      <c r="AB56" s="10"/>
      <c r="AC56" s="10"/>
      <c r="AD56" s="10"/>
      <c r="AE56" s="10"/>
      <c r="AF56" s="10"/>
      <c r="AG56" s="10"/>
      <c r="AH56" s="10"/>
      <c r="AI56" s="10"/>
    </row>
    <row r="57" spans="1:35" ht="15.75" customHeight="1" x14ac:dyDescent="0.25">
      <c r="A57" s="6">
        <v>40</v>
      </c>
      <c r="B57" s="11" t="s">
        <v>112</v>
      </c>
      <c r="C57" s="11" t="s">
        <v>76</v>
      </c>
      <c r="D57" s="11" t="s">
        <v>213</v>
      </c>
      <c r="E57" s="12">
        <v>17769</v>
      </c>
      <c r="F57" s="17">
        <v>43979</v>
      </c>
      <c r="G57" s="12">
        <v>43895</v>
      </c>
      <c r="H57" s="11" t="s">
        <v>160</v>
      </c>
      <c r="I57" s="14" t="s">
        <v>214</v>
      </c>
      <c r="J57" s="11" t="s">
        <v>80</v>
      </c>
      <c r="K57" s="11" t="s">
        <v>82</v>
      </c>
      <c r="L57" s="14" t="s">
        <v>82</v>
      </c>
      <c r="M57" s="11" t="s">
        <v>215</v>
      </c>
      <c r="N57" s="15">
        <v>0.45</v>
      </c>
      <c r="O57" s="15" t="str">
        <f>VLOOKUP(A57,Result!A:D,2,FALSE)</f>
        <v>No</v>
      </c>
      <c r="P57" s="15">
        <f>VLOOKUP(A57,Result!A:D,4,FALSE)</f>
        <v>0.72099999999999997</v>
      </c>
      <c r="Q57" s="16">
        <f>VLOOKUP(A57,Result!A:D,3,FALSE)</f>
        <v>0</v>
      </c>
      <c r="R57" s="16">
        <f>VLOOKUP(A57,Result!A:E,5,FALSE)</f>
        <v>0</v>
      </c>
      <c r="S57" s="28">
        <f>P57+Q57+R57</f>
        <v>0.72099999999999997</v>
      </c>
      <c r="T57" s="32">
        <f t="shared" si="6"/>
        <v>0</v>
      </c>
      <c r="U57" s="32">
        <f t="shared" si="7"/>
        <v>526.32999999999993</v>
      </c>
      <c r="V57" s="33">
        <f t="shared" si="5"/>
        <v>328.5</v>
      </c>
      <c r="W57" s="34">
        <f t="shared" si="2"/>
        <v>854.82999999999993</v>
      </c>
      <c r="X57" s="10"/>
      <c r="Y57" s="10"/>
      <c r="Z57" s="10"/>
      <c r="AA57" s="10"/>
      <c r="AB57" s="10"/>
      <c r="AC57" s="10"/>
      <c r="AD57" s="10"/>
      <c r="AE57" s="10"/>
      <c r="AF57" s="10"/>
      <c r="AG57" s="10"/>
      <c r="AH57" s="10"/>
      <c r="AI57" s="10"/>
    </row>
    <row r="58" spans="1:35" ht="15.75" customHeight="1" x14ac:dyDescent="0.25">
      <c r="A58" s="6">
        <v>49</v>
      </c>
      <c r="B58" s="11" t="s">
        <v>112</v>
      </c>
      <c r="C58" s="11" t="s">
        <v>76</v>
      </c>
      <c r="D58" s="11" t="s">
        <v>246</v>
      </c>
      <c r="E58" s="12">
        <v>15013</v>
      </c>
      <c r="F58" s="13">
        <v>44041</v>
      </c>
      <c r="G58" s="12">
        <v>43888</v>
      </c>
      <c r="H58" s="11" t="s">
        <v>78</v>
      </c>
      <c r="I58" s="14" t="s">
        <v>247</v>
      </c>
      <c r="J58" s="11" t="s">
        <v>80</v>
      </c>
      <c r="K58" s="11" t="s">
        <v>82</v>
      </c>
      <c r="L58" s="14" t="s">
        <v>248</v>
      </c>
      <c r="M58" s="11" t="s">
        <v>249</v>
      </c>
      <c r="N58" s="15">
        <v>1.5249999999999999</v>
      </c>
      <c r="O58" s="15" t="str">
        <f>VLOOKUP(A58,Result!A:D,2,FALSE)</f>
        <v>No</v>
      </c>
      <c r="P58" s="15">
        <f>VLOOKUP(A58,Result!A:D,4,FALSE)</f>
        <v>1.1080000000000001</v>
      </c>
      <c r="Q58" s="16">
        <f>VLOOKUP(A58,Result!A:D,3,FALSE)</f>
        <v>0.36799999999999999</v>
      </c>
      <c r="R58" s="16">
        <f>VLOOKUP(A58,Result!A:E,5,FALSE)</f>
        <v>0</v>
      </c>
      <c r="S58" s="28">
        <f>P58+Q58+R58</f>
        <v>1.476</v>
      </c>
      <c r="T58" s="32">
        <f t="shared" si="6"/>
        <v>220.79999999999998</v>
      </c>
      <c r="U58" s="32">
        <f t="shared" si="7"/>
        <v>1077.48</v>
      </c>
      <c r="V58" s="33">
        <f t="shared" si="5"/>
        <v>328.5</v>
      </c>
      <c r="W58" s="34">
        <f t="shared" si="2"/>
        <v>1405.98</v>
      </c>
      <c r="X58" s="10"/>
      <c r="Y58" s="10"/>
      <c r="Z58" s="10"/>
      <c r="AA58" s="10"/>
      <c r="AB58" s="10"/>
      <c r="AC58" s="10"/>
      <c r="AD58" s="10"/>
      <c r="AE58" s="10"/>
      <c r="AF58" s="10"/>
      <c r="AG58" s="10"/>
      <c r="AH58" s="10"/>
      <c r="AI58" s="10"/>
    </row>
    <row r="59" spans="1:35" ht="15.75" customHeight="1" x14ac:dyDescent="0.25">
      <c r="A59" s="6">
        <v>50</v>
      </c>
      <c r="B59" s="11" t="s">
        <v>112</v>
      </c>
      <c r="C59" s="11" t="s">
        <v>76</v>
      </c>
      <c r="D59" s="11" t="s">
        <v>250</v>
      </c>
      <c r="E59" s="12">
        <v>15015</v>
      </c>
      <c r="F59" s="19"/>
      <c r="G59" s="12">
        <v>43900</v>
      </c>
      <c r="H59" s="11" t="s">
        <v>134</v>
      </c>
      <c r="I59" s="14" t="s">
        <v>115</v>
      </c>
      <c r="J59" s="11" t="s">
        <v>97</v>
      </c>
      <c r="K59" s="11" t="s">
        <v>82</v>
      </c>
      <c r="L59" s="14" t="s">
        <v>82</v>
      </c>
      <c r="M59" s="11" t="s">
        <v>116</v>
      </c>
      <c r="N59" s="15">
        <v>0.65200000000000002</v>
      </c>
      <c r="O59" s="15" t="str">
        <f>VLOOKUP(A59,Result!A:D,2,FALSE)</f>
        <v>No</v>
      </c>
      <c r="P59" s="15">
        <f>VLOOKUP(A59,Result!A:D,4,FALSE)</f>
        <v>0</v>
      </c>
      <c r="Q59" s="16">
        <f>VLOOKUP(A59,Result!A:D,3,FALSE)</f>
        <v>0</v>
      </c>
      <c r="R59" s="16">
        <f>VLOOKUP(A59,Result!A:E,5,FALSE)</f>
        <v>0</v>
      </c>
      <c r="S59" s="28">
        <f>P59+Q59+R59</f>
        <v>0</v>
      </c>
      <c r="T59" s="32">
        <f t="shared" si="6"/>
        <v>0</v>
      </c>
      <c r="U59" s="32">
        <f t="shared" si="7"/>
        <v>0</v>
      </c>
      <c r="V59" s="33">
        <f t="shared" si="5"/>
        <v>328.5</v>
      </c>
      <c r="W59" s="34">
        <f t="shared" si="2"/>
        <v>328.5</v>
      </c>
      <c r="X59" s="10"/>
      <c r="Y59" s="10"/>
      <c r="Z59" s="10"/>
      <c r="AA59" s="10"/>
      <c r="AB59" s="10"/>
      <c r="AC59" s="10"/>
      <c r="AD59" s="10"/>
      <c r="AE59" s="10"/>
      <c r="AF59" s="10"/>
      <c r="AG59" s="10"/>
      <c r="AH59" s="10"/>
      <c r="AI59" s="10"/>
    </row>
    <row r="60" spans="1:35" ht="15.75" customHeight="1" x14ac:dyDescent="0.25">
      <c r="A60" s="6">
        <v>51</v>
      </c>
      <c r="B60" s="11" t="s">
        <v>112</v>
      </c>
      <c r="C60" s="11" t="s">
        <v>76</v>
      </c>
      <c r="D60" s="11" t="s">
        <v>251</v>
      </c>
      <c r="E60" s="12">
        <v>13605</v>
      </c>
      <c r="F60" s="19"/>
      <c r="G60" s="12">
        <v>43892</v>
      </c>
      <c r="H60" s="11" t="s">
        <v>78</v>
      </c>
      <c r="I60" s="14" t="s">
        <v>97</v>
      </c>
      <c r="J60" s="11" t="s">
        <v>97</v>
      </c>
      <c r="K60" s="11" t="s">
        <v>82</v>
      </c>
      <c r="L60" s="14" t="s">
        <v>82</v>
      </c>
      <c r="M60" s="11" t="s">
        <v>252</v>
      </c>
      <c r="N60" s="15">
        <v>0.46899999999999997</v>
      </c>
      <c r="O60" s="15" t="str">
        <f>VLOOKUP(A60,Result!A:D,2,FALSE)</f>
        <v>No</v>
      </c>
      <c r="P60" s="15">
        <f>VLOOKUP(A60,Result!A:D,4,FALSE)</f>
        <v>0</v>
      </c>
      <c r="Q60" s="16">
        <f>VLOOKUP(A60,Result!A:D,3,FALSE)</f>
        <v>0</v>
      </c>
      <c r="R60" s="16">
        <f>VLOOKUP(A60,Result!A:E,5,FALSE)</f>
        <v>0</v>
      </c>
      <c r="S60" s="28">
        <f>P60+Q60+R60</f>
        <v>0</v>
      </c>
      <c r="T60" s="32">
        <f t="shared" si="6"/>
        <v>0</v>
      </c>
      <c r="U60" s="32">
        <f t="shared" si="7"/>
        <v>0</v>
      </c>
      <c r="V60" s="33">
        <f t="shared" si="5"/>
        <v>328.5</v>
      </c>
      <c r="W60" s="34">
        <f t="shared" si="2"/>
        <v>328.5</v>
      </c>
      <c r="X60" s="10"/>
      <c r="Y60" s="10"/>
      <c r="Z60" s="10"/>
      <c r="AA60" s="10"/>
      <c r="AB60" s="10"/>
      <c r="AC60" s="10"/>
      <c r="AD60" s="10"/>
      <c r="AE60" s="10"/>
      <c r="AF60" s="10"/>
      <c r="AG60" s="10"/>
      <c r="AH60" s="10"/>
      <c r="AI60" s="10"/>
    </row>
    <row r="61" spans="1:35" ht="15.75" customHeight="1" x14ac:dyDescent="0.25">
      <c r="A61" s="6">
        <v>52</v>
      </c>
      <c r="B61" s="11" t="s">
        <v>112</v>
      </c>
      <c r="C61" s="11" t="s">
        <v>76</v>
      </c>
      <c r="D61" s="11" t="s">
        <v>253</v>
      </c>
      <c r="E61" s="12">
        <v>11122</v>
      </c>
      <c r="F61" s="19"/>
      <c r="G61" s="12">
        <v>43892</v>
      </c>
      <c r="H61" s="11" t="s">
        <v>78</v>
      </c>
      <c r="I61" s="14" t="s">
        <v>254</v>
      </c>
      <c r="J61" s="11" t="s">
        <v>80</v>
      </c>
      <c r="K61" s="11" t="s">
        <v>255</v>
      </c>
      <c r="L61" s="14" t="s">
        <v>256</v>
      </c>
      <c r="M61" s="11" t="s">
        <v>257</v>
      </c>
      <c r="N61" s="15">
        <v>4.0069999999999997</v>
      </c>
      <c r="O61" s="15" t="str">
        <f>VLOOKUP(A61,Result!A:D,2,FALSE)</f>
        <v>No</v>
      </c>
      <c r="P61" s="15">
        <f>VLOOKUP(A61,Result!A:D,4,FALSE)</f>
        <v>1.0349999999999999</v>
      </c>
      <c r="Q61" s="16">
        <f>VLOOKUP(A61,Result!A:D,3,FALSE)</f>
        <v>0.61199999999999999</v>
      </c>
      <c r="R61" s="16">
        <f>VLOOKUP(A61,Result!A:E,5,FALSE)</f>
        <v>0</v>
      </c>
      <c r="S61" s="28">
        <f>P61+Q61+R61</f>
        <v>1.6469999999999998</v>
      </c>
      <c r="T61" s="32">
        <f t="shared" si="6"/>
        <v>367.2</v>
      </c>
      <c r="U61" s="32">
        <f t="shared" si="7"/>
        <v>1202.3099999999997</v>
      </c>
      <c r="V61" s="33">
        <f t="shared" si="5"/>
        <v>328.5</v>
      </c>
      <c r="W61" s="34">
        <f t="shared" si="2"/>
        <v>1530.8099999999997</v>
      </c>
      <c r="X61" s="10"/>
      <c r="Y61" s="10"/>
      <c r="Z61" s="10"/>
      <c r="AA61" s="10"/>
      <c r="AB61" s="10"/>
      <c r="AC61" s="10"/>
      <c r="AD61" s="10"/>
      <c r="AE61" s="10"/>
      <c r="AF61" s="10"/>
      <c r="AG61" s="10"/>
      <c r="AH61" s="10"/>
      <c r="AI61" s="10"/>
    </row>
    <row r="62" spans="1:35" ht="15.75" customHeight="1" x14ac:dyDescent="0.25">
      <c r="A62" s="6">
        <v>53</v>
      </c>
      <c r="B62" s="11" t="s">
        <v>112</v>
      </c>
      <c r="C62" s="11" t="s">
        <v>76</v>
      </c>
      <c r="D62" s="11" t="s">
        <v>258</v>
      </c>
      <c r="E62" s="12">
        <v>20040</v>
      </c>
      <c r="F62" s="19"/>
      <c r="G62" s="12">
        <v>43893</v>
      </c>
      <c r="H62" s="11" t="s">
        <v>78</v>
      </c>
      <c r="I62" s="14" t="s">
        <v>259</v>
      </c>
      <c r="J62" s="11" t="s">
        <v>80</v>
      </c>
      <c r="K62" s="11" t="s">
        <v>82</v>
      </c>
      <c r="L62" s="14" t="s">
        <v>260</v>
      </c>
      <c r="M62" s="11" t="s">
        <v>261</v>
      </c>
      <c r="N62" s="15" t="s">
        <v>85</v>
      </c>
      <c r="O62" s="15" t="str">
        <f>VLOOKUP(A62,Result!A:D,2,FALSE)</f>
        <v>No</v>
      </c>
      <c r="P62" s="15">
        <f>VLOOKUP(A62,Result!A:D,4,FALSE)</f>
        <v>0.31</v>
      </c>
      <c r="Q62" s="16">
        <f>VLOOKUP(A62,Result!A:D,3,FALSE)</f>
        <v>0.21199999999999999</v>
      </c>
      <c r="R62" s="16">
        <f>VLOOKUP(A62,Result!A:E,5,FALSE)</f>
        <v>0</v>
      </c>
      <c r="S62" s="28">
        <f>P62+Q62+R62</f>
        <v>0.52200000000000002</v>
      </c>
      <c r="T62" s="32">
        <f t="shared" si="6"/>
        <v>127.19999999999999</v>
      </c>
      <c r="U62" s="32">
        <f t="shared" si="7"/>
        <v>381.06</v>
      </c>
      <c r="V62" s="33">
        <f t="shared" si="5"/>
        <v>328.5</v>
      </c>
      <c r="W62" s="34">
        <f t="shared" si="2"/>
        <v>709.56</v>
      </c>
      <c r="X62" s="10"/>
      <c r="Y62" s="10"/>
      <c r="Z62" s="10"/>
      <c r="AA62" s="10"/>
      <c r="AB62" s="10"/>
      <c r="AC62" s="10"/>
      <c r="AD62" s="10"/>
      <c r="AE62" s="10"/>
      <c r="AF62" s="10"/>
      <c r="AG62" s="10"/>
      <c r="AH62" s="10"/>
      <c r="AI62" s="10"/>
    </row>
    <row r="63" spans="1:35" ht="15.75" customHeight="1" x14ac:dyDescent="0.25">
      <c r="A63" s="6">
        <v>54</v>
      </c>
      <c r="B63" s="11" t="s">
        <v>112</v>
      </c>
      <c r="C63" s="11" t="s">
        <v>76</v>
      </c>
      <c r="D63" s="11" t="s">
        <v>262</v>
      </c>
      <c r="E63" s="12">
        <v>19992</v>
      </c>
      <c r="F63" s="19"/>
      <c r="G63" s="12">
        <v>43893</v>
      </c>
      <c r="H63" s="11" t="s">
        <v>78</v>
      </c>
      <c r="I63" s="14" t="s">
        <v>97</v>
      </c>
      <c r="J63" s="11" t="s">
        <v>97</v>
      </c>
      <c r="K63" s="11" t="s">
        <v>82</v>
      </c>
      <c r="L63" s="14" t="s">
        <v>82</v>
      </c>
      <c r="M63" s="11" t="s">
        <v>263</v>
      </c>
      <c r="N63" s="15" t="s">
        <v>85</v>
      </c>
      <c r="O63" s="15" t="str">
        <f>VLOOKUP(A63,Result!A:D,2,FALSE)</f>
        <v>No</v>
      </c>
      <c r="P63" s="15">
        <f>VLOOKUP(A63,Result!A:D,4,FALSE)</f>
        <v>0</v>
      </c>
      <c r="Q63" s="16">
        <f>VLOOKUP(A63,Result!A:D,3,FALSE)</f>
        <v>0</v>
      </c>
      <c r="R63" s="16">
        <f>VLOOKUP(A63,Result!A:E,5,FALSE)</f>
        <v>0</v>
      </c>
      <c r="S63" s="28">
        <f>P63+Q63+R63</f>
        <v>0</v>
      </c>
      <c r="T63" s="32">
        <f t="shared" si="6"/>
        <v>0</v>
      </c>
      <c r="U63" s="32">
        <f t="shared" si="7"/>
        <v>0</v>
      </c>
      <c r="V63" s="33">
        <f t="shared" si="5"/>
        <v>328.5</v>
      </c>
      <c r="W63" s="34">
        <f t="shared" si="2"/>
        <v>328.5</v>
      </c>
      <c r="X63" s="10"/>
      <c r="Y63" s="10"/>
      <c r="Z63" s="10"/>
      <c r="AA63" s="10"/>
      <c r="AB63" s="10"/>
      <c r="AC63" s="10"/>
      <c r="AD63" s="10"/>
      <c r="AE63" s="10"/>
      <c r="AF63" s="10"/>
      <c r="AG63" s="10"/>
      <c r="AH63" s="10"/>
      <c r="AI63" s="10"/>
    </row>
    <row r="64" spans="1:35" ht="15.75" customHeight="1" x14ac:dyDescent="0.25">
      <c r="A64" s="6">
        <v>63</v>
      </c>
      <c r="B64" s="11" t="s">
        <v>112</v>
      </c>
      <c r="C64" s="11" t="s">
        <v>275</v>
      </c>
      <c r="D64" s="11" t="s">
        <v>285</v>
      </c>
      <c r="E64" s="12">
        <v>15722</v>
      </c>
      <c r="F64" s="13">
        <v>43936</v>
      </c>
      <c r="G64" s="12">
        <v>43882</v>
      </c>
      <c r="H64" s="11" t="s">
        <v>217</v>
      </c>
      <c r="I64" s="14" t="s">
        <v>286</v>
      </c>
      <c r="J64" s="11" t="s">
        <v>287</v>
      </c>
      <c r="K64" s="11" t="s">
        <v>82</v>
      </c>
      <c r="L64" s="14" t="s">
        <v>82</v>
      </c>
      <c r="M64" s="11" t="s">
        <v>288</v>
      </c>
      <c r="N64" s="15">
        <v>0.63</v>
      </c>
      <c r="O64" s="15" t="str">
        <f>VLOOKUP(A64,Result!A:D,2,FALSE)</f>
        <v>No</v>
      </c>
      <c r="P64" s="15">
        <f>VLOOKUP(A64,Result!A:D,4,FALSE)</f>
        <v>0.61499999999999999</v>
      </c>
      <c r="Q64" s="16">
        <f>VLOOKUP(A64,Result!A:D,3,FALSE)</f>
        <v>0</v>
      </c>
      <c r="R64" s="16">
        <f>VLOOKUP(A64,Result!A:E,5,FALSE)</f>
        <v>0</v>
      </c>
      <c r="S64" s="28">
        <f>P64+Q64+R64</f>
        <v>0.61499999999999999</v>
      </c>
      <c r="T64" s="32">
        <f t="shared" si="6"/>
        <v>0</v>
      </c>
      <c r="U64" s="32">
        <f t="shared" si="7"/>
        <v>448.94999999999993</v>
      </c>
      <c r="V64" s="33">
        <f t="shared" si="5"/>
        <v>328.5</v>
      </c>
      <c r="W64" s="34">
        <f t="shared" si="2"/>
        <v>777.44999999999993</v>
      </c>
      <c r="X64" s="10"/>
      <c r="Y64" s="10"/>
      <c r="Z64" s="10"/>
      <c r="AA64" s="10"/>
      <c r="AB64" s="10"/>
      <c r="AC64" s="10"/>
      <c r="AD64" s="10"/>
      <c r="AE64" s="10"/>
      <c r="AF64" s="10"/>
      <c r="AG64" s="10"/>
      <c r="AH64" s="10"/>
      <c r="AI64" s="10"/>
    </row>
    <row r="65" spans="1:35" ht="15.75" customHeight="1" x14ac:dyDescent="0.25">
      <c r="A65" s="6">
        <v>70</v>
      </c>
      <c r="B65" s="11" t="s">
        <v>112</v>
      </c>
      <c r="C65" s="11" t="s">
        <v>275</v>
      </c>
      <c r="D65" s="11" t="s">
        <v>314</v>
      </c>
      <c r="E65" s="12">
        <v>19940</v>
      </c>
      <c r="F65" s="17">
        <v>43937</v>
      </c>
      <c r="G65" s="12">
        <v>43898</v>
      </c>
      <c r="H65" s="11" t="s">
        <v>78</v>
      </c>
      <c r="I65" s="14" t="s">
        <v>315</v>
      </c>
      <c r="J65" s="11" t="s">
        <v>316</v>
      </c>
      <c r="K65" s="11" t="s">
        <v>82</v>
      </c>
      <c r="L65" s="14" t="s">
        <v>82</v>
      </c>
      <c r="M65" s="11" t="s">
        <v>317</v>
      </c>
      <c r="N65" s="15">
        <v>0.45</v>
      </c>
      <c r="O65" s="15" t="str">
        <f>VLOOKUP(A65,Result!A:D,2,FALSE)</f>
        <v>No</v>
      </c>
      <c r="P65" s="15">
        <f>VLOOKUP(A65,Result!A:D,4,FALSE)</f>
        <v>0.30499999999999999</v>
      </c>
      <c r="Q65" s="16">
        <f>VLOOKUP(A65,Result!A:D,3,FALSE)</f>
        <v>0</v>
      </c>
      <c r="R65" s="16">
        <f>VLOOKUP(A65,Result!A:E,5,FALSE)</f>
        <v>0</v>
      </c>
      <c r="S65" s="28">
        <f>P65+Q65+R65</f>
        <v>0.30499999999999999</v>
      </c>
      <c r="T65" s="32">
        <f t="shared" si="6"/>
        <v>0</v>
      </c>
      <c r="U65" s="32">
        <f t="shared" si="7"/>
        <v>222.65</v>
      </c>
      <c r="V65" s="33">
        <f t="shared" si="5"/>
        <v>328.5</v>
      </c>
      <c r="W65" s="34">
        <f t="shared" si="2"/>
        <v>551.15</v>
      </c>
      <c r="X65" s="10"/>
      <c r="Y65" s="10"/>
      <c r="Z65" s="10"/>
      <c r="AA65" s="10"/>
      <c r="AB65" s="10"/>
      <c r="AC65" s="10"/>
      <c r="AD65" s="10"/>
      <c r="AE65" s="10"/>
      <c r="AF65" s="10"/>
      <c r="AG65" s="10"/>
      <c r="AH65" s="10"/>
      <c r="AI65" s="10"/>
    </row>
    <row r="66" spans="1:35" ht="15.75" customHeight="1" x14ac:dyDescent="0.25">
      <c r="A66" s="6">
        <v>74</v>
      </c>
      <c r="B66" s="11" t="s">
        <v>112</v>
      </c>
      <c r="C66" s="11" t="s">
        <v>275</v>
      </c>
      <c r="D66" s="11" t="s">
        <v>330</v>
      </c>
      <c r="E66" s="12">
        <v>19719</v>
      </c>
      <c r="F66" s="17">
        <v>43941</v>
      </c>
      <c r="G66" s="12">
        <v>43887</v>
      </c>
      <c r="H66" s="11" t="s">
        <v>78</v>
      </c>
      <c r="I66" s="14" t="s">
        <v>331</v>
      </c>
      <c r="J66" s="11" t="s">
        <v>332</v>
      </c>
      <c r="K66" s="11" t="s">
        <v>333</v>
      </c>
      <c r="L66" s="14" t="s">
        <v>82</v>
      </c>
      <c r="M66" s="11" t="s">
        <v>334</v>
      </c>
      <c r="N66" s="15">
        <v>3.08</v>
      </c>
      <c r="O66" s="15" t="str">
        <f>VLOOKUP(A66,Result!A:D,2,FALSE)</f>
        <v>No</v>
      </c>
      <c r="P66" s="15">
        <f>VLOOKUP(A66,Result!A:D,4,FALSE)</f>
        <v>1.8720000000000001</v>
      </c>
      <c r="Q66" s="16">
        <f>VLOOKUP(A66,Result!A:D,3,FALSE)</f>
        <v>0</v>
      </c>
      <c r="R66" s="16">
        <f>VLOOKUP(A66,Result!A:E,5,FALSE)</f>
        <v>0</v>
      </c>
      <c r="S66" s="28">
        <f>P66+Q66+R66</f>
        <v>1.8720000000000001</v>
      </c>
      <c r="T66" s="32">
        <f t="shared" si="6"/>
        <v>0</v>
      </c>
      <c r="U66" s="32">
        <f t="shared" si="7"/>
        <v>1366.56</v>
      </c>
      <c r="V66" s="33">
        <f t="shared" si="5"/>
        <v>328.5</v>
      </c>
      <c r="W66" s="34">
        <f t="shared" si="2"/>
        <v>1695.06</v>
      </c>
      <c r="X66" s="10"/>
      <c r="Y66" s="10"/>
      <c r="Z66" s="10"/>
      <c r="AA66" s="10"/>
      <c r="AB66" s="10"/>
      <c r="AC66" s="10"/>
      <c r="AD66" s="10"/>
      <c r="AE66" s="10"/>
      <c r="AF66" s="10"/>
      <c r="AG66" s="10"/>
      <c r="AH66" s="10"/>
      <c r="AI66" s="10"/>
    </row>
    <row r="67" spans="1:35" ht="15.75" customHeight="1" x14ac:dyDescent="0.25">
      <c r="A67" s="6">
        <v>75</v>
      </c>
      <c r="B67" s="11" t="s">
        <v>112</v>
      </c>
      <c r="C67" s="11" t="s">
        <v>275</v>
      </c>
      <c r="D67" s="11" t="s">
        <v>335</v>
      </c>
      <c r="E67" s="12">
        <v>19620</v>
      </c>
      <c r="F67" s="17">
        <v>43941</v>
      </c>
      <c r="G67" s="12">
        <v>43881</v>
      </c>
      <c r="H67" s="11" t="s">
        <v>217</v>
      </c>
      <c r="I67" s="14" t="s">
        <v>336</v>
      </c>
      <c r="J67" s="11" t="s">
        <v>337</v>
      </c>
      <c r="K67" s="11" t="s">
        <v>338</v>
      </c>
      <c r="L67" s="14" t="s">
        <v>82</v>
      </c>
      <c r="M67" s="11" t="s">
        <v>339</v>
      </c>
      <c r="N67" s="15">
        <v>0.47</v>
      </c>
      <c r="O67" s="15" t="str">
        <f>VLOOKUP(A67,Result!A:D,2,FALSE)</f>
        <v>No</v>
      </c>
      <c r="P67" s="15">
        <f>VLOOKUP(A67,Result!A:D,4,FALSE)</f>
        <v>2.722</v>
      </c>
      <c r="Q67" s="16">
        <f>VLOOKUP(A67,Result!A:D,3,FALSE)</f>
        <v>0</v>
      </c>
      <c r="R67" s="16">
        <f>VLOOKUP(A67,Result!A:E,5,FALSE)</f>
        <v>0</v>
      </c>
      <c r="S67" s="28">
        <f>P67+Q67+R67</f>
        <v>2.722</v>
      </c>
      <c r="T67" s="32">
        <f t="shared" si="6"/>
        <v>0</v>
      </c>
      <c r="U67" s="32">
        <f t="shared" si="7"/>
        <v>1987.0599999999997</v>
      </c>
      <c r="V67" s="33">
        <f t="shared" si="5"/>
        <v>328.5</v>
      </c>
      <c r="W67" s="34">
        <f t="shared" si="2"/>
        <v>2315.5599999999995</v>
      </c>
      <c r="X67" s="10"/>
      <c r="Y67" s="10"/>
      <c r="Z67" s="10"/>
      <c r="AA67" s="10"/>
      <c r="AB67" s="10"/>
      <c r="AC67" s="10"/>
      <c r="AD67" s="10"/>
      <c r="AE67" s="10"/>
      <c r="AF67" s="10"/>
      <c r="AG67" s="10"/>
      <c r="AH67" s="10"/>
      <c r="AI67" s="10"/>
    </row>
    <row r="68" spans="1:35" ht="15.75" customHeight="1" x14ac:dyDescent="0.25">
      <c r="A68" s="6">
        <v>86</v>
      </c>
      <c r="B68" s="11" t="s">
        <v>112</v>
      </c>
      <c r="C68" s="11" t="s">
        <v>275</v>
      </c>
      <c r="D68" s="11" t="s">
        <v>378</v>
      </c>
      <c r="E68" s="12">
        <v>14088</v>
      </c>
      <c r="F68" s="13">
        <v>43941</v>
      </c>
      <c r="G68" s="12">
        <v>43872</v>
      </c>
      <c r="H68" s="11" t="s">
        <v>78</v>
      </c>
      <c r="I68" s="14" t="s">
        <v>379</v>
      </c>
      <c r="J68" s="11" t="s">
        <v>380</v>
      </c>
      <c r="K68" s="11" t="s">
        <v>381</v>
      </c>
      <c r="L68" s="14" t="s">
        <v>82</v>
      </c>
      <c r="M68" s="11" t="s">
        <v>82</v>
      </c>
      <c r="N68" s="15">
        <v>0.49</v>
      </c>
      <c r="O68" s="15" t="str">
        <f>VLOOKUP(A68,Result!A:D,2,FALSE)</f>
        <v>No</v>
      </c>
      <c r="P68" s="15">
        <f>VLOOKUP(A68,Result!A:D,4,FALSE)</f>
        <v>2.4550000000000001</v>
      </c>
      <c r="Q68" s="16">
        <f>VLOOKUP(A68,Result!A:D,3,FALSE)</f>
        <v>0</v>
      </c>
      <c r="R68" s="16">
        <f>VLOOKUP(A68,Result!A:E,5,FALSE)</f>
        <v>0</v>
      </c>
      <c r="S68" s="28">
        <f>P68+Q68+R68</f>
        <v>2.4550000000000001</v>
      </c>
      <c r="T68" s="32">
        <f t="shared" si="6"/>
        <v>0</v>
      </c>
      <c r="U68" s="32">
        <f t="shared" si="7"/>
        <v>1792.1499999999999</v>
      </c>
      <c r="V68" s="33">
        <f t="shared" si="5"/>
        <v>328.5</v>
      </c>
      <c r="W68" s="34">
        <f t="shared" si="2"/>
        <v>2120.6499999999996</v>
      </c>
      <c r="X68" s="10"/>
      <c r="Y68" s="10"/>
      <c r="Z68" s="10"/>
      <c r="AA68" s="10"/>
      <c r="AB68" s="10"/>
      <c r="AC68" s="10"/>
      <c r="AD68" s="10"/>
      <c r="AE68" s="10"/>
      <c r="AF68" s="10"/>
      <c r="AG68" s="10"/>
      <c r="AH68" s="10"/>
      <c r="AI68" s="10"/>
    </row>
    <row r="69" spans="1:35" ht="15.75" customHeight="1" x14ac:dyDescent="0.25">
      <c r="A69" s="6">
        <v>87</v>
      </c>
      <c r="B69" s="11" t="s">
        <v>112</v>
      </c>
      <c r="C69" s="11" t="s">
        <v>275</v>
      </c>
      <c r="D69" s="11" t="s">
        <v>382</v>
      </c>
      <c r="E69" s="12">
        <v>20538</v>
      </c>
      <c r="F69" s="13">
        <v>43941</v>
      </c>
      <c r="G69" s="12">
        <v>43882</v>
      </c>
      <c r="H69" s="11" t="s">
        <v>217</v>
      </c>
      <c r="I69" s="14" t="s">
        <v>383</v>
      </c>
      <c r="J69" s="11" t="s">
        <v>384</v>
      </c>
      <c r="K69" s="11" t="s">
        <v>385</v>
      </c>
      <c r="L69" s="14" t="s">
        <v>82</v>
      </c>
      <c r="M69" s="11" t="s">
        <v>386</v>
      </c>
      <c r="N69" s="15">
        <v>1.38</v>
      </c>
      <c r="O69" s="15" t="str">
        <f>VLOOKUP(A69,Result!A:D,2,FALSE)</f>
        <v>No</v>
      </c>
      <c r="P69" s="15">
        <f>VLOOKUP(A69,Result!A:D,4,FALSE)</f>
        <v>2.206</v>
      </c>
      <c r="Q69" s="16">
        <f>VLOOKUP(A69,Result!A:D,3,FALSE)</f>
        <v>0</v>
      </c>
      <c r="R69" s="16">
        <f>VLOOKUP(A69,Result!A:E,5,FALSE)</f>
        <v>0.152</v>
      </c>
      <c r="S69" s="28">
        <f>P69+Q69+R69</f>
        <v>2.3580000000000001</v>
      </c>
      <c r="T69" s="32">
        <f t="shared" si="6"/>
        <v>91.199999999999989</v>
      </c>
      <c r="U69" s="32">
        <f t="shared" si="7"/>
        <v>1721.3400000000001</v>
      </c>
      <c r="V69" s="33">
        <f t="shared" si="5"/>
        <v>328.5</v>
      </c>
      <c r="W69" s="34">
        <f t="shared" si="2"/>
        <v>2049.84</v>
      </c>
      <c r="X69" s="10"/>
      <c r="Y69" s="10"/>
      <c r="Z69" s="10"/>
      <c r="AA69" s="10"/>
      <c r="AB69" s="10"/>
      <c r="AC69" s="10"/>
      <c r="AD69" s="10"/>
      <c r="AE69" s="10"/>
      <c r="AF69" s="10"/>
      <c r="AG69" s="10"/>
      <c r="AH69" s="10"/>
      <c r="AI69" s="10"/>
    </row>
    <row r="70" spans="1:35" ht="15.75" customHeight="1" x14ac:dyDescent="0.25">
      <c r="A70" s="6">
        <v>95</v>
      </c>
      <c r="B70" s="11" t="s">
        <v>112</v>
      </c>
      <c r="C70" s="11" t="s">
        <v>275</v>
      </c>
      <c r="D70" s="11" t="s">
        <v>409</v>
      </c>
      <c r="E70" s="12">
        <v>23163</v>
      </c>
      <c r="F70" s="17">
        <v>43942</v>
      </c>
      <c r="G70" s="12">
        <v>43872</v>
      </c>
      <c r="H70" s="11" t="s">
        <v>78</v>
      </c>
      <c r="I70" s="14" t="s">
        <v>410</v>
      </c>
      <c r="J70" s="11" t="s">
        <v>411</v>
      </c>
      <c r="K70" s="11" t="s">
        <v>412</v>
      </c>
      <c r="L70" s="14" t="s">
        <v>82</v>
      </c>
      <c r="M70" s="11" t="s">
        <v>413</v>
      </c>
      <c r="N70" s="15">
        <v>4.66</v>
      </c>
      <c r="O70" s="15" t="str">
        <f>VLOOKUP(A70,Result!A:D,2,FALSE)</f>
        <v>No</v>
      </c>
      <c r="P70" s="15">
        <f>VLOOKUP(A70,Result!A:D,4,FALSE)</f>
        <v>3.5760000000000001</v>
      </c>
      <c r="Q70" s="16">
        <f>VLOOKUP(A70,Result!A:D,3,FALSE)</f>
        <v>0</v>
      </c>
      <c r="R70" s="16">
        <f>VLOOKUP(A70,Result!A:E,5,FALSE)</f>
        <v>0</v>
      </c>
      <c r="S70" s="28">
        <f>P70+Q70+R70</f>
        <v>3.5760000000000001</v>
      </c>
      <c r="T70" s="32">
        <f t="shared" si="6"/>
        <v>0</v>
      </c>
      <c r="U70" s="32">
        <f t="shared" si="7"/>
        <v>2610.48</v>
      </c>
      <c r="V70" s="33">
        <f t="shared" si="5"/>
        <v>328.5</v>
      </c>
      <c r="W70" s="34">
        <f t="shared" si="2"/>
        <v>2938.98</v>
      </c>
      <c r="X70" s="10"/>
      <c r="Y70" s="10"/>
      <c r="Z70" s="10"/>
      <c r="AA70" s="10"/>
      <c r="AB70" s="10"/>
      <c r="AC70" s="10"/>
      <c r="AD70" s="10"/>
      <c r="AE70" s="10"/>
      <c r="AF70" s="10"/>
      <c r="AG70" s="10"/>
      <c r="AH70" s="10"/>
      <c r="AI70" s="10"/>
    </row>
    <row r="71" spans="1:35" ht="15.75" customHeight="1" x14ac:dyDescent="0.25">
      <c r="A71" s="6">
        <v>97</v>
      </c>
      <c r="B71" s="11" t="s">
        <v>112</v>
      </c>
      <c r="C71" s="11" t="s">
        <v>275</v>
      </c>
      <c r="D71" s="11" t="s">
        <v>419</v>
      </c>
      <c r="E71" s="12">
        <v>19620</v>
      </c>
      <c r="F71" s="17">
        <v>43942</v>
      </c>
      <c r="G71" s="12">
        <v>43924</v>
      </c>
      <c r="H71" s="11" t="s">
        <v>78</v>
      </c>
      <c r="I71" s="14" t="s">
        <v>420</v>
      </c>
      <c r="J71" s="11" t="s">
        <v>80</v>
      </c>
      <c r="K71" s="11" t="s">
        <v>421</v>
      </c>
      <c r="L71" s="14" t="s">
        <v>82</v>
      </c>
      <c r="M71" s="11" t="s">
        <v>422</v>
      </c>
      <c r="N71" s="15">
        <v>0.72</v>
      </c>
      <c r="O71" s="15" t="str">
        <f>VLOOKUP(A71,Result!A:D,2,FALSE)</f>
        <v>No</v>
      </c>
      <c r="P71" s="15">
        <f>VLOOKUP(A71,Result!A:D,4,FALSE)</f>
        <v>2.2320000000000002</v>
      </c>
      <c r="Q71" s="16">
        <f>VLOOKUP(A71,Result!A:D,3,FALSE)</f>
        <v>0</v>
      </c>
      <c r="R71" s="16">
        <f>VLOOKUP(A71,Result!A:E,5,FALSE)</f>
        <v>0</v>
      </c>
      <c r="S71" s="28">
        <f>P71+Q71+R71</f>
        <v>2.2320000000000002</v>
      </c>
      <c r="T71" s="32">
        <f t="shared" si="6"/>
        <v>0</v>
      </c>
      <c r="U71" s="32">
        <f t="shared" si="7"/>
        <v>1629.36</v>
      </c>
      <c r="V71" s="33">
        <f t="shared" si="5"/>
        <v>328.5</v>
      </c>
      <c r="W71" s="34">
        <f t="shared" si="2"/>
        <v>1957.86</v>
      </c>
      <c r="X71" s="10"/>
      <c r="Y71" s="10"/>
      <c r="Z71" s="10"/>
      <c r="AA71" s="10"/>
      <c r="AB71" s="10"/>
      <c r="AC71" s="10"/>
      <c r="AD71" s="10"/>
      <c r="AE71" s="10"/>
      <c r="AF71" s="10"/>
      <c r="AG71" s="10"/>
      <c r="AH71" s="10"/>
      <c r="AI71" s="10"/>
    </row>
    <row r="72" spans="1:35" ht="15.75" customHeight="1" x14ac:dyDescent="0.25">
      <c r="A72" s="6">
        <v>103</v>
      </c>
      <c r="B72" s="11" t="s">
        <v>112</v>
      </c>
      <c r="C72" s="11" t="s">
        <v>275</v>
      </c>
      <c r="D72" s="11" t="s">
        <v>441</v>
      </c>
      <c r="E72" s="12">
        <v>22371</v>
      </c>
      <c r="F72" s="17">
        <v>43943</v>
      </c>
      <c r="G72" s="12">
        <v>43856</v>
      </c>
      <c r="H72" s="11" t="s">
        <v>78</v>
      </c>
      <c r="I72" s="14" t="s">
        <v>442</v>
      </c>
      <c r="J72" s="11" t="s">
        <v>443</v>
      </c>
      <c r="K72" s="11" t="s">
        <v>82</v>
      </c>
      <c r="L72" s="14" t="s">
        <v>82</v>
      </c>
      <c r="M72" s="11" t="s">
        <v>444</v>
      </c>
      <c r="N72" s="15">
        <v>0.89</v>
      </c>
      <c r="O72" s="15" t="str">
        <f>VLOOKUP(A72,Result!A:D,2,FALSE)</f>
        <v>No</v>
      </c>
      <c r="P72" s="15">
        <f>VLOOKUP(A72,Result!A:D,4,FALSE)</f>
        <v>1.8140000000000001</v>
      </c>
      <c r="Q72" s="16">
        <f>VLOOKUP(A72,Result!A:D,3,FALSE)</f>
        <v>0</v>
      </c>
      <c r="R72" s="16">
        <f>VLOOKUP(A72,Result!A:E,5,FALSE)</f>
        <v>0</v>
      </c>
      <c r="S72" s="28">
        <f>P72+Q72+R72</f>
        <v>1.8140000000000001</v>
      </c>
      <c r="T72" s="32">
        <f t="shared" si="6"/>
        <v>0</v>
      </c>
      <c r="U72" s="32">
        <f t="shared" si="7"/>
        <v>1324.2199999999998</v>
      </c>
      <c r="V72" s="33">
        <f t="shared" si="5"/>
        <v>328.5</v>
      </c>
      <c r="W72" s="34">
        <f t="shared" si="2"/>
        <v>1652.7199999999998</v>
      </c>
      <c r="X72" s="10"/>
      <c r="Y72" s="10"/>
      <c r="Z72" s="10"/>
      <c r="AA72" s="10"/>
      <c r="AB72" s="10"/>
      <c r="AC72" s="10"/>
      <c r="AD72" s="10"/>
      <c r="AE72" s="10"/>
      <c r="AF72" s="10"/>
      <c r="AG72" s="10"/>
      <c r="AH72" s="10"/>
      <c r="AI72" s="10"/>
    </row>
    <row r="73" spans="1:35" ht="15.75" customHeight="1" x14ac:dyDescent="0.25">
      <c r="A73" s="6">
        <v>106</v>
      </c>
      <c r="B73" s="11" t="s">
        <v>112</v>
      </c>
      <c r="C73" s="11" t="s">
        <v>275</v>
      </c>
      <c r="D73" s="11" t="s">
        <v>454</v>
      </c>
      <c r="E73" s="12">
        <v>17200</v>
      </c>
      <c r="F73" s="13">
        <v>43943</v>
      </c>
      <c r="G73" s="12">
        <v>43888</v>
      </c>
      <c r="H73" s="11" t="s">
        <v>108</v>
      </c>
      <c r="I73" s="14" t="s">
        <v>455</v>
      </c>
      <c r="J73" s="11" t="s">
        <v>80</v>
      </c>
      <c r="K73" s="11" t="s">
        <v>456</v>
      </c>
      <c r="L73" s="14" t="s">
        <v>457</v>
      </c>
      <c r="M73" s="11" t="s">
        <v>458</v>
      </c>
      <c r="N73" s="15">
        <v>1.5</v>
      </c>
      <c r="O73" s="15" t="str">
        <f>VLOOKUP(A73,Result!A:D,2,FALSE)</f>
        <v>No</v>
      </c>
      <c r="P73" s="15">
        <f>VLOOKUP(A73,Result!A:D,4,FALSE)</f>
        <v>1.1659999999999999</v>
      </c>
      <c r="Q73" s="16">
        <f>VLOOKUP(A73,Result!A:D,3,FALSE)</f>
        <v>0</v>
      </c>
      <c r="R73" s="16">
        <f>VLOOKUP(A73,Result!A:E,5,FALSE)</f>
        <v>0</v>
      </c>
      <c r="S73" s="28">
        <f>P73+Q73+R73</f>
        <v>1.1659999999999999</v>
      </c>
      <c r="T73" s="32">
        <f t="shared" si="6"/>
        <v>0</v>
      </c>
      <c r="U73" s="32">
        <f t="shared" si="7"/>
        <v>851.18</v>
      </c>
      <c r="V73" s="33">
        <f t="shared" si="5"/>
        <v>328.5</v>
      </c>
      <c r="W73" s="34">
        <f t="shared" si="2"/>
        <v>1179.6799999999998</v>
      </c>
      <c r="X73" s="10"/>
      <c r="Y73" s="10"/>
      <c r="Z73" s="10"/>
      <c r="AA73" s="10"/>
      <c r="AB73" s="10"/>
      <c r="AC73" s="10"/>
      <c r="AD73" s="10"/>
      <c r="AE73" s="10"/>
      <c r="AF73" s="10"/>
      <c r="AG73" s="10"/>
      <c r="AH73" s="10"/>
      <c r="AI73" s="10"/>
    </row>
    <row r="74" spans="1:35" ht="15.75" customHeight="1" x14ac:dyDescent="0.25">
      <c r="A74" s="6">
        <v>107</v>
      </c>
      <c r="B74" s="11" t="s">
        <v>112</v>
      </c>
      <c r="C74" s="11" t="s">
        <v>275</v>
      </c>
      <c r="D74" s="11" t="s">
        <v>459</v>
      </c>
      <c r="E74" s="12">
        <v>21855</v>
      </c>
      <c r="F74" s="13">
        <v>43943</v>
      </c>
      <c r="G74" s="12">
        <v>43898</v>
      </c>
      <c r="H74" s="11" t="s">
        <v>78</v>
      </c>
      <c r="I74" s="14" t="s">
        <v>460</v>
      </c>
      <c r="J74" s="11" t="s">
        <v>80</v>
      </c>
      <c r="K74" s="11" t="s">
        <v>82</v>
      </c>
      <c r="L74" s="14" t="s">
        <v>461</v>
      </c>
      <c r="M74" s="11" t="s">
        <v>462</v>
      </c>
      <c r="N74" s="15">
        <v>0.81</v>
      </c>
      <c r="O74" s="15" t="str">
        <f>VLOOKUP(A74,Result!A:D,2,FALSE)</f>
        <v>No</v>
      </c>
      <c r="P74" s="15">
        <f>VLOOKUP(A74,Result!A:D,4,FALSE)</f>
        <v>1.1000000000000001</v>
      </c>
      <c r="Q74" s="16">
        <f>VLOOKUP(A74,Result!A:D,3,FALSE)</f>
        <v>0.36799999999999999</v>
      </c>
      <c r="R74" s="16">
        <f>VLOOKUP(A74,Result!A:E,5,FALSE)</f>
        <v>0</v>
      </c>
      <c r="S74" s="28">
        <f>P74+Q74+R74</f>
        <v>1.468</v>
      </c>
      <c r="T74" s="32">
        <f t="shared" si="6"/>
        <v>220.79999999999998</v>
      </c>
      <c r="U74" s="32">
        <f t="shared" si="7"/>
        <v>1071.6399999999999</v>
      </c>
      <c r="V74" s="33">
        <f t="shared" si="5"/>
        <v>328.5</v>
      </c>
      <c r="W74" s="34">
        <f t="shared" si="2"/>
        <v>1400.1399999999999</v>
      </c>
      <c r="X74" s="10"/>
      <c r="Y74" s="10"/>
      <c r="Z74" s="10"/>
      <c r="AA74" s="10"/>
      <c r="AB74" s="10"/>
      <c r="AC74" s="10"/>
      <c r="AD74" s="10"/>
      <c r="AE74" s="10"/>
      <c r="AF74" s="10"/>
      <c r="AG74" s="10"/>
      <c r="AH74" s="10"/>
      <c r="AI74" s="10"/>
    </row>
    <row r="75" spans="1:35" ht="15.75" customHeight="1" x14ac:dyDescent="0.25">
      <c r="A75" s="6">
        <v>109</v>
      </c>
      <c r="B75" s="11" t="s">
        <v>112</v>
      </c>
      <c r="C75" s="11" t="s">
        <v>275</v>
      </c>
      <c r="D75" s="11" t="s">
        <v>465</v>
      </c>
      <c r="E75" s="12">
        <v>17282</v>
      </c>
      <c r="F75" s="17">
        <v>43943</v>
      </c>
      <c r="G75" s="12">
        <v>43920</v>
      </c>
      <c r="H75" s="11" t="s">
        <v>466</v>
      </c>
      <c r="I75" s="14" t="s">
        <v>467</v>
      </c>
      <c r="J75" s="11" t="s">
        <v>80</v>
      </c>
      <c r="K75" s="11" t="s">
        <v>468</v>
      </c>
      <c r="L75" s="14" t="s">
        <v>469</v>
      </c>
      <c r="M75" s="11" t="s">
        <v>470</v>
      </c>
      <c r="N75" s="15" t="s">
        <v>85</v>
      </c>
      <c r="O75" s="15" t="str">
        <f>VLOOKUP(A75,Result!A:D,2,FALSE)</f>
        <v>No</v>
      </c>
      <c r="P75" s="15">
        <f>VLOOKUP(A75,Result!A:D,4,FALSE)</f>
        <v>1.2390000000000001</v>
      </c>
      <c r="Q75" s="16">
        <f>VLOOKUP(A75,Result!A:D,3,FALSE)</f>
        <v>1.036</v>
      </c>
      <c r="R75" s="16">
        <f>VLOOKUP(A75,Result!A:E,5,FALSE)</f>
        <v>0.35399999999999998</v>
      </c>
      <c r="S75" s="28">
        <f>P75+Q75+R75</f>
        <v>2.6290000000000004</v>
      </c>
      <c r="T75" s="32">
        <f t="shared" si="6"/>
        <v>834</v>
      </c>
      <c r="U75" s="32">
        <f t="shared" si="7"/>
        <v>1919.1700000000003</v>
      </c>
      <c r="V75" s="33">
        <f t="shared" si="5"/>
        <v>328.5</v>
      </c>
      <c r="W75" s="34">
        <f t="shared" si="2"/>
        <v>2247.67</v>
      </c>
      <c r="X75" s="10"/>
      <c r="Y75" s="10"/>
      <c r="Z75" s="10"/>
      <c r="AA75" s="10"/>
      <c r="AB75" s="10"/>
      <c r="AC75" s="10"/>
      <c r="AD75" s="10"/>
      <c r="AE75" s="10"/>
      <c r="AF75" s="10"/>
      <c r="AG75" s="10"/>
      <c r="AH75" s="10"/>
      <c r="AI75" s="10"/>
    </row>
    <row r="76" spans="1:35" ht="15.75" customHeight="1" x14ac:dyDescent="0.25">
      <c r="A76" s="6">
        <v>111</v>
      </c>
      <c r="B76" s="11" t="s">
        <v>112</v>
      </c>
      <c r="C76" s="11" t="s">
        <v>275</v>
      </c>
      <c r="D76" s="11" t="s">
        <v>476</v>
      </c>
      <c r="E76" s="12">
        <v>17165</v>
      </c>
      <c r="F76" s="17">
        <v>43944</v>
      </c>
      <c r="G76" s="12">
        <v>43924</v>
      </c>
      <c r="H76" s="11" t="s">
        <v>78</v>
      </c>
      <c r="I76" s="14" t="s">
        <v>477</v>
      </c>
      <c r="J76" s="11" t="s">
        <v>80</v>
      </c>
      <c r="K76" s="11" t="s">
        <v>478</v>
      </c>
      <c r="L76" s="14" t="s">
        <v>479</v>
      </c>
      <c r="M76" s="11" t="s">
        <v>480</v>
      </c>
      <c r="N76" s="15">
        <v>2.75</v>
      </c>
      <c r="O76" s="15" t="str">
        <f>VLOOKUP(A76,Result!A:D,2,FALSE)</f>
        <v>No</v>
      </c>
      <c r="P76" s="15">
        <f>VLOOKUP(A76,Result!A:D,4,FALSE)</f>
        <v>1.7270000000000001</v>
      </c>
      <c r="Q76" s="16">
        <f>VLOOKUP(A76,Result!A:D,3,FALSE)</f>
        <v>0.36799999999999999</v>
      </c>
      <c r="R76" s="16">
        <f>VLOOKUP(A76,Result!A:E,5,FALSE)</f>
        <v>0</v>
      </c>
      <c r="S76" s="28">
        <f>P76+Q76+R76</f>
        <v>2.0950000000000002</v>
      </c>
      <c r="T76" s="32">
        <f t="shared" si="6"/>
        <v>220.79999999999998</v>
      </c>
      <c r="U76" s="32">
        <f t="shared" si="7"/>
        <v>1529.35</v>
      </c>
      <c r="V76" s="33">
        <f t="shared" si="5"/>
        <v>328.5</v>
      </c>
      <c r="W76" s="34">
        <f t="shared" si="2"/>
        <v>1857.85</v>
      </c>
      <c r="X76" s="10"/>
      <c r="Y76" s="10"/>
      <c r="Z76" s="10"/>
      <c r="AA76" s="10"/>
      <c r="AB76" s="10"/>
      <c r="AC76" s="10"/>
      <c r="AD76" s="10"/>
      <c r="AE76" s="10"/>
      <c r="AF76" s="10"/>
      <c r="AG76" s="10"/>
      <c r="AH76" s="10"/>
      <c r="AI76" s="10"/>
    </row>
    <row r="77" spans="1:35" ht="15.75" customHeight="1" x14ac:dyDescent="0.25">
      <c r="A77" s="6">
        <v>114</v>
      </c>
      <c r="B77" s="11" t="s">
        <v>112</v>
      </c>
      <c r="C77" s="11" t="s">
        <v>275</v>
      </c>
      <c r="D77" s="11" t="s">
        <v>492</v>
      </c>
      <c r="E77" s="12">
        <v>14357</v>
      </c>
      <c r="F77" s="17">
        <v>43944</v>
      </c>
      <c r="G77" s="12">
        <v>43867</v>
      </c>
      <c r="H77" s="11" t="s">
        <v>114</v>
      </c>
      <c r="I77" s="14" t="s">
        <v>493</v>
      </c>
      <c r="J77" s="11" t="s">
        <v>494</v>
      </c>
      <c r="K77" s="11" t="s">
        <v>495</v>
      </c>
      <c r="L77" s="14" t="s">
        <v>496</v>
      </c>
      <c r="M77" s="11" t="s">
        <v>82</v>
      </c>
      <c r="N77" s="15">
        <v>6.43</v>
      </c>
      <c r="O77" s="15" t="str">
        <f>VLOOKUP(A77,Result!A:D,2,FALSE)</f>
        <v>No</v>
      </c>
      <c r="P77" s="15">
        <f>VLOOKUP(A77,Result!A:D,4,FALSE)</f>
        <v>6.2539999999999996</v>
      </c>
      <c r="Q77" s="16">
        <f>VLOOKUP(A77,Result!A:D,3,FALSE)</f>
        <v>0.55400000000000005</v>
      </c>
      <c r="R77" s="16">
        <f>VLOOKUP(A77,Result!A:E,5,FALSE)</f>
        <v>0.313</v>
      </c>
      <c r="S77" s="28">
        <f>P77+Q77+R77</f>
        <v>7.1209999999999996</v>
      </c>
      <c r="T77" s="32">
        <f t="shared" si="6"/>
        <v>520.19999999999993</v>
      </c>
      <c r="U77" s="32">
        <f t="shared" si="7"/>
        <v>5198.329999999999</v>
      </c>
      <c r="V77" s="33">
        <f t="shared" si="5"/>
        <v>328.5</v>
      </c>
      <c r="W77" s="34">
        <f t="shared" si="2"/>
        <v>5526.829999999999</v>
      </c>
      <c r="X77" s="10"/>
      <c r="Y77" s="10"/>
      <c r="Z77" s="10"/>
      <c r="AA77" s="10"/>
      <c r="AB77" s="10"/>
      <c r="AC77" s="10"/>
      <c r="AD77" s="10"/>
      <c r="AE77" s="10"/>
      <c r="AF77" s="10"/>
      <c r="AG77" s="10"/>
      <c r="AH77" s="10"/>
      <c r="AI77" s="10"/>
    </row>
    <row r="78" spans="1:35" ht="15.75" customHeight="1" x14ac:dyDescent="0.25">
      <c r="A78" s="6">
        <v>117</v>
      </c>
      <c r="B78" s="11" t="s">
        <v>112</v>
      </c>
      <c r="C78" s="11" t="s">
        <v>275</v>
      </c>
      <c r="D78" s="11" t="s">
        <v>504</v>
      </c>
      <c r="E78" s="12">
        <v>18634</v>
      </c>
      <c r="F78" s="17">
        <v>43945</v>
      </c>
      <c r="G78" s="12">
        <v>43878</v>
      </c>
      <c r="H78" s="11" t="s">
        <v>78</v>
      </c>
      <c r="I78" s="14" t="s">
        <v>505</v>
      </c>
      <c r="J78" s="11" t="s">
        <v>80</v>
      </c>
      <c r="K78" s="11" t="s">
        <v>506</v>
      </c>
      <c r="L78" s="14" t="s">
        <v>82</v>
      </c>
      <c r="M78" s="11" t="s">
        <v>82</v>
      </c>
      <c r="N78" s="15">
        <v>1.61</v>
      </c>
      <c r="O78" s="15" t="str">
        <f>VLOOKUP(A78,Result!A:D,2,FALSE)</f>
        <v>No</v>
      </c>
      <c r="P78" s="15">
        <f>VLOOKUP(A78,Result!A:D,4,FALSE)</f>
        <v>1.222</v>
      </c>
      <c r="Q78" s="16">
        <f>VLOOKUP(A78,Result!A:D,3,FALSE)</f>
        <v>0</v>
      </c>
      <c r="R78" s="16">
        <f>VLOOKUP(A78,Result!A:E,5,FALSE)</f>
        <v>0</v>
      </c>
      <c r="S78" s="28">
        <f>P78+Q78+R78</f>
        <v>1.222</v>
      </c>
      <c r="T78" s="32">
        <f t="shared" si="6"/>
        <v>0</v>
      </c>
      <c r="U78" s="32">
        <f t="shared" si="7"/>
        <v>892.06</v>
      </c>
      <c r="V78" s="33">
        <f t="shared" si="5"/>
        <v>328.5</v>
      </c>
      <c r="W78" s="34">
        <f t="shared" si="2"/>
        <v>1220.56</v>
      </c>
      <c r="X78" s="10"/>
      <c r="Y78" s="10"/>
      <c r="Z78" s="10"/>
      <c r="AA78" s="10"/>
      <c r="AB78" s="10"/>
      <c r="AC78" s="10"/>
      <c r="AD78" s="10"/>
      <c r="AE78" s="10"/>
      <c r="AF78" s="10"/>
      <c r="AG78" s="10"/>
      <c r="AH78" s="10"/>
      <c r="AI78" s="10"/>
    </row>
    <row r="79" spans="1:35" ht="15.75" customHeight="1" x14ac:dyDescent="0.25">
      <c r="A79" s="6">
        <v>119</v>
      </c>
      <c r="B79" s="11" t="s">
        <v>112</v>
      </c>
      <c r="C79" s="11" t="s">
        <v>275</v>
      </c>
      <c r="D79" s="11" t="s">
        <v>510</v>
      </c>
      <c r="E79" s="12">
        <v>15670</v>
      </c>
      <c r="F79" s="17">
        <v>43945</v>
      </c>
      <c r="G79" s="12">
        <v>43846</v>
      </c>
      <c r="H79" s="11" t="s">
        <v>78</v>
      </c>
      <c r="I79" s="14" t="s">
        <v>511</v>
      </c>
      <c r="J79" s="11" t="s">
        <v>97</v>
      </c>
      <c r="K79" s="11" t="s">
        <v>82</v>
      </c>
      <c r="L79" s="14" t="s">
        <v>82</v>
      </c>
      <c r="M79" s="11" t="s">
        <v>390</v>
      </c>
      <c r="N79" s="15">
        <v>0.41</v>
      </c>
      <c r="O79" s="15" t="str">
        <f>VLOOKUP(A79,Result!A:D,2,FALSE)</f>
        <v>No</v>
      </c>
      <c r="P79" s="15">
        <f>VLOOKUP(A79,Result!A:D,4,FALSE)</f>
        <v>0.48499999999999999</v>
      </c>
      <c r="Q79" s="16">
        <f>VLOOKUP(A79,Result!A:D,3,FALSE)</f>
        <v>0</v>
      </c>
      <c r="R79" s="16">
        <f>VLOOKUP(A79,Result!A:E,5,FALSE)</f>
        <v>0</v>
      </c>
      <c r="S79" s="28">
        <f>P79+Q79+R79</f>
        <v>0.48499999999999999</v>
      </c>
      <c r="T79" s="32">
        <f t="shared" si="6"/>
        <v>0</v>
      </c>
      <c r="U79" s="32">
        <f t="shared" si="7"/>
        <v>354.05</v>
      </c>
      <c r="V79" s="33">
        <f t="shared" si="5"/>
        <v>328.5</v>
      </c>
      <c r="W79" s="34">
        <f t="shared" si="2"/>
        <v>682.55</v>
      </c>
      <c r="X79" s="10"/>
      <c r="Y79" s="10"/>
      <c r="Z79" s="10"/>
      <c r="AA79" s="10"/>
      <c r="AB79" s="10"/>
      <c r="AC79" s="10"/>
      <c r="AD79" s="10"/>
      <c r="AE79" s="10"/>
      <c r="AF79" s="10"/>
      <c r="AG79" s="10"/>
      <c r="AH79" s="10"/>
      <c r="AI79" s="10"/>
    </row>
    <row r="80" spans="1:35" ht="15.75" customHeight="1" x14ac:dyDescent="0.25">
      <c r="A80" s="6">
        <v>128</v>
      </c>
      <c r="B80" s="11" t="s">
        <v>112</v>
      </c>
      <c r="C80" s="11" t="s">
        <v>275</v>
      </c>
      <c r="D80" s="11" t="s">
        <v>540</v>
      </c>
      <c r="E80" s="12">
        <v>18981</v>
      </c>
      <c r="F80" s="17">
        <v>43949</v>
      </c>
      <c r="G80" s="12">
        <v>43914</v>
      </c>
      <c r="H80" s="11" t="s">
        <v>78</v>
      </c>
      <c r="I80" s="14" t="s">
        <v>115</v>
      </c>
      <c r="J80" s="11" t="s">
        <v>97</v>
      </c>
      <c r="K80" s="11" t="s">
        <v>82</v>
      </c>
      <c r="L80" s="14" t="s">
        <v>82</v>
      </c>
      <c r="M80" s="11" t="s">
        <v>392</v>
      </c>
      <c r="N80" s="15">
        <v>0.41</v>
      </c>
      <c r="O80" s="15" t="str">
        <f>VLOOKUP(A80,Result!A:D,2,FALSE)</f>
        <v>No</v>
      </c>
      <c r="P80" s="15">
        <f>VLOOKUP(A80,Result!A:D,4,FALSE)</f>
        <v>0</v>
      </c>
      <c r="Q80" s="16">
        <f>VLOOKUP(A80,Result!A:D,3,FALSE)</f>
        <v>0</v>
      </c>
      <c r="R80" s="16">
        <f>VLOOKUP(A80,Result!A:E,5,FALSE)</f>
        <v>0</v>
      </c>
      <c r="S80" s="28">
        <f>P80+Q80+R80</f>
        <v>0</v>
      </c>
      <c r="T80" s="32">
        <f t="shared" si="6"/>
        <v>0</v>
      </c>
      <c r="U80" s="32">
        <f t="shared" si="7"/>
        <v>0</v>
      </c>
      <c r="V80" s="33">
        <f t="shared" si="5"/>
        <v>328.5</v>
      </c>
      <c r="W80" s="34">
        <f t="shared" ref="W80:W143" si="8">SUM(U80+V80)</f>
        <v>328.5</v>
      </c>
      <c r="X80" s="10"/>
      <c r="Y80" s="10"/>
      <c r="Z80" s="10"/>
      <c r="AA80" s="10"/>
      <c r="AB80" s="10"/>
      <c r="AC80" s="10"/>
      <c r="AD80" s="10"/>
      <c r="AE80" s="10"/>
      <c r="AF80" s="10"/>
      <c r="AG80" s="10"/>
      <c r="AH80" s="10"/>
      <c r="AI80" s="10"/>
    </row>
    <row r="81" spans="1:35" ht="15.75" customHeight="1" x14ac:dyDescent="0.25">
      <c r="A81" s="6">
        <v>129</v>
      </c>
      <c r="B81" s="11" t="s">
        <v>112</v>
      </c>
      <c r="C81" s="11" t="s">
        <v>275</v>
      </c>
      <c r="D81" s="11" t="s">
        <v>541</v>
      </c>
      <c r="E81" s="12">
        <v>19399</v>
      </c>
      <c r="F81" s="17">
        <v>43949</v>
      </c>
      <c r="G81" s="12">
        <v>43882</v>
      </c>
      <c r="H81" s="11" t="s">
        <v>217</v>
      </c>
      <c r="I81" s="14" t="s">
        <v>542</v>
      </c>
      <c r="J81" s="11"/>
      <c r="K81" s="11" t="s">
        <v>543</v>
      </c>
      <c r="L81" s="14" t="s">
        <v>82</v>
      </c>
      <c r="M81" s="11" t="s">
        <v>544</v>
      </c>
      <c r="N81" s="15">
        <v>2.88</v>
      </c>
      <c r="O81" s="15" t="str">
        <f>VLOOKUP(A81,Result!A:D,2,FALSE)</f>
        <v>No</v>
      </c>
      <c r="P81" s="15">
        <f>VLOOKUP(A81,Result!A:D,4,FALSE)</f>
        <v>3.847</v>
      </c>
      <c r="Q81" s="16">
        <f>VLOOKUP(A81,Result!A:D,3,FALSE)</f>
        <v>0</v>
      </c>
      <c r="R81" s="16">
        <f>VLOOKUP(A81,Result!A:E,5,FALSE)</f>
        <v>0.46500000000000002</v>
      </c>
      <c r="S81" s="28">
        <f>P81+Q81+R81</f>
        <v>4.3120000000000003</v>
      </c>
      <c r="T81" s="32">
        <f t="shared" si="6"/>
        <v>279</v>
      </c>
      <c r="U81" s="32">
        <f t="shared" si="7"/>
        <v>3147.7599999999998</v>
      </c>
      <c r="V81" s="33">
        <f t="shared" si="5"/>
        <v>328.5</v>
      </c>
      <c r="W81" s="34">
        <f t="shared" si="8"/>
        <v>3476.2599999999998</v>
      </c>
      <c r="X81" s="10"/>
      <c r="Y81" s="10"/>
      <c r="Z81" s="10"/>
      <c r="AA81" s="10"/>
      <c r="AB81" s="10"/>
      <c r="AC81" s="10"/>
      <c r="AD81" s="10"/>
      <c r="AE81" s="10"/>
      <c r="AF81" s="10"/>
      <c r="AG81" s="10"/>
      <c r="AH81" s="10"/>
      <c r="AI81" s="10"/>
    </row>
    <row r="82" spans="1:35" ht="15.75" customHeight="1" x14ac:dyDescent="0.25">
      <c r="A82" s="6">
        <v>131</v>
      </c>
      <c r="B82" s="11" t="s">
        <v>112</v>
      </c>
      <c r="C82" s="11" t="s">
        <v>275</v>
      </c>
      <c r="D82" s="11" t="s">
        <v>548</v>
      </c>
      <c r="E82" s="12">
        <v>18266</v>
      </c>
      <c r="F82" s="17">
        <v>43950</v>
      </c>
      <c r="G82" s="12">
        <v>43924</v>
      </c>
      <c r="H82" s="11" t="s">
        <v>78</v>
      </c>
      <c r="I82" s="14" t="s">
        <v>549</v>
      </c>
      <c r="J82" s="11" t="s">
        <v>80</v>
      </c>
      <c r="K82" s="11" t="s">
        <v>550</v>
      </c>
      <c r="L82" s="14" t="s">
        <v>551</v>
      </c>
      <c r="M82" s="11" t="s">
        <v>552</v>
      </c>
      <c r="N82" s="15">
        <v>3.79</v>
      </c>
      <c r="O82" s="15" t="str">
        <f>VLOOKUP(A82,Result!A:D,2,FALSE)</f>
        <v>No</v>
      </c>
      <c r="P82" s="15">
        <f>VLOOKUP(A82,Result!A:D,4,FALSE)</f>
        <v>2.8319999999999999</v>
      </c>
      <c r="Q82" s="16">
        <f>VLOOKUP(A82,Result!A:D,3,FALSE)</f>
        <v>0.214</v>
      </c>
      <c r="R82" s="16">
        <f>VLOOKUP(A82,Result!A:E,5,FALSE)</f>
        <v>0.152</v>
      </c>
      <c r="S82" s="28">
        <f>P82+Q82+R82</f>
        <v>3.198</v>
      </c>
      <c r="T82" s="32">
        <f t="shared" si="6"/>
        <v>219.6</v>
      </c>
      <c r="U82" s="32">
        <f t="shared" si="7"/>
        <v>2334.54</v>
      </c>
      <c r="V82" s="33">
        <f t="shared" si="5"/>
        <v>328.5</v>
      </c>
      <c r="W82" s="34">
        <f t="shared" si="8"/>
        <v>2663.04</v>
      </c>
      <c r="X82" s="10"/>
      <c r="Y82" s="10"/>
      <c r="Z82" s="10"/>
      <c r="AA82" s="10"/>
      <c r="AB82" s="10"/>
      <c r="AC82" s="10"/>
      <c r="AD82" s="10"/>
      <c r="AE82" s="10"/>
      <c r="AF82" s="10"/>
      <c r="AG82" s="10"/>
      <c r="AH82" s="10"/>
      <c r="AI82" s="10"/>
    </row>
    <row r="83" spans="1:35" ht="15.75" customHeight="1" x14ac:dyDescent="0.25">
      <c r="A83" s="6">
        <v>142</v>
      </c>
      <c r="B83" s="11" t="s">
        <v>112</v>
      </c>
      <c r="C83" s="11" t="s">
        <v>275</v>
      </c>
      <c r="D83" s="11" t="s">
        <v>592</v>
      </c>
      <c r="E83" s="12">
        <v>27739</v>
      </c>
      <c r="F83" s="17">
        <v>43952</v>
      </c>
      <c r="G83" s="12">
        <v>43924</v>
      </c>
      <c r="H83" s="11" t="s">
        <v>78</v>
      </c>
      <c r="I83" s="14" t="s">
        <v>593</v>
      </c>
      <c r="J83" s="11" t="s">
        <v>80</v>
      </c>
      <c r="K83" s="11" t="s">
        <v>594</v>
      </c>
      <c r="L83" s="14" t="s">
        <v>82</v>
      </c>
      <c r="M83" s="11" t="s">
        <v>82</v>
      </c>
      <c r="N83" s="15">
        <v>7.34</v>
      </c>
      <c r="O83" s="15" t="str">
        <f>VLOOKUP(A83,Result!A:D,2,FALSE)</f>
        <v>No</v>
      </c>
      <c r="P83" s="15">
        <f>VLOOKUP(A83,Result!A:D,4,FALSE)</f>
        <v>5.843</v>
      </c>
      <c r="Q83" s="16">
        <f>VLOOKUP(A83,Result!A:D,3,FALSE)</f>
        <v>0</v>
      </c>
      <c r="R83" s="16">
        <f>VLOOKUP(A83,Result!A:E,5,FALSE)</f>
        <v>0</v>
      </c>
      <c r="S83" s="28">
        <f>P83+Q83+R83</f>
        <v>5.843</v>
      </c>
      <c r="T83" s="32">
        <f t="shared" si="6"/>
        <v>0</v>
      </c>
      <c r="U83" s="32">
        <f t="shared" si="7"/>
        <v>4265.3899999999994</v>
      </c>
      <c r="V83" s="33">
        <f t="shared" si="5"/>
        <v>328.5</v>
      </c>
      <c r="W83" s="34">
        <f t="shared" si="8"/>
        <v>4593.8899999999994</v>
      </c>
      <c r="X83" s="10"/>
      <c r="Y83" s="10"/>
      <c r="Z83" s="10"/>
      <c r="AA83" s="10"/>
      <c r="AB83" s="10"/>
      <c r="AC83" s="10"/>
      <c r="AD83" s="10"/>
      <c r="AE83" s="10"/>
      <c r="AF83" s="10"/>
      <c r="AG83" s="10"/>
      <c r="AH83" s="10"/>
      <c r="AI83" s="10"/>
    </row>
    <row r="84" spans="1:35" ht="15.75" customHeight="1" x14ac:dyDescent="0.25">
      <c r="A84" s="6">
        <v>144</v>
      </c>
      <c r="B84" s="11" t="s">
        <v>112</v>
      </c>
      <c r="C84" s="11" t="s">
        <v>275</v>
      </c>
      <c r="D84" s="11" t="s">
        <v>600</v>
      </c>
      <c r="E84" s="12">
        <v>13518</v>
      </c>
      <c r="F84" s="13">
        <v>43952</v>
      </c>
      <c r="G84" s="12">
        <v>43871</v>
      </c>
      <c r="H84" s="11" t="s">
        <v>78</v>
      </c>
      <c r="I84" s="14" t="s">
        <v>601</v>
      </c>
      <c r="J84" s="11" t="s">
        <v>80</v>
      </c>
      <c r="K84" s="11" t="s">
        <v>602</v>
      </c>
      <c r="L84" s="14" t="s">
        <v>82</v>
      </c>
      <c r="M84" s="11" t="s">
        <v>82</v>
      </c>
      <c r="N84" s="15">
        <v>2.65</v>
      </c>
      <c r="O84" s="15" t="str">
        <f>VLOOKUP(A84,Result!A:D,2,FALSE)</f>
        <v>No</v>
      </c>
      <c r="P84" s="15">
        <f>VLOOKUP(A84,Result!A:D,4,FALSE)</f>
        <v>2.0859999999999999</v>
      </c>
      <c r="Q84" s="16">
        <f>VLOOKUP(A84,Result!A:D,3,FALSE)</f>
        <v>0</v>
      </c>
      <c r="R84" s="16">
        <f>VLOOKUP(A84,Result!A:E,5,FALSE)</f>
        <v>0</v>
      </c>
      <c r="S84" s="28">
        <f>P84+Q84+R84</f>
        <v>2.0859999999999999</v>
      </c>
      <c r="T84" s="32">
        <f t="shared" si="6"/>
        <v>0</v>
      </c>
      <c r="U84" s="32">
        <f t="shared" si="7"/>
        <v>1522.7799999999997</v>
      </c>
      <c r="V84" s="33">
        <f t="shared" si="5"/>
        <v>328.5</v>
      </c>
      <c r="W84" s="34">
        <f t="shared" si="8"/>
        <v>1851.2799999999997</v>
      </c>
      <c r="X84" s="10"/>
      <c r="Y84" s="10"/>
      <c r="Z84" s="10"/>
      <c r="AA84" s="10"/>
      <c r="AB84" s="10"/>
      <c r="AC84" s="10"/>
      <c r="AD84" s="10"/>
      <c r="AE84" s="10"/>
      <c r="AF84" s="10"/>
      <c r="AG84" s="10"/>
      <c r="AH84" s="10"/>
      <c r="AI84" s="10"/>
    </row>
    <row r="85" spans="1:35" ht="15.75" customHeight="1" x14ac:dyDescent="0.25">
      <c r="A85" s="6">
        <v>146</v>
      </c>
      <c r="B85" s="11" t="s">
        <v>112</v>
      </c>
      <c r="C85" s="11" t="s">
        <v>275</v>
      </c>
      <c r="D85" s="11" t="s">
        <v>607</v>
      </c>
      <c r="E85" s="12">
        <v>21719</v>
      </c>
      <c r="F85" s="17">
        <v>43952</v>
      </c>
      <c r="G85" s="12">
        <v>43893</v>
      </c>
      <c r="H85" s="11" t="s">
        <v>108</v>
      </c>
      <c r="I85" s="14" t="s">
        <v>608</v>
      </c>
      <c r="J85" s="11" t="s">
        <v>609</v>
      </c>
      <c r="K85" s="11" t="s">
        <v>610</v>
      </c>
      <c r="L85" s="14" t="s">
        <v>611</v>
      </c>
      <c r="M85" s="11" t="s">
        <v>612</v>
      </c>
      <c r="N85" s="15">
        <v>2.31</v>
      </c>
      <c r="O85" s="15" t="str">
        <f>VLOOKUP(A85,Result!A:D,2,FALSE)</f>
        <v>No</v>
      </c>
      <c r="P85" s="15">
        <f>VLOOKUP(A85,Result!A:D,4,FALSE)</f>
        <v>2.0179999999999998</v>
      </c>
      <c r="Q85" s="16">
        <f>VLOOKUP(A85,Result!A:D,3,FALSE)</f>
        <v>0.21199999999999999</v>
      </c>
      <c r="R85" s="16">
        <f>VLOOKUP(A85,Result!A:E,5,FALSE)</f>
        <v>0</v>
      </c>
      <c r="S85" s="28">
        <f>P85+Q85+R85</f>
        <v>2.23</v>
      </c>
      <c r="T85" s="32">
        <f t="shared" si="6"/>
        <v>127.19999999999999</v>
      </c>
      <c r="U85" s="32">
        <f t="shared" si="7"/>
        <v>1627.8999999999999</v>
      </c>
      <c r="V85" s="33">
        <f t="shared" si="5"/>
        <v>328.5</v>
      </c>
      <c r="W85" s="34">
        <f t="shared" si="8"/>
        <v>1956.3999999999999</v>
      </c>
      <c r="X85" s="10"/>
      <c r="Y85" s="10"/>
      <c r="Z85" s="10"/>
      <c r="AA85" s="10"/>
      <c r="AB85" s="10"/>
      <c r="AC85" s="10"/>
      <c r="AD85" s="10"/>
      <c r="AE85" s="10"/>
      <c r="AF85" s="10"/>
      <c r="AG85" s="10"/>
      <c r="AH85" s="10"/>
      <c r="AI85" s="10"/>
    </row>
    <row r="86" spans="1:35" ht="15.75" customHeight="1" x14ac:dyDescent="0.25">
      <c r="A86" s="6">
        <v>151</v>
      </c>
      <c r="B86" s="11" t="s">
        <v>112</v>
      </c>
      <c r="C86" s="11" t="s">
        <v>275</v>
      </c>
      <c r="D86" s="11" t="s">
        <v>633</v>
      </c>
      <c r="E86" s="12">
        <v>16631</v>
      </c>
      <c r="F86" s="17">
        <v>43955</v>
      </c>
      <c r="G86" s="12">
        <v>43871</v>
      </c>
      <c r="H86" s="11" t="s">
        <v>78</v>
      </c>
      <c r="I86" s="14" t="s">
        <v>634</v>
      </c>
      <c r="J86" s="11" t="s">
        <v>80</v>
      </c>
      <c r="K86" s="11" t="s">
        <v>635</v>
      </c>
      <c r="L86" s="14" t="s">
        <v>636</v>
      </c>
      <c r="M86" s="11" t="s">
        <v>637</v>
      </c>
      <c r="N86" s="15">
        <v>0.85</v>
      </c>
      <c r="O86" s="15" t="str">
        <f>VLOOKUP(A86,Result!A:D,2,FALSE)</f>
        <v>No</v>
      </c>
      <c r="P86" s="15">
        <f>VLOOKUP(A86,Result!A:D,4,FALSE)</f>
        <v>0.49099999999999999</v>
      </c>
      <c r="Q86" s="16">
        <f>VLOOKUP(A86,Result!A:D,3,FALSE)</f>
        <v>0.36799999999999999</v>
      </c>
      <c r="R86" s="16">
        <f>VLOOKUP(A86,Result!A:E,5,FALSE)</f>
        <v>0</v>
      </c>
      <c r="S86" s="28">
        <f>P86+Q86+R86</f>
        <v>0.85899999999999999</v>
      </c>
      <c r="T86" s="32">
        <f t="shared" si="6"/>
        <v>220.79999999999998</v>
      </c>
      <c r="U86" s="32">
        <f t="shared" si="7"/>
        <v>627.06999999999994</v>
      </c>
      <c r="V86" s="33">
        <f t="shared" si="5"/>
        <v>328.5</v>
      </c>
      <c r="W86" s="34">
        <f t="shared" si="8"/>
        <v>955.56999999999994</v>
      </c>
      <c r="X86" s="10"/>
      <c r="Y86" s="10"/>
      <c r="Z86" s="10"/>
      <c r="AA86" s="10"/>
      <c r="AB86" s="10"/>
      <c r="AC86" s="10"/>
      <c r="AD86" s="10"/>
      <c r="AE86" s="10"/>
      <c r="AF86" s="10"/>
      <c r="AG86" s="10"/>
      <c r="AH86" s="10"/>
      <c r="AI86" s="10"/>
    </row>
    <row r="87" spans="1:35" ht="15.75" customHeight="1" x14ac:dyDescent="0.25">
      <c r="A87" s="6">
        <v>153</v>
      </c>
      <c r="B87" s="11" t="s">
        <v>112</v>
      </c>
      <c r="C87" s="11" t="s">
        <v>275</v>
      </c>
      <c r="D87" s="11" t="s">
        <v>641</v>
      </c>
      <c r="E87" s="12">
        <v>22746</v>
      </c>
      <c r="F87" s="17">
        <v>43955</v>
      </c>
      <c r="G87" s="12">
        <v>43898</v>
      </c>
      <c r="H87" s="11" t="s">
        <v>78</v>
      </c>
      <c r="I87" s="14" t="s">
        <v>642</v>
      </c>
      <c r="J87" s="11" t="s">
        <v>80</v>
      </c>
      <c r="K87" s="11" t="s">
        <v>643</v>
      </c>
      <c r="L87" s="14" t="s">
        <v>82</v>
      </c>
      <c r="M87" s="11" t="s">
        <v>644</v>
      </c>
      <c r="N87" s="15">
        <v>1.42</v>
      </c>
      <c r="O87" s="15" t="str">
        <f>VLOOKUP(A87,Result!A:D,2,FALSE)</f>
        <v>No</v>
      </c>
      <c r="P87" s="15">
        <f>VLOOKUP(A87,Result!A:D,4,FALSE)</f>
        <v>2.1360000000000001</v>
      </c>
      <c r="Q87" s="16">
        <f>VLOOKUP(A87,Result!A:D,3,FALSE)</f>
        <v>0</v>
      </c>
      <c r="R87" s="16">
        <f>VLOOKUP(A87,Result!A:E,5,FALSE)</f>
        <v>0</v>
      </c>
      <c r="S87" s="28">
        <f>P87+Q87+R87</f>
        <v>2.1360000000000001</v>
      </c>
      <c r="T87" s="32">
        <f t="shared" si="6"/>
        <v>0</v>
      </c>
      <c r="U87" s="32">
        <f t="shared" si="7"/>
        <v>1559.28</v>
      </c>
      <c r="V87" s="33">
        <f t="shared" si="5"/>
        <v>328.5</v>
      </c>
      <c r="W87" s="34">
        <f t="shared" si="8"/>
        <v>1887.78</v>
      </c>
      <c r="X87" s="10"/>
      <c r="Y87" s="10"/>
      <c r="Z87" s="10"/>
      <c r="AA87" s="10"/>
      <c r="AB87" s="10"/>
      <c r="AC87" s="10"/>
      <c r="AD87" s="10"/>
      <c r="AE87" s="10"/>
      <c r="AF87" s="10"/>
      <c r="AG87" s="10"/>
      <c r="AH87" s="10"/>
      <c r="AI87" s="10"/>
    </row>
    <row r="88" spans="1:35" ht="15.75" customHeight="1" x14ac:dyDescent="0.25">
      <c r="A88" s="6">
        <v>154</v>
      </c>
      <c r="B88" s="11" t="s">
        <v>112</v>
      </c>
      <c r="C88" s="11" t="s">
        <v>275</v>
      </c>
      <c r="D88" s="11" t="s">
        <v>645</v>
      </c>
      <c r="E88" s="12">
        <v>20542</v>
      </c>
      <c r="F88" s="17">
        <v>43955</v>
      </c>
      <c r="G88" s="12">
        <v>43871</v>
      </c>
      <c r="H88" s="11" t="s">
        <v>78</v>
      </c>
      <c r="I88" s="14" t="s">
        <v>646</v>
      </c>
      <c r="J88" s="11" t="s">
        <v>97</v>
      </c>
      <c r="K88" s="11" t="s">
        <v>82</v>
      </c>
      <c r="L88" s="14" t="s">
        <v>647</v>
      </c>
      <c r="M88" s="11" t="s">
        <v>644</v>
      </c>
      <c r="N88" s="15">
        <v>1.51</v>
      </c>
      <c r="O88" s="15" t="str">
        <f>VLOOKUP(A88,Result!A:D,2,FALSE)</f>
        <v>No</v>
      </c>
      <c r="P88" s="15">
        <f>VLOOKUP(A88,Result!A:D,4,FALSE)</f>
        <v>1.573</v>
      </c>
      <c r="Q88" s="16">
        <f>VLOOKUP(A88,Result!A:D,3,FALSE)</f>
        <v>0</v>
      </c>
      <c r="R88" s="16">
        <f>VLOOKUP(A88,Result!A:E,5,FALSE)</f>
        <v>0</v>
      </c>
      <c r="S88" s="28">
        <f>P88+Q88+R88</f>
        <v>1.573</v>
      </c>
      <c r="T88" s="32">
        <f t="shared" si="6"/>
        <v>0</v>
      </c>
      <c r="U88" s="32">
        <f t="shared" si="7"/>
        <v>1148.29</v>
      </c>
      <c r="V88" s="33">
        <f t="shared" si="5"/>
        <v>328.5</v>
      </c>
      <c r="W88" s="34">
        <f t="shared" si="8"/>
        <v>1476.79</v>
      </c>
      <c r="X88" s="10"/>
      <c r="Y88" s="10"/>
      <c r="Z88" s="10"/>
      <c r="AA88" s="10"/>
      <c r="AB88" s="10"/>
      <c r="AC88" s="10"/>
      <c r="AD88" s="10"/>
      <c r="AE88" s="10"/>
      <c r="AF88" s="10"/>
      <c r="AG88" s="10"/>
      <c r="AH88" s="10"/>
      <c r="AI88" s="10"/>
    </row>
    <row r="89" spans="1:35" ht="15.75" customHeight="1" x14ac:dyDescent="0.25">
      <c r="A89" s="6">
        <v>156</v>
      </c>
      <c r="B89" s="11" t="s">
        <v>112</v>
      </c>
      <c r="C89" s="11" t="s">
        <v>275</v>
      </c>
      <c r="D89" s="11" t="s">
        <v>651</v>
      </c>
      <c r="E89" s="12">
        <v>16403</v>
      </c>
      <c r="F89" s="17">
        <v>43956</v>
      </c>
      <c r="G89" s="12">
        <v>43899</v>
      </c>
      <c r="H89" s="11" t="s">
        <v>78</v>
      </c>
      <c r="I89" s="14" t="s">
        <v>652</v>
      </c>
      <c r="J89" s="11" t="s">
        <v>653</v>
      </c>
      <c r="K89" s="11" t="s">
        <v>654</v>
      </c>
      <c r="L89" s="14" t="s">
        <v>655</v>
      </c>
      <c r="M89" s="11" t="s">
        <v>656</v>
      </c>
      <c r="N89" s="15">
        <v>3.63</v>
      </c>
      <c r="O89" s="15" t="str">
        <f>VLOOKUP(A89,Result!A:D,2,FALSE)</f>
        <v>No</v>
      </c>
      <c r="P89" s="15">
        <f>VLOOKUP(A89,Result!A:D,4,FALSE)</f>
        <v>3.5609999999999999</v>
      </c>
      <c r="Q89" s="16">
        <f>VLOOKUP(A89,Result!A:D,3,FALSE)</f>
        <v>0.42599999999999999</v>
      </c>
      <c r="R89" s="16">
        <f>VLOOKUP(A89,Result!A:E,5,FALSE)</f>
        <v>0</v>
      </c>
      <c r="S89" s="28">
        <f>P89+Q89+R89</f>
        <v>3.9870000000000001</v>
      </c>
      <c r="T89" s="32">
        <f t="shared" si="6"/>
        <v>255.59999999999997</v>
      </c>
      <c r="U89" s="32">
        <f t="shared" si="7"/>
        <v>2910.5099999999998</v>
      </c>
      <c r="V89" s="33">
        <f t="shared" si="5"/>
        <v>328.5</v>
      </c>
      <c r="W89" s="34">
        <f t="shared" si="8"/>
        <v>3239.0099999999998</v>
      </c>
      <c r="X89" s="10"/>
      <c r="Y89" s="10"/>
      <c r="Z89" s="10"/>
      <c r="AA89" s="10"/>
      <c r="AB89" s="10"/>
      <c r="AC89" s="10"/>
      <c r="AD89" s="10"/>
      <c r="AE89" s="10"/>
      <c r="AF89" s="10"/>
      <c r="AG89" s="10"/>
      <c r="AH89" s="10"/>
      <c r="AI89" s="10"/>
    </row>
    <row r="90" spans="1:35" ht="15.75" customHeight="1" x14ac:dyDescent="0.25">
      <c r="A90" s="6">
        <v>160</v>
      </c>
      <c r="B90" s="11" t="s">
        <v>112</v>
      </c>
      <c r="C90" s="11" t="s">
        <v>275</v>
      </c>
      <c r="D90" s="11" t="s">
        <v>668</v>
      </c>
      <c r="E90" s="12">
        <v>17616</v>
      </c>
      <c r="F90" s="17">
        <v>43956</v>
      </c>
      <c r="G90" s="12">
        <v>43868</v>
      </c>
      <c r="H90" s="11" t="s">
        <v>114</v>
      </c>
      <c r="I90" s="14" t="s">
        <v>669</v>
      </c>
      <c r="J90" s="11"/>
      <c r="K90" s="11"/>
      <c r="L90" s="14"/>
      <c r="M90" s="11"/>
      <c r="N90" s="15">
        <v>0.47</v>
      </c>
      <c r="O90" s="15" t="str">
        <f>VLOOKUP(A90,Result!A:D,2,FALSE)</f>
        <v>No</v>
      </c>
      <c r="P90" s="15">
        <f>VLOOKUP(A90,Result!A:D,4,FALSE)</f>
        <v>2.1269999999999998</v>
      </c>
      <c r="Q90" s="16">
        <f>VLOOKUP(A90,Result!A:D,3,FALSE)</f>
        <v>0</v>
      </c>
      <c r="R90" s="16">
        <f>VLOOKUP(A90,Result!A:E,5,FALSE)</f>
        <v>0</v>
      </c>
      <c r="S90" s="28">
        <f>P90+Q90+R90</f>
        <v>2.1269999999999998</v>
      </c>
      <c r="T90" s="32">
        <f t="shared" si="6"/>
        <v>0</v>
      </c>
      <c r="U90" s="32">
        <f t="shared" si="7"/>
        <v>1552.7099999999998</v>
      </c>
      <c r="V90" s="33">
        <f t="shared" si="5"/>
        <v>328.5</v>
      </c>
      <c r="W90" s="34">
        <f t="shared" si="8"/>
        <v>1881.2099999999998</v>
      </c>
      <c r="X90" s="10"/>
      <c r="Y90" s="10"/>
      <c r="Z90" s="10"/>
      <c r="AA90" s="10"/>
      <c r="AB90" s="10"/>
      <c r="AC90" s="10"/>
      <c r="AD90" s="10"/>
      <c r="AE90" s="10"/>
      <c r="AF90" s="10"/>
      <c r="AG90" s="10"/>
      <c r="AH90" s="10"/>
      <c r="AI90" s="10"/>
    </row>
    <row r="91" spans="1:35" ht="15.75" customHeight="1" x14ac:dyDescent="0.25">
      <c r="A91" s="6">
        <v>161</v>
      </c>
      <c r="B91" s="11" t="s">
        <v>112</v>
      </c>
      <c r="C91" s="11" t="s">
        <v>275</v>
      </c>
      <c r="D91" s="11" t="s">
        <v>670</v>
      </c>
      <c r="E91" s="12">
        <v>14005</v>
      </c>
      <c r="F91" s="17">
        <v>43956</v>
      </c>
      <c r="G91" s="12">
        <v>43907</v>
      </c>
      <c r="H91" s="11" t="s">
        <v>78</v>
      </c>
      <c r="I91" s="14" t="s">
        <v>671</v>
      </c>
      <c r="J91" s="11" t="s">
        <v>80</v>
      </c>
      <c r="K91" s="11" t="s">
        <v>82</v>
      </c>
      <c r="L91" s="14" t="s">
        <v>82</v>
      </c>
      <c r="M91" s="11" t="s">
        <v>672</v>
      </c>
      <c r="N91" s="15" t="s">
        <v>85</v>
      </c>
      <c r="O91" s="15" t="str">
        <f>VLOOKUP(A91,Result!A:D,2,FALSE)</f>
        <v>No</v>
      </c>
      <c r="P91" s="15">
        <f>VLOOKUP(A91,Result!A:D,4,FALSE)</f>
        <v>0.68799999999999994</v>
      </c>
      <c r="Q91" s="16">
        <f>VLOOKUP(A91,Result!A:D,3,FALSE)</f>
        <v>0</v>
      </c>
      <c r="R91" s="16">
        <f>VLOOKUP(A91,Result!A:E,5,FALSE)</f>
        <v>0</v>
      </c>
      <c r="S91" s="28">
        <f>P91+Q91+R91</f>
        <v>0.68799999999999994</v>
      </c>
      <c r="T91" s="32">
        <f t="shared" si="6"/>
        <v>0</v>
      </c>
      <c r="U91" s="32">
        <f t="shared" si="7"/>
        <v>502.23999999999995</v>
      </c>
      <c r="V91" s="33">
        <f t="shared" si="5"/>
        <v>328.5</v>
      </c>
      <c r="W91" s="34">
        <f t="shared" si="8"/>
        <v>830.74</v>
      </c>
      <c r="X91" s="10"/>
      <c r="Y91" s="10"/>
      <c r="Z91" s="10"/>
      <c r="AA91" s="10"/>
      <c r="AB91" s="10"/>
      <c r="AC91" s="10"/>
      <c r="AD91" s="10"/>
      <c r="AE91" s="10"/>
      <c r="AF91" s="10"/>
      <c r="AG91" s="10"/>
      <c r="AH91" s="10"/>
      <c r="AI91" s="10"/>
    </row>
    <row r="92" spans="1:35" ht="15.75" customHeight="1" x14ac:dyDescent="0.25">
      <c r="A92" s="6">
        <v>165</v>
      </c>
      <c r="B92" s="11" t="s">
        <v>112</v>
      </c>
      <c r="C92" s="11" t="s">
        <v>275</v>
      </c>
      <c r="D92" s="11" t="s">
        <v>681</v>
      </c>
      <c r="E92" s="12">
        <v>20047</v>
      </c>
      <c r="F92" s="17">
        <v>43957</v>
      </c>
      <c r="G92" s="12">
        <v>43907</v>
      </c>
      <c r="H92" s="11" t="s">
        <v>78</v>
      </c>
      <c r="I92" s="14" t="s">
        <v>115</v>
      </c>
      <c r="J92" s="11" t="s">
        <v>97</v>
      </c>
      <c r="K92" s="11" t="s">
        <v>82</v>
      </c>
      <c r="L92" s="14" t="s">
        <v>82</v>
      </c>
      <c r="M92" s="11" t="s">
        <v>99</v>
      </c>
      <c r="N92" s="15" t="s">
        <v>85</v>
      </c>
      <c r="O92" s="15" t="str">
        <f>VLOOKUP(A92,Result!A:D,2,FALSE)</f>
        <v>No</v>
      </c>
      <c r="P92" s="15">
        <f>VLOOKUP(A92,Result!A:D,4,FALSE)</f>
        <v>0</v>
      </c>
      <c r="Q92" s="16">
        <f>VLOOKUP(A92,Result!A:D,3,FALSE)</f>
        <v>0</v>
      </c>
      <c r="R92" s="16">
        <f>VLOOKUP(A92,Result!A:E,5,FALSE)</f>
        <v>0</v>
      </c>
      <c r="S92" s="28">
        <f>P92+Q92+R92</f>
        <v>0</v>
      </c>
      <c r="T92" s="32">
        <f t="shared" si="6"/>
        <v>0</v>
      </c>
      <c r="U92" s="32">
        <f t="shared" si="7"/>
        <v>0</v>
      </c>
      <c r="V92" s="33">
        <f t="shared" si="5"/>
        <v>328.5</v>
      </c>
      <c r="W92" s="34">
        <f t="shared" si="8"/>
        <v>328.5</v>
      </c>
      <c r="X92" s="10"/>
      <c r="Y92" s="10"/>
      <c r="Z92" s="10"/>
      <c r="AA92" s="10"/>
      <c r="AB92" s="10"/>
      <c r="AC92" s="10"/>
      <c r="AD92" s="10"/>
      <c r="AE92" s="10"/>
      <c r="AF92" s="10"/>
      <c r="AG92" s="10"/>
      <c r="AH92" s="10"/>
      <c r="AI92" s="10"/>
    </row>
    <row r="93" spans="1:35" ht="15.75" customHeight="1" x14ac:dyDescent="0.25">
      <c r="A93" s="6">
        <v>167</v>
      </c>
      <c r="B93" s="11" t="s">
        <v>112</v>
      </c>
      <c r="C93" s="11" t="s">
        <v>275</v>
      </c>
      <c r="D93" s="11" t="s">
        <v>683</v>
      </c>
      <c r="E93" s="12">
        <v>17099</v>
      </c>
      <c r="F93" s="17">
        <v>43958</v>
      </c>
      <c r="G93" s="12">
        <v>43924</v>
      </c>
      <c r="H93" s="11" t="s">
        <v>78</v>
      </c>
      <c r="I93" s="14" t="s">
        <v>684</v>
      </c>
      <c r="J93" s="11" t="s">
        <v>80</v>
      </c>
      <c r="K93" s="11" t="s">
        <v>82</v>
      </c>
      <c r="L93" s="14" t="s">
        <v>82</v>
      </c>
      <c r="M93" s="11" t="s">
        <v>685</v>
      </c>
      <c r="N93" s="15">
        <v>2.2599999999999998</v>
      </c>
      <c r="O93" s="15" t="str">
        <f>VLOOKUP(A93,Result!A:D,2,FALSE)</f>
        <v>No</v>
      </c>
      <c r="P93" s="15">
        <f>VLOOKUP(A93,Result!A:D,4,FALSE)</f>
        <v>1.7130000000000001</v>
      </c>
      <c r="Q93" s="16">
        <f>VLOOKUP(A93,Result!A:D,3,FALSE)</f>
        <v>0</v>
      </c>
      <c r="R93" s="16">
        <f>VLOOKUP(A93,Result!A:E,5,FALSE)</f>
        <v>0</v>
      </c>
      <c r="S93" s="28">
        <f>P93+Q93+R93</f>
        <v>1.7130000000000001</v>
      </c>
      <c r="T93" s="32">
        <f t="shared" si="6"/>
        <v>0</v>
      </c>
      <c r="U93" s="32">
        <f t="shared" si="7"/>
        <v>1250.49</v>
      </c>
      <c r="V93" s="33">
        <f t="shared" si="5"/>
        <v>328.5</v>
      </c>
      <c r="W93" s="34">
        <f t="shared" si="8"/>
        <v>1578.99</v>
      </c>
      <c r="X93" s="10"/>
      <c r="Y93" s="10"/>
      <c r="Z93" s="10"/>
      <c r="AA93" s="10"/>
      <c r="AB93" s="10"/>
      <c r="AC93" s="10"/>
      <c r="AD93" s="10"/>
      <c r="AE93" s="10"/>
      <c r="AF93" s="10"/>
      <c r="AG93" s="10"/>
      <c r="AH93" s="10"/>
      <c r="AI93" s="10"/>
    </row>
    <row r="94" spans="1:35" ht="15.75" customHeight="1" x14ac:dyDescent="0.25">
      <c r="A94" s="6">
        <v>171</v>
      </c>
      <c r="B94" s="11" t="s">
        <v>112</v>
      </c>
      <c r="C94" s="11" t="s">
        <v>275</v>
      </c>
      <c r="D94" s="11" t="s">
        <v>697</v>
      </c>
      <c r="E94" s="12">
        <v>16468</v>
      </c>
      <c r="F94" s="17">
        <v>43959</v>
      </c>
      <c r="G94" s="12">
        <v>43867</v>
      </c>
      <c r="H94" s="11" t="s">
        <v>114</v>
      </c>
      <c r="I94" s="14" t="s">
        <v>698</v>
      </c>
      <c r="J94" s="11" t="s">
        <v>699</v>
      </c>
      <c r="K94" s="11" t="s">
        <v>700</v>
      </c>
      <c r="L94" s="14" t="s">
        <v>82</v>
      </c>
      <c r="M94" s="11" t="s">
        <v>701</v>
      </c>
      <c r="N94" s="15">
        <v>1.89</v>
      </c>
      <c r="O94" s="15" t="str">
        <f>VLOOKUP(A94,Result!A:D,2,FALSE)</f>
        <v>No</v>
      </c>
      <c r="P94" s="15">
        <f>VLOOKUP(A94,Result!A:D,4,FALSE)</f>
        <v>1.0149999999999999</v>
      </c>
      <c r="Q94" s="16">
        <f>VLOOKUP(A94,Result!A:D,3,FALSE)</f>
        <v>0</v>
      </c>
      <c r="R94" s="16">
        <f>VLOOKUP(A94,Result!A:E,5,FALSE)</f>
        <v>0</v>
      </c>
      <c r="S94" s="28">
        <f>P94+Q94+R94</f>
        <v>1.0149999999999999</v>
      </c>
      <c r="T94" s="32">
        <f t="shared" si="6"/>
        <v>0</v>
      </c>
      <c r="U94" s="32">
        <f t="shared" si="7"/>
        <v>740.94999999999993</v>
      </c>
      <c r="V94" s="33">
        <f t="shared" si="5"/>
        <v>328.5</v>
      </c>
      <c r="W94" s="34">
        <f t="shared" si="8"/>
        <v>1069.4499999999998</v>
      </c>
      <c r="X94" s="10"/>
      <c r="Y94" s="10"/>
      <c r="Z94" s="10"/>
      <c r="AA94" s="10"/>
      <c r="AB94" s="10"/>
      <c r="AC94" s="10"/>
      <c r="AD94" s="10"/>
      <c r="AE94" s="10"/>
      <c r="AF94" s="10"/>
      <c r="AG94" s="10"/>
      <c r="AH94" s="10"/>
      <c r="AI94" s="10"/>
    </row>
    <row r="95" spans="1:35" ht="15.75" customHeight="1" x14ac:dyDescent="0.25">
      <c r="A95" s="6">
        <v>172</v>
      </c>
      <c r="B95" s="11" t="s">
        <v>112</v>
      </c>
      <c r="C95" s="11" t="s">
        <v>275</v>
      </c>
      <c r="D95" s="11" t="s">
        <v>702</v>
      </c>
      <c r="E95" s="12">
        <v>19998</v>
      </c>
      <c r="F95" s="17">
        <v>43959</v>
      </c>
      <c r="G95" s="12">
        <v>43873</v>
      </c>
      <c r="H95" s="11" t="s">
        <v>78</v>
      </c>
      <c r="I95" s="14" t="s">
        <v>703</v>
      </c>
      <c r="J95" s="11" t="s">
        <v>704</v>
      </c>
      <c r="K95" s="11" t="s">
        <v>82</v>
      </c>
      <c r="L95" s="14" t="s">
        <v>82</v>
      </c>
      <c r="M95" s="11" t="s">
        <v>705</v>
      </c>
      <c r="N95" s="15">
        <v>0.45</v>
      </c>
      <c r="O95" s="15" t="str">
        <f>VLOOKUP(A95,Result!A:D,2,FALSE)</f>
        <v>No</v>
      </c>
      <c r="P95" s="15">
        <f>VLOOKUP(A95,Result!A:D,4,FALSE)</f>
        <v>2.0059999999999998</v>
      </c>
      <c r="Q95" s="16">
        <f>VLOOKUP(A95,Result!A:D,3,FALSE)</f>
        <v>0</v>
      </c>
      <c r="R95" s="16">
        <f>VLOOKUP(A95,Result!A:E,5,FALSE)</f>
        <v>0</v>
      </c>
      <c r="S95" s="28">
        <f>P95+Q95+R95</f>
        <v>2.0059999999999998</v>
      </c>
      <c r="T95" s="32">
        <f t="shared" si="6"/>
        <v>0</v>
      </c>
      <c r="U95" s="32">
        <f t="shared" si="7"/>
        <v>1464.3799999999999</v>
      </c>
      <c r="V95" s="33">
        <f t="shared" si="5"/>
        <v>328.5</v>
      </c>
      <c r="W95" s="34">
        <f t="shared" si="8"/>
        <v>1792.8799999999999</v>
      </c>
      <c r="X95" s="10"/>
      <c r="Y95" s="10"/>
      <c r="Z95" s="10"/>
      <c r="AA95" s="10"/>
      <c r="AB95" s="10"/>
      <c r="AC95" s="10"/>
      <c r="AD95" s="10"/>
      <c r="AE95" s="10"/>
      <c r="AF95" s="10"/>
      <c r="AG95" s="10"/>
      <c r="AH95" s="10"/>
      <c r="AI95" s="10"/>
    </row>
    <row r="96" spans="1:35" ht="15.75" customHeight="1" x14ac:dyDescent="0.25">
      <c r="A96" s="6">
        <v>176</v>
      </c>
      <c r="B96" s="11" t="s">
        <v>112</v>
      </c>
      <c r="C96" s="11" t="s">
        <v>275</v>
      </c>
      <c r="D96" s="11" t="s">
        <v>716</v>
      </c>
      <c r="E96" s="12">
        <v>19631</v>
      </c>
      <c r="F96" s="13">
        <v>43962</v>
      </c>
      <c r="G96" s="12">
        <v>43924</v>
      </c>
      <c r="H96" s="11" t="s">
        <v>78</v>
      </c>
      <c r="I96" s="14" t="s">
        <v>717</v>
      </c>
      <c r="J96" s="11" t="s">
        <v>80</v>
      </c>
      <c r="K96" s="11" t="s">
        <v>82</v>
      </c>
      <c r="L96" s="14" t="s">
        <v>82</v>
      </c>
      <c r="M96" s="11" t="s">
        <v>718</v>
      </c>
      <c r="N96" s="15">
        <v>0.47</v>
      </c>
      <c r="O96" s="15" t="str">
        <f>VLOOKUP(A96,Result!A:D,2,FALSE)</f>
        <v>No</v>
      </c>
      <c r="P96" s="15">
        <f>VLOOKUP(A96,Result!A:D,4,FALSE)</f>
        <v>0.57200000000000006</v>
      </c>
      <c r="Q96" s="16">
        <f>VLOOKUP(A96,Result!A:D,3,FALSE)</f>
        <v>0</v>
      </c>
      <c r="R96" s="16">
        <f>VLOOKUP(A96,Result!A:E,5,FALSE)</f>
        <v>0</v>
      </c>
      <c r="S96" s="28">
        <f>P96+Q96+R96</f>
        <v>0.57200000000000006</v>
      </c>
      <c r="T96" s="32">
        <f t="shared" si="6"/>
        <v>0</v>
      </c>
      <c r="U96" s="32">
        <f t="shared" si="7"/>
        <v>417.56000000000006</v>
      </c>
      <c r="V96" s="33">
        <f t="shared" si="5"/>
        <v>328.5</v>
      </c>
      <c r="W96" s="34">
        <f t="shared" si="8"/>
        <v>746.06000000000006</v>
      </c>
      <c r="X96" s="10"/>
      <c r="Y96" s="10"/>
      <c r="Z96" s="10"/>
      <c r="AA96" s="10"/>
      <c r="AB96" s="10"/>
      <c r="AC96" s="10"/>
      <c r="AD96" s="10"/>
      <c r="AE96" s="10"/>
      <c r="AF96" s="10"/>
      <c r="AG96" s="10"/>
      <c r="AH96" s="10"/>
      <c r="AI96" s="10"/>
    </row>
    <row r="97" spans="1:35" ht="15.75" customHeight="1" x14ac:dyDescent="0.25">
      <c r="A97" s="6">
        <v>182</v>
      </c>
      <c r="B97" s="11" t="s">
        <v>112</v>
      </c>
      <c r="C97" s="11" t="s">
        <v>275</v>
      </c>
      <c r="D97" s="11" t="s">
        <v>734</v>
      </c>
      <c r="E97" s="12">
        <v>18602</v>
      </c>
      <c r="F97" s="17">
        <v>43963</v>
      </c>
      <c r="G97" s="12">
        <v>43898</v>
      </c>
      <c r="H97" s="11" t="s">
        <v>78</v>
      </c>
      <c r="I97" s="14" t="s">
        <v>735</v>
      </c>
      <c r="J97" s="11" t="s">
        <v>80</v>
      </c>
      <c r="K97" s="11" t="s">
        <v>736</v>
      </c>
      <c r="L97" s="14" t="s">
        <v>82</v>
      </c>
      <c r="M97" s="11" t="s">
        <v>82</v>
      </c>
      <c r="N97" s="15">
        <v>2.29</v>
      </c>
      <c r="O97" s="15" t="str">
        <f>VLOOKUP(A97,Result!A:D,2,FALSE)</f>
        <v>No</v>
      </c>
      <c r="P97" s="15">
        <f>VLOOKUP(A97,Result!A:D,4,FALSE)</f>
        <v>2.843</v>
      </c>
      <c r="Q97" s="16">
        <f>VLOOKUP(A97,Result!A:D,3,FALSE)</f>
        <v>0</v>
      </c>
      <c r="R97" s="16">
        <f>VLOOKUP(A97,Result!A:E,5,FALSE)</f>
        <v>0</v>
      </c>
      <c r="S97" s="28">
        <f>P97+Q97+R97</f>
        <v>2.843</v>
      </c>
      <c r="T97" s="32">
        <f t="shared" si="6"/>
        <v>0</v>
      </c>
      <c r="U97" s="32">
        <f t="shared" si="7"/>
        <v>2075.39</v>
      </c>
      <c r="V97" s="33">
        <f t="shared" si="5"/>
        <v>328.5</v>
      </c>
      <c r="W97" s="34">
        <f t="shared" si="8"/>
        <v>2403.89</v>
      </c>
      <c r="X97" s="10"/>
      <c r="Y97" s="10"/>
      <c r="Z97" s="10"/>
      <c r="AA97" s="10"/>
      <c r="AB97" s="10"/>
      <c r="AC97" s="10"/>
      <c r="AD97" s="10"/>
      <c r="AE97" s="10"/>
      <c r="AF97" s="10"/>
      <c r="AG97" s="10"/>
      <c r="AH97" s="10"/>
      <c r="AI97" s="10"/>
    </row>
    <row r="98" spans="1:35" ht="15.75" customHeight="1" x14ac:dyDescent="0.25">
      <c r="A98" s="6">
        <v>190</v>
      </c>
      <c r="B98" s="11" t="s">
        <v>112</v>
      </c>
      <c r="C98" s="11" t="s">
        <v>275</v>
      </c>
      <c r="D98" s="11" t="s">
        <v>765</v>
      </c>
      <c r="E98" s="12">
        <v>15144</v>
      </c>
      <c r="F98" s="13">
        <v>43966</v>
      </c>
      <c r="G98" s="11"/>
      <c r="H98" s="18"/>
      <c r="I98" s="14"/>
      <c r="J98" s="11"/>
      <c r="K98" s="11"/>
      <c r="L98" s="14"/>
      <c r="M98" s="11"/>
      <c r="N98" s="15" t="s">
        <v>85</v>
      </c>
      <c r="O98" s="15" t="str">
        <f>VLOOKUP(A98,Result!A:D,2,FALSE)</f>
        <v>No</v>
      </c>
      <c r="P98" s="15">
        <f>VLOOKUP(A98,Result!A:D,4,FALSE)</f>
        <v>0</v>
      </c>
      <c r="Q98" s="16">
        <f>VLOOKUP(A98,Result!A:D,3,FALSE)</f>
        <v>0</v>
      </c>
      <c r="R98" s="16">
        <f>VLOOKUP(A98,Result!A:E,5,FALSE)</f>
        <v>0</v>
      </c>
      <c r="S98" s="28">
        <f>P98+Q98+R98</f>
        <v>0</v>
      </c>
      <c r="T98" s="32">
        <f t="shared" si="6"/>
        <v>0</v>
      </c>
      <c r="U98" s="32">
        <f t="shared" si="7"/>
        <v>0</v>
      </c>
      <c r="V98" s="33">
        <f t="shared" si="5"/>
        <v>328.5</v>
      </c>
      <c r="W98" s="34">
        <f t="shared" si="8"/>
        <v>328.5</v>
      </c>
      <c r="X98" s="10"/>
      <c r="Y98" s="10"/>
      <c r="Z98" s="10"/>
      <c r="AA98" s="10"/>
      <c r="AB98" s="10"/>
      <c r="AC98" s="10"/>
      <c r="AD98" s="10"/>
      <c r="AE98" s="10"/>
      <c r="AF98" s="10"/>
      <c r="AG98" s="10"/>
      <c r="AH98" s="10"/>
      <c r="AI98" s="10"/>
    </row>
    <row r="99" spans="1:35" ht="15.75" customHeight="1" x14ac:dyDescent="0.25">
      <c r="A99" s="6">
        <v>196</v>
      </c>
      <c r="B99" s="11" t="s">
        <v>112</v>
      </c>
      <c r="C99" s="11" t="s">
        <v>275</v>
      </c>
      <c r="D99" s="11" t="s">
        <v>790</v>
      </c>
      <c r="E99" s="12">
        <v>19748</v>
      </c>
      <c r="F99" s="13">
        <v>43969</v>
      </c>
      <c r="G99" s="12">
        <v>43921</v>
      </c>
      <c r="H99" s="11" t="s">
        <v>290</v>
      </c>
      <c r="I99" s="14" t="s">
        <v>791</v>
      </c>
      <c r="J99" s="11" t="s">
        <v>80</v>
      </c>
      <c r="K99" s="11" t="s">
        <v>792</v>
      </c>
      <c r="L99" s="14" t="s">
        <v>793</v>
      </c>
      <c r="M99" s="11" t="s">
        <v>755</v>
      </c>
      <c r="N99" s="15">
        <v>0.45</v>
      </c>
      <c r="O99" s="15" t="str">
        <f>VLOOKUP(A99,Result!A:D,2,FALSE)</f>
        <v>No</v>
      </c>
      <c r="P99" s="15">
        <f>VLOOKUP(A99,Result!A:D,4,FALSE)</f>
        <v>0.35299999999999998</v>
      </c>
      <c r="Q99" s="16">
        <f>VLOOKUP(A99,Result!A:D,3,FALSE)</f>
        <v>0.31</v>
      </c>
      <c r="R99" s="16">
        <f>VLOOKUP(A99,Result!A:E,5,FALSE)</f>
        <v>0</v>
      </c>
      <c r="S99" s="28">
        <f>P99+Q99+R99</f>
        <v>0.66300000000000003</v>
      </c>
      <c r="T99" s="32">
        <f t="shared" si="6"/>
        <v>186</v>
      </c>
      <c r="U99" s="32">
        <f t="shared" si="7"/>
        <v>483.99</v>
      </c>
      <c r="V99" s="33">
        <f t="shared" si="5"/>
        <v>328.5</v>
      </c>
      <c r="W99" s="34">
        <f t="shared" si="8"/>
        <v>812.49</v>
      </c>
      <c r="X99" s="10"/>
      <c r="Y99" s="10"/>
      <c r="Z99" s="10"/>
      <c r="AA99" s="10"/>
      <c r="AB99" s="10"/>
      <c r="AC99" s="10"/>
      <c r="AD99" s="10"/>
      <c r="AE99" s="10"/>
      <c r="AF99" s="10"/>
      <c r="AG99" s="10"/>
      <c r="AH99" s="10"/>
      <c r="AI99" s="10"/>
    </row>
    <row r="100" spans="1:35" ht="15.75" customHeight="1" x14ac:dyDescent="0.25">
      <c r="A100" s="6">
        <v>200</v>
      </c>
      <c r="B100" s="11" t="s">
        <v>112</v>
      </c>
      <c r="C100" s="11" t="s">
        <v>275</v>
      </c>
      <c r="D100" s="11" t="s">
        <v>804</v>
      </c>
      <c r="E100" s="12">
        <v>18835</v>
      </c>
      <c r="F100" s="17">
        <v>43970</v>
      </c>
      <c r="G100" s="12">
        <v>43894</v>
      </c>
      <c r="H100" s="11" t="s">
        <v>78</v>
      </c>
      <c r="I100" s="14" t="s">
        <v>805</v>
      </c>
      <c r="J100" s="11" t="s">
        <v>80</v>
      </c>
      <c r="K100" s="11" t="s">
        <v>82</v>
      </c>
      <c r="L100" s="14" t="s">
        <v>806</v>
      </c>
      <c r="M100" s="11" t="s">
        <v>807</v>
      </c>
      <c r="N100" s="15">
        <v>1.82</v>
      </c>
      <c r="O100" s="15" t="str">
        <f>VLOOKUP(A100,Result!A:D,2,FALSE)</f>
        <v>No</v>
      </c>
      <c r="P100" s="15">
        <f>VLOOKUP(A100,Result!A:D,4,FALSE)</f>
        <v>0.56899999999999995</v>
      </c>
      <c r="Q100" s="16">
        <f>VLOOKUP(A100,Result!A:D,3,FALSE)</f>
        <v>0.307</v>
      </c>
      <c r="R100" s="16">
        <f>VLOOKUP(A100,Result!A:E,5,FALSE)</f>
        <v>0</v>
      </c>
      <c r="S100" s="28">
        <f>P100+Q100+R100</f>
        <v>0.87599999999999989</v>
      </c>
      <c r="T100" s="32">
        <f t="shared" si="6"/>
        <v>184.19999999999996</v>
      </c>
      <c r="U100" s="32">
        <f t="shared" si="7"/>
        <v>639.4799999999999</v>
      </c>
      <c r="V100" s="33">
        <f t="shared" si="5"/>
        <v>328.5</v>
      </c>
      <c r="W100" s="34">
        <f t="shared" si="8"/>
        <v>967.9799999999999</v>
      </c>
      <c r="X100" s="10"/>
      <c r="Y100" s="10"/>
      <c r="Z100" s="10"/>
      <c r="AA100" s="10"/>
      <c r="AB100" s="10"/>
      <c r="AC100" s="10"/>
      <c r="AD100" s="10"/>
      <c r="AE100" s="10"/>
      <c r="AF100" s="10"/>
      <c r="AG100" s="10"/>
      <c r="AH100" s="10"/>
      <c r="AI100" s="10"/>
    </row>
    <row r="101" spans="1:35" ht="15.75" customHeight="1" x14ac:dyDescent="0.25">
      <c r="A101" s="6">
        <v>202</v>
      </c>
      <c r="B101" s="11" t="s">
        <v>112</v>
      </c>
      <c r="C101" s="11" t="s">
        <v>275</v>
      </c>
      <c r="D101" s="11" t="s">
        <v>812</v>
      </c>
      <c r="E101" s="12">
        <v>26724</v>
      </c>
      <c r="F101" s="17">
        <v>43971</v>
      </c>
      <c r="G101" s="12">
        <v>43872</v>
      </c>
      <c r="H101" s="11" t="s">
        <v>78</v>
      </c>
      <c r="I101" s="14" t="s">
        <v>813</v>
      </c>
      <c r="J101" s="11" t="s">
        <v>814</v>
      </c>
      <c r="K101" s="11" t="s">
        <v>82</v>
      </c>
      <c r="L101" s="14" t="s">
        <v>82</v>
      </c>
      <c r="M101" s="11" t="s">
        <v>815</v>
      </c>
      <c r="N101" s="15">
        <v>2.78</v>
      </c>
      <c r="O101" s="15" t="str">
        <f>VLOOKUP(A101,Result!A:D,2,FALSE)</f>
        <v>No</v>
      </c>
      <c r="P101" s="15">
        <f>VLOOKUP(A101,Result!A:D,4,FALSE)</f>
        <v>2.4329999999999998</v>
      </c>
      <c r="Q101" s="16">
        <f>VLOOKUP(A101,Result!A:D,3,FALSE)</f>
        <v>0</v>
      </c>
      <c r="R101" s="16">
        <f>VLOOKUP(A101,Result!A:E,5,FALSE)</f>
        <v>0</v>
      </c>
      <c r="S101" s="28">
        <f>P101+Q101+R101</f>
        <v>2.4329999999999998</v>
      </c>
      <c r="T101" s="32">
        <f t="shared" si="6"/>
        <v>0</v>
      </c>
      <c r="U101" s="32">
        <f t="shared" si="7"/>
        <v>1776.0899999999997</v>
      </c>
      <c r="V101" s="33">
        <f t="shared" si="5"/>
        <v>328.5</v>
      </c>
      <c r="W101" s="34">
        <f t="shared" si="8"/>
        <v>2104.5899999999997</v>
      </c>
      <c r="X101" s="10"/>
      <c r="Y101" s="10"/>
      <c r="Z101" s="10"/>
      <c r="AA101" s="10"/>
      <c r="AB101" s="10"/>
      <c r="AC101" s="10"/>
      <c r="AD101" s="10"/>
      <c r="AE101" s="10"/>
      <c r="AF101" s="10"/>
      <c r="AG101" s="10"/>
      <c r="AH101" s="10"/>
      <c r="AI101" s="10"/>
    </row>
    <row r="102" spans="1:35" ht="15.75" customHeight="1" x14ac:dyDescent="0.25">
      <c r="A102" s="6">
        <v>203</v>
      </c>
      <c r="B102" s="11" t="s">
        <v>112</v>
      </c>
      <c r="C102" s="11" t="s">
        <v>275</v>
      </c>
      <c r="D102" s="11" t="s">
        <v>816</v>
      </c>
      <c r="E102" s="12">
        <v>13229</v>
      </c>
      <c r="F102" s="17">
        <v>43971</v>
      </c>
      <c r="G102" s="12">
        <v>43890</v>
      </c>
      <c r="H102" s="11" t="s">
        <v>78</v>
      </c>
      <c r="I102" s="14" t="s">
        <v>817</v>
      </c>
      <c r="J102" s="11" t="s">
        <v>818</v>
      </c>
      <c r="K102" s="11" t="s">
        <v>819</v>
      </c>
      <c r="L102" s="14" t="s">
        <v>82</v>
      </c>
      <c r="M102" s="11" t="s">
        <v>522</v>
      </c>
      <c r="N102" s="15">
        <v>1.83</v>
      </c>
      <c r="O102" s="15" t="str">
        <f>VLOOKUP(A102,Result!A:D,2,FALSE)</f>
        <v>No</v>
      </c>
      <c r="P102" s="15">
        <f>VLOOKUP(A102,Result!A:D,4,FALSE)</f>
        <v>2.569</v>
      </c>
      <c r="Q102" s="16">
        <f>VLOOKUP(A102,Result!A:D,3,FALSE)</f>
        <v>0</v>
      </c>
      <c r="R102" s="16">
        <f>VLOOKUP(A102,Result!A:E,5,FALSE)</f>
        <v>0.35399999999999998</v>
      </c>
      <c r="S102" s="28">
        <f>P102+Q102+R102</f>
        <v>2.923</v>
      </c>
      <c r="T102" s="32">
        <f t="shared" si="6"/>
        <v>212.39999999999998</v>
      </c>
      <c r="U102" s="32">
        <f t="shared" si="7"/>
        <v>2133.79</v>
      </c>
      <c r="V102" s="33">
        <f t="shared" si="5"/>
        <v>328.5</v>
      </c>
      <c r="W102" s="34">
        <f t="shared" si="8"/>
        <v>2462.29</v>
      </c>
      <c r="X102" s="10"/>
      <c r="Y102" s="10"/>
      <c r="Z102" s="10"/>
      <c r="AA102" s="10"/>
      <c r="AB102" s="10"/>
      <c r="AC102" s="10"/>
      <c r="AD102" s="10"/>
      <c r="AE102" s="10"/>
      <c r="AF102" s="10"/>
      <c r="AG102" s="10"/>
      <c r="AH102" s="10"/>
      <c r="AI102" s="10"/>
    </row>
    <row r="103" spans="1:35" ht="15.75" customHeight="1" x14ac:dyDescent="0.25">
      <c r="A103" s="6">
        <v>204</v>
      </c>
      <c r="B103" s="11" t="s">
        <v>112</v>
      </c>
      <c r="C103" s="11" t="s">
        <v>275</v>
      </c>
      <c r="D103" s="11" t="s">
        <v>820</v>
      </c>
      <c r="E103" s="12">
        <v>13075</v>
      </c>
      <c r="F103" s="17">
        <v>43971</v>
      </c>
      <c r="G103" s="12">
        <v>43890</v>
      </c>
      <c r="H103" s="11" t="s">
        <v>78</v>
      </c>
      <c r="I103" s="14" t="s">
        <v>821</v>
      </c>
      <c r="J103" s="11" t="s">
        <v>80</v>
      </c>
      <c r="K103" s="11" t="s">
        <v>822</v>
      </c>
      <c r="L103" s="14" t="s">
        <v>82</v>
      </c>
      <c r="M103" s="11" t="s">
        <v>823</v>
      </c>
      <c r="N103" s="15">
        <v>3.26</v>
      </c>
      <c r="O103" s="15" t="str">
        <f>VLOOKUP(A103,Result!A:D,2,FALSE)</f>
        <v>No</v>
      </c>
      <c r="P103" s="15">
        <f>VLOOKUP(A103,Result!A:D,4,FALSE)</f>
        <v>2.58</v>
      </c>
      <c r="Q103" s="16">
        <f>VLOOKUP(A103,Result!A:D,3,FALSE)</f>
        <v>0</v>
      </c>
      <c r="R103" s="16">
        <f>VLOOKUP(A103,Result!A:E,5,FALSE)</f>
        <v>0.35399999999999998</v>
      </c>
      <c r="S103" s="28">
        <f>P103+Q103+R103</f>
        <v>2.9340000000000002</v>
      </c>
      <c r="T103" s="32">
        <f t="shared" si="6"/>
        <v>212.39999999999998</v>
      </c>
      <c r="U103" s="32">
        <f t="shared" si="7"/>
        <v>2141.8200000000002</v>
      </c>
      <c r="V103" s="33">
        <f t="shared" si="5"/>
        <v>328.5</v>
      </c>
      <c r="W103" s="34">
        <f t="shared" si="8"/>
        <v>2470.3200000000002</v>
      </c>
      <c r="X103" s="10"/>
      <c r="Y103" s="10"/>
      <c r="Z103" s="10"/>
      <c r="AA103" s="10"/>
      <c r="AB103" s="10"/>
      <c r="AC103" s="10"/>
      <c r="AD103" s="10"/>
      <c r="AE103" s="10"/>
      <c r="AF103" s="10"/>
      <c r="AG103" s="10"/>
      <c r="AH103" s="10"/>
      <c r="AI103" s="10"/>
    </row>
    <row r="104" spans="1:35" ht="15.75" customHeight="1" x14ac:dyDescent="0.25">
      <c r="A104" s="6">
        <v>209</v>
      </c>
      <c r="B104" s="11" t="s">
        <v>112</v>
      </c>
      <c r="C104" s="11" t="s">
        <v>275</v>
      </c>
      <c r="D104" s="11" t="s">
        <v>839</v>
      </c>
      <c r="E104" s="12">
        <v>21563</v>
      </c>
      <c r="F104" s="17">
        <v>43973</v>
      </c>
      <c r="G104" s="12">
        <v>43898</v>
      </c>
      <c r="H104" s="11" t="s">
        <v>78</v>
      </c>
      <c r="I104" s="14" t="s">
        <v>840</v>
      </c>
      <c r="J104" s="11" t="s">
        <v>80</v>
      </c>
      <c r="K104" s="11" t="s">
        <v>82</v>
      </c>
      <c r="L104" s="14" t="s">
        <v>841</v>
      </c>
      <c r="M104" s="11" t="s">
        <v>842</v>
      </c>
      <c r="N104" s="15">
        <v>0.81</v>
      </c>
      <c r="O104" s="15" t="str">
        <f>VLOOKUP(A104,Result!A:D,2,FALSE)</f>
        <v>No</v>
      </c>
      <c r="P104" s="15">
        <f>VLOOKUP(A104,Result!A:D,4,FALSE)</f>
        <v>0.14299999999999999</v>
      </c>
      <c r="Q104" s="16">
        <f>VLOOKUP(A104,Result!A:D,3,FALSE)</f>
        <v>0.77899999999999991</v>
      </c>
      <c r="R104" s="16">
        <f>VLOOKUP(A104,Result!A:E,5,FALSE)</f>
        <v>0</v>
      </c>
      <c r="S104" s="28">
        <f>P104+Q104+R104</f>
        <v>0.92199999999999993</v>
      </c>
      <c r="T104" s="32">
        <f t="shared" si="6"/>
        <v>467.39999999999992</v>
      </c>
      <c r="U104" s="32">
        <f t="shared" si="7"/>
        <v>673.06</v>
      </c>
      <c r="V104" s="33">
        <f t="shared" si="5"/>
        <v>328.5</v>
      </c>
      <c r="W104" s="34">
        <f t="shared" si="8"/>
        <v>1001.56</v>
      </c>
      <c r="X104" s="10"/>
      <c r="Y104" s="10"/>
      <c r="Z104" s="10"/>
      <c r="AA104" s="10"/>
      <c r="AB104" s="10"/>
      <c r="AC104" s="10"/>
      <c r="AD104" s="10"/>
      <c r="AE104" s="10"/>
      <c r="AF104" s="10"/>
      <c r="AG104" s="10"/>
      <c r="AH104" s="10"/>
      <c r="AI104" s="10"/>
    </row>
    <row r="105" spans="1:35" ht="15.75" customHeight="1" x14ac:dyDescent="0.25">
      <c r="A105" s="6">
        <v>211</v>
      </c>
      <c r="B105" s="11" t="s">
        <v>112</v>
      </c>
      <c r="C105" s="11" t="s">
        <v>275</v>
      </c>
      <c r="D105" s="11" t="s">
        <v>846</v>
      </c>
      <c r="E105" s="12">
        <v>16560</v>
      </c>
      <c r="F105" s="17">
        <v>43977</v>
      </c>
      <c r="G105" s="12">
        <v>43906</v>
      </c>
      <c r="H105" s="11" t="s">
        <v>78</v>
      </c>
      <c r="I105" s="14" t="s">
        <v>847</v>
      </c>
      <c r="J105" s="11" t="s">
        <v>848</v>
      </c>
      <c r="K105" s="11" t="s">
        <v>82</v>
      </c>
      <c r="L105" s="14" t="s">
        <v>849</v>
      </c>
      <c r="M105" s="11" t="s">
        <v>850</v>
      </c>
      <c r="N105" s="15">
        <v>9.2200000000000006</v>
      </c>
      <c r="O105" s="15" t="str">
        <f>VLOOKUP(A105,Result!A:D,2,FALSE)</f>
        <v>No</v>
      </c>
      <c r="P105" s="15">
        <f>VLOOKUP(A105,Result!A:D,4,FALSE)</f>
        <v>4.8719999999999999</v>
      </c>
      <c r="Q105" s="16">
        <f>VLOOKUP(A105,Result!A:D,3,FALSE)</f>
        <v>0.31</v>
      </c>
      <c r="R105" s="16">
        <f>VLOOKUP(A105,Result!A:E,5,FALSE)</f>
        <v>0.46500000000000002</v>
      </c>
      <c r="S105" s="28">
        <f>P105+Q105+R105</f>
        <v>5.6469999999999994</v>
      </c>
      <c r="T105" s="32">
        <f t="shared" si="6"/>
        <v>465</v>
      </c>
      <c r="U105" s="32">
        <f t="shared" si="7"/>
        <v>4122.3099999999995</v>
      </c>
      <c r="V105" s="33">
        <f t="shared" si="5"/>
        <v>328.5</v>
      </c>
      <c r="W105" s="34">
        <f t="shared" si="8"/>
        <v>4450.8099999999995</v>
      </c>
      <c r="X105" s="10"/>
      <c r="Y105" s="10"/>
      <c r="Z105" s="10"/>
      <c r="AA105" s="10"/>
      <c r="AB105" s="10"/>
      <c r="AC105" s="10"/>
      <c r="AD105" s="10"/>
      <c r="AE105" s="10"/>
      <c r="AF105" s="10"/>
      <c r="AG105" s="10"/>
      <c r="AH105" s="10"/>
      <c r="AI105" s="10"/>
    </row>
    <row r="106" spans="1:35" ht="15.75" customHeight="1" x14ac:dyDescent="0.25">
      <c r="A106" s="6">
        <v>214</v>
      </c>
      <c r="B106" s="11" t="s">
        <v>112</v>
      </c>
      <c r="C106" s="11" t="s">
        <v>275</v>
      </c>
      <c r="D106" s="11" t="s">
        <v>857</v>
      </c>
      <c r="E106" s="12">
        <v>10549</v>
      </c>
      <c r="F106" s="17">
        <v>43977</v>
      </c>
      <c r="G106" s="12">
        <v>43901</v>
      </c>
      <c r="H106" s="11" t="s">
        <v>78</v>
      </c>
      <c r="I106" s="14" t="s">
        <v>858</v>
      </c>
      <c r="J106" s="11" t="s">
        <v>80</v>
      </c>
      <c r="K106" s="11" t="s">
        <v>859</v>
      </c>
      <c r="L106" s="14" t="s">
        <v>860</v>
      </c>
      <c r="M106" s="11" t="s">
        <v>861</v>
      </c>
      <c r="N106" s="15">
        <v>0.98</v>
      </c>
      <c r="O106" s="15" t="str">
        <f>VLOOKUP(A106,Result!A:D,2,FALSE)</f>
        <v>No</v>
      </c>
      <c r="P106" s="15">
        <f>VLOOKUP(A106,Result!A:D,4,FALSE)</f>
        <v>1.2430000000000001</v>
      </c>
      <c r="Q106" s="16">
        <f>VLOOKUP(A106,Result!A:D,3,FALSE)</f>
        <v>0.61499999999999999</v>
      </c>
      <c r="R106" s="16">
        <f>VLOOKUP(A106,Result!A:E,5,FALSE)</f>
        <v>0</v>
      </c>
      <c r="S106" s="28">
        <f>P106+Q106+R106</f>
        <v>1.8580000000000001</v>
      </c>
      <c r="T106" s="32">
        <f t="shared" si="6"/>
        <v>368.99999999999994</v>
      </c>
      <c r="U106" s="32">
        <f t="shared" si="7"/>
        <v>1356.3400000000001</v>
      </c>
      <c r="V106" s="33">
        <f t="shared" si="5"/>
        <v>328.5</v>
      </c>
      <c r="W106" s="34">
        <f t="shared" si="8"/>
        <v>1684.8400000000001</v>
      </c>
      <c r="X106" s="10"/>
      <c r="Y106" s="10"/>
      <c r="Z106" s="10"/>
      <c r="AA106" s="10"/>
      <c r="AB106" s="10"/>
      <c r="AC106" s="10"/>
      <c r="AD106" s="10"/>
      <c r="AE106" s="10"/>
      <c r="AF106" s="10"/>
      <c r="AG106" s="10"/>
      <c r="AH106" s="10"/>
      <c r="AI106" s="10"/>
    </row>
    <row r="107" spans="1:35" ht="15.75" customHeight="1" x14ac:dyDescent="0.25">
      <c r="A107" s="6">
        <v>217</v>
      </c>
      <c r="B107" s="11" t="s">
        <v>112</v>
      </c>
      <c r="C107" s="11" t="s">
        <v>275</v>
      </c>
      <c r="D107" s="11" t="s">
        <v>869</v>
      </c>
      <c r="E107" s="12">
        <v>28070</v>
      </c>
      <c r="F107" s="17">
        <v>43978</v>
      </c>
      <c r="G107" s="12">
        <v>43920</v>
      </c>
      <c r="H107" s="11" t="s">
        <v>466</v>
      </c>
      <c r="I107" s="14" t="s">
        <v>870</v>
      </c>
      <c r="J107" s="11" t="s">
        <v>80</v>
      </c>
      <c r="K107" s="11" t="s">
        <v>871</v>
      </c>
      <c r="L107" s="14" t="s">
        <v>82</v>
      </c>
      <c r="M107" s="11" t="s">
        <v>322</v>
      </c>
      <c r="N107" s="15">
        <v>3.64</v>
      </c>
      <c r="O107" s="15" t="str">
        <f>VLOOKUP(A107,Result!A:D,2,FALSE)</f>
        <v>No</v>
      </c>
      <c r="P107" s="15">
        <f>VLOOKUP(A107,Result!A:D,4,FALSE)</f>
        <v>2.7450000000000001</v>
      </c>
      <c r="Q107" s="16">
        <f>VLOOKUP(A107,Result!A:D,3,FALSE)</f>
        <v>0</v>
      </c>
      <c r="R107" s="16">
        <f>VLOOKUP(A107,Result!A:E,5,FALSE)</f>
        <v>0.35399999999999998</v>
      </c>
      <c r="S107" s="28">
        <f>P107+Q107+R107</f>
        <v>3.0990000000000002</v>
      </c>
      <c r="T107" s="32">
        <f t="shared" si="6"/>
        <v>212.39999999999998</v>
      </c>
      <c r="U107" s="32">
        <f t="shared" si="7"/>
        <v>2262.27</v>
      </c>
      <c r="V107" s="33">
        <f t="shared" si="5"/>
        <v>328.5</v>
      </c>
      <c r="W107" s="34">
        <f t="shared" si="8"/>
        <v>2590.77</v>
      </c>
      <c r="X107" s="10"/>
      <c r="Y107" s="10"/>
      <c r="Z107" s="10"/>
      <c r="AA107" s="10"/>
      <c r="AB107" s="10"/>
      <c r="AC107" s="10"/>
      <c r="AD107" s="10"/>
      <c r="AE107" s="10"/>
      <c r="AF107" s="10"/>
      <c r="AG107" s="10"/>
      <c r="AH107" s="10"/>
      <c r="AI107" s="10"/>
    </row>
    <row r="108" spans="1:35" ht="15.75" customHeight="1" x14ac:dyDescent="0.25">
      <c r="A108" s="6">
        <v>218</v>
      </c>
      <c r="B108" s="11" t="s">
        <v>112</v>
      </c>
      <c r="C108" s="11" t="s">
        <v>275</v>
      </c>
      <c r="D108" s="11" t="s">
        <v>872</v>
      </c>
      <c r="E108" s="12">
        <v>17098</v>
      </c>
      <c r="F108" s="17">
        <v>43978</v>
      </c>
      <c r="G108" s="12">
        <v>43920</v>
      </c>
      <c r="H108" s="11" t="s">
        <v>466</v>
      </c>
      <c r="I108" s="14" t="s">
        <v>873</v>
      </c>
      <c r="J108" s="11" t="s">
        <v>874</v>
      </c>
      <c r="K108" s="11" t="s">
        <v>82</v>
      </c>
      <c r="L108" s="14" t="s">
        <v>82</v>
      </c>
      <c r="M108" s="11" t="s">
        <v>875</v>
      </c>
      <c r="N108" s="15">
        <v>1.88</v>
      </c>
      <c r="O108" s="15" t="str">
        <f>VLOOKUP(A108,Result!A:D,2,FALSE)</f>
        <v>No</v>
      </c>
      <c r="P108" s="15">
        <f>VLOOKUP(A108,Result!A:D,4,FALSE)</f>
        <v>0.90200000000000002</v>
      </c>
      <c r="Q108" s="16">
        <f>VLOOKUP(A108,Result!A:D,3,FALSE)</f>
        <v>0</v>
      </c>
      <c r="R108" s="16">
        <f>VLOOKUP(A108,Result!A:E,5,FALSE)</f>
        <v>0</v>
      </c>
      <c r="S108" s="28">
        <f>P108+Q108+R108</f>
        <v>0.90200000000000002</v>
      </c>
      <c r="T108" s="32">
        <f t="shared" si="6"/>
        <v>0</v>
      </c>
      <c r="U108" s="32">
        <f t="shared" si="7"/>
        <v>658.46</v>
      </c>
      <c r="V108" s="33">
        <f t="shared" si="5"/>
        <v>328.5</v>
      </c>
      <c r="W108" s="34">
        <f t="shared" si="8"/>
        <v>986.96</v>
      </c>
      <c r="X108" s="10"/>
      <c r="Y108" s="10"/>
      <c r="Z108" s="10"/>
      <c r="AA108" s="10"/>
      <c r="AB108" s="10"/>
      <c r="AC108" s="10"/>
      <c r="AD108" s="10"/>
      <c r="AE108" s="10"/>
      <c r="AF108" s="10"/>
      <c r="AG108" s="10"/>
      <c r="AH108" s="10"/>
      <c r="AI108" s="10"/>
    </row>
    <row r="109" spans="1:35" ht="15.75" customHeight="1" x14ac:dyDescent="0.25">
      <c r="A109" s="6">
        <v>223</v>
      </c>
      <c r="B109" s="11" t="s">
        <v>112</v>
      </c>
      <c r="C109" s="11" t="s">
        <v>275</v>
      </c>
      <c r="D109" s="11" t="s">
        <v>894</v>
      </c>
      <c r="E109" s="12">
        <v>18494</v>
      </c>
      <c r="F109" s="17">
        <v>43980</v>
      </c>
      <c r="G109" s="12">
        <v>43862</v>
      </c>
      <c r="H109" s="11" t="s">
        <v>78</v>
      </c>
      <c r="I109" s="14" t="s">
        <v>895</v>
      </c>
      <c r="J109" s="11" t="s">
        <v>896</v>
      </c>
      <c r="K109" s="11" t="s">
        <v>82</v>
      </c>
      <c r="L109" s="14" t="s">
        <v>82</v>
      </c>
      <c r="M109" s="11" t="s">
        <v>897</v>
      </c>
      <c r="N109" s="15">
        <v>0.6</v>
      </c>
      <c r="O109" s="15" t="str">
        <f>VLOOKUP(A109,Result!A:D,2,FALSE)</f>
        <v>No</v>
      </c>
      <c r="P109" s="15">
        <f>VLOOKUP(A109,Result!A:D,4,FALSE)</f>
        <v>0.44800000000000001</v>
      </c>
      <c r="Q109" s="16">
        <f>VLOOKUP(A109,Result!A:D,3,FALSE)</f>
        <v>0</v>
      </c>
      <c r="R109" s="16">
        <f>VLOOKUP(A109,Result!A:E,5,FALSE)</f>
        <v>0</v>
      </c>
      <c r="S109" s="28">
        <f>P109+Q109+R109</f>
        <v>0.44800000000000001</v>
      </c>
      <c r="T109" s="32">
        <f t="shared" si="6"/>
        <v>0</v>
      </c>
      <c r="U109" s="32">
        <f t="shared" si="7"/>
        <v>327.03999999999996</v>
      </c>
      <c r="V109" s="33">
        <f t="shared" si="5"/>
        <v>328.5</v>
      </c>
      <c r="W109" s="34">
        <f t="shared" si="8"/>
        <v>655.54</v>
      </c>
      <c r="X109" s="10"/>
      <c r="Y109" s="10"/>
      <c r="Z109" s="10"/>
      <c r="AA109" s="10"/>
      <c r="AB109" s="10"/>
      <c r="AC109" s="10"/>
      <c r="AD109" s="10"/>
      <c r="AE109" s="10"/>
      <c r="AF109" s="10"/>
      <c r="AG109" s="10"/>
      <c r="AH109" s="10"/>
      <c r="AI109" s="10"/>
    </row>
    <row r="110" spans="1:35" ht="15.75" customHeight="1" x14ac:dyDescent="0.25">
      <c r="A110" s="6">
        <v>232</v>
      </c>
      <c r="B110" s="11" t="s">
        <v>112</v>
      </c>
      <c r="C110" s="11" t="s">
        <v>275</v>
      </c>
      <c r="D110" s="11" t="s">
        <v>928</v>
      </c>
      <c r="E110" s="12">
        <v>17422</v>
      </c>
      <c r="F110" s="17">
        <v>43985</v>
      </c>
      <c r="G110" s="12">
        <v>43892</v>
      </c>
      <c r="H110" s="11" t="s">
        <v>78</v>
      </c>
      <c r="I110" s="14" t="s">
        <v>929</v>
      </c>
      <c r="J110" s="11" t="s">
        <v>80</v>
      </c>
      <c r="K110" s="11" t="s">
        <v>930</v>
      </c>
      <c r="L110" s="14" t="s">
        <v>931</v>
      </c>
      <c r="M110" s="11" t="s">
        <v>932</v>
      </c>
      <c r="N110" s="15">
        <v>0.55000000000000004</v>
      </c>
      <c r="O110" s="15" t="str">
        <f>VLOOKUP(A110,Result!A:D,2,FALSE)</f>
        <v>No</v>
      </c>
      <c r="P110" s="15">
        <f>VLOOKUP(A110,Result!A:D,4,FALSE)</f>
        <v>3.5230000000000001</v>
      </c>
      <c r="Q110" s="16">
        <f>VLOOKUP(A110,Result!A:D,3,FALSE)</f>
        <v>0.31</v>
      </c>
      <c r="R110" s="16">
        <f>VLOOKUP(A110,Result!A:E,5,FALSE)</f>
        <v>0.152</v>
      </c>
      <c r="S110" s="28">
        <f>P110+Q110+R110</f>
        <v>3.9850000000000003</v>
      </c>
      <c r="T110" s="32">
        <f t="shared" si="6"/>
        <v>277.2</v>
      </c>
      <c r="U110" s="32">
        <f t="shared" si="7"/>
        <v>2909.05</v>
      </c>
      <c r="V110" s="33">
        <f t="shared" ref="V110:V173" si="9">SUM(0.45*73/0.1)</f>
        <v>328.5</v>
      </c>
      <c r="W110" s="34">
        <f t="shared" si="8"/>
        <v>3237.55</v>
      </c>
      <c r="X110" s="10"/>
      <c r="Y110" s="10"/>
      <c r="Z110" s="10"/>
      <c r="AA110" s="10"/>
      <c r="AB110" s="10"/>
      <c r="AC110" s="10"/>
      <c r="AD110" s="10"/>
      <c r="AE110" s="10"/>
      <c r="AF110" s="10"/>
      <c r="AG110" s="10"/>
      <c r="AH110" s="10"/>
      <c r="AI110" s="10"/>
    </row>
    <row r="111" spans="1:35" ht="15.75" customHeight="1" x14ac:dyDescent="0.25">
      <c r="A111" s="6">
        <v>237</v>
      </c>
      <c r="B111" s="11" t="s">
        <v>112</v>
      </c>
      <c r="C111" s="11" t="s">
        <v>275</v>
      </c>
      <c r="D111" s="11" t="s">
        <v>949</v>
      </c>
      <c r="E111" s="12">
        <v>16679</v>
      </c>
      <c r="F111" s="13">
        <v>43990</v>
      </c>
      <c r="G111" s="12">
        <v>43921</v>
      </c>
      <c r="H111" s="11" t="s">
        <v>783</v>
      </c>
      <c r="I111" s="14" t="s">
        <v>950</v>
      </c>
      <c r="J111" s="11" t="s">
        <v>951</v>
      </c>
      <c r="K111" s="11" t="s">
        <v>952</v>
      </c>
      <c r="L111" s="14" t="s">
        <v>82</v>
      </c>
      <c r="M111" s="11" t="s">
        <v>953</v>
      </c>
      <c r="N111" s="15">
        <v>0.63</v>
      </c>
      <c r="O111" s="15" t="str">
        <f>VLOOKUP(A111,Result!A:D,2,FALSE)</f>
        <v>No</v>
      </c>
      <c r="P111" s="15">
        <f>VLOOKUP(A111,Result!A:D,4,FALSE)</f>
        <v>2.1659999999999999</v>
      </c>
      <c r="Q111" s="16">
        <f>VLOOKUP(A111,Result!A:D,3,FALSE)</f>
        <v>0</v>
      </c>
      <c r="R111" s="16">
        <f>VLOOKUP(A111,Result!A:E,5,FALSE)</f>
        <v>0</v>
      </c>
      <c r="S111" s="28">
        <f>P111+Q111+R111</f>
        <v>2.1659999999999999</v>
      </c>
      <c r="T111" s="32">
        <f t="shared" si="6"/>
        <v>0</v>
      </c>
      <c r="U111" s="32">
        <f t="shared" si="7"/>
        <v>1581.1799999999998</v>
      </c>
      <c r="V111" s="33">
        <f t="shared" si="9"/>
        <v>328.5</v>
      </c>
      <c r="W111" s="34">
        <f t="shared" si="8"/>
        <v>1909.6799999999998</v>
      </c>
      <c r="X111" s="10"/>
      <c r="Y111" s="10"/>
      <c r="Z111" s="10"/>
      <c r="AA111" s="10"/>
      <c r="AB111" s="10"/>
      <c r="AC111" s="10"/>
      <c r="AD111" s="10"/>
      <c r="AE111" s="10"/>
      <c r="AF111" s="10"/>
      <c r="AG111" s="10"/>
      <c r="AH111" s="10"/>
      <c r="AI111" s="10"/>
    </row>
    <row r="112" spans="1:35" ht="15.75" customHeight="1" x14ac:dyDescent="0.25">
      <c r="A112" s="6">
        <v>240</v>
      </c>
      <c r="B112" s="11" t="s">
        <v>112</v>
      </c>
      <c r="C112" s="11" t="s">
        <v>275</v>
      </c>
      <c r="D112" s="11" t="s">
        <v>961</v>
      </c>
      <c r="E112" s="12">
        <v>15645</v>
      </c>
      <c r="F112" s="13">
        <v>43991</v>
      </c>
      <c r="G112" s="12">
        <v>43921</v>
      </c>
      <c r="H112" s="11" t="s">
        <v>783</v>
      </c>
      <c r="I112" s="14" t="s">
        <v>962</v>
      </c>
      <c r="J112" s="11" t="s">
        <v>963</v>
      </c>
      <c r="K112" s="11" t="s">
        <v>964</v>
      </c>
      <c r="L112" s="14" t="s">
        <v>82</v>
      </c>
      <c r="M112" s="11" t="s">
        <v>82</v>
      </c>
      <c r="N112" s="15">
        <v>1.87</v>
      </c>
      <c r="O112" s="15" t="str">
        <f>VLOOKUP(A112,Result!A:D,2,FALSE)</f>
        <v>No</v>
      </c>
      <c r="P112" s="15">
        <f>VLOOKUP(A112,Result!A:D,4,FALSE)</f>
        <v>4.1369999999999996</v>
      </c>
      <c r="Q112" s="16">
        <f>VLOOKUP(A112,Result!A:D,3,FALSE)</f>
        <v>0</v>
      </c>
      <c r="R112" s="16">
        <f>VLOOKUP(A112,Result!A:E,5,FALSE)</f>
        <v>0.313</v>
      </c>
      <c r="S112" s="28">
        <f>P112+Q112+R112</f>
        <v>4.4499999999999993</v>
      </c>
      <c r="T112" s="32">
        <f t="shared" si="6"/>
        <v>187.8</v>
      </c>
      <c r="U112" s="32">
        <f t="shared" si="7"/>
        <v>3248.4999999999995</v>
      </c>
      <c r="V112" s="33">
        <f t="shared" si="9"/>
        <v>328.5</v>
      </c>
      <c r="W112" s="34">
        <f t="shared" si="8"/>
        <v>3576.9999999999995</v>
      </c>
      <c r="X112" s="10"/>
      <c r="Y112" s="10"/>
      <c r="Z112" s="10"/>
      <c r="AA112" s="10"/>
      <c r="AB112" s="10"/>
      <c r="AC112" s="10"/>
      <c r="AD112" s="10"/>
      <c r="AE112" s="10"/>
      <c r="AF112" s="10"/>
      <c r="AG112" s="10"/>
      <c r="AH112" s="10"/>
      <c r="AI112" s="10"/>
    </row>
    <row r="113" spans="1:35" ht="15.75" customHeight="1" x14ac:dyDescent="0.25">
      <c r="A113" s="6">
        <v>247</v>
      </c>
      <c r="B113" s="11" t="s">
        <v>112</v>
      </c>
      <c r="C113" s="11" t="s">
        <v>275</v>
      </c>
      <c r="D113" s="11" t="s">
        <v>985</v>
      </c>
      <c r="E113" s="12">
        <v>19997</v>
      </c>
      <c r="F113" s="17">
        <v>43999</v>
      </c>
      <c r="G113" s="12">
        <v>43845</v>
      </c>
      <c r="H113" s="11" t="s">
        <v>78</v>
      </c>
      <c r="I113" s="14" t="s">
        <v>986</v>
      </c>
      <c r="J113" s="11" t="s">
        <v>987</v>
      </c>
      <c r="K113" s="11" t="s">
        <v>82</v>
      </c>
      <c r="L113" s="14" t="s">
        <v>82</v>
      </c>
      <c r="M113" s="11"/>
      <c r="N113" s="15">
        <v>0.45</v>
      </c>
      <c r="O113" s="15" t="str">
        <f>VLOOKUP(A113,Result!A:D,2,FALSE)</f>
        <v>No</v>
      </c>
      <c r="P113" s="15">
        <f>VLOOKUP(A113,Result!A:D,4,FALSE)</f>
        <v>2.7240000000000002</v>
      </c>
      <c r="Q113" s="16">
        <f>VLOOKUP(A113,Result!A:D,3,FALSE)</f>
        <v>0</v>
      </c>
      <c r="R113" s="16">
        <f>VLOOKUP(A113,Result!A:E,5,FALSE)</f>
        <v>0</v>
      </c>
      <c r="S113" s="28">
        <f>P113+Q113+R113</f>
        <v>2.7240000000000002</v>
      </c>
      <c r="T113" s="32">
        <f t="shared" si="6"/>
        <v>0</v>
      </c>
      <c r="U113" s="32">
        <f t="shared" si="7"/>
        <v>1988.52</v>
      </c>
      <c r="V113" s="33">
        <f t="shared" si="9"/>
        <v>328.5</v>
      </c>
      <c r="W113" s="34">
        <f t="shared" si="8"/>
        <v>2317.02</v>
      </c>
      <c r="X113" s="10"/>
      <c r="Y113" s="10"/>
      <c r="Z113" s="10"/>
      <c r="AA113" s="10"/>
      <c r="AB113" s="10"/>
      <c r="AC113" s="10"/>
      <c r="AD113" s="10"/>
      <c r="AE113" s="10"/>
      <c r="AF113" s="10"/>
      <c r="AG113" s="10"/>
      <c r="AH113" s="10"/>
      <c r="AI113" s="10"/>
    </row>
    <row r="114" spans="1:35" ht="15.75" customHeight="1" x14ac:dyDescent="0.25">
      <c r="A114" s="6">
        <v>251</v>
      </c>
      <c r="B114" s="11" t="s">
        <v>112</v>
      </c>
      <c r="C114" s="11" t="s">
        <v>275</v>
      </c>
      <c r="D114" s="11" t="s">
        <v>997</v>
      </c>
      <c r="E114" s="12">
        <v>22216</v>
      </c>
      <c r="F114" s="17">
        <v>44005</v>
      </c>
      <c r="G114" s="12">
        <v>43844</v>
      </c>
      <c r="H114" s="11" t="s">
        <v>78</v>
      </c>
      <c r="I114" s="14" t="s">
        <v>998</v>
      </c>
      <c r="J114" s="11" t="s">
        <v>80</v>
      </c>
      <c r="K114" s="11" t="s">
        <v>82</v>
      </c>
      <c r="L114" s="14" t="s">
        <v>82</v>
      </c>
      <c r="M114" s="11" t="s">
        <v>999</v>
      </c>
      <c r="N114" s="15">
        <v>0.79</v>
      </c>
      <c r="O114" s="15" t="str">
        <f>VLOOKUP(A114,Result!A:D,2,FALSE)</f>
        <v>No</v>
      </c>
      <c r="P114" s="15">
        <f>VLOOKUP(A114,Result!A:D,4,FALSE)</f>
        <v>1.452</v>
      </c>
      <c r="Q114" s="16">
        <f>VLOOKUP(A114,Result!A:D,3,FALSE)</f>
        <v>0</v>
      </c>
      <c r="R114" s="16">
        <f>VLOOKUP(A114,Result!A:E,5,FALSE)</f>
        <v>0</v>
      </c>
      <c r="S114" s="28">
        <f>P114+Q114+R114</f>
        <v>1.452</v>
      </c>
      <c r="T114" s="32">
        <f t="shared" si="6"/>
        <v>0</v>
      </c>
      <c r="U114" s="32">
        <f t="shared" si="7"/>
        <v>1059.9599999999998</v>
      </c>
      <c r="V114" s="33">
        <f t="shared" si="9"/>
        <v>328.5</v>
      </c>
      <c r="W114" s="34">
        <f t="shared" si="8"/>
        <v>1388.4599999999998</v>
      </c>
      <c r="X114" s="10"/>
      <c r="Y114" s="10"/>
      <c r="Z114" s="10"/>
      <c r="AA114" s="10"/>
      <c r="AB114" s="10"/>
      <c r="AC114" s="10"/>
      <c r="AD114" s="10"/>
      <c r="AE114" s="10"/>
      <c r="AF114" s="10"/>
      <c r="AG114" s="10"/>
      <c r="AH114" s="10"/>
      <c r="AI114" s="10"/>
    </row>
    <row r="115" spans="1:35" ht="15.75" customHeight="1" x14ac:dyDescent="0.25">
      <c r="A115" s="6">
        <v>252</v>
      </c>
      <c r="B115" s="11" t="s">
        <v>112</v>
      </c>
      <c r="C115" s="11" t="s">
        <v>275</v>
      </c>
      <c r="D115" s="11" t="s">
        <v>1000</v>
      </c>
      <c r="E115" s="12">
        <v>11609</v>
      </c>
      <c r="F115" s="13">
        <v>44005</v>
      </c>
      <c r="G115" s="12">
        <v>43850</v>
      </c>
      <c r="H115" s="11" t="s">
        <v>78</v>
      </c>
      <c r="I115" s="14" t="s">
        <v>1001</v>
      </c>
      <c r="J115" s="11" t="s">
        <v>80</v>
      </c>
      <c r="K115" s="11" t="s">
        <v>82</v>
      </c>
      <c r="L115" s="14" t="s">
        <v>82</v>
      </c>
      <c r="M115" s="11" t="s">
        <v>1002</v>
      </c>
      <c r="N115" s="15">
        <v>0.56999999999999995</v>
      </c>
      <c r="O115" s="15" t="str">
        <f>VLOOKUP(A115,Result!A:D,2,FALSE)</f>
        <v>No</v>
      </c>
      <c r="P115" s="15">
        <f>VLOOKUP(A115,Result!A:D,4,FALSE)</f>
        <v>0.70799999999999996</v>
      </c>
      <c r="Q115" s="16">
        <f>VLOOKUP(A115,Result!A:D,3,FALSE)</f>
        <v>0</v>
      </c>
      <c r="R115" s="16">
        <f>VLOOKUP(A115,Result!A:E,5,FALSE)</f>
        <v>0</v>
      </c>
      <c r="S115" s="28">
        <f>P115+Q115+R115</f>
        <v>0.70799999999999996</v>
      </c>
      <c r="T115" s="32">
        <f t="shared" si="6"/>
        <v>0</v>
      </c>
      <c r="U115" s="32">
        <f t="shared" si="7"/>
        <v>516.83999999999992</v>
      </c>
      <c r="V115" s="33">
        <f t="shared" si="9"/>
        <v>328.5</v>
      </c>
      <c r="W115" s="34">
        <f t="shared" si="8"/>
        <v>845.33999999999992</v>
      </c>
      <c r="X115" s="10"/>
      <c r="Y115" s="10"/>
      <c r="Z115" s="10"/>
      <c r="AA115" s="10"/>
      <c r="AB115" s="10"/>
      <c r="AC115" s="10"/>
      <c r="AD115" s="10"/>
      <c r="AE115" s="10"/>
      <c r="AF115" s="10"/>
      <c r="AG115" s="10"/>
      <c r="AH115" s="10"/>
      <c r="AI115" s="10"/>
    </row>
    <row r="116" spans="1:35" ht="15.75" customHeight="1" x14ac:dyDescent="0.25">
      <c r="A116" s="6">
        <v>255</v>
      </c>
      <c r="B116" s="11" t="s">
        <v>112</v>
      </c>
      <c r="C116" s="11" t="s">
        <v>275</v>
      </c>
      <c r="D116" s="11" t="s">
        <v>1009</v>
      </c>
      <c r="E116" s="12">
        <v>16633</v>
      </c>
      <c r="F116" s="13">
        <v>44007</v>
      </c>
      <c r="G116" s="12">
        <v>43872</v>
      </c>
      <c r="H116" s="11" t="s">
        <v>78</v>
      </c>
      <c r="I116" s="14" t="s">
        <v>1010</v>
      </c>
      <c r="J116" s="11" t="s">
        <v>80</v>
      </c>
      <c r="K116" s="11" t="s">
        <v>1011</v>
      </c>
      <c r="L116" s="14" t="s">
        <v>82</v>
      </c>
      <c r="M116" s="11" t="s">
        <v>82</v>
      </c>
      <c r="N116" s="15">
        <v>0.8</v>
      </c>
      <c r="O116" s="15" t="str">
        <f>VLOOKUP(A116,Result!A:D,2,FALSE)</f>
        <v>No</v>
      </c>
      <c r="P116" s="15">
        <f>VLOOKUP(A116,Result!A:D,4,FALSE)</f>
        <v>3.4820000000000011</v>
      </c>
      <c r="Q116" s="16">
        <f>VLOOKUP(A116,Result!A:D,3,FALSE)</f>
        <v>0</v>
      </c>
      <c r="R116" s="16">
        <f>VLOOKUP(A116,Result!A:E,5,FALSE)</f>
        <v>0</v>
      </c>
      <c r="S116" s="28">
        <f>P116+Q116+R116</f>
        <v>3.4820000000000011</v>
      </c>
      <c r="T116" s="32">
        <f t="shared" si="6"/>
        <v>0</v>
      </c>
      <c r="U116" s="32">
        <f t="shared" si="7"/>
        <v>2541.8600000000006</v>
      </c>
      <c r="V116" s="33">
        <f t="shared" si="9"/>
        <v>328.5</v>
      </c>
      <c r="W116" s="34">
        <f t="shared" si="8"/>
        <v>2870.3600000000006</v>
      </c>
      <c r="X116" s="10"/>
      <c r="Y116" s="10"/>
      <c r="Z116" s="10"/>
      <c r="AA116" s="10"/>
      <c r="AB116" s="10"/>
      <c r="AC116" s="10"/>
      <c r="AD116" s="10"/>
      <c r="AE116" s="10"/>
      <c r="AF116" s="10"/>
      <c r="AG116" s="10"/>
      <c r="AH116" s="10"/>
      <c r="AI116" s="10"/>
    </row>
    <row r="117" spans="1:35" ht="15.75" customHeight="1" x14ac:dyDescent="0.25">
      <c r="A117" s="6">
        <v>257</v>
      </c>
      <c r="B117" s="11" t="s">
        <v>112</v>
      </c>
      <c r="C117" s="11" t="s">
        <v>275</v>
      </c>
      <c r="D117" s="11" t="s">
        <v>1016</v>
      </c>
      <c r="E117" s="12">
        <v>22684</v>
      </c>
      <c r="F117" s="17">
        <v>44008</v>
      </c>
      <c r="G117" s="12">
        <v>43881</v>
      </c>
      <c r="H117" s="11" t="s">
        <v>783</v>
      </c>
      <c r="I117" s="14" t="s">
        <v>1017</v>
      </c>
      <c r="J117" s="11" t="s">
        <v>80</v>
      </c>
      <c r="K117" s="11" t="s">
        <v>82</v>
      </c>
      <c r="L117" s="14" t="s">
        <v>82</v>
      </c>
      <c r="M117" s="11" t="s">
        <v>1018</v>
      </c>
      <c r="N117" s="15">
        <v>1.1100000000000001</v>
      </c>
      <c r="O117" s="15" t="str">
        <f>VLOOKUP(A117,Result!A:D,2,FALSE)</f>
        <v>No</v>
      </c>
      <c r="P117" s="15">
        <f>VLOOKUP(A117,Result!A:D,4,FALSE)</f>
        <v>0.72099999999999997</v>
      </c>
      <c r="Q117" s="16">
        <f>VLOOKUP(A117,Result!A:D,3,FALSE)</f>
        <v>0</v>
      </c>
      <c r="R117" s="16">
        <f>VLOOKUP(A117,Result!A:E,5,FALSE)</f>
        <v>0</v>
      </c>
      <c r="S117" s="28">
        <f>P117+Q117+R117</f>
        <v>0.72099999999999997</v>
      </c>
      <c r="T117" s="32">
        <f t="shared" si="6"/>
        <v>0</v>
      </c>
      <c r="U117" s="32">
        <f t="shared" si="7"/>
        <v>526.32999999999993</v>
      </c>
      <c r="V117" s="33">
        <f t="shared" si="9"/>
        <v>328.5</v>
      </c>
      <c r="W117" s="34">
        <f t="shared" si="8"/>
        <v>854.82999999999993</v>
      </c>
      <c r="X117" s="10"/>
      <c r="Y117" s="10"/>
      <c r="Z117" s="10"/>
      <c r="AA117" s="10"/>
      <c r="AB117" s="10"/>
      <c r="AC117" s="10"/>
      <c r="AD117" s="10"/>
      <c r="AE117" s="10"/>
      <c r="AF117" s="10"/>
      <c r="AG117" s="10"/>
      <c r="AH117" s="10"/>
      <c r="AI117" s="10"/>
    </row>
    <row r="118" spans="1:35" ht="15.75" customHeight="1" x14ac:dyDescent="0.25">
      <c r="A118" s="6">
        <v>259</v>
      </c>
      <c r="B118" s="11" t="s">
        <v>112</v>
      </c>
      <c r="C118" s="11" t="s">
        <v>275</v>
      </c>
      <c r="D118" s="11" t="s">
        <v>1024</v>
      </c>
      <c r="E118" s="12">
        <v>18317</v>
      </c>
      <c r="F118" s="17">
        <v>44011</v>
      </c>
      <c r="G118" s="12">
        <v>43890</v>
      </c>
      <c r="H118" s="11" t="s">
        <v>78</v>
      </c>
      <c r="I118" s="14" t="s">
        <v>1025</v>
      </c>
      <c r="J118" s="11" t="s">
        <v>1026</v>
      </c>
      <c r="K118" s="11" t="s">
        <v>1027</v>
      </c>
      <c r="L118" s="14" t="s">
        <v>82</v>
      </c>
      <c r="M118" s="11" t="s">
        <v>1028</v>
      </c>
      <c r="N118" s="15">
        <v>2.91</v>
      </c>
      <c r="O118" s="15" t="str">
        <f>VLOOKUP(A118,Result!A:D,2,FALSE)</f>
        <v>No</v>
      </c>
      <c r="P118" s="15">
        <f>VLOOKUP(A118,Result!A:D,4,FALSE)</f>
        <v>3.343999999999999</v>
      </c>
      <c r="Q118" s="16">
        <f>VLOOKUP(A118,Result!A:D,3,FALSE)</f>
        <v>0</v>
      </c>
      <c r="R118" s="16">
        <f>VLOOKUP(A118,Result!A:E,5,FALSE)</f>
        <v>0.26300000000000001</v>
      </c>
      <c r="S118" s="28">
        <f>P118+Q118+R118</f>
        <v>3.6069999999999989</v>
      </c>
      <c r="T118" s="32">
        <f t="shared" ref="T118:T181" si="10">SUM((Q118+R118)*60/0.1)</f>
        <v>157.80000000000001</v>
      </c>
      <c r="U118" s="32">
        <f t="shared" ref="U118:U181" si="11">SUM(S118*73/0.1)</f>
        <v>2633.1099999999992</v>
      </c>
      <c r="V118" s="33">
        <f t="shared" si="9"/>
        <v>328.5</v>
      </c>
      <c r="W118" s="34">
        <f t="shared" si="8"/>
        <v>2961.6099999999992</v>
      </c>
      <c r="X118" s="10"/>
      <c r="Y118" s="10"/>
      <c r="Z118" s="10"/>
      <c r="AA118" s="10"/>
      <c r="AB118" s="10"/>
      <c r="AC118" s="10"/>
      <c r="AD118" s="10"/>
      <c r="AE118" s="10"/>
      <c r="AF118" s="10"/>
      <c r="AG118" s="10"/>
      <c r="AH118" s="10"/>
      <c r="AI118" s="10"/>
    </row>
    <row r="119" spans="1:35" ht="15.75" customHeight="1" x14ac:dyDescent="0.25">
      <c r="A119" s="6">
        <v>272</v>
      </c>
      <c r="B119" s="11" t="s">
        <v>112</v>
      </c>
      <c r="C119" s="11" t="s">
        <v>275</v>
      </c>
      <c r="D119" s="11" t="s">
        <v>1078</v>
      </c>
      <c r="E119" s="12">
        <v>14619</v>
      </c>
      <c r="F119" s="17">
        <v>44026</v>
      </c>
      <c r="G119" s="12">
        <v>43923</v>
      </c>
      <c r="H119" s="11" t="s">
        <v>78</v>
      </c>
      <c r="I119" s="14" t="s">
        <v>1079</v>
      </c>
      <c r="J119" s="11" t="s">
        <v>80</v>
      </c>
      <c r="K119" s="11" t="s">
        <v>1080</v>
      </c>
      <c r="L119" s="14" t="s">
        <v>82</v>
      </c>
      <c r="M119" s="11" t="s">
        <v>82</v>
      </c>
      <c r="N119" s="15">
        <v>2.5299999999999998</v>
      </c>
      <c r="O119" s="15" t="str">
        <f>VLOOKUP(A119,Result!A:D,2,FALSE)</f>
        <v>No</v>
      </c>
      <c r="P119" s="15">
        <f>VLOOKUP(A119,Result!A:D,4,FALSE)</f>
        <v>1.748</v>
      </c>
      <c r="Q119" s="16">
        <f>VLOOKUP(A119,Result!A:D,3,FALSE)</f>
        <v>0</v>
      </c>
      <c r="R119" s="16">
        <f>VLOOKUP(A119,Result!A:E,5,FALSE)</f>
        <v>0</v>
      </c>
      <c r="S119" s="28">
        <f>P119+Q119+R119</f>
        <v>1.748</v>
      </c>
      <c r="T119" s="32">
        <f t="shared" si="10"/>
        <v>0</v>
      </c>
      <c r="U119" s="32">
        <f t="shared" si="11"/>
        <v>1276.04</v>
      </c>
      <c r="V119" s="33">
        <f t="shared" si="9"/>
        <v>328.5</v>
      </c>
      <c r="W119" s="34">
        <f t="shared" si="8"/>
        <v>1604.54</v>
      </c>
      <c r="X119" s="10"/>
      <c r="Y119" s="10"/>
      <c r="Z119" s="10"/>
      <c r="AA119" s="10"/>
      <c r="AB119" s="10"/>
      <c r="AC119" s="10"/>
      <c r="AD119" s="10"/>
      <c r="AE119" s="10"/>
      <c r="AF119" s="10"/>
      <c r="AG119" s="10"/>
      <c r="AH119" s="10"/>
      <c r="AI119" s="10"/>
    </row>
    <row r="120" spans="1:35" ht="15.75" customHeight="1" x14ac:dyDescent="0.25">
      <c r="A120" s="6">
        <v>276</v>
      </c>
      <c r="B120" s="11" t="s">
        <v>112</v>
      </c>
      <c r="C120" s="11" t="s">
        <v>275</v>
      </c>
      <c r="D120" s="11" t="s">
        <v>1095</v>
      </c>
      <c r="E120" s="12">
        <v>18614</v>
      </c>
      <c r="F120" s="13">
        <v>44028</v>
      </c>
      <c r="G120" s="12">
        <v>43912</v>
      </c>
      <c r="H120" s="11" t="s">
        <v>134</v>
      </c>
      <c r="I120" s="14" t="s">
        <v>1096</v>
      </c>
      <c r="J120" s="11" t="s">
        <v>80</v>
      </c>
      <c r="K120" s="11" t="s">
        <v>82</v>
      </c>
      <c r="L120" s="14" t="s">
        <v>82</v>
      </c>
      <c r="M120" s="11" t="s">
        <v>1097</v>
      </c>
      <c r="N120" s="15">
        <v>0.53</v>
      </c>
      <c r="O120" s="15" t="str">
        <f>VLOOKUP(A120,Result!A:D,2,FALSE)</f>
        <v>No</v>
      </c>
      <c r="P120" s="15">
        <f>VLOOKUP(A120,Result!A:D,4,FALSE)</f>
        <v>0.85400000000000009</v>
      </c>
      <c r="Q120" s="16">
        <f>VLOOKUP(A120,Result!A:D,3,FALSE)</f>
        <v>0</v>
      </c>
      <c r="R120" s="16">
        <f>VLOOKUP(A120,Result!A:E,5,FALSE)</f>
        <v>0</v>
      </c>
      <c r="S120" s="28">
        <f>P120+Q120+R120</f>
        <v>0.85400000000000009</v>
      </c>
      <c r="T120" s="32">
        <f t="shared" si="10"/>
        <v>0</v>
      </c>
      <c r="U120" s="32">
        <f t="shared" si="11"/>
        <v>623.42000000000007</v>
      </c>
      <c r="V120" s="33">
        <f t="shared" si="9"/>
        <v>328.5</v>
      </c>
      <c r="W120" s="34">
        <f t="shared" si="8"/>
        <v>951.92000000000007</v>
      </c>
      <c r="X120" s="10"/>
      <c r="Y120" s="10"/>
      <c r="Z120" s="10"/>
      <c r="AA120" s="10"/>
      <c r="AB120" s="10"/>
      <c r="AC120" s="10"/>
      <c r="AD120" s="10"/>
      <c r="AE120" s="10"/>
      <c r="AF120" s="10"/>
      <c r="AG120" s="10"/>
      <c r="AH120" s="10"/>
      <c r="AI120" s="10"/>
    </row>
    <row r="121" spans="1:35" ht="15.75" customHeight="1" x14ac:dyDescent="0.25">
      <c r="A121" s="6">
        <v>279</v>
      </c>
      <c r="B121" s="11" t="s">
        <v>112</v>
      </c>
      <c r="C121" s="11" t="s">
        <v>275</v>
      </c>
      <c r="D121" s="11" t="s">
        <v>1108</v>
      </c>
      <c r="E121" s="12">
        <v>13885</v>
      </c>
      <c r="F121" s="13">
        <v>44032</v>
      </c>
      <c r="G121" s="12">
        <v>43844</v>
      </c>
      <c r="H121" s="11" t="s">
        <v>78</v>
      </c>
      <c r="I121" s="14" t="s">
        <v>1109</v>
      </c>
      <c r="J121" s="11" t="s">
        <v>1110</v>
      </c>
      <c r="K121" s="11" t="s">
        <v>82</v>
      </c>
      <c r="L121" s="14" t="s">
        <v>82</v>
      </c>
      <c r="M121" s="11" t="s">
        <v>82</v>
      </c>
      <c r="N121" s="15">
        <v>2.13</v>
      </c>
      <c r="O121" s="15" t="str">
        <f>VLOOKUP(A121,Result!A:D,2,FALSE)</f>
        <v>No</v>
      </c>
      <c r="P121" s="15">
        <f>VLOOKUP(A121,Result!A:D,4,FALSE)</f>
        <v>1.718</v>
      </c>
      <c r="Q121" s="16">
        <f>VLOOKUP(A121,Result!A:D,3,FALSE)</f>
        <v>0</v>
      </c>
      <c r="R121" s="16">
        <f>VLOOKUP(A121,Result!A:E,5,FALSE)</f>
        <v>0</v>
      </c>
      <c r="S121" s="28">
        <f>P121+Q121+R121</f>
        <v>1.718</v>
      </c>
      <c r="T121" s="32">
        <f t="shared" si="10"/>
        <v>0</v>
      </c>
      <c r="U121" s="32">
        <f t="shared" si="11"/>
        <v>1254.1399999999999</v>
      </c>
      <c r="V121" s="33">
        <f t="shared" si="9"/>
        <v>328.5</v>
      </c>
      <c r="W121" s="34">
        <f t="shared" si="8"/>
        <v>1582.6399999999999</v>
      </c>
      <c r="X121" s="10"/>
      <c r="Y121" s="10"/>
      <c r="Z121" s="10"/>
      <c r="AA121" s="10"/>
      <c r="AB121" s="10"/>
      <c r="AC121" s="10"/>
      <c r="AD121" s="10"/>
      <c r="AE121" s="10"/>
      <c r="AF121" s="10"/>
      <c r="AG121" s="10"/>
      <c r="AH121" s="10"/>
      <c r="AI121" s="10"/>
    </row>
    <row r="122" spans="1:35" ht="15.75" customHeight="1" x14ac:dyDescent="0.25">
      <c r="A122" s="6">
        <v>286</v>
      </c>
      <c r="B122" s="11" t="s">
        <v>112</v>
      </c>
      <c r="C122" s="11" t="s">
        <v>275</v>
      </c>
      <c r="D122" s="11" t="s">
        <v>1135</v>
      </c>
      <c r="E122" s="12">
        <v>18490</v>
      </c>
      <c r="F122" s="13">
        <v>44041</v>
      </c>
      <c r="G122" s="12">
        <v>43851</v>
      </c>
      <c r="H122" s="11" t="s">
        <v>78</v>
      </c>
      <c r="I122" s="14" t="s">
        <v>1136</v>
      </c>
      <c r="J122" s="11" t="s">
        <v>80</v>
      </c>
      <c r="K122" s="11" t="s">
        <v>1137</v>
      </c>
      <c r="L122" s="14" t="s">
        <v>82</v>
      </c>
      <c r="M122" s="11" t="s">
        <v>1138</v>
      </c>
      <c r="N122" s="15">
        <v>0.55000000000000004</v>
      </c>
      <c r="O122" s="15" t="str">
        <f>VLOOKUP(A122,Result!A:D,2,FALSE)</f>
        <v>No</v>
      </c>
      <c r="P122" s="15">
        <f>VLOOKUP(A122,Result!A:D,4,FALSE)</f>
        <v>0.90399999999999991</v>
      </c>
      <c r="Q122" s="16">
        <f>VLOOKUP(A122,Result!A:D,3,FALSE)</f>
        <v>0</v>
      </c>
      <c r="R122" s="16">
        <f>VLOOKUP(A122,Result!A:E,5,FALSE)</f>
        <v>0</v>
      </c>
      <c r="S122" s="28">
        <f>P122+Q122+R122</f>
        <v>0.90399999999999991</v>
      </c>
      <c r="T122" s="32">
        <f t="shared" si="10"/>
        <v>0</v>
      </c>
      <c r="U122" s="32">
        <f t="shared" si="11"/>
        <v>659.91999999999985</v>
      </c>
      <c r="V122" s="33">
        <f t="shared" si="9"/>
        <v>328.5</v>
      </c>
      <c r="W122" s="34">
        <f t="shared" si="8"/>
        <v>988.41999999999985</v>
      </c>
      <c r="X122" s="10"/>
      <c r="Y122" s="10"/>
      <c r="Z122" s="10"/>
      <c r="AA122" s="10"/>
      <c r="AB122" s="10"/>
      <c r="AC122" s="10"/>
      <c r="AD122" s="10"/>
      <c r="AE122" s="10"/>
      <c r="AF122" s="10"/>
      <c r="AG122" s="10"/>
      <c r="AH122" s="10"/>
      <c r="AI122" s="10"/>
    </row>
    <row r="123" spans="1:35" ht="15.75" customHeight="1" x14ac:dyDescent="0.25">
      <c r="A123" s="6">
        <v>287</v>
      </c>
      <c r="B123" s="11" t="s">
        <v>112</v>
      </c>
      <c r="C123" s="11" t="s">
        <v>275</v>
      </c>
      <c r="D123" s="11" t="s">
        <v>1139</v>
      </c>
      <c r="E123" s="12">
        <v>19638</v>
      </c>
      <c r="F123" s="13">
        <v>44041</v>
      </c>
      <c r="G123" s="12">
        <v>43920</v>
      </c>
      <c r="H123" s="11" t="s">
        <v>466</v>
      </c>
      <c r="I123" s="14" t="s">
        <v>1140</v>
      </c>
      <c r="J123" s="11" t="s">
        <v>80</v>
      </c>
      <c r="K123" s="11" t="s">
        <v>1141</v>
      </c>
      <c r="L123" s="14" t="s">
        <v>82</v>
      </c>
      <c r="M123" s="11" t="s">
        <v>322</v>
      </c>
      <c r="N123" s="15">
        <v>0.45</v>
      </c>
      <c r="O123" s="15" t="str">
        <f>VLOOKUP(A123,Result!A:D,2,FALSE)</f>
        <v>No</v>
      </c>
      <c r="P123" s="15">
        <f>VLOOKUP(A123,Result!A:D,4,FALSE)</f>
        <v>0.65799999999999992</v>
      </c>
      <c r="Q123" s="16">
        <f>VLOOKUP(A123,Result!A:D,3,FALSE)</f>
        <v>0</v>
      </c>
      <c r="R123" s="16">
        <f>VLOOKUP(A123,Result!A:E,5,FALSE)</f>
        <v>0</v>
      </c>
      <c r="S123" s="28">
        <f>P123+Q123+R123</f>
        <v>0.65799999999999992</v>
      </c>
      <c r="T123" s="32">
        <f t="shared" si="10"/>
        <v>0</v>
      </c>
      <c r="U123" s="32">
        <f t="shared" si="11"/>
        <v>480.33999999999992</v>
      </c>
      <c r="V123" s="33">
        <f t="shared" si="9"/>
        <v>328.5</v>
      </c>
      <c r="W123" s="34">
        <f t="shared" si="8"/>
        <v>808.83999999999992</v>
      </c>
      <c r="X123" s="10"/>
      <c r="Y123" s="10"/>
      <c r="Z123" s="10"/>
      <c r="AA123" s="10"/>
      <c r="AB123" s="10"/>
      <c r="AC123" s="10"/>
      <c r="AD123" s="10"/>
      <c r="AE123" s="10"/>
      <c r="AF123" s="10"/>
      <c r="AG123" s="10"/>
      <c r="AH123" s="10"/>
      <c r="AI123" s="10"/>
    </row>
    <row r="124" spans="1:35" ht="15.75" customHeight="1" x14ac:dyDescent="0.25">
      <c r="A124" s="6">
        <v>293</v>
      </c>
      <c r="B124" s="11" t="s">
        <v>112</v>
      </c>
      <c r="C124" s="11" t="s">
        <v>275</v>
      </c>
      <c r="D124" s="11" t="s">
        <v>1161</v>
      </c>
      <c r="E124" s="12">
        <v>14915</v>
      </c>
      <c r="F124" s="13">
        <v>44048</v>
      </c>
      <c r="G124" s="12">
        <v>43859</v>
      </c>
      <c r="H124" s="11" t="s">
        <v>78</v>
      </c>
      <c r="I124" s="14" t="s">
        <v>1162</v>
      </c>
      <c r="J124" s="11" t="s">
        <v>80</v>
      </c>
      <c r="K124" s="11" t="s">
        <v>82</v>
      </c>
      <c r="L124" s="14" t="s">
        <v>82</v>
      </c>
      <c r="M124" s="11" t="s">
        <v>1163</v>
      </c>
      <c r="N124" s="15">
        <v>3.06</v>
      </c>
      <c r="O124" s="15" t="str">
        <f>VLOOKUP(A124,Result!A:D,2,FALSE)</f>
        <v>No</v>
      </c>
      <c r="P124" s="15">
        <f>VLOOKUP(A124,Result!A:D,4,FALSE)</f>
        <v>6.0510000000000002</v>
      </c>
      <c r="Q124" s="16">
        <f>VLOOKUP(A124,Result!A:D,3,FALSE)</f>
        <v>0</v>
      </c>
      <c r="R124" s="16">
        <f>VLOOKUP(A124,Result!A:E,5,FALSE)</f>
        <v>1.3120000000000001</v>
      </c>
      <c r="S124" s="28">
        <f>P124+Q124+R124</f>
        <v>7.3630000000000004</v>
      </c>
      <c r="T124" s="32">
        <f t="shared" si="10"/>
        <v>787.19999999999993</v>
      </c>
      <c r="U124" s="32">
        <f t="shared" si="11"/>
        <v>5374.99</v>
      </c>
      <c r="V124" s="33">
        <f t="shared" si="9"/>
        <v>328.5</v>
      </c>
      <c r="W124" s="34">
        <f t="shared" si="8"/>
        <v>5703.49</v>
      </c>
      <c r="X124" s="10"/>
      <c r="Y124" s="10"/>
      <c r="Z124" s="10"/>
      <c r="AA124" s="10"/>
      <c r="AB124" s="10"/>
      <c r="AC124" s="10"/>
      <c r="AD124" s="10"/>
      <c r="AE124" s="10"/>
      <c r="AF124" s="10"/>
      <c r="AG124" s="10"/>
      <c r="AH124" s="10"/>
      <c r="AI124" s="10"/>
    </row>
    <row r="125" spans="1:35" ht="15.75" customHeight="1" x14ac:dyDescent="0.25">
      <c r="A125" s="6">
        <v>303</v>
      </c>
      <c r="B125" s="11" t="s">
        <v>112</v>
      </c>
      <c r="C125" s="11" t="s">
        <v>275</v>
      </c>
      <c r="D125" s="11" t="s">
        <v>1190</v>
      </c>
      <c r="E125" s="12">
        <v>18928</v>
      </c>
      <c r="F125" s="13">
        <v>44068</v>
      </c>
      <c r="G125" s="12">
        <v>43889</v>
      </c>
      <c r="H125" s="11" t="s">
        <v>108</v>
      </c>
      <c r="I125" s="14" t="s">
        <v>1191</v>
      </c>
      <c r="J125" s="11" t="s">
        <v>1192</v>
      </c>
      <c r="K125" s="11" t="s">
        <v>82</v>
      </c>
      <c r="L125" s="14" t="s">
        <v>82</v>
      </c>
      <c r="M125" s="11" t="s">
        <v>1130</v>
      </c>
      <c r="N125" s="15">
        <v>0.46</v>
      </c>
      <c r="O125" s="15" t="str">
        <f>VLOOKUP(A125,Result!A:D,2,FALSE)</f>
        <v>No</v>
      </c>
      <c r="P125" s="15">
        <f>VLOOKUP(A125,Result!A:D,4,FALSE)</f>
        <v>0.36799999999999999</v>
      </c>
      <c r="Q125" s="16">
        <f>VLOOKUP(A125,Result!A:D,3,FALSE)</f>
        <v>0</v>
      </c>
      <c r="R125" s="16">
        <f>VLOOKUP(A125,Result!A:E,5,FALSE)</f>
        <v>0</v>
      </c>
      <c r="S125" s="28">
        <f>P125+Q125+R125</f>
        <v>0.36799999999999999</v>
      </c>
      <c r="T125" s="32">
        <f t="shared" si="10"/>
        <v>0</v>
      </c>
      <c r="U125" s="32">
        <f t="shared" si="11"/>
        <v>268.64</v>
      </c>
      <c r="V125" s="33">
        <f t="shared" si="9"/>
        <v>328.5</v>
      </c>
      <c r="W125" s="34">
        <f t="shared" si="8"/>
        <v>597.14</v>
      </c>
      <c r="X125" s="10"/>
      <c r="Y125" s="10"/>
      <c r="Z125" s="10"/>
      <c r="AA125" s="10"/>
      <c r="AB125" s="10"/>
      <c r="AC125" s="10"/>
      <c r="AD125" s="10"/>
      <c r="AE125" s="10"/>
      <c r="AF125" s="10"/>
      <c r="AG125" s="10"/>
      <c r="AH125" s="10"/>
      <c r="AI125" s="10"/>
    </row>
    <row r="126" spans="1:35" ht="15.75" customHeight="1" x14ac:dyDescent="0.25">
      <c r="A126" s="6">
        <v>307</v>
      </c>
      <c r="B126" s="11" t="s">
        <v>112</v>
      </c>
      <c r="C126" s="11" t="s">
        <v>275</v>
      </c>
      <c r="D126" s="11" t="s">
        <v>1203</v>
      </c>
      <c r="E126" s="12">
        <v>19897</v>
      </c>
      <c r="F126" s="17">
        <v>44075</v>
      </c>
      <c r="G126" s="12">
        <v>43867</v>
      </c>
      <c r="H126" s="11" t="s">
        <v>114</v>
      </c>
      <c r="I126" s="14" t="s">
        <v>1204</v>
      </c>
      <c r="J126" s="11" t="s">
        <v>80</v>
      </c>
      <c r="K126" s="11" t="s">
        <v>1205</v>
      </c>
      <c r="L126" s="14" t="s">
        <v>82</v>
      </c>
      <c r="M126" s="11"/>
      <c r="N126" s="15">
        <v>0.46</v>
      </c>
      <c r="O126" s="15" t="str">
        <f>VLOOKUP(A126,Result!A:D,2,FALSE)</f>
        <v>No</v>
      </c>
      <c r="P126" s="15">
        <f>VLOOKUP(A126,Result!A:D,4,FALSE)</f>
        <v>0.82099999999999995</v>
      </c>
      <c r="Q126" s="16">
        <f>VLOOKUP(A126,Result!A:D,3,FALSE)</f>
        <v>0</v>
      </c>
      <c r="R126" s="16">
        <f>VLOOKUP(A126,Result!A:E,5,FALSE)</f>
        <v>0</v>
      </c>
      <c r="S126" s="28">
        <f>P126+Q126+R126</f>
        <v>0.82099999999999995</v>
      </c>
      <c r="T126" s="32">
        <f t="shared" si="10"/>
        <v>0</v>
      </c>
      <c r="U126" s="32">
        <f t="shared" si="11"/>
        <v>599.32999999999993</v>
      </c>
      <c r="V126" s="33">
        <f t="shared" si="9"/>
        <v>328.5</v>
      </c>
      <c r="W126" s="34">
        <f t="shared" si="8"/>
        <v>927.82999999999993</v>
      </c>
      <c r="X126" s="10"/>
      <c r="Y126" s="10"/>
      <c r="Z126" s="10"/>
      <c r="AA126" s="10"/>
      <c r="AB126" s="10"/>
      <c r="AC126" s="10"/>
      <c r="AD126" s="10"/>
      <c r="AE126" s="10"/>
      <c r="AF126" s="10"/>
      <c r="AG126" s="10"/>
      <c r="AH126" s="10"/>
      <c r="AI126" s="10"/>
    </row>
    <row r="127" spans="1:35" ht="15.75" customHeight="1" x14ac:dyDescent="0.25">
      <c r="A127" s="6">
        <v>313</v>
      </c>
      <c r="B127" s="11" t="s">
        <v>112</v>
      </c>
      <c r="C127" s="11" t="s">
        <v>275</v>
      </c>
      <c r="D127" s="11" t="s">
        <v>1219</v>
      </c>
      <c r="E127" s="12">
        <v>19232</v>
      </c>
      <c r="F127" s="13">
        <v>44082</v>
      </c>
      <c r="G127" s="12">
        <v>43892</v>
      </c>
      <c r="H127" s="11" t="s">
        <v>78</v>
      </c>
      <c r="I127" s="14" t="s">
        <v>1220</v>
      </c>
      <c r="J127" s="11" t="s">
        <v>1221</v>
      </c>
      <c r="K127" s="11" t="s">
        <v>82</v>
      </c>
      <c r="L127" s="14" t="s">
        <v>82</v>
      </c>
      <c r="M127" s="11" t="s">
        <v>1222</v>
      </c>
      <c r="N127" s="15">
        <v>0.27</v>
      </c>
      <c r="O127" s="15" t="str">
        <f>VLOOKUP(A127,Result!A:D,2,FALSE)</f>
        <v>No</v>
      </c>
      <c r="P127" s="15">
        <f>VLOOKUP(A127,Result!A:D,4,FALSE)</f>
        <v>0.36799999999999999</v>
      </c>
      <c r="Q127" s="16">
        <f>VLOOKUP(A127,Result!A:D,3,FALSE)</f>
        <v>0</v>
      </c>
      <c r="R127" s="16">
        <f>VLOOKUP(A127,Result!A:E,5,FALSE)</f>
        <v>0</v>
      </c>
      <c r="S127" s="28">
        <f>P127+Q127+R127</f>
        <v>0.36799999999999999</v>
      </c>
      <c r="T127" s="32">
        <f t="shared" si="10"/>
        <v>0</v>
      </c>
      <c r="U127" s="32">
        <f t="shared" si="11"/>
        <v>268.64</v>
      </c>
      <c r="V127" s="33">
        <f t="shared" si="9"/>
        <v>328.5</v>
      </c>
      <c r="W127" s="34">
        <f t="shared" si="8"/>
        <v>597.14</v>
      </c>
      <c r="X127" s="10"/>
      <c r="Y127" s="10"/>
      <c r="Z127" s="10"/>
      <c r="AA127" s="10"/>
      <c r="AB127" s="10"/>
      <c r="AC127" s="10"/>
      <c r="AD127" s="10"/>
      <c r="AE127" s="10"/>
      <c r="AF127" s="10"/>
      <c r="AG127" s="10"/>
      <c r="AH127" s="10"/>
      <c r="AI127" s="10"/>
    </row>
    <row r="128" spans="1:35" ht="15.75" customHeight="1" x14ac:dyDescent="0.25">
      <c r="A128" s="6">
        <v>314</v>
      </c>
      <c r="B128" s="11" t="s">
        <v>112</v>
      </c>
      <c r="C128" s="11" t="s">
        <v>275</v>
      </c>
      <c r="D128" s="11" t="s">
        <v>1223</v>
      </c>
      <c r="E128" s="12">
        <v>10273</v>
      </c>
      <c r="F128" s="17">
        <v>44082</v>
      </c>
      <c r="G128" s="12">
        <v>43890</v>
      </c>
      <c r="H128" s="11" t="s">
        <v>78</v>
      </c>
      <c r="I128" s="14" t="s">
        <v>1224</v>
      </c>
      <c r="J128" s="11" t="s">
        <v>80</v>
      </c>
      <c r="K128" s="11" t="s">
        <v>82</v>
      </c>
      <c r="L128" s="14" t="s">
        <v>82</v>
      </c>
      <c r="M128" s="11" t="s">
        <v>1225</v>
      </c>
      <c r="N128" s="15" t="s">
        <v>85</v>
      </c>
      <c r="O128" s="15" t="str">
        <f>VLOOKUP(A128,Result!A:D,2,FALSE)</f>
        <v>No</v>
      </c>
      <c r="P128" s="15">
        <f>VLOOKUP(A128,Result!A:D,4,FALSE)</f>
        <v>1.083</v>
      </c>
      <c r="Q128" s="16">
        <f>VLOOKUP(A128,Result!A:D,3,FALSE)</f>
        <v>0</v>
      </c>
      <c r="R128" s="16">
        <f>VLOOKUP(A128,Result!A:E,5,FALSE)</f>
        <v>0</v>
      </c>
      <c r="S128" s="28">
        <f>P128+Q128+R128</f>
        <v>1.083</v>
      </c>
      <c r="T128" s="32">
        <f t="shared" si="10"/>
        <v>0</v>
      </c>
      <c r="U128" s="32">
        <f t="shared" si="11"/>
        <v>790.58999999999992</v>
      </c>
      <c r="V128" s="33">
        <f t="shared" si="9"/>
        <v>328.5</v>
      </c>
      <c r="W128" s="34">
        <f t="shared" si="8"/>
        <v>1119.0899999999999</v>
      </c>
      <c r="X128" s="10"/>
      <c r="Y128" s="10"/>
      <c r="Z128" s="10"/>
      <c r="AA128" s="10"/>
      <c r="AB128" s="10"/>
      <c r="AC128" s="10"/>
      <c r="AD128" s="10"/>
      <c r="AE128" s="10"/>
      <c r="AF128" s="10"/>
      <c r="AG128" s="10"/>
      <c r="AH128" s="10"/>
      <c r="AI128" s="10"/>
    </row>
    <row r="129" spans="1:35" ht="15.75" customHeight="1" x14ac:dyDescent="0.25">
      <c r="A129" s="6">
        <v>315</v>
      </c>
      <c r="B129" s="11" t="s">
        <v>112</v>
      </c>
      <c r="C129" s="11" t="s">
        <v>275</v>
      </c>
      <c r="D129" s="11" t="s">
        <v>1226</v>
      </c>
      <c r="E129" s="12">
        <v>19146</v>
      </c>
      <c r="F129" s="13">
        <v>44083</v>
      </c>
      <c r="G129" s="12">
        <v>43871</v>
      </c>
      <c r="H129" s="11" t="s">
        <v>78</v>
      </c>
      <c r="I129" s="14" t="s">
        <v>1227</v>
      </c>
      <c r="J129" s="11" t="s">
        <v>80</v>
      </c>
      <c r="K129" s="11" t="s">
        <v>82</v>
      </c>
      <c r="L129" s="14" t="s">
        <v>82</v>
      </c>
      <c r="M129" s="11" t="s">
        <v>82</v>
      </c>
      <c r="N129" s="15">
        <v>1.2</v>
      </c>
      <c r="O129" s="15" t="str">
        <f>VLOOKUP(A129,Result!A:D,2,FALSE)</f>
        <v>No</v>
      </c>
      <c r="P129" s="15">
        <f>VLOOKUP(A129,Result!A:D,4,FALSE)</f>
        <v>1.429</v>
      </c>
      <c r="Q129" s="16">
        <f>VLOOKUP(A129,Result!A:D,3,FALSE)</f>
        <v>0</v>
      </c>
      <c r="R129" s="16">
        <f>VLOOKUP(A129,Result!A:E,5,FALSE)</f>
        <v>0</v>
      </c>
      <c r="S129" s="28">
        <f>P129+Q129+R129</f>
        <v>1.429</v>
      </c>
      <c r="T129" s="32">
        <f t="shared" si="10"/>
        <v>0</v>
      </c>
      <c r="U129" s="32">
        <f t="shared" si="11"/>
        <v>1043.17</v>
      </c>
      <c r="V129" s="33">
        <f t="shared" si="9"/>
        <v>328.5</v>
      </c>
      <c r="W129" s="34">
        <f t="shared" si="8"/>
        <v>1371.67</v>
      </c>
      <c r="X129" s="10"/>
      <c r="Y129" s="10"/>
      <c r="Z129" s="10"/>
      <c r="AA129" s="10"/>
      <c r="AB129" s="10"/>
      <c r="AC129" s="10"/>
      <c r="AD129" s="10"/>
      <c r="AE129" s="10"/>
      <c r="AF129" s="10"/>
      <c r="AG129" s="10"/>
      <c r="AH129" s="10"/>
      <c r="AI129" s="10"/>
    </row>
    <row r="130" spans="1:35" ht="15.75" customHeight="1" x14ac:dyDescent="0.25">
      <c r="A130" s="6">
        <v>317</v>
      </c>
      <c r="B130" s="11" t="s">
        <v>112</v>
      </c>
      <c r="C130" s="11" t="s">
        <v>275</v>
      </c>
      <c r="D130" s="11" t="s">
        <v>1231</v>
      </c>
      <c r="E130" s="12">
        <v>19950</v>
      </c>
      <c r="F130" s="17">
        <v>44085</v>
      </c>
      <c r="G130" s="12">
        <v>43844</v>
      </c>
      <c r="H130" s="11" t="s">
        <v>78</v>
      </c>
      <c r="I130" s="14" t="s">
        <v>1232</v>
      </c>
      <c r="J130" s="11" t="s">
        <v>80</v>
      </c>
      <c r="K130" s="11" t="s">
        <v>1233</v>
      </c>
      <c r="L130" s="14" t="s">
        <v>82</v>
      </c>
      <c r="M130" s="11" t="s">
        <v>1234</v>
      </c>
      <c r="N130" s="15">
        <v>2.87</v>
      </c>
      <c r="O130" s="15" t="str">
        <f>VLOOKUP(A130,Result!A:D,2,FALSE)</f>
        <v>No</v>
      </c>
      <c r="P130" s="15">
        <f>VLOOKUP(A130,Result!A:D,4,FALSE)</f>
        <v>2.351</v>
      </c>
      <c r="Q130" s="16">
        <f>VLOOKUP(A130,Result!A:D,3,FALSE)</f>
        <v>0</v>
      </c>
      <c r="R130" s="16">
        <f>VLOOKUP(A130,Result!A:E,5,FALSE)</f>
        <v>0</v>
      </c>
      <c r="S130" s="28">
        <f>P130+Q130+R130</f>
        <v>2.351</v>
      </c>
      <c r="T130" s="32">
        <f t="shared" si="10"/>
        <v>0</v>
      </c>
      <c r="U130" s="32">
        <f t="shared" si="11"/>
        <v>1716.2299999999998</v>
      </c>
      <c r="V130" s="33">
        <f t="shared" si="9"/>
        <v>328.5</v>
      </c>
      <c r="W130" s="34">
        <f t="shared" si="8"/>
        <v>2044.7299999999998</v>
      </c>
      <c r="X130" s="10"/>
      <c r="Y130" s="10"/>
      <c r="Z130" s="10"/>
      <c r="AA130" s="10"/>
      <c r="AB130" s="10"/>
      <c r="AC130" s="10"/>
      <c r="AD130" s="10"/>
      <c r="AE130" s="10"/>
      <c r="AF130" s="10"/>
      <c r="AG130" s="10"/>
      <c r="AH130" s="10"/>
      <c r="AI130" s="10"/>
    </row>
    <row r="131" spans="1:35" ht="15.75" customHeight="1" x14ac:dyDescent="0.25">
      <c r="A131" s="6">
        <v>318</v>
      </c>
      <c r="B131" s="11" t="s">
        <v>112</v>
      </c>
      <c r="C131" s="11" t="s">
        <v>275</v>
      </c>
      <c r="D131" s="11" t="s">
        <v>1235</v>
      </c>
      <c r="E131" s="12">
        <v>16950</v>
      </c>
      <c r="F131" s="17">
        <v>44085</v>
      </c>
      <c r="G131" s="12">
        <v>43868</v>
      </c>
      <c r="H131" s="11" t="s">
        <v>114</v>
      </c>
      <c r="I131" s="14" t="s">
        <v>1236</v>
      </c>
      <c r="J131" s="11" t="s">
        <v>80</v>
      </c>
      <c r="K131" s="11" t="s">
        <v>1237</v>
      </c>
      <c r="L131" s="14" t="s">
        <v>82</v>
      </c>
      <c r="M131" s="11" t="s">
        <v>82</v>
      </c>
      <c r="N131" s="15">
        <v>1.73</v>
      </c>
      <c r="O131" s="15" t="str">
        <f>VLOOKUP(A131,Result!A:D,2,FALSE)</f>
        <v>No</v>
      </c>
      <c r="P131" s="15">
        <f>VLOOKUP(A131,Result!A:D,4,FALSE)</f>
        <v>1.9550000000000001</v>
      </c>
      <c r="Q131" s="16">
        <f>VLOOKUP(A131,Result!A:D,3,FALSE)</f>
        <v>0</v>
      </c>
      <c r="R131" s="16">
        <f>VLOOKUP(A131,Result!A:E,5,FALSE)</f>
        <v>0.20200000000000001</v>
      </c>
      <c r="S131" s="28">
        <f>P131+Q131+R131</f>
        <v>2.157</v>
      </c>
      <c r="T131" s="32">
        <f t="shared" si="10"/>
        <v>121.2</v>
      </c>
      <c r="U131" s="32">
        <f t="shared" si="11"/>
        <v>1574.6100000000001</v>
      </c>
      <c r="V131" s="33">
        <f t="shared" si="9"/>
        <v>328.5</v>
      </c>
      <c r="W131" s="34">
        <f t="shared" si="8"/>
        <v>1903.1100000000001</v>
      </c>
      <c r="X131" s="10"/>
      <c r="Y131" s="10"/>
      <c r="Z131" s="10"/>
      <c r="AA131" s="10"/>
      <c r="AB131" s="10"/>
      <c r="AC131" s="10"/>
      <c r="AD131" s="10"/>
      <c r="AE131" s="10"/>
      <c r="AF131" s="10"/>
      <c r="AG131" s="10"/>
      <c r="AH131" s="10"/>
      <c r="AI131" s="10"/>
    </row>
    <row r="132" spans="1:35" ht="15.75" customHeight="1" x14ac:dyDescent="0.25">
      <c r="A132" s="6">
        <v>319</v>
      </c>
      <c r="B132" s="11" t="s">
        <v>112</v>
      </c>
      <c r="C132" s="11" t="s">
        <v>275</v>
      </c>
      <c r="D132" s="11" t="s">
        <v>1238</v>
      </c>
      <c r="E132" s="12">
        <v>19251</v>
      </c>
      <c r="F132" s="17">
        <v>44088</v>
      </c>
      <c r="G132" s="12">
        <v>43893</v>
      </c>
      <c r="H132" s="11" t="s">
        <v>78</v>
      </c>
      <c r="I132" s="14" t="s">
        <v>1239</v>
      </c>
      <c r="J132" s="11" t="s">
        <v>1240</v>
      </c>
      <c r="K132" s="11" t="s">
        <v>82</v>
      </c>
      <c r="L132" s="14" t="s">
        <v>82</v>
      </c>
      <c r="M132" s="11" t="s">
        <v>1241</v>
      </c>
      <c r="N132" s="15">
        <v>1.36</v>
      </c>
      <c r="O132" s="15" t="str">
        <f>VLOOKUP(A132,Result!A:D,2,FALSE)</f>
        <v>No</v>
      </c>
      <c r="P132" s="15">
        <f>VLOOKUP(A132,Result!A:D,4,FALSE)</f>
        <v>1.4259999999999999</v>
      </c>
      <c r="Q132" s="16">
        <f>VLOOKUP(A132,Result!A:D,3,FALSE)</f>
        <v>0</v>
      </c>
      <c r="R132" s="16">
        <f>VLOOKUP(A132,Result!A:E,5,FALSE)</f>
        <v>0</v>
      </c>
      <c r="S132" s="28">
        <f>P132+Q132+R132</f>
        <v>1.4259999999999999</v>
      </c>
      <c r="T132" s="32">
        <f t="shared" si="10"/>
        <v>0</v>
      </c>
      <c r="U132" s="32">
        <f t="shared" si="11"/>
        <v>1040.98</v>
      </c>
      <c r="V132" s="33">
        <f t="shared" si="9"/>
        <v>328.5</v>
      </c>
      <c r="W132" s="34">
        <f t="shared" si="8"/>
        <v>1369.48</v>
      </c>
      <c r="X132" s="10"/>
      <c r="Y132" s="10"/>
      <c r="Z132" s="10"/>
      <c r="AA132" s="10"/>
      <c r="AB132" s="10"/>
      <c r="AC132" s="10"/>
      <c r="AD132" s="10"/>
      <c r="AE132" s="10"/>
      <c r="AF132" s="10"/>
      <c r="AG132" s="10"/>
      <c r="AH132" s="10"/>
      <c r="AI132" s="10"/>
    </row>
    <row r="133" spans="1:35" ht="15.75" customHeight="1" x14ac:dyDescent="0.25">
      <c r="A133" s="6">
        <v>321</v>
      </c>
      <c r="B133" s="11" t="s">
        <v>112</v>
      </c>
      <c r="C133" s="11" t="s">
        <v>275</v>
      </c>
      <c r="D133" s="11" t="s">
        <v>1245</v>
      </c>
      <c r="E133" s="12">
        <v>17111</v>
      </c>
      <c r="F133" s="13">
        <v>44088</v>
      </c>
      <c r="G133" s="12">
        <v>43885</v>
      </c>
      <c r="H133" s="11" t="s">
        <v>160</v>
      </c>
      <c r="I133" s="14" t="s">
        <v>1246</v>
      </c>
      <c r="J133" s="11" t="s">
        <v>80</v>
      </c>
      <c r="K133" s="11" t="s">
        <v>82</v>
      </c>
      <c r="L133" s="14" t="s">
        <v>82</v>
      </c>
      <c r="M133" s="11" t="s">
        <v>82</v>
      </c>
      <c r="N133" s="15">
        <v>0.64</v>
      </c>
      <c r="O133" s="15" t="str">
        <f>VLOOKUP(A133,Result!A:D,2,FALSE)</f>
        <v>No</v>
      </c>
      <c r="P133" s="15">
        <f>VLOOKUP(A133,Result!A:D,4,FALSE)</f>
        <v>0.61199999999999999</v>
      </c>
      <c r="Q133" s="16">
        <f>VLOOKUP(A133,Result!A:D,3,FALSE)</f>
        <v>0</v>
      </c>
      <c r="R133" s="16">
        <f>VLOOKUP(A133,Result!A:E,5,FALSE)</f>
        <v>0</v>
      </c>
      <c r="S133" s="28">
        <f>P133+Q133+R133</f>
        <v>0.61199999999999999</v>
      </c>
      <c r="T133" s="32">
        <f t="shared" si="10"/>
        <v>0</v>
      </c>
      <c r="U133" s="32">
        <f t="shared" si="11"/>
        <v>446.76</v>
      </c>
      <c r="V133" s="33">
        <f t="shared" si="9"/>
        <v>328.5</v>
      </c>
      <c r="W133" s="34">
        <f t="shared" si="8"/>
        <v>775.26</v>
      </c>
      <c r="X133" s="10"/>
      <c r="Y133" s="10"/>
      <c r="Z133" s="10"/>
      <c r="AA133" s="10"/>
      <c r="AB133" s="10"/>
      <c r="AC133" s="10"/>
      <c r="AD133" s="10"/>
      <c r="AE133" s="10"/>
      <c r="AF133" s="10"/>
      <c r="AG133" s="10"/>
      <c r="AH133" s="10"/>
      <c r="AI133" s="10"/>
    </row>
    <row r="134" spans="1:35" ht="15.75" customHeight="1" x14ac:dyDescent="0.25">
      <c r="A134" s="6">
        <v>339</v>
      </c>
      <c r="B134" s="11" t="s">
        <v>112</v>
      </c>
      <c r="C134" s="11" t="s">
        <v>275</v>
      </c>
      <c r="D134" s="11" t="s">
        <v>1307</v>
      </c>
      <c r="E134" s="12">
        <v>17973</v>
      </c>
      <c r="F134" s="17">
        <v>44146</v>
      </c>
      <c r="G134" s="12">
        <v>43871</v>
      </c>
      <c r="H134" s="11" t="s">
        <v>78</v>
      </c>
      <c r="I134" s="14" t="s">
        <v>115</v>
      </c>
      <c r="J134" s="11" t="s">
        <v>97</v>
      </c>
      <c r="K134" s="11" t="s">
        <v>82</v>
      </c>
      <c r="L134" s="14" t="s">
        <v>82</v>
      </c>
      <c r="M134" s="11" t="s">
        <v>433</v>
      </c>
      <c r="N134" s="15">
        <v>0.34</v>
      </c>
      <c r="O134" s="15" t="str">
        <f>VLOOKUP(A134,Result!A:D,2,FALSE)</f>
        <v>No</v>
      </c>
      <c r="P134" s="15">
        <f>VLOOKUP(A134,Result!A:D,4,FALSE)</f>
        <v>0</v>
      </c>
      <c r="Q134" s="16">
        <f>VLOOKUP(A134,Result!A:D,3,FALSE)</f>
        <v>0</v>
      </c>
      <c r="R134" s="16">
        <f>VLOOKUP(A134,Result!A:E,5,FALSE)</f>
        <v>0</v>
      </c>
      <c r="S134" s="28">
        <f>P134+Q134+R134</f>
        <v>0</v>
      </c>
      <c r="T134" s="32">
        <f t="shared" si="10"/>
        <v>0</v>
      </c>
      <c r="U134" s="32">
        <f t="shared" si="11"/>
        <v>0</v>
      </c>
      <c r="V134" s="33">
        <f t="shared" si="9"/>
        <v>328.5</v>
      </c>
      <c r="W134" s="34">
        <f t="shared" si="8"/>
        <v>328.5</v>
      </c>
      <c r="X134" s="10"/>
      <c r="Y134" s="10"/>
      <c r="Z134" s="10"/>
      <c r="AA134" s="10"/>
      <c r="AB134" s="10"/>
      <c r="AC134" s="10"/>
      <c r="AD134" s="10"/>
      <c r="AE134" s="10"/>
      <c r="AF134" s="10"/>
      <c r="AG134" s="10"/>
      <c r="AH134" s="10"/>
      <c r="AI134" s="10"/>
    </row>
    <row r="135" spans="1:35" ht="15.75" customHeight="1" x14ac:dyDescent="0.25">
      <c r="A135" s="6">
        <v>345</v>
      </c>
      <c r="B135" s="11" t="s">
        <v>112</v>
      </c>
      <c r="C135" s="11" t="s">
        <v>275</v>
      </c>
      <c r="D135" s="11" t="s">
        <v>1325</v>
      </c>
      <c r="E135" s="12">
        <v>23588</v>
      </c>
      <c r="F135" s="19"/>
      <c r="G135" s="12">
        <v>43871</v>
      </c>
      <c r="H135" s="11" t="s">
        <v>78</v>
      </c>
      <c r="I135" s="14" t="s">
        <v>1326</v>
      </c>
      <c r="J135" s="11" t="s">
        <v>1327</v>
      </c>
      <c r="K135" s="11" t="s">
        <v>82</v>
      </c>
      <c r="L135" s="14" t="s">
        <v>82</v>
      </c>
      <c r="M135" s="11" t="s">
        <v>1328</v>
      </c>
      <c r="N135" s="15">
        <v>1.26</v>
      </c>
      <c r="O135" s="15" t="str">
        <f>VLOOKUP(A135,Result!A:D,2,FALSE)</f>
        <v>No</v>
      </c>
      <c r="P135" s="15">
        <f>VLOOKUP(A135,Result!A:D,4,FALSE)</f>
        <v>3.2330000000000001</v>
      </c>
      <c r="Q135" s="16">
        <f>VLOOKUP(A135,Result!A:D,3,FALSE)</f>
        <v>0</v>
      </c>
      <c r="R135" s="16">
        <f>VLOOKUP(A135,Result!A:E,5,FALSE)</f>
        <v>0</v>
      </c>
      <c r="S135" s="28">
        <f>P135+Q135+R135</f>
        <v>3.2330000000000001</v>
      </c>
      <c r="T135" s="32">
        <f t="shared" si="10"/>
        <v>0</v>
      </c>
      <c r="U135" s="32">
        <f t="shared" si="11"/>
        <v>2360.09</v>
      </c>
      <c r="V135" s="33">
        <f t="shared" si="9"/>
        <v>328.5</v>
      </c>
      <c r="W135" s="34">
        <f t="shared" si="8"/>
        <v>2688.59</v>
      </c>
      <c r="X135" s="10"/>
      <c r="Y135" s="10"/>
      <c r="Z135" s="10"/>
      <c r="AA135" s="10"/>
      <c r="AB135" s="10"/>
      <c r="AC135" s="10"/>
      <c r="AD135" s="10"/>
      <c r="AE135" s="10"/>
      <c r="AF135" s="10"/>
      <c r="AG135" s="10"/>
      <c r="AH135" s="10"/>
      <c r="AI135" s="10"/>
    </row>
    <row r="136" spans="1:35" ht="15.75" customHeight="1" x14ac:dyDescent="0.25">
      <c r="A136" s="6">
        <v>350</v>
      </c>
      <c r="B136" s="11" t="s">
        <v>112</v>
      </c>
      <c r="C136" s="11" t="s">
        <v>275</v>
      </c>
      <c r="D136" s="11" t="s">
        <v>1343</v>
      </c>
      <c r="E136" s="12">
        <v>19582</v>
      </c>
      <c r="F136" s="19"/>
      <c r="G136" s="12">
        <v>43912</v>
      </c>
      <c r="H136" s="11" t="s">
        <v>134</v>
      </c>
      <c r="I136" s="14" t="s">
        <v>1344</v>
      </c>
      <c r="J136" s="11" t="s">
        <v>1345</v>
      </c>
      <c r="K136" s="11" t="s">
        <v>1346</v>
      </c>
      <c r="L136" s="14" t="s">
        <v>82</v>
      </c>
      <c r="M136" s="11" t="s">
        <v>1347</v>
      </c>
      <c r="N136" s="15">
        <v>0.47</v>
      </c>
      <c r="O136" s="15" t="str">
        <f>VLOOKUP(A136,Result!A:D,2,FALSE)</f>
        <v>No</v>
      </c>
      <c r="P136" s="15">
        <f>VLOOKUP(A136,Result!A:D,4,FALSE)</f>
        <v>1.298</v>
      </c>
      <c r="Q136" s="16">
        <f>VLOOKUP(A136,Result!A:D,3,FALSE)</f>
        <v>0</v>
      </c>
      <c r="R136" s="16">
        <f>VLOOKUP(A136,Result!A:E,5,FALSE)</f>
        <v>0</v>
      </c>
      <c r="S136" s="28">
        <f>P136+Q136+R136</f>
        <v>1.298</v>
      </c>
      <c r="T136" s="32">
        <f t="shared" si="10"/>
        <v>0</v>
      </c>
      <c r="U136" s="32">
        <f t="shared" si="11"/>
        <v>947.54</v>
      </c>
      <c r="V136" s="33">
        <f t="shared" si="9"/>
        <v>328.5</v>
      </c>
      <c r="W136" s="34">
        <f t="shared" si="8"/>
        <v>1276.04</v>
      </c>
      <c r="X136" s="10"/>
      <c r="Y136" s="10"/>
      <c r="Z136" s="10"/>
      <c r="AA136" s="10"/>
      <c r="AB136" s="10"/>
      <c r="AC136" s="10"/>
      <c r="AD136" s="10"/>
      <c r="AE136" s="10"/>
      <c r="AF136" s="10"/>
      <c r="AG136" s="10"/>
      <c r="AH136" s="10"/>
      <c r="AI136" s="10"/>
    </row>
    <row r="137" spans="1:35" ht="15.75" customHeight="1" x14ac:dyDescent="0.25">
      <c r="A137" s="6">
        <v>361</v>
      </c>
      <c r="B137" s="11" t="s">
        <v>112</v>
      </c>
      <c r="C137" s="11" t="s">
        <v>275</v>
      </c>
      <c r="D137" s="11" t="s">
        <v>1388</v>
      </c>
      <c r="E137" s="12">
        <v>18412</v>
      </c>
      <c r="F137" s="19"/>
      <c r="G137" s="12">
        <v>43918</v>
      </c>
      <c r="H137" s="11" t="s">
        <v>78</v>
      </c>
      <c r="I137" s="14" t="s">
        <v>1389</v>
      </c>
      <c r="J137" s="11" t="s">
        <v>1390</v>
      </c>
      <c r="K137" s="11" t="s">
        <v>1391</v>
      </c>
      <c r="L137" s="14" t="s">
        <v>1392</v>
      </c>
      <c r="M137" s="11" t="s">
        <v>82</v>
      </c>
      <c r="N137" s="15">
        <v>2.19</v>
      </c>
      <c r="O137" s="15" t="str">
        <f>VLOOKUP(A137,Result!A:D,2,FALSE)</f>
        <v>No</v>
      </c>
      <c r="P137" s="15">
        <f>VLOOKUP(A137,Result!A:D,4,FALSE)</f>
        <v>1.875</v>
      </c>
      <c r="Q137" s="16">
        <f>VLOOKUP(A137,Result!A:D,3,FALSE)</f>
        <v>0.69200000000000006</v>
      </c>
      <c r="R137" s="16">
        <f>VLOOKUP(A137,Result!A:E,5,FALSE)</f>
        <v>0</v>
      </c>
      <c r="S137" s="28">
        <f>P137+Q137+R137</f>
        <v>2.5670000000000002</v>
      </c>
      <c r="T137" s="32">
        <f t="shared" si="10"/>
        <v>415.2</v>
      </c>
      <c r="U137" s="32">
        <f t="shared" si="11"/>
        <v>1873.91</v>
      </c>
      <c r="V137" s="33">
        <f t="shared" si="9"/>
        <v>328.5</v>
      </c>
      <c r="W137" s="34">
        <f t="shared" si="8"/>
        <v>2202.41</v>
      </c>
      <c r="X137" s="10"/>
      <c r="Y137" s="10"/>
      <c r="Z137" s="10"/>
      <c r="AA137" s="10"/>
      <c r="AB137" s="10"/>
      <c r="AC137" s="10"/>
      <c r="AD137" s="10"/>
      <c r="AE137" s="10"/>
      <c r="AF137" s="10"/>
      <c r="AG137" s="10"/>
      <c r="AH137" s="10"/>
      <c r="AI137" s="10"/>
    </row>
    <row r="138" spans="1:35" ht="15.75" customHeight="1" x14ac:dyDescent="0.25">
      <c r="A138" s="6">
        <v>363</v>
      </c>
      <c r="B138" s="11" t="s">
        <v>112</v>
      </c>
      <c r="C138" s="11" t="s">
        <v>275</v>
      </c>
      <c r="D138" s="11" t="s">
        <v>1394</v>
      </c>
      <c r="E138" s="12">
        <v>17044</v>
      </c>
      <c r="F138" s="19"/>
      <c r="G138" s="12">
        <v>43908</v>
      </c>
      <c r="H138" s="11" t="s">
        <v>114</v>
      </c>
      <c r="I138" s="14" t="s">
        <v>1395</v>
      </c>
      <c r="J138" s="11" t="s">
        <v>80</v>
      </c>
      <c r="K138" s="11" t="s">
        <v>1396</v>
      </c>
      <c r="L138" s="14" t="s">
        <v>1397</v>
      </c>
      <c r="M138" s="11" t="s">
        <v>1398</v>
      </c>
      <c r="N138" s="15">
        <v>3.04</v>
      </c>
      <c r="O138" s="15" t="str">
        <f>VLOOKUP(A138,Result!A:D,2,FALSE)</f>
        <v>No</v>
      </c>
      <c r="P138" s="15">
        <f>VLOOKUP(A138,Result!A:D,4,FALSE)</f>
        <v>2.129</v>
      </c>
      <c r="Q138" s="16">
        <f>VLOOKUP(A138,Result!A:D,3,FALSE)</f>
        <v>1.1040000000000001</v>
      </c>
      <c r="R138" s="16">
        <f>VLOOKUP(A138,Result!A:E,5,FALSE)</f>
        <v>0</v>
      </c>
      <c r="S138" s="28">
        <f>P138+Q138+R138</f>
        <v>3.2330000000000001</v>
      </c>
      <c r="T138" s="32">
        <f t="shared" si="10"/>
        <v>662.40000000000009</v>
      </c>
      <c r="U138" s="32">
        <f t="shared" si="11"/>
        <v>2360.09</v>
      </c>
      <c r="V138" s="33">
        <f t="shared" si="9"/>
        <v>328.5</v>
      </c>
      <c r="W138" s="34">
        <f t="shared" si="8"/>
        <v>2688.59</v>
      </c>
      <c r="X138" s="10"/>
      <c r="Y138" s="10"/>
      <c r="Z138" s="10"/>
      <c r="AA138" s="10"/>
      <c r="AB138" s="10"/>
      <c r="AC138" s="10"/>
      <c r="AD138" s="10"/>
      <c r="AE138" s="10"/>
      <c r="AF138" s="10"/>
      <c r="AG138" s="10"/>
      <c r="AH138" s="10"/>
      <c r="AI138" s="10"/>
    </row>
    <row r="139" spans="1:35" ht="15.75" customHeight="1" x14ac:dyDescent="0.25">
      <c r="A139" s="6">
        <v>364</v>
      </c>
      <c r="B139" s="11" t="s">
        <v>112</v>
      </c>
      <c r="C139" s="11" t="s">
        <v>275</v>
      </c>
      <c r="D139" s="11" t="s">
        <v>1399</v>
      </c>
      <c r="E139" s="12">
        <v>16165</v>
      </c>
      <c r="F139" s="19"/>
      <c r="G139" s="12">
        <v>43908</v>
      </c>
      <c r="H139" s="11" t="s">
        <v>114</v>
      </c>
      <c r="I139" s="14" t="s">
        <v>1400</v>
      </c>
      <c r="J139" s="11" t="s">
        <v>1401</v>
      </c>
      <c r="K139" s="11" t="s">
        <v>1402</v>
      </c>
      <c r="L139" s="14" t="s">
        <v>1403</v>
      </c>
      <c r="M139" s="11" t="s">
        <v>1404</v>
      </c>
      <c r="N139" s="15">
        <v>3.41</v>
      </c>
      <c r="O139" s="15" t="str">
        <f>VLOOKUP(A139,Result!A:D,2,FALSE)</f>
        <v>No</v>
      </c>
      <c r="P139" s="15">
        <f>VLOOKUP(A139,Result!A:D,4,FALSE)</f>
        <v>1.333</v>
      </c>
      <c r="Q139" s="16">
        <f>VLOOKUP(A139,Result!A:D,3,FALSE)</f>
        <v>1.3160000000000001</v>
      </c>
      <c r="R139" s="16">
        <f>VLOOKUP(A139,Result!A:E,5,FALSE)</f>
        <v>0.152</v>
      </c>
      <c r="S139" s="28">
        <f>P139+Q139+R139</f>
        <v>2.8010000000000002</v>
      </c>
      <c r="T139" s="32">
        <f t="shared" si="10"/>
        <v>880.8</v>
      </c>
      <c r="U139" s="32">
        <f t="shared" si="11"/>
        <v>2044.73</v>
      </c>
      <c r="V139" s="33">
        <f t="shared" si="9"/>
        <v>328.5</v>
      </c>
      <c r="W139" s="34">
        <f t="shared" si="8"/>
        <v>2373.23</v>
      </c>
      <c r="X139" s="10"/>
      <c r="Y139" s="10"/>
      <c r="Z139" s="10"/>
      <c r="AA139" s="10"/>
      <c r="AB139" s="10"/>
      <c r="AC139" s="10"/>
      <c r="AD139" s="10"/>
      <c r="AE139" s="10"/>
      <c r="AF139" s="10"/>
      <c r="AG139" s="10"/>
      <c r="AH139" s="10"/>
      <c r="AI139" s="10"/>
    </row>
    <row r="140" spans="1:35" ht="15.75" customHeight="1" x14ac:dyDescent="0.25">
      <c r="A140" s="6">
        <v>366</v>
      </c>
      <c r="B140" s="11" t="s">
        <v>112</v>
      </c>
      <c r="C140" s="11" t="s">
        <v>275</v>
      </c>
      <c r="D140" s="11" t="s">
        <v>1410</v>
      </c>
      <c r="E140" s="12">
        <v>16015</v>
      </c>
      <c r="F140" s="19"/>
      <c r="G140" s="12">
        <v>43923</v>
      </c>
      <c r="H140" s="11" t="s">
        <v>78</v>
      </c>
      <c r="I140" s="14" t="s">
        <v>1411</v>
      </c>
      <c r="J140" s="11" t="s">
        <v>80</v>
      </c>
      <c r="K140" s="11" t="s">
        <v>1412</v>
      </c>
      <c r="L140" s="14" t="s">
        <v>82</v>
      </c>
      <c r="M140" s="11" t="s">
        <v>82</v>
      </c>
      <c r="N140" s="15">
        <v>2.1</v>
      </c>
      <c r="O140" s="15" t="str">
        <f>VLOOKUP(A140,Result!A:D,2,FALSE)</f>
        <v>No</v>
      </c>
      <c r="P140" s="15">
        <f>VLOOKUP(A140,Result!A:D,4,FALSE)</f>
        <v>2.99</v>
      </c>
      <c r="Q140" s="16">
        <f>VLOOKUP(A140,Result!A:D,3,FALSE)</f>
        <v>0</v>
      </c>
      <c r="R140" s="16">
        <f>VLOOKUP(A140,Result!A:E,5,FALSE)</f>
        <v>0.35399999999999998</v>
      </c>
      <c r="S140" s="28">
        <f>P140+Q140+R140</f>
        <v>3.3440000000000003</v>
      </c>
      <c r="T140" s="32">
        <f t="shared" si="10"/>
        <v>212.39999999999998</v>
      </c>
      <c r="U140" s="32">
        <f t="shared" si="11"/>
        <v>2441.12</v>
      </c>
      <c r="V140" s="33">
        <f t="shared" si="9"/>
        <v>328.5</v>
      </c>
      <c r="W140" s="34">
        <f t="shared" si="8"/>
        <v>2769.62</v>
      </c>
      <c r="X140" s="10"/>
      <c r="Y140" s="10"/>
      <c r="Z140" s="10"/>
      <c r="AA140" s="10"/>
      <c r="AB140" s="10"/>
      <c r="AC140" s="10"/>
      <c r="AD140" s="10"/>
      <c r="AE140" s="10"/>
      <c r="AF140" s="10"/>
      <c r="AG140" s="10"/>
      <c r="AH140" s="10"/>
      <c r="AI140" s="10"/>
    </row>
    <row r="141" spans="1:35" ht="15.75" customHeight="1" x14ac:dyDescent="0.25">
      <c r="A141" s="6">
        <v>367</v>
      </c>
      <c r="B141" s="11" t="s">
        <v>112</v>
      </c>
      <c r="C141" s="11" t="s">
        <v>275</v>
      </c>
      <c r="D141" s="11" t="s">
        <v>1413</v>
      </c>
      <c r="E141" s="12">
        <v>17497</v>
      </c>
      <c r="F141" s="19"/>
      <c r="G141" s="12">
        <v>43873</v>
      </c>
      <c r="H141" s="11" t="s">
        <v>78</v>
      </c>
      <c r="I141" s="14" t="s">
        <v>1414</v>
      </c>
      <c r="J141" s="11" t="s">
        <v>80</v>
      </c>
      <c r="K141" s="11" t="s">
        <v>1415</v>
      </c>
      <c r="L141" s="14" t="s">
        <v>82</v>
      </c>
      <c r="M141" s="11" t="s">
        <v>1416</v>
      </c>
      <c r="N141" s="15">
        <v>3.12</v>
      </c>
      <c r="O141" s="15" t="str">
        <f>VLOOKUP(A141,Result!A:D,2,FALSE)</f>
        <v>No</v>
      </c>
      <c r="P141" s="15">
        <f>VLOOKUP(A141,Result!A:D,4,FALSE)</f>
        <v>4.0259999999999998</v>
      </c>
      <c r="Q141" s="16">
        <f>VLOOKUP(A141,Result!A:D,3,FALSE)</f>
        <v>0</v>
      </c>
      <c r="R141" s="16">
        <f>VLOOKUP(A141,Result!A:E,5,FALSE)</f>
        <v>0.111</v>
      </c>
      <c r="S141" s="28">
        <f>P141+Q141+R141</f>
        <v>4.1369999999999996</v>
      </c>
      <c r="T141" s="32">
        <f t="shared" si="10"/>
        <v>66.599999999999994</v>
      </c>
      <c r="U141" s="32">
        <f t="shared" si="11"/>
        <v>3020.0099999999998</v>
      </c>
      <c r="V141" s="33">
        <f t="shared" si="9"/>
        <v>328.5</v>
      </c>
      <c r="W141" s="34">
        <f t="shared" si="8"/>
        <v>3348.5099999999998</v>
      </c>
      <c r="X141" s="10"/>
      <c r="Y141" s="10"/>
      <c r="Z141" s="10"/>
      <c r="AA141" s="10"/>
      <c r="AB141" s="10"/>
      <c r="AC141" s="10"/>
      <c r="AD141" s="10"/>
      <c r="AE141" s="10"/>
      <c r="AF141" s="10"/>
      <c r="AG141" s="10"/>
      <c r="AH141" s="10"/>
      <c r="AI141" s="10"/>
    </row>
    <row r="142" spans="1:35" ht="15.75" customHeight="1" x14ac:dyDescent="0.25">
      <c r="A142" s="6">
        <v>368</v>
      </c>
      <c r="B142" s="11" t="s">
        <v>112</v>
      </c>
      <c r="C142" s="11" t="s">
        <v>275</v>
      </c>
      <c r="D142" s="11" t="s">
        <v>1417</v>
      </c>
      <c r="E142" s="12">
        <v>21265</v>
      </c>
      <c r="F142" s="19"/>
      <c r="G142" s="12">
        <v>43890</v>
      </c>
      <c r="H142" s="11" t="s">
        <v>78</v>
      </c>
      <c r="I142" s="14" t="s">
        <v>1418</v>
      </c>
      <c r="J142" s="11" t="s">
        <v>80</v>
      </c>
      <c r="K142" s="11" t="s">
        <v>282</v>
      </c>
      <c r="L142" s="14" t="s">
        <v>1419</v>
      </c>
      <c r="M142" s="11" t="s">
        <v>1420</v>
      </c>
      <c r="N142" s="15">
        <v>3.31</v>
      </c>
      <c r="O142" s="15" t="str">
        <f>VLOOKUP(A142,Result!A:D,2,FALSE)</f>
        <v>No</v>
      </c>
      <c r="P142" s="15">
        <f>VLOOKUP(A142,Result!A:D,4,FALSE)</f>
        <v>2.9319999999999999</v>
      </c>
      <c r="Q142" s="16">
        <f>VLOOKUP(A142,Result!A:D,3,FALSE)</f>
        <v>0.33500000000000002</v>
      </c>
      <c r="R142" s="16">
        <f>VLOOKUP(A142,Result!A:E,5,FALSE)</f>
        <v>0.111</v>
      </c>
      <c r="S142" s="28">
        <f>P142+Q142+R142</f>
        <v>3.3780000000000001</v>
      </c>
      <c r="T142" s="32">
        <f t="shared" si="10"/>
        <v>267.60000000000002</v>
      </c>
      <c r="U142" s="32">
        <f t="shared" si="11"/>
        <v>2465.9399999999996</v>
      </c>
      <c r="V142" s="33">
        <f t="shared" si="9"/>
        <v>328.5</v>
      </c>
      <c r="W142" s="34">
        <f t="shared" si="8"/>
        <v>2794.4399999999996</v>
      </c>
      <c r="X142" s="10"/>
      <c r="Y142" s="10"/>
      <c r="Z142" s="10"/>
      <c r="AA142" s="10"/>
      <c r="AB142" s="10"/>
      <c r="AC142" s="10"/>
      <c r="AD142" s="10"/>
      <c r="AE142" s="10"/>
      <c r="AF142" s="10"/>
      <c r="AG142" s="10"/>
      <c r="AH142" s="10"/>
      <c r="AI142" s="10"/>
    </row>
    <row r="143" spans="1:35" ht="15.75" customHeight="1" x14ac:dyDescent="0.25">
      <c r="A143" s="6">
        <v>370</v>
      </c>
      <c r="B143" s="11" t="s">
        <v>112</v>
      </c>
      <c r="C143" s="11" t="s">
        <v>275</v>
      </c>
      <c r="D143" s="11" t="s">
        <v>1425</v>
      </c>
      <c r="E143" s="12">
        <v>19049</v>
      </c>
      <c r="F143" s="19"/>
      <c r="G143" s="12">
        <v>43861</v>
      </c>
      <c r="H143" s="11" t="s">
        <v>78</v>
      </c>
      <c r="I143" s="14" t="s">
        <v>1426</v>
      </c>
      <c r="J143" s="11" t="s">
        <v>80</v>
      </c>
      <c r="K143" s="11" t="s">
        <v>82</v>
      </c>
      <c r="L143" s="14" t="s">
        <v>1427</v>
      </c>
      <c r="M143" s="11" t="s">
        <v>1428</v>
      </c>
      <c r="N143" s="15">
        <v>0.48</v>
      </c>
      <c r="O143" s="15" t="str">
        <f>VLOOKUP(A143,Result!A:D,2,FALSE)</f>
        <v>No</v>
      </c>
      <c r="P143" s="15">
        <f>VLOOKUP(A143,Result!A:D,4,FALSE)</f>
        <v>0.97400000000000009</v>
      </c>
      <c r="Q143" s="16">
        <f>VLOOKUP(A143,Result!A:D,3,FALSE)</f>
        <v>0.214</v>
      </c>
      <c r="R143" s="16">
        <f>VLOOKUP(A143,Result!A:E,5,FALSE)</f>
        <v>0</v>
      </c>
      <c r="S143" s="28">
        <f>P143+Q143+R143</f>
        <v>1.1880000000000002</v>
      </c>
      <c r="T143" s="32">
        <f t="shared" si="10"/>
        <v>128.39999999999998</v>
      </c>
      <c r="U143" s="32">
        <f t="shared" si="11"/>
        <v>867.24000000000012</v>
      </c>
      <c r="V143" s="33">
        <f t="shared" si="9"/>
        <v>328.5</v>
      </c>
      <c r="W143" s="34">
        <f t="shared" si="8"/>
        <v>1195.7400000000002</v>
      </c>
      <c r="X143" s="10"/>
      <c r="Y143" s="10"/>
      <c r="Z143" s="10"/>
      <c r="AA143" s="10"/>
      <c r="AB143" s="10"/>
      <c r="AC143" s="10"/>
      <c r="AD143" s="10"/>
      <c r="AE143" s="10"/>
      <c r="AF143" s="10"/>
      <c r="AG143" s="10"/>
      <c r="AH143" s="10"/>
      <c r="AI143" s="10"/>
    </row>
    <row r="144" spans="1:35" ht="15.75" customHeight="1" x14ac:dyDescent="0.25">
      <c r="A144" s="6">
        <v>373</v>
      </c>
      <c r="B144" s="11" t="s">
        <v>112</v>
      </c>
      <c r="C144" s="11" t="s">
        <v>275</v>
      </c>
      <c r="D144" s="11" t="s">
        <v>1439</v>
      </c>
      <c r="E144" s="12">
        <v>14450</v>
      </c>
      <c r="F144" s="19"/>
      <c r="G144" s="12">
        <v>43920</v>
      </c>
      <c r="H144" s="11" t="s">
        <v>466</v>
      </c>
      <c r="I144" s="14" t="s">
        <v>1440</v>
      </c>
      <c r="J144" s="11" t="s">
        <v>80</v>
      </c>
      <c r="K144" s="11" t="s">
        <v>82</v>
      </c>
      <c r="L144" s="14" t="s">
        <v>82</v>
      </c>
      <c r="M144" s="11" t="s">
        <v>322</v>
      </c>
      <c r="N144" s="15">
        <v>4.5999999999999996</v>
      </c>
      <c r="O144" s="15" t="str">
        <f>VLOOKUP(A144,Result!A:D,2,FALSE)</f>
        <v>No</v>
      </c>
      <c r="P144" s="15">
        <f>VLOOKUP(A144,Result!A:D,4,FALSE)</f>
        <v>1.8109999999999999</v>
      </c>
      <c r="Q144" s="16">
        <f>VLOOKUP(A144,Result!A:D,3,FALSE)</f>
        <v>0</v>
      </c>
      <c r="R144" s="16">
        <f>VLOOKUP(A144,Result!A:E,5,FALSE)</f>
        <v>0</v>
      </c>
      <c r="S144" s="28">
        <f>P144+Q144+R144</f>
        <v>1.8109999999999999</v>
      </c>
      <c r="T144" s="32">
        <f t="shared" si="10"/>
        <v>0</v>
      </c>
      <c r="U144" s="32">
        <f t="shared" si="11"/>
        <v>1322.03</v>
      </c>
      <c r="V144" s="33">
        <f t="shared" si="9"/>
        <v>328.5</v>
      </c>
      <c r="W144" s="34">
        <f t="shared" ref="W144:W207" si="12">SUM(U144+V144)</f>
        <v>1650.53</v>
      </c>
      <c r="X144" s="10"/>
      <c r="Y144" s="10"/>
      <c r="Z144" s="10"/>
      <c r="AA144" s="10"/>
      <c r="AB144" s="10"/>
      <c r="AC144" s="10"/>
      <c r="AD144" s="10"/>
      <c r="AE144" s="10"/>
      <c r="AF144" s="10"/>
      <c r="AG144" s="10"/>
      <c r="AH144" s="10"/>
      <c r="AI144" s="10"/>
    </row>
    <row r="145" spans="1:35" ht="15.75" customHeight="1" x14ac:dyDescent="0.25">
      <c r="A145" s="6">
        <v>374</v>
      </c>
      <c r="B145" s="11" t="s">
        <v>112</v>
      </c>
      <c r="C145" s="11" t="s">
        <v>275</v>
      </c>
      <c r="D145" s="11" t="s">
        <v>1441</v>
      </c>
      <c r="E145" s="12">
        <v>19090</v>
      </c>
      <c r="F145" s="19"/>
      <c r="G145" s="12">
        <v>43895</v>
      </c>
      <c r="H145" s="11" t="s">
        <v>78</v>
      </c>
      <c r="I145" s="14" t="s">
        <v>1442</v>
      </c>
      <c r="J145" s="11" t="s">
        <v>80</v>
      </c>
      <c r="K145" s="11" t="s">
        <v>1443</v>
      </c>
      <c r="L145" s="14" t="s">
        <v>82</v>
      </c>
      <c r="M145" s="11" t="s">
        <v>1444</v>
      </c>
      <c r="N145" s="15">
        <v>0.28000000000000003</v>
      </c>
      <c r="O145" s="15" t="str">
        <f>VLOOKUP(A145,Result!A:D,2,FALSE)</f>
        <v>No</v>
      </c>
      <c r="P145" s="15">
        <f>VLOOKUP(A145,Result!A:D,4,FALSE)</f>
        <v>1.63</v>
      </c>
      <c r="Q145" s="16">
        <f>VLOOKUP(A145,Result!A:D,3,FALSE)</f>
        <v>0</v>
      </c>
      <c r="R145" s="16">
        <f>VLOOKUP(A145,Result!A:E,5,FALSE)</f>
        <v>0</v>
      </c>
      <c r="S145" s="28">
        <f>P145+Q145+R145</f>
        <v>1.63</v>
      </c>
      <c r="T145" s="32">
        <f t="shared" si="10"/>
        <v>0</v>
      </c>
      <c r="U145" s="32">
        <f t="shared" si="11"/>
        <v>1189.8999999999999</v>
      </c>
      <c r="V145" s="33">
        <f t="shared" si="9"/>
        <v>328.5</v>
      </c>
      <c r="W145" s="34">
        <f t="shared" si="12"/>
        <v>1518.3999999999999</v>
      </c>
      <c r="X145" s="10"/>
      <c r="Y145" s="10"/>
      <c r="Z145" s="10"/>
      <c r="AA145" s="10"/>
      <c r="AB145" s="10"/>
      <c r="AC145" s="10"/>
      <c r="AD145" s="10"/>
      <c r="AE145" s="10"/>
      <c r="AF145" s="10"/>
      <c r="AG145" s="10"/>
      <c r="AH145" s="10"/>
      <c r="AI145" s="10"/>
    </row>
    <row r="146" spans="1:35" ht="15.75" customHeight="1" x14ac:dyDescent="0.25">
      <c r="A146" s="6">
        <v>376</v>
      </c>
      <c r="B146" s="11" t="s">
        <v>112</v>
      </c>
      <c r="C146" s="11" t="s">
        <v>275</v>
      </c>
      <c r="D146" s="11" t="s">
        <v>1449</v>
      </c>
      <c r="E146" s="12">
        <v>18636</v>
      </c>
      <c r="F146" s="19"/>
      <c r="G146" s="12">
        <v>43898</v>
      </c>
      <c r="H146" s="11" t="s">
        <v>78</v>
      </c>
      <c r="I146" s="14" t="s">
        <v>1450</v>
      </c>
      <c r="J146" s="11" t="s">
        <v>80</v>
      </c>
      <c r="K146" s="11" t="s">
        <v>1451</v>
      </c>
      <c r="L146" s="14" t="s">
        <v>82</v>
      </c>
      <c r="M146" s="11" t="s">
        <v>1452</v>
      </c>
      <c r="N146" s="15">
        <v>2.9</v>
      </c>
      <c r="O146" s="15" t="str">
        <f>VLOOKUP(A146,Result!A:D,2,FALSE)</f>
        <v>No</v>
      </c>
      <c r="P146" s="15">
        <f>VLOOKUP(A146,Result!A:D,4,FALSE)</f>
        <v>1.458</v>
      </c>
      <c r="Q146" s="16">
        <f>VLOOKUP(A146,Result!A:D,3,FALSE)</f>
        <v>0</v>
      </c>
      <c r="R146" s="16">
        <f>VLOOKUP(A146,Result!A:E,5,FALSE)</f>
        <v>0</v>
      </c>
      <c r="S146" s="28">
        <f>P146+Q146+R146</f>
        <v>1.458</v>
      </c>
      <c r="T146" s="32">
        <f t="shared" si="10"/>
        <v>0</v>
      </c>
      <c r="U146" s="32">
        <f t="shared" si="11"/>
        <v>1064.3399999999999</v>
      </c>
      <c r="V146" s="33">
        <f t="shared" si="9"/>
        <v>328.5</v>
      </c>
      <c r="W146" s="34">
        <f t="shared" si="12"/>
        <v>1392.84</v>
      </c>
      <c r="X146" s="10"/>
      <c r="Y146" s="10"/>
      <c r="Z146" s="10"/>
      <c r="AA146" s="10"/>
      <c r="AB146" s="10"/>
      <c r="AC146" s="10"/>
      <c r="AD146" s="10"/>
      <c r="AE146" s="10"/>
      <c r="AF146" s="10"/>
      <c r="AG146" s="10"/>
      <c r="AH146" s="10"/>
      <c r="AI146" s="10"/>
    </row>
    <row r="147" spans="1:35" ht="15.75" customHeight="1" x14ac:dyDescent="0.25">
      <c r="A147" s="6">
        <v>377</v>
      </c>
      <c r="B147" s="11" t="s">
        <v>112</v>
      </c>
      <c r="C147" s="11" t="s">
        <v>275</v>
      </c>
      <c r="D147" s="11" t="s">
        <v>1453</v>
      </c>
      <c r="E147" s="12">
        <v>21709</v>
      </c>
      <c r="F147" s="19"/>
      <c r="G147" s="12">
        <v>43845</v>
      </c>
      <c r="H147" s="11" t="s">
        <v>78</v>
      </c>
      <c r="I147" s="14" t="s">
        <v>1454</v>
      </c>
      <c r="J147" s="11" t="s">
        <v>80</v>
      </c>
      <c r="K147" s="11" t="s">
        <v>1455</v>
      </c>
      <c r="L147" s="14" t="s">
        <v>82</v>
      </c>
      <c r="M147" s="11" t="s">
        <v>82</v>
      </c>
      <c r="N147" s="15">
        <v>5.03</v>
      </c>
      <c r="O147" s="15" t="str">
        <f>VLOOKUP(A147,Result!A:D,2,FALSE)</f>
        <v>No</v>
      </c>
      <c r="P147" s="15">
        <f>VLOOKUP(A147,Result!A:D,4,FALSE)</f>
        <v>3.206</v>
      </c>
      <c r="Q147" s="16">
        <f>VLOOKUP(A147,Result!A:D,3,FALSE)</f>
        <v>0</v>
      </c>
      <c r="R147" s="16">
        <f>VLOOKUP(A147,Result!A:E,5,FALSE)</f>
        <v>0.46500000000000002</v>
      </c>
      <c r="S147" s="28">
        <f>P147+Q147+R147</f>
        <v>3.6709999999999998</v>
      </c>
      <c r="T147" s="32">
        <f t="shared" si="10"/>
        <v>279</v>
      </c>
      <c r="U147" s="32">
        <f t="shared" si="11"/>
        <v>2679.83</v>
      </c>
      <c r="V147" s="33">
        <f t="shared" si="9"/>
        <v>328.5</v>
      </c>
      <c r="W147" s="34">
        <f t="shared" si="12"/>
        <v>3008.33</v>
      </c>
      <c r="X147" s="10"/>
      <c r="Y147" s="10"/>
      <c r="Z147" s="10"/>
      <c r="AA147" s="10"/>
      <c r="AB147" s="10"/>
      <c r="AC147" s="10"/>
      <c r="AD147" s="10"/>
      <c r="AE147" s="10"/>
      <c r="AF147" s="10"/>
      <c r="AG147" s="10"/>
      <c r="AH147" s="10"/>
      <c r="AI147" s="10"/>
    </row>
    <row r="148" spans="1:35" ht="15.75" customHeight="1" x14ac:dyDescent="0.25">
      <c r="A148" s="6">
        <v>378</v>
      </c>
      <c r="B148" s="11" t="s">
        <v>112</v>
      </c>
      <c r="C148" s="11" t="s">
        <v>275</v>
      </c>
      <c r="D148" s="11" t="s">
        <v>1456</v>
      </c>
      <c r="E148" s="12">
        <v>13992</v>
      </c>
      <c r="F148" s="23"/>
      <c r="G148" s="12">
        <v>43871</v>
      </c>
      <c r="H148" s="11" t="s">
        <v>78</v>
      </c>
      <c r="I148" s="14" t="s">
        <v>1457</v>
      </c>
      <c r="J148" s="11" t="s">
        <v>80</v>
      </c>
      <c r="K148" s="11" t="s">
        <v>1458</v>
      </c>
      <c r="L148" s="14" t="s">
        <v>82</v>
      </c>
      <c r="M148" s="11" t="s">
        <v>1459</v>
      </c>
      <c r="N148" s="15">
        <v>3.21</v>
      </c>
      <c r="O148" s="15" t="str">
        <f>VLOOKUP(A148,Result!A:D,2,FALSE)</f>
        <v>No</v>
      </c>
      <c r="P148" s="15">
        <f>VLOOKUP(A148,Result!A:D,4,FALSE)</f>
        <v>3.7719999999999998</v>
      </c>
      <c r="Q148" s="16">
        <f>VLOOKUP(A148,Result!A:D,3,FALSE)</f>
        <v>0</v>
      </c>
      <c r="R148" s="16">
        <f>VLOOKUP(A148,Result!A:E,5,FALSE)</f>
        <v>0.46500000000000002</v>
      </c>
      <c r="S148" s="28">
        <f>P148+Q148+R148</f>
        <v>4.2370000000000001</v>
      </c>
      <c r="T148" s="32">
        <f t="shared" si="10"/>
        <v>279</v>
      </c>
      <c r="U148" s="32">
        <f t="shared" si="11"/>
        <v>3093.0099999999998</v>
      </c>
      <c r="V148" s="33">
        <f t="shared" si="9"/>
        <v>328.5</v>
      </c>
      <c r="W148" s="34">
        <f t="shared" si="12"/>
        <v>3421.5099999999998</v>
      </c>
      <c r="X148" s="10"/>
      <c r="Y148" s="10"/>
      <c r="Z148" s="10"/>
      <c r="AA148" s="10"/>
      <c r="AB148" s="10"/>
      <c r="AC148" s="10"/>
      <c r="AD148" s="10"/>
      <c r="AE148" s="10"/>
      <c r="AF148" s="10"/>
      <c r="AG148" s="10"/>
      <c r="AH148" s="10"/>
      <c r="AI148" s="10"/>
    </row>
    <row r="149" spans="1:35" ht="15.75" customHeight="1" x14ac:dyDescent="0.25">
      <c r="A149" s="6">
        <v>379</v>
      </c>
      <c r="B149" s="11" t="s">
        <v>112</v>
      </c>
      <c r="C149" s="11" t="s">
        <v>275</v>
      </c>
      <c r="D149" s="11" t="s">
        <v>1460</v>
      </c>
      <c r="E149" s="12">
        <v>10916</v>
      </c>
      <c r="F149" s="23"/>
      <c r="G149" s="12">
        <v>43922</v>
      </c>
      <c r="H149" s="11" t="s">
        <v>78</v>
      </c>
      <c r="I149" s="14" t="s">
        <v>1461</v>
      </c>
      <c r="J149" s="11" t="s">
        <v>80</v>
      </c>
      <c r="K149" s="11" t="s">
        <v>1462</v>
      </c>
      <c r="L149" s="14" t="s">
        <v>82</v>
      </c>
      <c r="M149" s="11" t="s">
        <v>1463</v>
      </c>
      <c r="N149" s="15">
        <v>2</v>
      </c>
      <c r="O149" s="15" t="str">
        <f>VLOOKUP(A149,Result!A:D,2,FALSE)</f>
        <v>No</v>
      </c>
      <c r="P149" s="15">
        <f>VLOOKUP(A149,Result!A:D,4,FALSE)</f>
        <v>3.0219999999999998</v>
      </c>
      <c r="Q149" s="16">
        <f>VLOOKUP(A149,Result!A:D,3,FALSE)</f>
        <v>0</v>
      </c>
      <c r="R149" s="16">
        <f>VLOOKUP(A149,Result!A:E,5,FALSE)</f>
        <v>0</v>
      </c>
      <c r="S149" s="28">
        <f>P149+Q149+R149</f>
        <v>3.0219999999999998</v>
      </c>
      <c r="T149" s="32">
        <f t="shared" si="10"/>
        <v>0</v>
      </c>
      <c r="U149" s="32">
        <f t="shared" si="11"/>
        <v>2206.06</v>
      </c>
      <c r="V149" s="33">
        <f t="shared" si="9"/>
        <v>328.5</v>
      </c>
      <c r="W149" s="34">
        <f t="shared" si="12"/>
        <v>2534.56</v>
      </c>
      <c r="X149" s="10"/>
      <c r="Y149" s="10"/>
      <c r="Z149" s="10"/>
      <c r="AA149" s="10"/>
      <c r="AB149" s="10"/>
      <c r="AC149" s="10"/>
      <c r="AD149" s="10"/>
      <c r="AE149" s="10"/>
      <c r="AF149" s="10"/>
      <c r="AG149" s="10"/>
      <c r="AH149" s="10"/>
      <c r="AI149" s="10"/>
    </row>
    <row r="150" spans="1:35" ht="15.75" customHeight="1" x14ac:dyDescent="0.25">
      <c r="A150" s="6">
        <v>380</v>
      </c>
      <c r="B150" s="11" t="s">
        <v>112</v>
      </c>
      <c r="C150" s="11" t="s">
        <v>275</v>
      </c>
      <c r="D150" s="11" t="s">
        <v>1464</v>
      </c>
      <c r="E150" s="12">
        <v>13536</v>
      </c>
      <c r="F150" s="23"/>
      <c r="G150" s="12">
        <v>43893</v>
      </c>
      <c r="H150" s="11" t="s">
        <v>78</v>
      </c>
      <c r="I150" s="14" t="s">
        <v>97</v>
      </c>
      <c r="J150" s="11" t="s">
        <v>97</v>
      </c>
      <c r="K150" s="11" t="s">
        <v>82</v>
      </c>
      <c r="L150" s="14" t="s">
        <v>82</v>
      </c>
      <c r="M150" s="11" t="s">
        <v>1465</v>
      </c>
      <c r="N150" s="15">
        <v>0.47</v>
      </c>
      <c r="O150" s="15" t="str">
        <f>VLOOKUP(A150,Result!A:D,2,FALSE)</f>
        <v>No</v>
      </c>
      <c r="P150" s="15">
        <f>VLOOKUP(A150,Result!A:D,4,FALSE)</f>
        <v>0</v>
      </c>
      <c r="Q150" s="16">
        <f>VLOOKUP(A150,Result!A:D,3,FALSE)</f>
        <v>0</v>
      </c>
      <c r="R150" s="16">
        <f>VLOOKUP(A150,Result!A:E,5,FALSE)</f>
        <v>0</v>
      </c>
      <c r="S150" s="28">
        <f>P150+Q150+R150</f>
        <v>0</v>
      </c>
      <c r="T150" s="32">
        <f t="shared" si="10"/>
        <v>0</v>
      </c>
      <c r="U150" s="32">
        <f t="shared" si="11"/>
        <v>0</v>
      </c>
      <c r="V150" s="33">
        <f t="shared" si="9"/>
        <v>328.5</v>
      </c>
      <c r="W150" s="34">
        <f t="shared" si="12"/>
        <v>328.5</v>
      </c>
      <c r="X150" s="10"/>
      <c r="Y150" s="10"/>
      <c r="Z150" s="10"/>
      <c r="AA150" s="10"/>
      <c r="AB150" s="10"/>
      <c r="AC150" s="10"/>
      <c r="AD150" s="10"/>
      <c r="AE150" s="10"/>
      <c r="AF150" s="10"/>
      <c r="AG150" s="10"/>
      <c r="AH150" s="10"/>
      <c r="AI150" s="10"/>
    </row>
    <row r="151" spans="1:35" ht="15.75" customHeight="1" x14ac:dyDescent="0.25">
      <c r="A151" s="6">
        <v>381</v>
      </c>
      <c r="B151" s="11" t="s">
        <v>112</v>
      </c>
      <c r="C151" s="11" t="s">
        <v>275</v>
      </c>
      <c r="D151" s="11" t="s">
        <v>1466</v>
      </c>
      <c r="E151" s="12">
        <v>10159</v>
      </c>
      <c r="F151" s="23"/>
      <c r="G151" s="12">
        <v>43890</v>
      </c>
      <c r="H151" s="11" t="s">
        <v>78</v>
      </c>
      <c r="I151" s="14" t="s">
        <v>1467</v>
      </c>
      <c r="J151" s="11" t="s">
        <v>1468</v>
      </c>
      <c r="K151" s="11" t="s">
        <v>82</v>
      </c>
      <c r="L151" s="14" t="s">
        <v>1469</v>
      </c>
      <c r="M151" s="11" t="s">
        <v>1470</v>
      </c>
      <c r="N151" s="15">
        <v>3.46</v>
      </c>
      <c r="O151" s="15" t="str">
        <f>VLOOKUP(A151,Result!A:D,2,FALSE)</f>
        <v>No</v>
      </c>
      <c r="P151" s="15">
        <f>VLOOKUP(A151,Result!A:D,4,FALSE)</f>
        <v>1.847</v>
      </c>
      <c r="Q151" s="16">
        <f>VLOOKUP(A151,Result!A:D,3,FALSE)</f>
        <v>0.64</v>
      </c>
      <c r="R151" s="16">
        <f>VLOOKUP(A151,Result!A:E,5,FALSE)</f>
        <v>0.111</v>
      </c>
      <c r="S151" s="28">
        <f>P151+Q151+R151</f>
        <v>2.5980000000000003</v>
      </c>
      <c r="T151" s="32">
        <f t="shared" si="10"/>
        <v>450.6</v>
      </c>
      <c r="U151" s="32">
        <f t="shared" si="11"/>
        <v>1896.5400000000002</v>
      </c>
      <c r="V151" s="33">
        <f t="shared" si="9"/>
        <v>328.5</v>
      </c>
      <c r="W151" s="34">
        <f t="shared" si="12"/>
        <v>2225.04</v>
      </c>
      <c r="X151" s="10"/>
      <c r="Y151" s="10"/>
      <c r="Z151" s="10"/>
      <c r="AA151" s="10"/>
      <c r="AB151" s="10"/>
      <c r="AC151" s="10"/>
      <c r="AD151" s="10"/>
      <c r="AE151" s="10"/>
      <c r="AF151" s="10"/>
      <c r="AG151" s="10"/>
      <c r="AH151" s="10"/>
      <c r="AI151" s="10"/>
    </row>
    <row r="152" spans="1:35" ht="15.75" customHeight="1" x14ac:dyDescent="0.25">
      <c r="A152" s="6">
        <v>382</v>
      </c>
      <c r="B152" s="11" t="s">
        <v>112</v>
      </c>
      <c r="C152" s="11" t="s">
        <v>275</v>
      </c>
      <c r="D152" s="11" t="s">
        <v>1471</v>
      </c>
      <c r="E152" s="12">
        <v>14530</v>
      </c>
      <c r="F152" s="23"/>
      <c r="G152" s="12">
        <v>43893</v>
      </c>
      <c r="H152" s="11" t="s">
        <v>78</v>
      </c>
      <c r="I152" s="14" t="s">
        <v>1472</v>
      </c>
      <c r="J152" s="11" t="s">
        <v>80</v>
      </c>
      <c r="K152" s="11" t="s">
        <v>82</v>
      </c>
      <c r="L152" s="14" t="s">
        <v>82</v>
      </c>
      <c r="M152" s="11" t="s">
        <v>1473</v>
      </c>
      <c r="N152" s="15">
        <v>1.28</v>
      </c>
      <c r="O152" s="15" t="str">
        <f>VLOOKUP(A152,Result!A:D,2,FALSE)</f>
        <v>No</v>
      </c>
      <c r="P152" s="15">
        <f>VLOOKUP(A152,Result!A:D,4,FALSE)</f>
        <v>0.93799999999999994</v>
      </c>
      <c r="Q152" s="16">
        <f>VLOOKUP(A152,Result!A:D,3,FALSE)</f>
        <v>0</v>
      </c>
      <c r="R152" s="16">
        <f>VLOOKUP(A152,Result!A:E,5,FALSE)</f>
        <v>0.111</v>
      </c>
      <c r="S152" s="28">
        <f>P152+Q152+R152</f>
        <v>1.0489999999999999</v>
      </c>
      <c r="T152" s="32">
        <f t="shared" si="10"/>
        <v>66.599999999999994</v>
      </c>
      <c r="U152" s="32">
        <f t="shared" si="11"/>
        <v>765.77</v>
      </c>
      <c r="V152" s="33">
        <f t="shared" si="9"/>
        <v>328.5</v>
      </c>
      <c r="W152" s="34">
        <f t="shared" si="12"/>
        <v>1094.27</v>
      </c>
      <c r="X152" s="10"/>
      <c r="Y152" s="10"/>
      <c r="Z152" s="10"/>
      <c r="AA152" s="10"/>
      <c r="AB152" s="10"/>
      <c r="AC152" s="10"/>
      <c r="AD152" s="10"/>
      <c r="AE152" s="10"/>
      <c r="AF152" s="10"/>
      <c r="AG152" s="10"/>
      <c r="AH152" s="10"/>
      <c r="AI152" s="10"/>
    </row>
    <row r="153" spans="1:35" ht="15.75" customHeight="1" x14ac:dyDescent="0.25">
      <c r="A153" s="6">
        <v>383</v>
      </c>
      <c r="B153" s="11" t="s">
        <v>112</v>
      </c>
      <c r="C153" s="11" t="s">
        <v>275</v>
      </c>
      <c r="D153" s="11" t="s">
        <v>1474</v>
      </c>
      <c r="E153" s="12">
        <v>19081</v>
      </c>
      <c r="F153" s="23"/>
      <c r="G153" s="12">
        <v>43873</v>
      </c>
      <c r="H153" s="11" t="s">
        <v>78</v>
      </c>
      <c r="I153" s="14" t="s">
        <v>1475</v>
      </c>
      <c r="J153" s="11" t="s">
        <v>80</v>
      </c>
      <c r="K153" s="11" t="s">
        <v>82</v>
      </c>
      <c r="L153" s="14" t="s">
        <v>1476</v>
      </c>
      <c r="M153" s="11" t="s">
        <v>82</v>
      </c>
      <c r="N153" s="15">
        <v>0.54</v>
      </c>
      <c r="O153" s="15" t="str">
        <f>VLOOKUP(A153,Result!A:D,2,FALSE)</f>
        <v>No</v>
      </c>
      <c r="P153" s="15">
        <f>VLOOKUP(A153,Result!A:D,4,FALSE)</f>
        <v>1.131</v>
      </c>
      <c r="Q153" s="16">
        <f>VLOOKUP(A153,Result!A:D,3,FALSE)</f>
        <v>0.30499999999999999</v>
      </c>
      <c r="R153" s="16">
        <f>VLOOKUP(A153,Result!A:E,5,FALSE)</f>
        <v>0</v>
      </c>
      <c r="S153" s="28">
        <f>P153+Q153+R153</f>
        <v>1.4359999999999999</v>
      </c>
      <c r="T153" s="32">
        <f t="shared" si="10"/>
        <v>183</v>
      </c>
      <c r="U153" s="32">
        <f t="shared" si="11"/>
        <v>1048.28</v>
      </c>
      <c r="V153" s="33">
        <f t="shared" si="9"/>
        <v>328.5</v>
      </c>
      <c r="W153" s="34">
        <f t="shared" si="12"/>
        <v>1376.78</v>
      </c>
      <c r="X153" s="10"/>
      <c r="Y153" s="10"/>
      <c r="Z153" s="10"/>
      <c r="AA153" s="10"/>
      <c r="AB153" s="10"/>
      <c r="AC153" s="10"/>
      <c r="AD153" s="10"/>
      <c r="AE153" s="10"/>
      <c r="AF153" s="10"/>
      <c r="AG153" s="10"/>
      <c r="AH153" s="10"/>
      <c r="AI153" s="10"/>
    </row>
    <row r="154" spans="1:35" ht="15.75" customHeight="1" x14ac:dyDescent="0.25">
      <c r="A154" s="6">
        <v>384</v>
      </c>
      <c r="B154" s="11" t="s">
        <v>112</v>
      </c>
      <c r="C154" s="11" t="s">
        <v>275</v>
      </c>
      <c r="D154" s="11" t="s">
        <v>1477</v>
      </c>
      <c r="E154" s="12">
        <v>19318</v>
      </c>
      <c r="F154" s="23"/>
      <c r="G154" s="12">
        <v>43851</v>
      </c>
      <c r="H154" s="11" t="s">
        <v>78</v>
      </c>
      <c r="I154" s="14" t="s">
        <v>1478</v>
      </c>
      <c r="J154" s="11" t="s">
        <v>80</v>
      </c>
      <c r="K154" s="11" t="s">
        <v>1479</v>
      </c>
      <c r="L154" s="14" t="s">
        <v>1480</v>
      </c>
      <c r="M154" s="11" t="s">
        <v>1481</v>
      </c>
      <c r="N154" s="15">
        <v>0.93</v>
      </c>
      <c r="O154" s="15" t="str">
        <f>VLOOKUP(A154,Result!A:D,2,FALSE)</f>
        <v>No</v>
      </c>
      <c r="P154" s="15">
        <f>VLOOKUP(A154,Result!A:D,4,FALSE)</f>
        <v>1.7430000000000001</v>
      </c>
      <c r="Q154" s="16">
        <f>VLOOKUP(A154,Result!A:D,3,FALSE)</f>
        <v>0.36799999999999999</v>
      </c>
      <c r="R154" s="16">
        <f>VLOOKUP(A154,Result!A:E,5,FALSE)</f>
        <v>0</v>
      </c>
      <c r="S154" s="28">
        <f>P154+Q154+R154</f>
        <v>2.1110000000000002</v>
      </c>
      <c r="T154" s="32">
        <f t="shared" si="10"/>
        <v>220.79999999999998</v>
      </c>
      <c r="U154" s="32">
        <f t="shared" si="11"/>
        <v>1541.03</v>
      </c>
      <c r="V154" s="33">
        <f t="shared" si="9"/>
        <v>328.5</v>
      </c>
      <c r="W154" s="34">
        <f t="shared" si="12"/>
        <v>1869.53</v>
      </c>
      <c r="X154" s="10"/>
      <c r="Y154" s="10"/>
      <c r="Z154" s="10"/>
      <c r="AA154" s="10"/>
      <c r="AB154" s="10"/>
      <c r="AC154" s="10"/>
      <c r="AD154" s="10"/>
      <c r="AE154" s="10"/>
      <c r="AF154" s="10"/>
      <c r="AG154" s="10"/>
      <c r="AH154" s="10"/>
      <c r="AI154" s="10"/>
    </row>
    <row r="155" spans="1:35" ht="15.75" customHeight="1" x14ac:dyDescent="0.25">
      <c r="A155" s="6">
        <v>386</v>
      </c>
      <c r="B155" s="11" t="s">
        <v>112</v>
      </c>
      <c r="C155" s="11" t="s">
        <v>275</v>
      </c>
      <c r="D155" s="11" t="s">
        <v>1487</v>
      </c>
      <c r="E155" s="12">
        <v>19888</v>
      </c>
      <c r="F155" s="23"/>
      <c r="G155" s="12">
        <v>43878</v>
      </c>
      <c r="H155" s="11" t="s">
        <v>78</v>
      </c>
      <c r="I155" s="14" t="s">
        <v>115</v>
      </c>
      <c r="J155" s="11" t="s">
        <v>97</v>
      </c>
      <c r="K155" s="11" t="s">
        <v>82</v>
      </c>
      <c r="L155" s="14" t="s">
        <v>82</v>
      </c>
      <c r="M155" s="11" t="s">
        <v>94</v>
      </c>
      <c r="N155" s="15">
        <v>0.45</v>
      </c>
      <c r="O155" s="15" t="str">
        <f>VLOOKUP(A155,Result!A:D,2,FALSE)</f>
        <v>No</v>
      </c>
      <c r="P155" s="15">
        <f>VLOOKUP(A155,Result!A:D,4,FALSE)</f>
        <v>0</v>
      </c>
      <c r="Q155" s="16">
        <f>VLOOKUP(A155,Result!A:D,3,FALSE)</f>
        <v>0</v>
      </c>
      <c r="R155" s="16">
        <f>VLOOKUP(A155,Result!A:E,5,FALSE)</f>
        <v>0</v>
      </c>
      <c r="S155" s="28">
        <f>P155+Q155+R155</f>
        <v>0</v>
      </c>
      <c r="T155" s="32">
        <f t="shared" si="10"/>
        <v>0</v>
      </c>
      <c r="U155" s="32">
        <f t="shared" si="11"/>
        <v>0</v>
      </c>
      <c r="V155" s="33">
        <f t="shared" si="9"/>
        <v>328.5</v>
      </c>
      <c r="W155" s="34">
        <f t="shared" si="12"/>
        <v>328.5</v>
      </c>
      <c r="X155" s="10"/>
      <c r="Y155" s="10"/>
      <c r="Z155" s="10"/>
      <c r="AA155" s="10"/>
      <c r="AB155" s="10"/>
      <c r="AC155" s="10"/>
      <c r="AD155" s="10"/>
      <c r="AE155" s="10"/>
      <c r="AF155" s="10"/>
      <c r="AG155" s="10"/>
      <c r="AH155" s="10"/>
      <c r="AI155" s="10"/>
    </row>
    <row r="156" spans="1:35" ht="15.75" customHeight="1" x14ac:dyDescent="0.25">
      <c r="A156" s="6">
        <v>391</v>
      </c>
      <c r="B156" s="11" t="s">
        <v>112</v>
      </c>
      <c r="C156" s="11" t="s">
        <v>275</v>
      </c>
      <c r="D156" s="11" t="s">
        <v>1507</v>
      </c>
      <c r="E156" s="12">
        <v>18733</v>
      </c>
      <c r="F156" s="23"/>
      <c r="G156" s="12">
        <v>43856</v>
      </c>
      <c r="H156" s="11" t="s">
        <v>78</v>
      </c>
      <c r="I156" s="14" t="s">
        <v>121</v>
      </c>
      <c r="J156" s="11" t="s">
        <v>1508</v>
      </c>
      <c r="K156" s="11" t="s">
        <v>82</v>
      </c>
      <c r="L156" s="14" t="s">
        <v>82</v>
      </c>
      <c r="M156" s="11" t="s">
        <v>1509</v>
      </c>
      <c r="N156" s="15">
        <v>0.92</v>
      </c>
      <c r="O156" s="15" t="str">
        <f>VLOOKUP(A156,Result!A:D,2,FALSE)</f>
        <v>No</v>
      </c>
      <c r="P156" s="15">
        <f>VLOOKUP(A156,Result!A:D,4,FALSE)</f>
        <v>0.307</v>
      </c>
      <c r="Q156" s="16">
        <f>VLOOKUP(A156,Result!A:D,3,FALSE)</f>
        <v>0</v>
      </c>
      <c r="R156" s="16">
        <f>VLOOKUP(A156,Result!A:E,5,FALSE)</f>
        <v>0</v>
      </c>
      <c r="S156" s="28">
        <f>P156+Q156+R156</f>
        <v>0.307</v>
      </c>
      <c r="T156" s="32">
        <f t="shared" si="10"/>
        <v>0</v>
      </c>
      <c r="U156" s="32">
        <f t="shared" si="11"/>
        <v>224.11</v>
      </c>
      <c r="V156" s="33">
        <f t="shared" si="9"/>
        <v>328.5</v>
      </c>
      <c r="W156" s="34">
        <f t="shared" si="12"/>
        <v>552.61</v>
      </c>
      <c r="X156" s="10"/>
      <c r="Y156" s="10"/>
      <c r="Z156" s="10"/>
      <c r="AA156" s="10"/>
      <c r="AB156" s="10"/>
      <c r="AC156" s="10"/>
      <c r="AD156" s="10"/>
      <c r="AE156" s="10"/>
      <c r="AF156" s="10"/>
      <c r="AG156" s="10"/>
      <c r="AH156" s="10"/>
      <c r="AI156" s="10"/>
    </row>
    <row r="157" spans="1:35" ht="15.75" customHeight="1" x14ac:dyDescent="0.25">
      <c r="A157" s="6">
        <v>392</v>
      </c>
      <c r="B157" s="11" t="s">
        <v>112</v>
      </c>
      <c r="C157" s="11" t="s">
        <v>275</v>
      </c>
      <c r="D157" s="11" t="s">
        <v>1510</v>
      </c>
      <c r="E157" s="12">
        <v>22698</v>
      </c>
      <c r="F157" s="23"/>
      <c r="G157" s="12">
        <v>43844</v>
      </c>
      <c r="H157" s="11" t="s">
        <v>78</v>
      </c>
      <c r="I157" s="14" t="s">
        <v>1511</v>
      </c>
      <c r="J157" s="11" t="s">
        <v>80</v>
      </c>
      <c r="K157" s="11" t="s">
        <v>1512</v>
      </c>
      <c r="L157" s="14" t="s">
        <v>82</v>
      </c>
      <c r="M157" s="11" t="s">
        <v>82</v>
      </c>
      <c r="N157" s="15">
        <v>1.1599999999999999</v>
      </c>
      <c r="O157" s="15" t="str">
        <f>VLOOKUP(A157,Result!A:D,2,FALSE)</f>
        <v>No</v>
      </c>
      <c r="P157" s="15">
        <f>VLOOKUP(A157,Result!A:D,4,FALSE)</f>
        <v>3.3969999999999998</v>
      </c>
      <c r="Q157" s="16">
        <f>VLOOKUP(A157,Result!A:D,3,FALSE)</f>
        <v>0</v>
      </c>
      <c r="R157" s="16">
        <f>VLOOKUP(A157,Result!A:E,5,FALSE)</f>
        <v>0</v>
      </c>
      <c r="S157" s="28">
        <f>P157+Q157+R157</f>
        <v>3.3969999999999998</v>
      </c>
      <c r="T157" s="32">
        <f t="shared" si="10"/>
        <v>0</v>
      </c>
      <c r="U157" s="32">
        <f t="shared" si="11"/>
        <v>2479.81</v>
      </c>
      <c r="V157" s="33">
        <f t="shared" si="9"/>
        <v>328.5</v>
      </c>
      <c r="W157" s="34">
        <f t="shared" si="12"/>
        <v>2808.31</v>
      </c>
      <c r="X157" s="10"/>
      <c r="Y157" s="10"/>
      <c r="Z157" s="10"/>
      <c r="AA157" s="10"/>
      <c r="AB157" s="10"/>
      <c r="AC157" s="10"/>
      <c r="AD157" s="10"/>
      <c r="AE157" s="10"/>
      <c r="AF157" s="10"/>
      <c r="AG157" s="10"/>
      <c r="AH157" s="10"/>
      <c r="AI157" s="10"/>
    </row>
    <row r="158" spans="1:35" ht="15.75" customHeight="1" x14ac:dyDescent="0.25">
      <c r="A158" s="6">
        <v>403</v>
      </c>
      <c r="B158" s="11" t="s">
        <v>112</v>
      </c>
      <c r="C158" s="11" t="s">
        <v>275</v>
      </c>
      <c r="D158" s="11" t="s">
        <v>1543</v>
      </c>
      <c r="E158" s="12">
        <v>20209</v>
      </c>
      <c r="F158" s="23"/>
      <c r="G158" s="11"/>
      <c r="H158" s="18"/>
      <c r="I158" s="14"/>
      <c r="J158" s="11"/>
      <c r="K158" s="11"/>
      <c r="L158" s="14"/>
      <c r="M158" s="11"/>
      <c r="N158" s="15" t="s">
        <v>85</v>
      </c>
      <c r="O158" s="15" t="str">
        <f>VLOOKUP(A158,Result!A:D,2,FALSE)</f>
        <v>No</v>
      </c>
      <c r="P158" s="15">
        <f>VLOOKUP(A158,Result!A:D,4,FALSE)</f>
        <v>0</v>
      </c>
      <c r="Q158" s="16">
        <f>VLOOKUP(A158,Result!A:D,3,FALSE)</f>
        <v>0</v>
      </c>
      <c r="R158" s="16">
        <f>VLOOKUP(A158,Result!A:E,5,FALSE)</f>
        <v>0</v>
      </c>
      <c r="S158" s="28">
        <f>P158+Q158+R158</f>
        <v>0</v>
      </c>
      <c r="T158" s="32">
        <f t="shared" si="10"/>
        <v>0</v>
      </c>
      <c r="U158" s="32">
        <f t="shared" si="11"/>
        <v>0</v>
      </c>
      <c r="V158" s="33">
        <f t="shared" si="9"/>
        <v>328.5</v>
      </c>
      <c r="W158" s="34">
        <f t="shared" si="12"/>
        <v>328.5</v>
      </c>
      <c r="X158" s="10"/>
      <c r="Y158" s="10"/>
      <c r="Z158" s="10"/>
      <c r="AA158" s="10"/>
      <c r="AB158" s="10"/>
      <c r="AC158" s="10"/>
      <c r="AD158" s="10"/>
      <c r="AE158" s="10"/>
      <c r="AF158" s="10"/>
      <c r="AG158" s="10"/>
      <c r="AH158" s="10"/>
      <c r="AI158" s="10"/>
    </row>
    <row r="159" spans="1:35" ht="15.75" customHeight="1" x14ac:dyDescent="0.25">
      <c r="A159" s="6">
        <v>404</v>
      </c>
      <c r="B159" s="11" t="s">
        <v>112</v>
      </c>
      <c r="C159" s="11" t="s">
        <v>275</v>
      </c>
      <c r="D159" s="11" t="s">
        <v>1544</v>
      </c>
      <c r="E159" s="12">
        <v>19627</v>
      </c>
      <c r="F159" s="23"/>
      <c r="G159" s="11"/>
      <c r="H159" s="18"/>
      <c r="I159" s="14"/>
      <c r="J159" s="11"/>
      <c r="K159" s="11"/>
      <c r="L159" s="14"/>
      <c r="M159" s="11"/>
      <c r="N159" s="15" t="s">
        <v>85</v>
      </c>
      <c r="O159" s="15" t="str">
        <f>VLOOKUP(A159,Result!A:D,2,FALSE)</f>
        <v>No</v>
      </c>
      <c r="P159" s="15">
        <f>VLOOKUP(A159,Result!A:D,4,FALSE)</f>
        <v>0</v>
      </c>
      <c r="Q159" s="16">
        <f>VLOOKUP(A159,Result!A:D,3,FALSE)</f>
        <v>0</v>
      </c>
      <c r="R159" s="16">
        <f>VLOOKUP(A159,Result!A:E,5,FALSE)</f>
        <v>0</v>
      </c>
      <c r="S159" s="28">
        <f>P159+Q159+R159</f>
        <v>0</v>
      </c>
      <c r="T159" s="32">
        <f t="shared" si="10"/>
        <v>0</v>
      </c>
      <c r="U159" s="32">
        <f t="shared" si="11"/>
        <v>0</v>
      </c>
      <c r="V159" s="33">
        <f t="shared" si="9"/>
        <v>328.5</v>
      </c>
      <c r="W159" s="34">
        <f t="shared" si="12"/>
        <v>328.5</v>
      </c>
      <c r="X159" s="10"/>
      <c r="Y159" s="10"/>
      <c r="Z159" s="10"/>
      <c r="AA159" s="10"/>
      <c r="AB159" s="10"/>
      <c r="AC159" s="10"/>
      <c r="AD159" s="10"/>
      <c r="AE159" s="10"/>
      <c r="AF159" s="10"/>
      <c r="AG159" s="10"/>
      <c r="AH159" s="10"/>
      <c r="AI159" s="10"/>
    </row>
    <row r="160" spans="1:35" ht="15.75" customHeight="1" x14ac:dyDescent="0.25">
      <c r="A160" s="6">
        <v>408</v>
      </c>
      <c r="B160" s="11" t="s">
        <v>112</v>
      </c>
      <c r="C160" s="11" t="s">
        <v>275</v>
      </c>
      <c r="D160" s="11" t="s">
        <v>1557</v>
      </c>
      <c r="E160" s="12">
        <v>20087</v>
      </c>
      <c r="F160" s="19"/>
      <c r="G160" s="12">
        <v>43868</v>
      </c>
      <c r="H160" s="11" t="s">
        <v>114</v>
      </c>
      <c r="I160" s="14" t="s">
        <v>1558</v>
      </c>
      <c r="J160" s="11" t="s">
        <v>1559</v>
      </c>
      <c r="K160" s="11" t="s">
        <v>82</v>
      </c>
      <c r="L160" s="14" t="s">
        <v>1560</v>
      </c>
      <c r="M160" s="11"/>
      <c r="N160" s="15">
        <v>0.45</v>
      </c>
      <c r="O160" s="15" t="str">
        <f>VLOOKUP(A160,Result!A:D,2,FALSE)</f>
        <v>No</v>
      </c>
      <c r="P160" s="15">
        <f>VLOOKUP(A160,Result!A:D,4,FALSE)</f>
        <v>1.4279999999999999</v>
      </c>
      <c r="Q160" s="16">
        <f>VLOOKUP(A160,Result!A:D,3,FALSE)</f>
        <v>0.30499999999999999</v>
      </c>
      <c r="R160" s="16">
        <f>VLOOKUP(A160,Result!A:E,5,FALSE)</f>
        <v>0</v>
      </c>
      <c r="S160" s="28">
        <f>P160+Q160+R160</f>
        <v>1.7329999999999999</v>
      </c>
      <c r="T160" s="32">
        <f t="shared" si="10"/>
        <v>183</v>
      </c>
      <c r="U160" s="32">
        <f t="shared" si="11"/>
        <v>1265.0899999999997</v>
      </c>
      <c r="V160" s="33">
        <f t="shared" si="9"/>
        <v>328.5</v>
      </c>
      <c r="W160" s="34">
        <f t="shared" si="12"/>
        <v>1593.5899999999997</v>
      </c>
      <c r="X160" s="10"/>
      <c r="Y160" s="10"/>
      <c r="Z160" s="10"/>
      <c r="AA160" s="10"/>
      <c r="AB160" s="10"/>
      <c r="AC160" s="10"/>
      <c r="AD160" s="10"/>
      <c r="AE160" s="10"/>
      <c r="AF160" s="10"/>
      <c r="AG160" s="10"/>
      <c r="AH160" s="10"/>
      <c r="AI160" s="10"/>
    </row>
    <row r="161" spans="1:35" ht="15.75" customHeight="1" x14ac:dyDescent="0.25">
      <c r="A161" s="6">
        <v>409</v>
      </c>
      <c r="B161" s="11" t="s">
        <v>112</v>
      </c>
      <c r="C161" s="11" t="s">
        <v>275</v>
      </c>
      <c r="D161" s="11" t="s">
        <v>1561</v>
      </c>
      <c r="E161" s="12">
        <v>19802</v>
      </c>
      <c r="F161" s="19"/>
      <c r="G161" s="12">
        <v>43918</v>
      </c>
      <c r="H161" s="11" t="s">
        <v>78</v>
      </c>
      <c r="I161" s="14" t="s">
        <v>115</v>
      </c>
      <c r="J161" s="11" t="s">
        <v>97</v>
      </c>
      <c r="K161" s="11" t="s">
        <v>82</v>
      </c>
      <c r="L161" s="14" t="s">
        <v>82</v>
      </c>
      <c r="M161" s="11" t="s">
        <v>1530</v>
      </c>
      <c r="N161" s="15">
        <v>0.46</v>
      </c>
      <c r="O161" s="15" t="str">
        <f>VLOOKUP(A161,Result!A:D,2,FALSE)</f>
        <v>No</v>
      </c>
      <c r="P161" s="15">
        <f>VLOOKUP(A161,Result!A:D,4,FALSE)</f>
        <v>0</v>
      </c>
      <c r="Q161" s="16">
        <f>VLOOKUP(A161,Result!A:D,3,FALSE)</f>
        <v>0</v>
      </c>
      <c r="R161" s="16">
        <f>VLOOKUP(A161,Result!A:E,5,FALSE)</f>
        <v>0</v>
      </c>
      <c r="S161" s="28">
        <f>P161+Q161+R161</f>
        <v>0</v>
      </c>
      <c r="T161" s="32">
        <f t="shared" si="10"/>
        <v>0</v>
      </c>
      <c r="U161" s="32">
        <f t="shared" si="11"/>
        <v>0</v>
      </c>
      <c r="V161" s="33">
        <f t="shared" si="9"/>
        <v>328.5</v>
      </c>
      <c r="W161" s="34">
        <f t="shared" si="12"/>
        <v>328.5</v>
      </c>
      <c r="X161" s="10"/>
      <c r="Y161" s="10"/>
      <c r="Z161" s="10"/>
      <c r="AA161" s="10"/>
      <c r="AB161" s="10"/>
      <c r="AC161" s="10"/>
      <c r="AD161" s="10"/>
      <c r="AE161" s="10"/>
      <c r="AF161" s="10"/>
      <c r="AG161" s="10"/>
      <c r="AH161" s="10"/>
      <c r="AI161" s="10"/>
    </row>
    <row r="162" spans="1:35" ht="15.75" customHeight="1" x14ac:dyDescent="0.25">
      <c r="A162" s="6">
        <v>410</v>
      </c>
      <c r="B162" s="11" t="s">
        <v>112</v>
      </c>
      <c r="C162" s="11" t="s">
        <v>275</v>
      </c>
      <c r="D162" s="11" t="s">
        <v>1562</v>
      </c>
      <c r="E162" s="12">
        <v>18168</v>
      </c>
      <c r="F162" s="19"/>
      <c r="G162" s="12">
        <v>43923</v>
      </c>
      <c r="H162" s="11" t="s">
        <v>78</v>
      </c>
      <c r="I162" s="14" t="s">
        <v>1563</v>
      </c>
      <c r="J162" s="11" t="s">
        <v>80</v>
      </c>
      <c r="K162" s="11" t="s">
        <v>82</v>
      </c>
      <c r="L162" s="14" t="s">
        <v>1564</v>
      </c>
      <c r="M162" s="11" t="s">
        <v>1565</v>
      </c>
      <c r="N162" s="15">
        <v>0.34</v>
      </c>
      <c r="O162" s="15" t="str">
        <f>VLOOKUP(A162,Result!A:D,2,FALSE)</f>
        <v>No</v>
      </c>
      <c r="P162" s="15">
        <f>VLOOKUP(A162,Result!A:D,4,FALSE)</f>
        <v>0.85399999999999998</v>
      </c>
      <c r="Q162" s="16">
        <f>VLOOKUP(A162,Result!A:D,3,FALSE)</f>
        <v>0.31</v>
      </c>
      <c r="R162" s="16">
        <f>VLOOKUP(A162,Result!A:E,5,FALSE)</f>
        <v>0</v>
      </c>
      <c r="S162" s="28">
        <f>P162+Q162+R162</f>
        <v>1.1639999999999999</v>
      </c>
      <c r="T162" s="32">
        <f t="shared" si="10"/>
        <v>186</v>
      </c>
      <c r="U162" s="32">
        <f t="shared" si="11"/>
        <v>849.71999999999991</v>
      </c>
      <c r="V162" s="33">
        <f t="shared" si="9"/>
        <v>328.5</v>
      </c>
      <c r="W162" s="34">
        <f t="shared" si="12"/>
        <v>1178.2199999999998</v>
      </c>
      <c r="X162" s="10"/>
      <c r="Y162" s="10"/>
      <c r="Z162" s="10"/>
      <c r="AA162" s="10"/>
      <c r="AB162" s="10"/>
      <c r="AC162" s="10"/>
      <c r="AD162" s="10"/>
      <c r="AE162" s="10"/>
      <c r="AF162" s="10"/>
      <c r="AG162" s="10"/>
      <c r="AH162" s="10"/>
      <c r="AI162" s="10"/>
    </row>
    <row r="163" spans="1:35" ht="15.75" customHeight="1" x14ac:dyDescent="0.25">
      <c r="A163" s="6">
        <v>411</v>
      </c>
      <c r="B163" s="11" t="s">
        <v>112</v>
      </c>
      <c r="C163" s="11" t="s">
        <v>275</v>
      </c>
      <c r="D163" s="11" t="s">
        <v>1566</v>
      </c>
      <c r="E163" s="12">
        <v>21803</v>
      </c>
      <c r="F163" s="19"/>
      <c r="G163" s="12">
        <v>43868</v>
      </c>
      <c r="H163" s="11" t="s">
        <v>114</v>
      </c>
      <c r="I163" s="14" t="s">
        <v>1567</v>
      </c>
      <c r="J163" s="11" t="s">
        <v>1568</v>
      </c>
      <c r="K163" s="11" t="s">
        <v>1569</v>
      </c>
      <c r="L163" s="14"/>
      <c r="M163" s="11" t="s">
        <v>1570</v>
      </c>
      <c r="N163" s="15">
        <v>0.99</v>
      </c>
      <c r="O163" s="15" t="str">
        <f>VLOOKUP(A163,Result!A:D,2,FALSE)</f>
        <v>No</v>
      </c>
      <c r="P163" s="15">
        <f>VLOOKUP(A163,Result!A:D,4,FALSE)</f>
        <v>1.008</v>
      </c>
      <c r="Q163" s="16">
        <f>VLOOKUP(A163,Result!A:D,3,FALSE)</f>
        <v>0</v>
      </c>
      <c r="R163" s="16">
        <f>VLOOKUP(A163,Result!A:E,5,FALSE)</f>
        <v>0</v>
      </c>
      <c r="S163" s="28">
        <f>P163+Q163+R163</f>
        <v>1.008</v>
      </c>
      <c r="T163" s="32">
        <f t="shared" si="10"/>
        <v>0</v>
      </c>
      <c r="U163" s="32">
        <f t="shared" si="11"/>
        <v>735.84</v>
      </c>
      <c r="V163" s="33">
        <f t="shared" si="9"/>
        <v>328.5</v>
      </c>
      <c r="W163" s="34">
        <f t="shared" si="12"/>
        <v>1064.3400000000001</v>
      </c>
      <c r="X163" s="10"/>
      <c r="Y163" s="10"/>
      <c r="Z163" s="10"/>
      <c r="AA163" s="10"/>
      <c r="AB163" s="10"/>
      <c r="AC163" s="10"/>
      <c r="AD163" s="10"/>
      <c r="AE163" s="10"/>
      <c r="AF163" s="10"/>
      <c r="AG163" s="10"/>
      <c r="AH163" s="10"/>
      <c r="AI163" s="10"/>
    </row>
    <row r="164" spans="1:35" ht="15.75" customHeight="1" x14ac:dyDescent="0.25">
      <c r="A164" s="6">
        <v>421</v>
      </c>
      <c r="B164" s="11" t="s">
        <v>112</v>
      </c>
      <c r="C164" s="11" t="s">
        <v>275</v>
      </c>
      <c r="D164" s="11" t="s">
        <v>1594</v>
      </c>
      <c r="E164" s="12">
        <v>16784</v>
      </c>
      <c r="F164" s="19"/>
      <c r="G164" s="12">
        <v>43882</v>
      </c>
      <c r="H164" s="11" t="s">
        <v>217</v>
      </c>
      <c r="I164" s="14" t="s">
        <v>634</v>
      </c>
      <c r="J164" s="11" t="s">
        <v>80</v>
      </c>
      <c r="K164" s="11" t="s">
        <v>82</v>
      </c>
      <c r="L164" s="14" t="s">
        <v>82</v>
      </c>
      <c r="M164" s="11" t="s">
        <v>1130</v>
      </c>
      <c r="N164" s="15">
        <v>0.33</v>
      </c>
      <c r="O164" s="15" t="str">
        <f>VLOOKUP(A164,Result!A:D,2,FALSE)</f>
        <v>No</v>
      </c>
      <c r="P164" s="15">
        <f>VLOOKUP(A164,Result!A:D,4,FALSE)</f>
        <v>0.49099999999999999</v>
      </c>
      <c r="Q164" s="16">
        <f>VLOOKUP(A164,Result!A:D,3,FALSE)</f>
        <v>0</v>
      </c>
      <c r="R164" s="16">
        <f>VLOOKUP(A164,Result!A:E,5,FALSE)</f>
        <v>0</v>
      </c>
      <c r="S164" s="28">
        <f>P164+Q164+R164</f>
        <v>0.49099999999999999</v>
      </c>
      <c r="T164" s="32">
        <f t="shared" si="10"/>
        <v>0</v>
      </c>
      <c r="U164" s="32">
        <f t="shared" si="11"/>
        <v>358.42999999999995</v>
      </c>
      <c r="V164" s="33">
        <f t="shared" si="9"/>
        <v>328.5</v>
      </c>
      <c r="W164" s="34">
        <f t="shared" si="12"/>
        <v>686.93</v>
      </c>
      <c r="X164" s="10"/>
      <c r="Y164" s="10"/>
      <c r="Z164" s="10"/>
      <c r="AA164" s="10"/>
      <c r="AB164" s="10"/>
      <c r="AC164" s="10"/>
      <c r="AD164" s="10"/>
      <c r="AE164" s="10"/>
      <c r="AF164" s="10"/>
      <c r="AG164" s="10"/>
      <c r="AH164" s="10"/>
      <c r="AI164" s="10"/>
    </row>
    <row r="165" spans="1:35" ht="15.75" customHeight="1" x14ac:dyDescent="0.25">
      <c r="A165" s="6">
        <v>423</v>
      </c>
      <c r="B165" s="11" t="s">
        <v>112</v>
      </c>
      <c r="C165" s="11" t="s">
        <v>275</v>
      </c>
      <c r="D165" s="11" t="s">
        <v>1596</v>
      </c>
      <c r="E165" s="12">
        <v>22670</v>
      </c>
      <c r="F165" s="19"/>
      <c r="G165" s="12">
        <v>43907</v>
      </c>
      <c r="H165" s="11" t="s">
        <v>78</v>
      </c>
      <c r="I165" s="14" t="s">
        <v>131</v>
      </c>
      <c r="J165" s="11" t="s">
        <v>80</v>
      </c>
      <c r="K165" s="11" t="s">
        <v>82</v>
      </c>
      <c r="L165" s="14" t="s">
        <v>82</v>
      </c>
      <c r="M165" s="11" t="s">
        <v>99</v>
      </c>
      <c r="N165" s="15" t="s">
        <v>85</v>
      </c>
      <c r="O165" s="15" t="str">
        <f>VLOOKUP(A165,Result!A:D,2,FALSE)</f>
        <v>No</v>
      </c>
      <c r="P165" s="15">
        <f>VLOOKUP(A165,Result!A:D,4,FALSE)</f>
        <v>0.33500000000000002</v>
      </c>
      <c r="Q165" s="16">
        <f>VLOOKUP(A165,Result!A:D,3,FALSE)</f>
        <v>0</v>
      </c>
      <c r="R165" s="16">
        <f>VLOOKUP(A165,Result!A:E,5,FALSE)</f>
        <v>0</v>
      </c>
      <c r="S165" s="28">
        <f>P165+Q165+R165</f>
        <v>0.33500000000000002</v>
      </c>
      <c r="T165" s="32">
        <f t="shared" si="10"/>
        <v>0</v>
      </c>
      <c r="U165" s="32">
        <f t="shared" si="11"/>
        <v>244.55</v>
      </c>
      <c r="V165" s="33">
        <f t="shared" si="9"/>
        <v>328.5</v>
      </c>
      <c r="W165" s="34">
        <f t="shared" si="12"/>
        <v>573.04999999999995</v>
      </c>
      <c r="X165" s="10"/>
      <c r="Y165" s="10"/>
      <c r="Z165" s="10"/>
      <c r="AA165" s="10"/>
      <c r="AB165" s="10"/>
      <c r="AC165" s="10"/>
      <c r="AD165" s="10"/>
      <c r="AE165" s="10"/>
      <c r="AF165" s="10"/>
      <c r="AG165" s="10"/>
      <c r="AH165" s="10"/>
      <c r="AI165" s="10"/>
    </row>
    <row r="166" spans="1:35" ht="15.75" customHeight="1" x14ac:dyDescent="0.25">
      <c r="A166" s="6">
        <v>424</v>
      </c>
      <c r="B166" s="11" t="s">
        <v>112</v>
      </c>
      <c r="C166" s="11" t="s">
        <v>275</v>
      </c>
      <c r="D166" s="11" t="s">
        <v>1597</v>
      </c>
      <c r="E166" s="12">
        <v>12246</v>
      </c>
      <c r="F166" s="19"/>
      <c r="G166" s="12">
        <v>43907</v>
      </c>
      <c r="H166" s="11" t="s">
        <v>78</v>
      </c>
      <c r="I166" s="14" t="s">
        <v>199</v>
      </c>
      <c r="J166" s="11" t="s">
        <v>97</v>
      </c>
      <c r="K166" s="11" t="s">
        <v>82</v>
      </c>
      <c r="L166" s="14" t="s">
        <v>82</v>
      </c>
      <c r="M166" s="11" t="s">
        <v>1572</v>
      </c>
      <c r="N166" s="15" t="s">
        <v>85</v>
      </c>
      <c r="O166" s="15" t="str">
        <f>VLOOKUP(A166,Result!A:D,2,FALSE)</f>
        <v>No</v>
      </c>
      <c r="P166" s="15">
        <f>VLOOKUP(A166,Result!A:D,4,FALSE)</f>
        <v>0</v>
      </c>
      <c r="Q166" s="16">
        <f>VLOOKUP(A166,Result!A:D,3,FALSE)</f>
        <v>0</v>
      </c>
      <c r="R166" s="16">
        <f>VLOOKUP(A166,Result!A:E,5,FALSE)</f>
        <v>0</v>
      </c>
      <c r="S166" s="28">
        <f>P166+Q166+R166</f>
        <v>0</v>
      </c>
      <c r="T166" s="32">
        <f t="shared" si="10"/>
        <v>0</v>
      </c>
      <c r="U166" s="32">
        <f t="shared" si="11"/>
        <v>0</v>
      </c>
      <c r="V166" s="33">
        <f t="shared" si="9"/>
        <v>328.5</v>
      </c>
      <c r="W166" s="34">
        <f t="shared" si="12"/>
        <v>328.5</v>
      </c>
      <c r="X166" s="10"/>
      <c r="Y166" s="10"/>
      <c r="Z166" s="10"/>
      <c r="AA166" s="10"/>
      <c r="AB166" s="10"/>
      <c r="AC166" s="10"/>
      <c r="AD166" s="10"/>
      <c r="AE166" s="10"/>
      <c r="AF166" s="10"/>
      <c r="AG166" s="10"/>
      <c r="AH166" s="10"/>
      <c r="AI166" s="10"/>
    </row>
    <row r="167" spans="1:35" ht="15.75" customHeight="1" x14ac:dyDescent="0.25">
      <c r="A167" s="6">
        <v>440</v>
      </c>
      <c r="B167" s="11" t="s">
        <v>112</v>
      </c>
      <c r="C167" s="11" t="s">
        <v>1619</v>
      </c>
      <c r="D167" s="11" t="s">
        <v>1636</v>
      </c>
      <c r="E167" s="12">
        <v>15988</v>
      </c>
      <c r="F167" s="17">
        <v>43936</v>
      </c>
      <c r="G167" s="12">
        <v>43875</v>
      </c>
      <c r="H167" s="11" t="s">
        <v>114</v>
      </c>
      <c r="I167" s="14" t="s">
        <v>1637</v>
      </c>
      <c r="J167" s="11" t="s">
        <v>1638</v>
      </c>
      <c r="K167" s="11" t="s">
        <v>1639</v>
      </c>
      <c r="L167" s="14" t="s">
        <v>1640</v>
      </c>
      <c r="M167" s="11"/>
      <c r="N167" s="15">
        <v>1.68</v>
      </c>
      <c r="O167" s="15" t="str">
        <f>VLOOKUP(A167,Result!A:D,2,FALSE)</f>
        <v>No</v>
      </c>
      <c r="P167" s="15">
        <f>VLOOKUP(A167,Result!A:D,4,FALSE)</f>
        <v>1.901</v>
      </c>
      <c r="Q167" s="16">
        <f>VLOOKUP(A167,Result!A:D,3,FALSE)</f>
        <v>0.42599999999999999</v>
      </c>
      <c r="R167" s="16">
        <f>VLOOKUP(A167,Result!A:E,5,FALSE)</f>
        <v>0</v>
      </c>
      <c r="S167" s="28">
        <f>P167+Q167+R167</f>
        <v>2.327</v>
      </c>
      <c r="T167" s="32">
        <f t="shared" si="10"/>
        <v>255.59999999999997</v>
      </c>
      <c r="U167" s="32">
        <f t="shared" si="11"/>
        <v>1698.71</v>
      </c>
      <c r="V167" s="33">
        <f t="shared" si="9"/>
        <v>328.5</v>
      </c>
      <c r="W167" s="34">
        <f t="shared" si="12"/>
        <v>2027.21</v>
      </c>
      <c r="X167" s="10"/>
      <c r="Y167" s="10"/>
      <c r="Z167" s="10"/>
      <c r="AA167" s="10"/>
      <c r="AB167" s="10"/>
      <c r="AC167" s="10"/>
      <c r="AD167" s="10"/>
      <c r="AE167" s="10"/>
      <c r="AF167" s="10"/>
      <c r="AG167" s="10"/>
      <c r="AH167" s="10"/>
      <c r="AI167" s="10"/>
    </row>
    <row r="168" spans="1:35" ht="15.75" customHeight="1" x14ac:dyDescent="0.25">
      <c r="A168" s="6">
        <v>441</v>
      </c>
      <c r="B168" s="11" t="s">
        <v>112</v>
      </c>
      <c r="C168" s="11" t="s">
        <v>1606</v>
      </c>
      <c r="D168" s="11" t="s">
        <v>1641</v>
      </c>
      <c r="E168" s="12">
        <v>12437</v>
      </c>
      <c r="F168" s="17">
        <v>43944</v>
      </c>
      <c r="G168" s="12">
        <v>43875</v>
      </c>
      <c r="H168" s="11" t="s">
        <v>114</v>
      </c>
      <c r="I168" s="14" t="s">
        <v>446</v>
      </c>
      <c r="J168" s="11" t="s">
        <v>1642</v>
      </c>
      <c r="K168" s="11" t="s">
        <v>82</v>
      </c>
      <c r="L168" s="14" t="s">
        <v>82</v>
      </c>
      <c r="M168" s="11"/>
      <c r="N168" s="15">
        <v>0.61</v>
      </c>
      <c r="O168" s="15" t="str">
        <f>VLOOKUP(A168,Result!A:D,2,FALSE)</f>
        <v>No</v>
      </c>
      <c r="P168" s="15">
        <f>VLOOKUP(A168,Result!A:D,4,FALSE)</f>
        <v>0.30499999999999999</v>
      </c>
      <c r="Q168" s="16">
        <f>VLOOKUP(A168,Result!A:D,3,FALSE)</f>
        <v>0</v>
      </c>
      <c r="R168" s="16">
        <f>VLOOKUP(A168,Result!A:E,5,FALSE)</f>
        <v>0</v>
      </c>
      <c r="S168" s="28">
        <f>P168+Q168+R168</f>
        <v>0.30499999999999999</v>
      </c>
      <c r="T168" s="32">
        <f t="shared" si="10"/>
        <v>0</v>
      </c>
      <c r="U168" s="32">
        <f t="shared" si="11"/>
        <v>222.65</v>
      </c>
      <c r="V168" s="33">
        <f t="shared" si="9"/>
        <v>328.5</v>
      </c>
      <c r="W168" s="34">
        <f t="shared" si="12"/>
        <v>551.15</v>
      </c>
      <c r="X168" s="10"/>
      <c r="Y168" s="10"/>
      <c r="Z168" s="10"/>
      <c r="AA168" s="10"/>
      <c r="AB168" s="10"/>
      <c r="AC168" s="10"/>
      <c r="AD168" s="10"/>
      <c r="AE168" s="10"/>
      <c r="AF168" s="10"/>
      <c r="AG168" s="10"/>
      <c r="AH168" s="10"/>
      <c r="AI168" s="10"/>
    </row>
    <row r="169" spans="1:35" ht="15.75" customHeight="1" x14ac:dyDescent="0.25">
      <c r="A169" s="6">
        <v>442</v>
      </c>
      <c r="B169" s="11" t="s">
        <v>112</v>
      </c>
      <c r="C169" s="11" t="s">
        <v>1606</v>
      </c>
      <c r="D169" s="11" t="s">
        <v>1643</v>
      </c>
      <c r="E169" s="12">
        <v>16672</v>
      </c>
      <c r="F169" s="19"/>
      <c r="G169" s="12">
        <v>43875</v>
      </c>
      <c r="H169" s="11" t="s">
        <v>114</v>
      </c>
      <c r="I169" s="14" t="s">
        <v>265</v>
      </c>
      <c r="J169" s="11" t="s">
        <v>1644</v>
      </c>
      <c r="K169" s="11" t="s">
        <v>82</v>
      </c>
      <c r="L169" s="14" t="s">
        <v>82</v>
      </c>
      <c r="M169" s="11" t="s">
        <v>1645</v>
      </c>
      <c r="N169" s="15">
        <v>0.37</v>
      </c>
      <c r="O169" s="15" t="str">
        <f>VLOOKUP(A169,Result!A:D,2,FALSE)</f>
        <v>No</v>
      </c>
      <c r="P169" s="15">
        <f>VLOOKUP(A169,Result!A:D,4,FALSE)</f>
        <v>6.8000000000000005E-2</v>
      </c>
      <c r="Q169" s="16">
        <f>VLOOKUP(A169,Result!A:D,3,FALSE)</f>
        <v>0</v>
      </c>
      <c r="R169" s="16">
        <f>VLOOKUP(A169,Result!A:E,5,FALSE)</f>
        <v>0</v>
      </c>
      <c r="S169" s="28">
        <f>P169+Q169+R169</f>
        <v>6.8000000000000005E-2</v>
      </c>
      <c r="T169" s="32">
        <f t="shared" si="10"/>
        <v>0</v>
      </c>
      <c r="U169" s="32">
        <f t="shared" si="11"/>
        <v>49.64</v>
      </c>
      <c r="V169" s="33">
        <f t="shared" si="9"/>
        <v>328.5</v>
      </c>
      <c r="W169" s="34">
        <f t="shared" si="12"/>
        <v>378.14</v>
      </c>
      <c r="X169" s="10"/>
      <c r="Y169" s="10"/>
      <c r="Z169" s="10"/>
      <c r="AA169" s="10"/>
      <c r="AB169" s="10"/>
      <c r="AC169" s="10"/>
      <c r="AD169" s="10"/>
      <c r="AE169" s="10"/>
      <c r="AF169" s="10"/>
      <c r="AG169" s="10"/>
      <c r="AH169" s="10"/>
      <c r="AI169" s="10"/>
    </row>
    <row r="170" spans="1:35" ht="15.75" customHeight="1" x14ac:dyDescent="0.25">
      <c r="A170" s="6">
        <v>443</v>
      </c>
      <c r="B170" s="11" t="s">
        <v>112</v>
      </c>
      <c r="C170" s="11" t="s">
        <v>1606</v>
      </c>
      <c r="D170" s="11" t="s">
        <v>1646</v>
      </c>
      <c r="E170" s="12">
        <v>14617</v>
      </c>
      <c r="F170" s="19"/>
      <c r="G170" s="12">
        <v>43875</v>
      </c>
      <c r="H170" s="11" t="s">
        <v>114</v>
      </c>
      <c r="I170" s="14" t="s">
        <v>97</v>
      </c>
      <c r="J170" s="11" t="s">
        <v>97</v>
      </c>
      <c r="K170" s="11" t="s">
        <v>1647</v>
      </c>
      <c r="L170" s="14" t="s">
        <v>82</v>
      </c>
      <c r="M170" s="11" t="s">
        <v>1648</v>
      </c>
      <c r="N170" s="15">
        <v>0.62</v>
      </c>
      <c r="O170" s="15" t="str">
        <f>VLOOKUP(A170,Result!A:D,2,FALSE)</f>
        <v>No</v>
      </c>
      <c r="P170" s="15">
        <f>VLOOKUP(A170,Result!A:D,4,FALSE)</f>
        <v>0</v>
      </c>
      <c r="Q170" s="16">
        <f>VLOOKUP(A170,Result!A:D,3,FALSE)</f>
        <v>0</v>
      </c>
      <c r="R170" s="16">
        <f>VLOOKUP(A170,Result!A:E,5,FALSE)</f>
        <v>0</v>
      </c>
      <c r="S170" s="28">
        <f>P170+Q170+R170</f>
        <v>0</v>
      </c>
      <c r="T170" s="32">
        <f t="shared" si="10"/>
        <v>0</v>
      </c>
      <c r="U170" s="32">
        <f t="shared" si="11"/>
        <v>0</v>
      </c>
      <c r="V170" s="33">
        <f t="shared" si="9"/>
        <v>328.5</v>
      </c>
      <c r="W170" s="34">
        <f t="shared" si="12"/>
        <v>328.5</v>
      </c>
      <c r="X170" s="10"/>
      <c r="Y170" s="10"/>
      <c r="Z170" s="10"/>
      <c r="AA170" s="10"/>
      <c r="AB170" s="10"/>
      <c r="AC170" s="10"/>
      <c r="AD170" s="10"/>
      <c r="AE170" s="10"/>
      <c r="AF170" s="10"/>
      <c r="AG170" s="10"/>
      <c r="AH170" s="10"/>
      <c r="AI170" s="10"/>
    </row>
    <row r="171" spans="1:35" ht="15.75" customHeight="1" x14ac:dyDescent="0.25">
      <c r="A171" s="6">
        <v>444</v>
      </c>
      <c r="B171" s="11" t="s">
        <v>112</v>
      </c>
      <c r="C171" s="11" t="s">
        <v>1619</v>
      </c>
      <c r="D171" s="11" t="s">
        <v>1649</v>
      </c>
      <c r="E171" s="12">
        <v>18878</v>
      </c>
      <c r="F171" s="17">
        <v>43972</v>
      </c>
      <c r="G171" s="12">
        <v>43875</v>
      </c>
      <c r="H171" s="11" t="s">
        <v>114</v>
      </c>
      <c r="I171" s="14" t="s">
        <v>97</v>
      </c>
      <c r="J171" s="11" t="s">
        <v>97</v>
      </c>
      <c r="K171" s="11" t="s">
        <v>1650</v>
      </c>
      <c r="L171" s="14" t="s">
        <v>1651</v>
      </c>
      <c r="M171" s="11" t="s">
        <v>1635</v>
      </c>
      <c r="N171" s="15">
        <v>0.28000000000000003</v>
      </c>
      <c r="O171" s="15" t="str">
        <f>VLOOKUP(A171,Result!A:D,2,FALSE)</f>
        <v>No</v>
      </c>
      <c r="P171" s="15">
        <f>VLOOKUP(A171,Result!A:D,4,FALSE)</f>
        <v>0</v>
      </c>
      <c r="Q171" s="16">
        <f>VLOOKUP(A171,Result!A:D,3,FALSE)</f>
        <v>0.49099999999999999</v>
      </c>
      <c r="R171" s="16">
        <f>VLOOKUP(A171,Result!A:E,5,FALSE)</f>
        <v>0</v>
      </c>
      <c r="S171" s="28">
        <f>P171+Q171+R171</f>
        <v>0.49099999999999999</v>
      </c>
      <c r="T171" s="32">
        <f t="shared" si="10"/>
        <v>294.59999999999997</v>
      </c>
      <c r="U171" s="32">
        <f t="shared" si="11"/>
        <v>358.42999999999995</v>
      </c>
      <c r="V171" s="33">
        <f t="shared" si="9"/>
        <v>328.5</v>
      </c>
      <c r="W171" s="34">
        <f t="shared" si="12"/>
        <v>686.93</v>
      </c>
      <c r="X171" s="10"/>
      <c r="Y171" s="10"/>
      <c r="Z171" s="10"/>
      <c r="AA171" s="10"/>
      <c r="AB171" s="10"/>
      <c r="AC171" s="10"/>
      <c r="AD171" s="10"/>
      <c r="AE171" s="10"/>
      <c r="AF171" s="10"/>
      <c r="AG171" s="10"/>
      <c r="AH171" s="10"/>
      <c r="AI171" s="10"/>
    </row>
    <row r="172" spans="1:35" ht="15.75" customHeight="1" x14ac:dyDescent="0.25">
      <c r="A172" s="6">
        <v>445</v>
      </c>
      <c r="B172" s="11" t="s">
        <v>112</v>
      </c>
      <c r="C172" s="11" t="s">
        <v>1606</v>
      </c>
      <c r="D172" s="11" t="s">
        <v>1652</v>
      </c>
      <c r="E172" s="12">
        <v>17025</v>
      </c>
      <c r="F172" s="17">
        <v>43942</v>
      </c>
      <c r="G172" s="12">
        <v>43873</v>
      </c>
      <c r="H172" s="11" t="s">
        <v>114</v>
      </c>
      <c r="I172" s="14" t="s">
        <v>1653</v>
      </c>
      <c r="J172" s="11" t="s">
        <v>1654</v>
      </c>
      <c r="K172" s="11" t="s">
        <v>1655</v>
      </c>
      <c r="L172" s="14" t="s">
        <v>1656</v>
      </c>
      <c r="M172" s="11"/>
      <c r="N172" s="15">
        <v>1.88</v>
      </c>
      <c r="O172" s="15" t="str">
        <f>VLOOKUP(A172,Result!A:D,2,FALSE)</f>
        <v>No</v>
      </c>
      <c r="P172" s="15">
        <f>VLOOKUP(A172,Result!A:D,4,FALSE)</f>
        <v>2.0750000000000002</v>
      </c>
      <c r="Q172" s="16">
        <f>VLOOKUP(A172,Result!A:D,3,FALSE)</f>
        <v>0.307</v>
      </c>
      <c r="R172" s="16">
        <f>VLOOKUP(A172,Result!A:E,5,FALSE)</f>
        <v>0</v>
      </c>
      <c r="S172" s="28">
        <f>P172+Q172+R172</f>
        <v>2.3820000000000001</v>
      </c>
      <c r="T172" s="32">
        <f t="shared" si="10"/>
        <v>184.19999999999996</v>
      </c>
      <c r="U172" s="32">
        <f t="shared" si="11"/>
        <v>1738.86</v>
      </c>
      <c r="V172" s="33">
        <f t="shared" si="9"/>
        <v>328.5</v>
      </c>
      <c r="W172" s="34">
        <f t="shared" si="12"/>
        <v>2067.3599999999997</v>
      </c>
      <c r="X172" s="10"/>
      <c r="Y172" s="10"/>
      <c r="Z172" s="10"/>
      <c r="AA172" s="10"/>
      <c r="AB172" s="10"/>
      <c r="AC172" s="10"/>
      <c r="AD172" s="10"/>
      <c r="AE172" s="10"/>
      <c r="AF172" s="10"/>
      <c r="AG172" s="10"/>
      <c r="AH172" s="10"/>
      <c r="AI172" s="10"/>
    </row>
    <row r="173" spans="1:35" ht="15.75" customHeight="1" x14ac:dyDescent="0.25">
      <c r="A173" s="6">
        <v>446</v>
      </c>
      <c r="B173" s="11" t="s">
        <v>112</v>
      </c>
      <c r="C173" s="11" t="s">
        <v>1606</v>
      </c>
      <c r="D173" s="11" t="s">
        <v>1657</v>
      </c>
      <c r="E173" s="12">
        <v>16991</v>
      </c>
      <c r="F173" s="17">
        <v>44026</v>
      </c>
      <c r="G173" s="12">
        <v>43875</v>
      </c>
      <c r="H173" s="11" t="s">
        <v>114</v>
      </c>
      <c r="I173" s="14" t="s">
        <v>97</v>
      </c>
      <c r="J173" s="11" t="s">
        <v>97</v>
      </c>
      <c r="K173" s="11" t="s">
        <v>82</v>
      </c>
      <c r="L173" s="14" t="s">
        <v>82</v>
      </c>
      <c r="M173" s="11" t="s">
        <v>1658</v>
      </c>
      <c r="N173" s="15">
        <v>0.34</v>
      </c>
      <c r="O173" s="15" t="str">
        <f>VLOOKUP(A173,Result!A:D,2,FALSE)</f>
        <v>No</v>
      </c>
      <c r="P173" s="15">
        <f>VLOOKUP(A173,Result!A:D,4,FALSE)</f>
        <v>0</v>
      </c>
      <c r="Q173" s="16">
        <f>VLOOKUP(A173,Result!A:D,3,FALSE)</f>
        <v>0</v>
      </c>
      <c r="R173" s="16">
        <f>VLOOKUP(A173,Result!A:E,5,FALSE)</f>
        <v>0</v>
      </c>
      <c r="S173" s="28">
        <f>P173+Q173+R173</f>
        <v>0</v>
      </c>
      <c r="T173" s="32">
        <f t="shared" si="10"/>
        <v>0</v>
      </c>
      <c r="U173" s="32">
        <f t="shared" si="11"/>
        <v>0</v>
      </c>
      <c r="V173" s="33">
        <f t="shared" si="9"/>
        <v>328.5</v>
      </c>
      <c r="W173" s="34">
        <f t="shared" si="12"/>
        <v>328.5</v>
      </c>
      <c r="X173" s="10"/>
      <c r="Y173" s="10"/>
      <c r="Z173" s="10"/>
      <c r="AA173" s="10"/>
      <c r="AB173" s="10"/>
      <c r="AC173" s="10"/>
      <c r="AD173" s="10"/>
      <c r="AE173" s="10"/>
      <c r="AF173" s="10"/>
      <c r="AG173" s="10"/>
      <c r="AH173" s="10"/>
      <c r="AI173" s="10"/>
    </row>
    <row r="174" spans="1:35" ht="15.75" customHeight="1" x14ac:dyDescent="0.25">
      <c r="A174" s="6">
        <v>447</v>
      </c>
      <c r="B174" s="11" t="s">
        <v>112</v>
      </c>
      <c r="C174" s="11" t="s">
        <v>1606</v>
      </c>
      <c r="D174" s="11" t="s">
        <v>1659</v>
      </c>
      <c r="E174" s="12">
        <v>13636</v>
      </c>
      <c r="F174" s="17">
        <v>43991</v>
      </c>
      <c r="G174" s="12">
        <v>43875</v>
      </c>
      <c r="H174" s="11" t="s">
        <v>114</v>
      </c>
      <c r="I174" s="14" t="s">
        <v>1660</v>
      </c>
      <c r="J174" s="11" t="s">
        <v>97</v>
      </c>
      <c r="K174" s="11" t="s">
        <v>1661</v>
      </c>
      <c r="L174" s="14" t="s">
        <v>1662</v>
      </c>
      <c r="M174" s="11" t="s">
        <v>1663</v>
      </c>
      <c r="N174" s="15">
        <v>0.83</v>
      </c>
      <c r="O174" s="15" t="str">
        <f>VLOOKUP(A174,Result!A:D,2,FALSE)</f>
        <v>No</v>
      </c>
      <c r="P174" s="15">
        <f>VLOOKUP(A174,Result!A:D,4,FALSE)</f>
        <v>0.41099999999999998</v>
      </c>
      <c r="Q174" s="16">
        <f>VLOOKUP(A174,Result!A:D,3,FALSE)</f>
        <v>0.307</v>
      </c>
      <c r="R174" s="16">
        <f>VLOOKUP(A174,Result!A:E,5,FALSE)</f>
        <v>0</v>
      </c>
      <c r="S174" s="28">
        <f>P174+Q174+R174</f>
        <v>0.71799999999999997</v>
      </c>
      <c r="T174" s="32">
        <f t="shared" si="10"/>
        <v>184.19999999999996</v>
      </c>
      <c r="U174" s="32">
        <f t="shared" si="11"/>
        <v>524.14</v>
      </c>
      <c r="V174" s="33">
        <f t="shared" ref="V174:V237" si="13">SUM(0.45*73/0.1)</f>
        <v>328.5</v>
      </c>
      <c r="W174" s="34">
        <f t="shared" si="12"/>
        <v>852.64</v>
      </c>
      <c r="X174" s="10"/>
      <c r="Y174" s="10"/>
      <c r="Z174" s="10"/>
      <c r="AA174" s="10"/>
      <c r="AB174" s="10"/>
      <c r="AC174" s="10"/>
      <c r="AD174" s="10"/>
      <c r="AE174" s="10"/>
      <c r="AF174" s="10"/>
      <c r="AG174" s="10"/>
      <c r="AH174" s="10"/>
      <c r="AI174" s="10"/>
    </row>
    <row r="175" spans="1:35" ht="15.75" customHeight="1" x14ac:dyDescent="0.25">
      <c r="A175" s="6">
        <v>448</v>
      </c>
      <c r="B175" s="11" t="s">
        <v>112</v>
      </c>
      <c r="C175" s="11" t="s">
        <v>1619</v>
      </c>
      <c r="D175" s="11" t="s">
        <v>1664</v>
      </c>
      <c r="E175" s="12">
        <v>17567</v>
      </c>
      <c r="F175" s="17">
        <v>43951</v>
      </c>
      <c r="G175" s="12">
        <v>43875</v>
      </c>
      <c r="H175" s="11" t="s">
        <v>114</v>
      </c>
      <c r="I175" s="14" t="s">
        <v>1665</v>
      </c>
      <c r="J175" s="11" t="s">
        <v>80</v>
      </c>
      <c r="K175" s="11" t="s">
        <v>82</v>
      </c>
      <c r="L175" s="14" t="s">
        <v>82</v>
      </c>
      <c r="M175" s="11" t="s">
        <v>139</v>
      </c>
      <c r="N175" s="15" t="s">
        <v>85</v>
      </c>
      <c r="O175" s="15" t="str">
        <f>VLOOKUP(A175,Result!A:D,2,FALSE)</f>
        <v>No</v>
      </c>
      <c r="P175" s="15">
        <f>VLOOKUP(A175,Result!A:D,4,FALSE)</f>
        <v>0.31</v>
      </c>
      <c r="Q175" s="16">
        <f>VLOOKUP(A175,Result!A:D,3,FALSE)</f>
        <v>0</v>
      </c>
      <c r="R175" s="16">
        <f>VLOOKUP(A175,Result!A:E,5,FALSE)</f>
        <v>0</v>
      </c>
      <c r="S175" s="28">
        <f>P175+Q175+R175</f>
        <v>0.31</v>
      </c>
      <c r="T175" s="32">
        <f t="shared" si="10"/>
        <v>0</v>
      </c>
      <c r="U175" s="32">
        <f t="shared" si="11"/>
        <v>226.29999999999998</v>
      </c>
      <c r="V175" s="33">
        <f t="shared" si="13"/>
        <v>328.5</v>
      </c>
      <c r="W175" s="34">
        <f t="shared" si="12"/>
        <v>554.79999999999995</v>
      </c>
      <c r="X175" s="10"/>
      <c r="Y175" s="10"/>
      <c r="Z175" s="10"/>
      <c r="AA175" s="10"/>
      <c r="AB175" s="10"/>
      <c r="AC175" s="10"/>
      <c r="AD175" s="10"/>
      <c r="AE175" s="10"/>
      <c r="AF175" s="10"/>
      <c r="AG175" s="10"/>
      <c r="AH175" s="10"/>
      <c r="AI175" s="10"/>
    </row>
    <row r="176" spans="1:35" ht="15.75" customHeight="1" x14ac:dyDescent="0.25">
      <c r="A176" s="6">
        <v>449</v>
      </c>
      <c r="B176" s="11" t="s">
        <v>112</v>
      </c>
      <c r="C176" s="11" t="s">
        <v>1619</v>
      </c>
      <c r="D176" s="11" t="s">
        <v>1666</v>
      </c>
      <c r="E176" s="12">
        <v>17914</v>
      </c>
      <c r="F176" s="17">
        <v>43971</v>
      </c>
      <c r="G176" s="12">
        <v>43875</v>
      </c>
      <c r="H176" s="11" t="s">
        <v>114</v>
      </c>
      <c r="I176" s="14" t="s">
        <v>97</v>
      </c>
      <c r="J176" s="11" t="s">
        <v>97</v>
      </c>
      <c r="K176" s="11" t="s">
        <v>82</v>
      </c>
      <c r="L176" s="14" t="s">
        <v>82</v>
      </c>
      <c r="M176" s="11" t="s">
        <v>1609</v>
      </c>
      <c r="N176" s="15" t="s">
        <v>85</v>
      </c>
      <c r="O176" s="15" t="str">
        <f>VLOOKUP(A176,Result!A:D,2,FALSE)</f>
        <v>No</v>
      </c>
      <c r="P176" s="15">
        <f>VLOOKUP(A176,Result!A:D,4,FALSE)</f>
        <v>0</v>
      </c>
      <c r="Q176" s="16">
        <f>VLOOKUP(A176,Result!A:D,3,FALSE)</f>
        <v>0</v>
      </c>
      <c r="R176" s="16">
        <f>VLOOKUP(A176,Result!A:E,5,FALSE)</f>
        <v>0</v>
      </c>
      <c r="S176" s="28">
        <f>P176+Q176+R176</f>
        <v>0</v>
      </c>
      <c r="T176" s="32">
        <f t="shared" si="10"/>
        <v>0</v>
      </c>
      <c r="U176" s="32">
        <f t="shared" si="11"/>
        <v>0</v>
      </c>
      <c r="V176" s="33">
        <f t="shared" si="13"/>
        <v>328.5</v>
      </c>
      <c r="W176" s="34">
        <f t="shared" si="12"/>
        <v>328.5</v>
      </c>
      <c r="X176" s="10"/>
      <c r="Y176" s="10"/>
      <c r="Z176" s="10"/>
      <c r="AA176" s="10"/>
      <c r="AB176" s="10"/>
      <c r="AC176" s="10"/>
      <c r="AD176" s="10"/>
      <c r="AE176" s="10"/>
      <c r="AF176" s="10"/>
      <c r="AG176" s="10"/>
      <c r="AH176" s="10"/>
      <c r="AI176" s="10"/>
    </row>
    <row r="177" spans="1:35" ht="15.75" customHeight="1" x14ac:dyDescent="0.25">
      <c r="A177" s="6">
        <v>450</v>
      </c>
      <c r="B177" s="11" t="s">
        <v>112</v>
      </c>
      <c r="C177" s="11" t="s">
        <v>1619</v>
      </c>
      <c r="D177" s="11" t="s">
        <v>1667</v>
      </c>
      <c r="E177" s="12">
        <v>22007</v>
      </c>
      <c r="F177" s="17">
        <v>43945</v>
      </c>
      <c r="G177" s="12">
        <v>43859</v>
      </c>
      <c r="H177" s="11" t="s">
        <v>78</v>
      </c>
      <c r="I177" s="14" t="s">
        <v>1668</v>
      </c>
      <c r="J177" s="11" t="s">
        <v>1669</v>
      </c>
      <c r="K177" s="11" t="s">
        <v>1670</v>
      </c>
      <c r="L177" s="14" t="s">
        <v>82</v>
      </c>
      <c r="M177" s="11" t="s">
        <v>82</v>
      </c>
      <c r="N177" s="15">
        <v>0.94</v>
      </c>
      <c r="O177" s="15" t="str">
        <f>VLOOKUP(A177,Result!A:D,2,FALSE)</f>
        <v>No</v>
      </c>
      <c r="P177" s="15">
        <f>VLOOKUP(A177,Result!A:D,4,FALSE)</f>
        <v>1.2569999999999999</v>
      </c>
      <c r="Q177" s="16">
        <f>VLOOKUP(A177,Result!A:D,3,FALSE)</f>
        <v>0</v>
      </c>
      <c r="R177" s="16">
        <f>VLOOKUP(A177,Result!A:E,5,FALSE)</f>
        <v>0</v>
      </c>
      <c r="S177" s="28">
        <f>P177+Q177+R177</f>
        <v>1.2569999999999999</v>
      </c>
      <c r="T177" s="32">
        <f t="shared" si="10"/>
        <v>0</v>
      </c>
      <c r="U177" s="32">
        <f t="shared" si="11"/>
        <v>917.6099999999999</v>
      </c>
      <c r="V177" s="33">
        <f t="shared" si="13"/>
        <v>328.5</v>
      </c>
      <c r="W177" s="34">
        <f t="shared" si="12"/>
        <v>1246.1099999999999</v>
      </c>
      <c r="X177" s="10"/>
      <c r="Y177" s="10"/>
      <c r="Z177" s="10"/>
      <c r="AA177" s="10"/>
      <c r="AB177" s="10"/>
      <c r="AC177" s="10"/>
      <c r="AD177" s="10"/>
      <c r="AE177" s="10"/>
      <c r="AF177" s="10"/>
      <c r="AG177" s="10"/>
      <c r="AH177" s="10"/>
      <c r="AI177" s="10"/>
    </row>
    <row r="178" spans="1:35" ht="15.75" customHeight="1" x14ac:dyDescent="0.25">
      <c r="A178" s="6">
        <v>451</v>
      </c>
      <c r="B178" s="11" t="s">
        <v>112</v>
      </c>
      <c r="C178" s="11" t="s">
        <v>1606</v>
      </c>
      <c r="D178" s="11" t="s">
        <v>1671</v>
      </c>
      <c r="E178" s="12">
        <v>20363</v>
      </c>
      <c r="F178" s="17">
        <v>43952</v>
      </c>
      <c r="G178" s="12">
        <v>43880</v>
      </c>
      <c r="H178" s="11" t="s">
        <v>108</v>
      </c>
      <c r="I178" s="14" t="s">
        <v>1672</v>
      </c>
      <c r="J178" s="11" t="s">
        <v>80</v>
      </c>
      <c r="K178" s="11" t="s">
        <v>1673</v>
      </c>
      <c r="L178" s="14" t="s">
        <v>82</v>
      </c>
      <c r="M178" s="11" t="s">
        <v>1674</v>
      </c>
      <c r="N178" s="15">
        <v>0.93</v>
      </c>
      <c r="O178" s="15" t="str">
        <f>VLOOKUP(A178,Result!A:D,2,FALSE)</f>
        <v>No</v>
      </c>
      <c r="P178" s="15">
        <f>VLOOKUP(A178,Result!A:D,4,FALSE)</f>
        <v>0.68300000000000005</v>
      </c>
      <c r="Q178" s="16">
        <f>VLOOKUP(A178,Result!A:D,3,FALSE)</f>
        <v>0</v>
      </c>
      <c r="R178" s="16">
        <f>VLOOKUP(A178,Result!A:E,5,FALSE)</f>
        <v>0.20200000000000001</v>
      </c>
      <c r="S178" s="28">
        <f>P178+Q178+R178</f>
        <v>0.88500000000000001</v>
      </c>
      <c r="T178" s="32">
        <f t="shared" si="10"/>
        <v>121.2</v>
      </c>
      <c r="U178" s="32">
        <f t="shared" si="11"/>
        <v>646.04999999999995</v>
      </c>
      <c r="V178" s="33">
        <f t="shared" si="13"/>
        <v>328.5</v>
      </c>
      <c r="W178" s="34">
        <f t="shared" si="12"/>
        <v>974.55</v>
      </c>
      <c r="X178" s="10"/>
      <c r="Y178" s="10"/>
      <c r="Z178" s="10"/>
      <c r="AA178" s="10"/>
      <c r="AB178" s="10"/>
      <c r="AC178" s="10"/>
      <c r="AD178" s="10"/>
      <c r="AE178" s="10"/>
      <c r="AF178" s="10"/>
      <c r="AG178" s="10"/>
      <c r="AH178" s="10"/>
      <c r="AI178" s="10"/>
    </row>
    <row r="179" spans="1:35" ht="15.75" customHeight="1" x14ac:dyDescent="0.25">
      <c r="A179" s="6">
        <v>452</v>
      </c>
      <c r="B179" s="11" t="s">
        <v>112</v>
      </c>
      <c r="C179" s="11" t="s">
        <v>1606</v>
      </c>
      <c r="D179" s="11" t="s">
        <v>1675</v>
      </c>
      <c r="E179" s="12">
        <v>24922</v>
      </c>
      <c r="F179" s="17">
        <v>43945</v>
      </c>
      <c r="G179" s="12">
        <v>43875</v>
      </c>
      <c r="H179" s="11" t="s">
        <v>114</v>
      </c>
      <c r="I179" s="14" t="s">
        <v>97</v>
      </c>
      <c r="J179" s="11" t="s">
        <v>97</v>
      </c>
      <c r="K179" s="11" t="s">
        <v>82</v>
      </c>
      <c r="L179" s="14" t="s">
        <v>82</v>
      </c>
      <c r="M179" s="11" t="s">
        <v>1676</v>
      </c>
      <c r="N179" s="15">
        <v>0.27</v>
      </c>
      <c r="O179" s="15" t="str">
        <f>VLOOKUP(A179,Result!A:D,2,FALSE)</f>
        <v>No</v>
      </c>
      <c r="P179" s="15">
        <f>VLOOKUP(A179,Result!A:D,4,FALSE)</f>
        <v>0</v>
      </c>
      <c r="Q179" s="16">
        <f>VLOOKUP(A179,Result!A:D,3,FALSE)</f>
        <v>0</v>
      </c>
      <c r="R179" s="16">
        <f>VLOOKUP(A179,Result!A:E,5,FALSE)</f>
        <v>0</v>
      </c>
      <c r="S179" s="28">
        <f>P179+Q179+R179</f>
        <v>0</v>
      </c>
      <c r="T179" s="32">
        <f t="shared" si="10"/>
        <v>0</v>
      </c>
      <c r="U179" s="32">
        <f t="shared" si="11"/>
        <v>0</v>
      </c>
      <c r="V179" s="33">
        <f t="shared" si="13"/>
        <v>328.5</v>
      </c>
      <c r="W179" s="34">
        <f t="shared" si="12"/>
        <v>328.5</v>
      </c>
      <c r="X179" s="10"/>
      <c r="Y179" s="10"/>
      <c r="Z179" s="10"/>
      <c r="AA179" s="10"/>
      <c r="AB179" s="10"/>
      <c r="AC179" s="10"/>
      <c r="AD179" s="10"/>
      <c r="AE179" s="10"/>
      <c r="AF179" s="10"/>
      <c r="AG179" s="10"/>
      <c r="AH179" s="10"/>
      <c r="AI179" s="10"/>
    </row>
    <row r="180" spans="1:35" ht="15.75" customHeight="1" x14ac:dyDescent="0.25">
      <c r="A180" s="6">
        <v>453</v>
      </c>
      <c r="B180" s="11" t="s">
        <v>112</v>
      </c>
      <c r="C180" s="11" t="s">
        <v>1606</v>
      </c>
      <c r="D180" s="11" t="s">
        <v>1677</v>
      </c>
      <c r="E180" s="12">
        <v>17203</v>
      </c>
      <c r="F180" s="17">
        <v>43994</v>
      </c>
      <c r="G180" s="12">
        <v>43867</v>
      </c>
      <c r="H180" s="11" t="s">
        <v>114</v>
      </c>
      <c r="I180" s="14" t="s">
        <v>115</v>
      </c>
      <c r="J180" s="11" t="s">
        <v>97</v>
      </c>
      <c r="K180" s="11" t="s">
        <v>82</v>
      </c>
      <c r="L180" s="14" t="s">
        <v>82</v>
      </c>
      <c r="M180" s="11" t="s">
        <v>1678</v>
      </c>
      <c r="N180" s="15">
        <v>0.95</v>
      </c>
      <c r="O180" s="15" t="str">
        <f>VLOOKUP(A180,Result!A:D,2,FALSE)</f>
        <v>No</v>
      </c>
      <c r="P180" s="15">
        <f>VLOOKUP(A180,Result!A:D,4,FALSE)</f>
        <v>0</v>
      </c>
      <c r="Q180" s="16">
        <f>VLOOKUP(A180,Result!A:D,3,FALSE)</f>
        <v>0</v>
      </c>
      <c r="R180" s="16">
        <f>VLOOKUP(A180,Result!A:E,5,FALSE)</f>
        <v>0</v>
      </c>
      <c r="S180" s="28">
        <f>P180+Q180+R180</f>
        <v>0</v>
      </c>
      <c r="T180" s="32">
        <f t="shared" si="10"/>
        <v>0</v>
      </c>
      <c r="U180" s="32">
        <f t="shared" si="11"/>
        <v>0</v>
      </c>
      <c r="V180" s="33">
        <f t="shared" si="13"/>
        <v>328.5</v>
      </c>
      <c r="W180" s="34">
        <f t="shared" si="12"/>
        <v>328.5</v>
      </c>
      <c r="X180" s="10"/>
      <c r="Y180" s="10"/>
      <c r="Z180" s="10"/>
      <c r="AA180" s="10"/>
      <c r="AB180" s="10"/>
      <c r="AC180" s="10"/>
      <c r="AD180" s="10"/>
      <c r="AE180" s="10"/>
      <c r="AF180" s="10"/>
      <c r="AG180" s="10"/>
      <c r="AH180" s="10"/>
      <c r="AI180" s="10"/>
    </row>
    <row r="181" spans="1:35" ht="15.75" customHeight="1" x14ac:dyDescent="0.25">
      <c r="A181" s="6">
        <v>454</v>
      </c>
      <c r="B181" s="11" t="s">
        <v>112</v>
      </c>
      <c r="C181" s="11" t="s">
        <v>1606</v>
      </c>
      <c r="D181" s="11" t="s">
        <v>1679</v>
      </c>
      <c r="E181" s="12">
        <v>19456</v>
      </c>
      <c r="F181" s="17">
        <v>43969</v>
      </c>
      <c r="G181" s="12">
        <v>43875</v>
      </c>
      <c r="H181" s="11" t="s">
        <v>114</v>
      </c>
      <c r="I181" s="14" t="s">
        <v>265</v>
      </c>
      <c r="J181" s="11" t="s">
        <v>80</v>
      </c>
      <c r="K181" s="11" t="s">
        <v>82</v>
      </c>
      <c r="L181" s="14" t="s">
        <v>82</v>
      </c>
      <c r="M181" s="11" t="s">
        <v>1680</v>
      </c>
      <c r="N181" s="15">
        <v>0.74</v>
      </c>
      <c r="O181" s="15" t="str">
        <f>VLOOKUP(A181,Result!A:D,2,FALSE)</f>
        <v>No</v>
      </c>
      <c r="P181" s="15">
        <f>VLOOKUP(A181,Result!A:D,4,FALSE)</f>
        <v>6.8000000000000005E-2</v>
      </c>
      <c r="Q181" s="16">
        <f>VLOOKUP(A181,Result!A:D,3,FALSE)</f>
        <v>0</v>
      </c>
      <c r="R181" s="16">
        <f>VLOOKUP(A181,Result!A:E,5,FALSE)</f>
        <v>0</v>
      </c>
      <c r="S181" s="28">
        <f>P181+Q181+R181</f>
        <v>6.8000000000000005E-2</v>
      </c>
      <c r="T181" s="32">
        <f t="shared" si="10"/>
        <v>0</v>
      </c>
      <c r="U181" s="32">
        <f t="shared" si="11"/>
        <v>49.64</v>
      </c>
      <c r="V181" s="33">
        <f t="shared" si="13"/>
        <v>328.5</v>
      </c>
      <c r="W181" s="34">
        <f t="shared" si="12"/>
        <v>378.14</v>
      </c>
      <c r="X181" s="10"/>
      <c r="Y181" s="10"/>
      <c r="Z181" s="10"/>
      <c r="AA181" s="10"/>
      <c r="AB181" s="10"/>
      <c r="AC181" s="10"/>
      <c r="AD181" s="10"/>
      <c r="AE181" s="10"/>
      <c r="AF181" s="10"/>
      <c r="AG181" s="10"/>
      <c r="AH181" s="10"/>
      <c r="AI181" s="10"/>
    </row>
    <row r="182" spans="1:35" ht="15.75" customHeight="1" x14ac:dyDescent="0.25">
      <c r="A182" s="6">
        <v>455</v>
      </c>
      <c r="B182" s="11" t="s">
        <v>112</v>
      </c>
      <c r="C182" s="11" t="s">
        <v>1606</v>
      </c>
      <c r="D182" s="11" t="s">
        <v>1681</v>
      </c>
      <c r="E182" s="12">
        <v>18662</v>
      </c>
      <c r="F182" s="17">
        <v>44014</v>
      </c>
      <c r="G182" s="12">
        <v>43875</v>
      </c>
      <c r="H182" s="11" t="s">
        <v>114</v>
      </c>
      <c r="I182" s="14" t="s">
        <v>97</v>
      </c>
      <c r="J182" s="11" t="s">
        <v>97</v>
      </c>
      <c r="K182" s="11" t="s">
        <v>82</v>
      </c>
      <c r="L182" s="14" t="s">
        <v>82</v>
      </c>
      <c r="M182" s="11"/>
      <c r="N182" s="15">
        <v>0.27</v>
      </c>
      <c r="O182" s="15" t="str">
        <f>VLOOKUP(A182,Result!A:D,2,FALSE)</f>
        <v>No</v>
      </c>
      <c r="P182" s="15">
        <f>VLOOKUP(A182,Result!A:D,4,FALSE)</f>
        <v>0</v>
      </c>
      <c r="Q182" s="16">
        <f>VLOOKUP(A182,Result!A:D,3,FALSE)</f>
        <v>0</v>
      </c>
      <c r="R182" s="16">
        <f>VLOOKUP(A182,Result!A:E,5,FALSE)</f>
        <v>0</v>
      </c>
      <c r="S182" s="28">
        <f>P182+Q182+R182</f>
        <v>0</v>
      </c>
      <c r="T182" s="32">
        <f t="shared" ref="T182:T245" si="14">SUM((Q182+R182)*60/0.1)</f>
        <v>0</v>
      </c>
      <c r="U182" s="32">
        <f t="shared" ref="U182:U245" si="15">SUM(S182*73/0.1)</f>
        <v>0</v>
      </c>
      <c r="V182" s="33">
        <f t="shared" si="13"/>
        <v>328.5</v>
      </c>
      <c r="W182" s="34">
        <f t="shared" si="12"/>
        <v>328.5</v>
      </c>
      <c r="X182" s="10"/>
      <c r="Y182" s="10"/>
      <c r="Z182" s="10"/>
      <c r="AA182" s="10"/>
      <c r="AB182" s="10"/>
      <c r="AC182" s="10"/>
      <c r="AD182" s="10"/>
      <c r="AE182" s="10"/>
      <c r="AF182" s="10"/>
      <c r="AG182" s="10"/>
      <c r="AH182" s="10"/>
      <c r="AI182" s="10"/>
    </row>
    <row r="183" spans="1:35" ht="15.75" customHeight="1" x14ac:dyDescent="0.25">
      <c r="A183" s="6">
        <v>456</v>
      </c>
      <c r="B183" s="11" t="s">
        <v>112</v>
      </c>
      <c r="C183" s="11" t="s">
        <v>1606</v>
      </c>
      <c r="D183" s="11" t="s">
        <v>1682</v>
      </c>
      <c r="E183" s="12">
        <v>13743</v>
      </c>
      <c r="F183" s="17">
        <v>44011</v>
      </c>
      <c r="G183" s="12">
        <v>43875</v>
      </c>
      <c r="H183" s="11" t="s">
        <v>114</v>
      </c>
      <c r="I183" s="14" t="s">
        <v>1683</v>
      </c>
      <c r="J183" s="11" t="s">
        <v>1644</v>
      </c>
      <c r="K183" s="11" t="s">
        <v>1684</v>
      </c>
      <c r="L183" s="14" t="s">
        <v>1685</v>
      </c>
      <c r="M183" s="11" t="s">
        <v>1686</v>
      </c>
      <c r="N183" s="15">
        <v>0.71</v>
      </c>
      <c r="O183" s="15" t="str">
        <f>VLOOKUP(A183,Result!A:D,2,FALSE)</f>
        <v>No</v>
      </c>
      <c r="P183" s="15">
        <f>VLOOKUP(A183,Result!A:D,4,FALSE)</f>
        <v>0.96300000000000008</v>
      </c>
      <c r="Q183" s="16">
        <f>VLOOKUP(A183,Result!A:D,3,FALSE)</f>
        <v>0.24299999999999999</v>
      </c>
      <c r="R183" s="16">
        <f>VLOOKUP(A183,Result!A:E,5,FALSE)</f>
        <v>0</v>
      </c>
      <c r="S183" s="28">
        <f>P183+Q183+R183</f>
        <v>1.206</v>
      </c>
      <c r="T183" s="32">
        <f t="shared" si="14"/>
        <v>145.79999999999998</v>
      </c>
      <c r="U183" s="32">
        <f t="shared" si="15"/>
        <v>880.37999999999988</v>
      </c>
      <c r="V183" s="33">
        <f t="shared" si="13"/>
        <v>328.5</v>
      </c>
      <c r="W183" s="34">
        <f t="shared" si="12"/>
        <v>1208.8799999999999</v>
      </c>
      <c r="X183" s="10"/>
      <c r="Y183" s="10"/>
      <c r="Z183" s="10"/>
      <c r="AA183" s="10"/>
      <c r="AB183" s="10"/>
      <c r="AC183" s="10"/>
      <c r="AD183" s="10"/>
      <c r="AE183" s="10"/>
      <c r="AF183" s="10"/>
      <c r="AG183" s="10"/>
      <c r="AH183" s="10"/>
      <c r="AI183" s="10"/>
    </row>
    <row r="184" spans="1:35" ht="15.75" customHeight="1" x14ac:dyDescent="0.25">
      <c r="A184" s="6">
        <v>457</v>
      </c>
      <c r="B184" s="11" t="s">
        <v>112</v>
      </c>
      <c r="C184" s="11" t="s">
        <v>1606</v>
      </c>
      <c r="D184" s="11" t="s">
        <v>1687</v>
      </c>
      <c r="E184" s="12">
        <v>19053</v>
      </c>
      <c r="F184" s="17">
        <v>43958</v>
      </c>
      <c r="G184" s="12">
        <v>43875</v>
      </c>
      <c r="H184" s="11" t="s">
        <v>114</v>
      </c>
      <c r="I184" s="14" t="s">
        <v>97</v>
      </c>
      <c r="J184" s="11" t="s">
        <v>97</v>
      </c>
      <c r="K184" s="11" t="s">
        <v>82</v>
      </c>
      <c r="L184" s="14" t="s">
        <v>82</v>
      </c>
      <c r="M184" s="11"/>
      <c r="N184" s="15">
        <v>0.27</v>
      </c>
      <c r="O184" s="15" t="str">
        <f>VLOOKUP(A184,Result!A:D,2,FALSE)</f>
        <v>No</v>
      </c>
      <c r="P184" s="15">
        <f>VLOOKUP(A184,Result!A:D,4,FALSE)</f>
        <v>0</v>
      </c>
      <c r="Q184" s="16">
        <f>VLOOKUP(A184,Result!A:D,3,FALSE)</f>
        <v>0</v>
      </c>
      <c r="R184" s="16">
        <f>VLOOKUP(A184,Result!A:E,5,FALSE)</f>
        <v>0</v>
      </c>
      <c r="S184" s="28">
        <f>P184+Q184+R184</f>
        <v>0</v>
      </c>
      <c r="T184" s="32">
        <f t="shared" si="14"/>
        <v>0</v>
      </c>
      <c r="U184" s="32">
        <f t="shared" si="15"/>
        <v>0</v>
      </c>
      <c r="V184" s="33">
        <f t="shared" si="13"/>
        <v>328.5</v>
      </c>
      <c r="W184" s="34">
        <f t="shared" si="12"/>
        <v>328.5</v>
      </c>
      <c r="X184" s="10"/>
      <c r="Y184" s="10"/>
      <c r="Z184" s="10"/>
      <c r="AA184" s="10"/>
      <c r="AB184" s="10"/>
      <c r="AC184" s="10"/>
      <c r="AD184" s="10"/>
      <c r="AE184" s="10"/>
      <c r="AF184" s="10"/>
      <c r="AG184" s="10"/>
      <c r="AH184" s="10"/>
      <c r="AI184" s="10"/>
    </row>
    <row r="185" spans="1:35" ht="15.75" customHeight="1" x14ac:dyDescent="0.25">
      <c r="A185" s="6">
        <v>458</v>
      </c>
      <c r="B185" s="11" t="s">
        <v>112</v>
      </c>
      <c r="C185" s="11" t="s">
        <v>1606</v>
      </c>
      <c r="D185" s="11" t="s">
        <v>1688</v>
      </c>
      <c r="E185" s="12">
        <v>18030</v>
      </c>
      <c r="F185" s="17">
        <v>43944</v>
      </c>
      <c r="G185" s="12">
        <v>43875</v>
      </c>
      <c r="H185" s="11" t="s">
        <v>114</v>
      </c>
      <c r="I185" s="14" t="s">
        <v>1689</v>
      </c>
      <c r="J185" s="11"/>
      <c r="K185" s="11" t="s">
        <v>1690</v>
      </c>
      <c r="L185" s="14" t="s">
        <v>1691</v>
      </c>
      <c r="M185" s="11" t="s">
        <v>1645</v>
      </c>
      <c r="N185" s="15">
        <v>2.59</v>
      </c>
      <c r="O185" s="15" t="str">
        <f>VLOOKUP(A185,Result!A:D,2,FALSE)</f>
        <v>No</v>
      </c>
      <c r="P185" s="15">
        <f>VLOOKUP(A185,Result!A:D,4,FALSE)</f>
        <v>2.0609999999999999</v>
      </c>
      <c r="Q185" s="16">
        <f>VLOOKUP(A185,Result!A:D,3,FALSE)</f>
        <v>0.52100000000000002</v>
      </c>
      <c r="R185" s="16">
        <f>VLOOKUP(A185,Result!A:E,5,FALSE)</f>
        <v>0</v>
      </c>
      <c r="S185" s="28">
        <f>P185+Q185+R185</f>
        <v>2.5819999999999999</v>
      </c>
      <c r="T185" s="32">
        <f t="shared" si="14"/>
        <v>312.60000000000002</v>
      </c>
      <c r="U185" s="32">
        <f t="shared" si="15"/>
        <v>1884.86</v>
      </c>
      <c r="V185" s="33">
        <f t="shared" si="13"/>
        <v>328.5</v>
      </c>
      <c r="W185" s="34">
        <f t="shared" si="12"/>
        <v>2213.3599999999997</v>
      </c>
      <c r="X185" s="10"/>
      <c r="Y185" s="10"/>
      <c r="Z185" s="10"/>
      <c r="AA185" s="10"/>
      <c r="AB185" s="10"/>
      <c r="AC185" s="10"/>
      <c r="AD185" s="10"/>
      <c r="AE185" s="10"/>
      <c r="AF185" s="10"/>
      <c r="AG185" s="10"/>
      <c r="AH185" s="10"/>
      <c r="AI185" s="10"/>
    </row>
    <row r="186" spans="1:35" ht="15.75" customHeight="1" x14ac:dyDescent="0.25">
      <c r="A186" s="6">
        <v>459</v>
      </c>
      <c r="B186" s="11" t="s">
        <v>112</v>
      </c>
      <c r="C186" s="11" t="s">
        <v>1606</v>
      </c>
      <c r="D186" s="11" t="s">
        <v>1692</v>
      </c>
      <c r="E186" s="12">
        <v>8707</v>
      </c>
      <c r="F186" s="13">
        <v>43997</v>
      </c>
      <c r="G186" s="12">
        <v>43875</v>
      </c>
      <c r="H186" s="11" t="s">
        <v>114</v>
      </c>
      <c r="I186" s="14" t="s">
        <v>1693</v>
      </c>
      <c r="J186" s="11" t="s">
        <v>80</v>
      </c>
      <c r="K186" s="11" t="s">
        <v>1694</v>
      </c>
      <c r="L186" s="14" t="s">
        <v>1695</v>
      </c>
      <c r="M186" s="11" t="s">
        <v>1696</v>
      </c>
      <c r="N186" s="15">
        <v>2.1</v>
      </c>
      <c r="O186" s="15" t="str">
        <f>VLOOKUP(A186,Result!A:D,2,FALSE)</f>
        <v>No</v>
      </c>
      <c r="P186" s="15">
        <f>VLOOKUP(A186,Result!A:D,4,FALSE)</f>
        <v>0.99</v>
      </c>
      <c r="Q186" s="16">
        <f>VLOOKUP(A186,Result!A:D,3,FALSE)</f>
        <v>0.42599999999999999</v>
      </c>
      <c r="R186" s="16">
        <f>VLOOKUP(A186,Result!A:E,5,FALSE)</f>
        <v>0</v>
      </c>
      <c r="S186" s="28">
        <f>P186+Q186+R186</f>
        <v>1.4159999999999999</v>
      </c>
      <c r="T186" s="32">
        <f t="shared" si="14"/>
        <v>255.59999999999997</v>
      </c>
      <c r="U186" s="32">
        <f t="shared" si="15"/>
        <v>1033.6799999999998</v>
      </c>
      <c r="V186" s="33">
        <f t="shared" si="13"/>
        <v>328.5</v>
      </c>
      <c r="W186" s="34">
        <f t="shared" si="12"/>
        <v>1362.1799999999998</v>
      </c>
      <c r="X186" s="10"/>
      <c r="Y186" s="10"/>
      <c r="Z186" s="10"/>
      <c r="AA186" s="10"/>
      <c r="AB186" s="10"/>
      <c r="AC186" s="10"/>
      <c r="AD186" s="10"/>
      <c r="AE186" s="10"/>
      <c r="AF186" s="10"/>
      <c r="AG186" s="10"/>
      <c r="AH186" s="10"/>
      <c r="AI186" s="10"/>
    </row>
    <row r="187" spans="1:35" ht="15.75" customHeight="1" x14ac:dyDescent="0.25">
      <c r="A187" s="6">
        <v>460</v>
      </c>
      <c r="B187" s="11" t="s">
        <v>112</v>
      </c>
      <c r="C187" s="11" t="s">
        <v>1606</v>
      </c>
      <c r="D187" s="11" t="s">
        <v>1697</v>
      </c>
      <c r="E187" s="12">
        <v>12765</v>
      </c>
      <c r="F187" s="13">
        <v>43942</v>
      </c>
      <c r="G187" s="12">
        <v>43837</v>
      </c>
      <c r="H187" s="11" t="s">
        <v>78</v>
      </c>
      <c r="I187" s="14" t="s">
        <v>1698</v>
      </c>
      <c r="J187" s="11" t="s">
        <v>80</v>
      </c>
      <c r="K187" s="11" t="s">
        <v>82</v>
      </c>
      <c r="L187" s="14" t="s">
        <v>82</v>
      </c>
      <c r="M187" s="11" t="s">
        <v>1699</v>
      </c>
      <c r="N187" s="15">
        <v>1.1499999999999999</v>
      </c>
      <c r="O187" s="15" t="str">
        <f>VLOOKUP(A187,Result!A:D,2,FALSE)</f>
        <v>No</v>
      </c>
      <c r="P187" s="15">
        <f>VLOOKUP(A187,Result!A:D,4,FALSE)</f>
        <v>0.92199999999999993</v>
      </c>
      <c r="Q187" s="16">
        <f>VLOOKUP(A187,Result!A:D,3,FALSE)</f>
        <v>0</v>
      </c>
      <c r="R187" s="16">
        <f>VLOOKUP(A187,Result!A:E,5,FALSE)</f>
        <v>0</v>
      </c>
      <c r="S187" s="28">
        <f>P187+Q187+R187</f>
        <v>0.92199999999999993</v>
      </c>
      <c r="T187" s="32">
        <f t="shared" si="14"/>
        <v>0</v>
      </c>
      <c r="U187" s="32">
        <f t="shared" si="15"/>
        <v>673.06</v>
      </c>
      <c r="V187" s="33">
        <f t="shared" si="13"/>
        <v>328.5</v>
      </c>
      <c r="W187" s="34">
        <f t="shared" si="12"/>
        <v>1001.56</v>
      </c>
      <c r="X187" s="10"/>
      <c r="Y187" s="10"/>
      <c r="Z187" s="10"/>
      <c r="AA187" s="10"/>
      <c r="AB187" s="10"/>
      <c r="AC187" s="10"/>
      <c r="AD187" s="10"/>
      <c r="AE187" s="10"/>
      <c r="AF187" s="10"/>
      <c r="AG187" s="10"/>
      <c r="AH187" s="10"/>
      <c r="AI187" s="10"/>
    </row>
    <row r="188" spans="1:35" ht="15.75" customHeight="1" x14ac:dyDescent="0.25">
      <c r="A188" s="6">
        <v>461</v>
      </c>
      <c r="B188" s="11" t="s">
        <v>112</v>
      </c>
      <c r="C188" s="11" t="s">
        <v>1606</v>
      </c>
      <c r="D188" s="11" t="s">
        <v>1700</v>
      </c>
      <c r="E188" s="12">
        <v>13709</v>
      </c>
      <c r="F188" s="17">
        <v>43937</v>
      </c>
      <c r="G188" s="12">
        <v>43875</v>
      </c>
      <c r="H188" s="11" t="s">
        <v>114</v>
      </c>
      <c r="I188" s="14" t="s">
        <v>1701</v>
      </c>
      <c r="J188" s="11" t="s">
        <v>1702</v>
      </c>
      <c r="K188" s="11" t="s">
        <v>82</v>
      </c>
      <c r="L188" s="14" t="s">
        <v>1703</v>
      </c>
      <c r="M188" s="11" t="s">
        <v>1704</v>
      </c>
      <c r="N188" s="15">
        <v>1.24</v>
      </c>
      <c r="O188" s="15" t="str">
        <f>VLOOKUP(A188,Result!A:D,2,FALSE)</f>
        <v>No</v>
      </c>
      <c r="P188" s="15">
        <f>VLOOKUP(A188,Result!A:D,4,FALSE)</f>
        <v>1.202</v>
      </c>
      <c r="Q188" s="16">
        <f>VLOOKUP(A188,Result!A:D,3,FALSE)</f>
        <v>0.33500000000000002</v>
      </c>
      <c r="R188" s="16">
        <f>VLOOKUP(A188,Result!A:E,5,FALSE)</f>
        <v>0</v>
      </c>
      <c r="S188" s="28">
        <f>P188+Q188+R188</f>
        <v>1.5369999999999999</v>
      </c>
      <c r="T188" s="32">
        <f t="shared" si="14"/>
        <v>201</v>
      </c>
      <c r="U188" s="32">
        <f t="shared" si="15"/>
        <v>1122.0099999999998</v>
      </c>
      <c r="V188" s="33">
        <f t="shared" si="13"/>
        <v>328.5</v>
      </c>
      <c r="W188" s="34">
        <f t="shared" si="12"/>
        <v>1450.5099999999998</v>
      </c>
      <c r="X188" s="10"/>
      <c r="Y188" s="10"/>
      <c r="Z188" s="10"/>
      <c r="AA188" s="10"/>
      <c r="AB188" s="10"/>
      <c r="AC188" s="10"/>
      <c r="AD188" s="10"/>
      <c r="AE188" s="10"/>
      <c r="AF188" s="10"/>
      <c r="AG188" s="10"/>
      <c r="AH188" s="10"/>
      <c r="AI188" s="10"/>
    </row>
    <row r="189" spans="1:35" ht="15.75" customHeight="1" x14ac:dyDescent="0.25">
      <c r="A189" s="6">
        <v>462</v>
      </c>
      <c r="B189" s="11" t="s">
        <v>112</v>
      </c>
      <c r="C189" s="11" t="s">
        <v>1606</v>
      </c>
      <c r="D189" s="11" t="s">
        <v>1705</v>
      </c>
      <c r="E189" s="12">
        <v>9082</v>
      </c>
      <c r="F189" s="17">
        <v>43952</v>
      </c>
      <c r="G189" s="12">
        <v>43864</v>
      </c>
      <c r="H189" s="11" t="s">
        <v>78</v>
      </c>
      <c r="I189" s="14" t="s">
        <v>1706</v>
      </c>
      <c r="J189" s="11" t="s">
        <v>1707</v>
      </c>
      <c r="K189" s="11" t="s">
        <v>1708</v>
      </c>
      <c r="L189" s="14" t="s">
        <v>82</v>
      </c>
      <c r="M189" s="11" t="s">
        <v>1709</v>
      </c>
      <c r="N189" s="15">
        <v>2.37</v>
      </c>
      <c r="O189" s="15" t="str">
        <f>VLOOKUP(A189,Result!A:D,2,FALSE)</f>
        <v>No</v>
      </c>
      <c r="P189" s="15">
        <f>VLOOKUP(A189,Result!A:D,4,FALSE)</f>
        <v>0.97899999999999998</v>
      </c>
      <c r="Q189" s="16">
        <f>VLOOKUP(A189,Result!A:D,3,FALSE)</f>
        <v>0</v>
      </c>
      <c r="R189" s="16">
        <f>VLOOKUP(A189,Result!A:E,5,FALSE)</f>
        <v>0</v>
      </c>
      <c r="S189" s="28">
        <f>P189+Q189+R189</f>
        <v>0.97899999999999998</v>
      </c>
      <c r="T189" s="32">
        <f t="shared" si="14"/>
        <v>0</v>
      </c>
      <c r="U189" s="32">
        <f t="shared" si="15"/>
        <v>714.67</v>
      </c>
      <c r="V189" s="33">
        <f t="shared" si="13"/>
        <v>328.5</v>
      </c>
      <c r="W189" s="34">
        <f t="shared" si="12"/>
        <v>1043.17</v>
      </c>
      <c r="X189" s="10"/>
      <c r="Y189" s="10"/>
      <c r="Z189" s="10"/>
      <c r="AA189" s="10"/>
      <c r="AB189" s="10"/>
      <c r="AC189" s="10"/>
      <c r="AD189" s="10"/>
      <c r="AE189" s="10"/>
      <c r="AF189" s="10"/>
      <c r="AG189" s="10"/>
      <c r="AH189" s="10"/>
      <c r="AI189" s="10"/>
    </row>
    <row r="190" spans="1:35" ht="15.75" customHeight="1" x14ac:dyDescent="0.25">
      <c r="A190" s="6">
        <v>463</v>
      </c>
      <c r="B190" s="11" t="s">
        <v>112</v>
      </c>
      <c r="C190" s="11" t="s">
        <v>1606</v>
      </c>
      <c r="D190" s="11" t="s">
        <v>1710</v>
      </c>
      <c r="E190" s="12">
        <v>13111</v>
      </c>
      <c r="F190" s="17">
        <v>44014</v>
      </c>
      <c r="G190" s="12">
        <v>43875</v>
      </c>
      <c r="H190" s="11" t="s">
        <v>114</v>
      </c>
      <c r="I190" s="14" t="s">
        <v>1711</v>
      </c>
      <c r="J190" s="11" t="s">
        <v>80</v>
      </c>
      <c r="K190" s="11" t="s">
        <v>82</v>
      </c>
      <c r="L190" s="14" t="s">
        <v>82</v>
      </c>
      <c r="M190" s="11"/>
      <c r="N190" s="15">
        <v>1.07</v>
      </c>
      <c r="O190" s="15" t="str">
        <f>VLOOKUP(A190,Result!A:D,2,FALSE)</f>
        <v>No</v>
      </c>
      <c r="P190" s="15">
        <f>VLOOKUP(A190,Result!A:D,4,FALSE)</f>
        <v>6.8000000000000005E-2</v>
      </c>
      <c r="Q190" s="16">
        <f>VLOOKUP(A190,Result!A:D,3,FALSE)</f>
        <v>0</v>
      </c>
      <c r="R190" s="16">
        <f>VLOOKUP(A190,Result!A:E,5,FALSE)</f>
        <v>0</v>
      </c>
      <c r="S190" s="28">
        <f>P190+Q190+R190</f>
        <v>6.8000000000000005E-2</v>
      </c>
      <c r="T190" s="32">
        <f t="shared" si="14"/>
        <v>0</v>
      </c>
      <c r="U190" s="32">
        <f t="shared" si="15"/>
        <v>49.64</v>
      </c>
      <c r="V190" s="33">
        <f t="shared" si="13"/>
        <v>328.5</v>
      </c>
      <c r="W190" s="34">
        <f t="shared" si="12"/>
        <v>378.14</v>
      </c>
      <c r="X190" s="10"/>
      <c r="Y190" s="10"/>
      <c r="Z190" s="10"/>
      <c r="AA190" s="10"/>
      <c r="AB190" s="10"/>
      <c r="AC190" s="10"/>
      <c r="AD190" s="10"/>
      <c r="AE190" s="10"/>
      <c r="AF190" s="10"/>
      <c r="AG190" s="10"/>
      <c r="AH190" s="10"/>
      <c r="AI190" s="10"/>
    </row>
    <row r="191" spans="1:35" ht="15.75" customHeight="1" x14ac:dyDescent="0.25">
      <c r="A191" s="6">
        <v>464</v>
      </c>
      <c r="B191" s="11" t="s">
        <v>112</v>
      </c>
      <c r="C191" s="11" t="s">
        <v>1606</v>
      </c>
      <c r="D191" s="11" t="s">
        <v>1712</v>
      </c>
      <c r="E191" s="12">
        <v>25055</v>
      </c>
      <c r="F191" s="17">
        <v>43938</v>
      </c>
      <c r="G191" s="12">
        <v>43875</v>
      </c>
      <c r="H191" s="11" t="s">
        <v>114</v>
      </c>
      <c r="I191" s="14" t="s">
        <v>1713</v>
      </c>
      <c r="J191" s="11" t="s">
        <v>1714</v>
      </c>
      <c r="K191" s="11" t="s">
        <v>1715</v>
      </c>
      <c r="L191" s="14" t="s">
        <v>1716</v>
      </c>
      <c r="M191" s="11" t="s">
        <v>1717</v>
      </c>
      <c r="N191" s="15">
        <v>1.04</v>
      </c>
      <c r="O191" s="15" t="str">
        <f>VLOOKUP(A191,Result!A:D,2,FALSE)</f>
        <v>No</v>
      </c>
      <c r="P191" s="15">
        <f>VLOOKUP(A191,Result!A:D,4,FALSE)</f>
        <v>1.3859999999999999</v>
      </c>
      <c r="Q191" s="16">
        <f>VLOOKUP(A191,Result!A:D,3,FALSE)</f>
        <v>1.109</v>
      </c>
      <c r="R191" s="16">
        <f>VLOOKUP(A191,Result!A:E,5,FALSE)</f>
        <v>0</v>
      </c>
      <c r="S191" s="28">
        <f>P191+Q191+R191</f>
        <v>2.4950000000000001</v>
      </c>
      <c r="T191" s="32">
        <f t="shared" si="14"/>
        <v>665.39999999999986</v>
      </c>
      <c r="U191" s="32">
        <f t="shared" si="15"/>
        <v>1821.3500000000001</v>
      </c>
      <c r="V191" s="33">
        <f t="shared" si="13"/>
        <v>328.5</v>
      </c>
      <c r="W191" s="34">
        <f t="shared" si="12"/>
        <v>2149.8500000000004</v>
      </c>
      <c r="X191" s="10"/>
      <c r="Y191" s="10"/>
      <c r="Z191" s="10"/>
      <c r="AA191" s="10"/>
      <c r="AB191" s="10"/>
      <c r="AC191" s="10"/>
      <c r="AD191" s="10"/>
      <c r="AE191" s="10"/>
      <c r="AF191" s="10"/>
      <c r="AG191" s="10"/>
      <c r="AH191" s="10"/>
      <c r="AI191" s="10"/>
    </row>
    <row r="192" spans="1:35" ht="15.75" customHeight="1" x14ac:dyDescent="0.25">
      <c r="A192" s="6">
        <v>465</v>
      </c>
      <c r="B192" s="11" t="s">
        <v>112</v>
      </c>
      <c r="C192" s="11" t="s">
        <v>1606</v>
      </c>
      <c r="D192" s="11" t="s">
        <v>1718</v>
      </c>
      <c r="E192" s="12">
        <v>17273</v>
      </c>
      <c r="F192" s="17">
        <v>43983</v>
      </c>
      <c r="G192" s="12">
        <v>43875</v>
      </c>
      <c r="H192" s="11" t="s">
        <v>114</v>
      </c>
      <c r="I192" s="14" t="s">
        <v>1719</v>
      </c>
      <c r="J192" s="11" t="s">
        <v>80</v>
      </c>
      <c r="K192" s="11" t="s">
        <v>1720</v>
      </c>
      <c r="L192" s="14" t="s">
        <v>1721</v>
      </c>
      <c r="M192" s="11" t="s">
        <v>1722</v>
      </c>
      <c r="N192" s="15">
        <v>0.89</v>
      </c>
      <c r="O192" s="15" t="str">
        <f>VLOOKUP(A192,Result!A:D,2,FALSE)</f>
        <v>No</v>
      </c>
      <c r="P192" s="15">
        <f>VLOOKUP(A192,Result!A:D,4,FALSE)</f>
        <v>1.1459999999999999</v>
      </c>
      <c r="Q192" s="16">
        <f>VLOOKUP(A192,Result!A:D,3,FALSE)</f>
        <v>0.30499999999999999</v>
      </c>
      <c r="R192" s="16">
        <f>VLOOKUP(A192,Result!A:E,5,FALSE)</f>
        <v>0.20200000000000001</v>
      </c>
      <c r="S192" s="28">
        <f>P192+Q192+R192</f>
        <v>1.6529999999999998</v>
      </c>
      <c r="T192" s="32">
        <f t="shared" si="14"/>
        <v>304.2</v>
      </c>
      <c r="U192" s="32">
        <f t="shared" si="15"/>
        <v>1206.6899999999998</v>
      </c>
      <c r="V192" s="33">
        <f t="shared" si="13"/>
        <v>328.5</v>
      </c>
      <c r="W192" s="34">
        <f t="shared" si="12"/>
        <v>1535.1899999999998</v>
      </c>
      <c r="X192" s="10"/>
      <c r="Y192" s="10"/>
      <c r="Z192" s="10"/>
      <c r="AA192" s="10"/>
      <c r="AB192" s="10"/>
      <c r="AC192" s="10"/>
      <c r="AD192" s="10"/>
      <c r="AE192" s="10"/>
      <c r="AF192" s="10"/>
      <c r="AG192" s="10"/>
      <c r="AH192" s="10"/>
      <c r="AI192" s="10"/>
    </row>
    <row r="193" spans="1:35" ht="15.75" customHeight="1" x14ac:dyDescent="0.25">
      <c r="A193" s="6">
        <v>466</v>
      </c>
      <c r="B193" s="11" t="s">
        <v>112</v>
      </c>
      <c r="C193" s="11" t="s">
        <v>1606</v>
      </c>
      <c r="D193" s="11" t="s">
        <v>1723</v>
      </c>
      <c r="E193" s="12">
        <v>17347</v>
      </c>
      <c r="F193" s="17">
        <v>43963</v>
      </c>
      <c r="G193" s="12">
        <v>43837</v>
      </c>
      <c r="H193" s="11" t="s">
        <v>78</v>
      </c>
      <c r="I193" s="14" t="s">
        <v>1724</v>
      </c>
      <c r="J193" s="11" t="s">
        <v>1725</v>
      </c>
      <c r="K193" s="11" t="s">
        <v>1726</v>
      </c>
      <c r="L193" s="14" t="s">
        <v>1727</v>
      </c>
      <c r="M193" s="11" t="s">
        <v>1728</v>
      </c>
      <c r="N193" s="15">
        <v>0.69</v>
      </c>
      <c r="O193" s="15" t="str">
        <f>VLOOKUP(A193,Result!A:D,2,FALSE)</f>
        <v>No</v>
      </c>
      <c r="P193" s="15">
        <f>VLOOKUP(A193,Result!A:D,4,FALSE)</f>
        <v>3.1850000000000001</v>
      </c>
      <c r="Q193" s="16">
        <f>VLOOKUP(A193,Result!A:D,3,FALSE)</f>
        <v>0.30499999999999999</v>
      </c>
      <c r="R193" s="16">
        <f>VLOOKUP(A193,Result!A:E,5,FALSE)</f>
        <v>0</v>
      </c>
      <c r="S193" s="28">
        <f>P193+Q193+R193</f>
        <v>3.49</v>
      </c>
      <c r="T193" s="32">
        <f t="shared" si="14"/>
        <v>183</v>
      </c>
      <c r="U193" s="32">
        <f t="shared" si="15"/>
        <v>2547.6999999999998</v>
      </c>
      <c r="V193" s="33">
        <f t="shared" si="13"/>
        <v>328.5</v>
      </c>
      <c r="W193" s="34">
        <f t="shared" si="12"/>
        <v>2876.2</v>
      </c>
      <c r="X193" s="10"/>
      <c r="Y193" s="10"/>
      <c r="Z193" s="10"/>
      <c r="AA193" s="10"/>
      <c r="AB193" s="10"/>
      <c r="AC193" s="10"/>
      <c r="AD193" s="10"/>
      <c r="AE193" s="10"/>
      <c r="AF193" s="10"/>
      <c r="AG193" s="10"/>
      <c r="AH193" s="10"/>
      <c r="AI193" s="10"/>
    </row>
    <row r="194" spans="1:35" ht="15.75" customHeight="1" x14ac:dyDescent="0.25">
      <c r="A194" s="6">
        <v>467</v>
      </c>
      <c r="B194" s="11" t="s">
        <v>112</v>
      </c>
      <c r="C194" s="11" t="s">
        <v>1619</v>
      </c>
      <c r="D194" s="11" t="s">
        <v>1729</v>
      </c>
      <c r="E194" s="12">
        <v>17628</v>
      </c>
      <c r="F194" s="17">
        <v>44021</v>
      </c>
      <c r="G194" s="12">
        <v>43875</v>
      </c>
      <c r="H194" s="11" t="s">
        <v>114</v>
      </c>
      <c r="I194" s="14" t="s">
        <v>1730</v>
      </c>
      <c r="J194" s="11" t="s">
        <v>80</v>
      </c>
      <c r="K194" s="11" t="s">
        <v>1731</v>
      </c>
      <c r="L194" s="14" t="s">
        <v>1732</v>
      </c>
      <c r="M194" s="11"/>
      <c r="N194" s="15">
        <v>1.01</v>
      </c>
      <c r="O194" s="15" t="str">
        <f>VLOOKUP(A194,Result!A:D,2,FALSE)</f>
        <v>No</v>
      </c>
      <c r="P194" s="15">
        <f>VLOOKUP(A194,Result!A:D,4,FALSE)</f>
        <v>0.78900000000000003</v>
      </c>
      <c r="Q194" s="16">
        <f>VLOOKUP(A194,Result!A:D,3,FALSE)</f>
        <v>0.307</v>
      </c>
      <c r="R194" s="16">
        <f>VLOOKUP(A194,Result!A:E,5,FALSE)</f>
        <v>0</v>
      </c>
      <c r="S194" s="28">
        <f>P194+Q194+R194</f>
        <v>1.0960000000000001</v>
      </c>
      <c r="T194" s="32">
        <f t="shared" si="14"/>
        <v>184.19999999999996</v>
      </c>
      <c r="U194" s="32">
        <f t="shared" si="15"/>
        <v>800.08</v>
      </c>
      <c r="V194" s="33">
        <f t="shared" si="13"/>
        <v>328.5</v>
      </c>
      <c r="W194" s="34">
        <f t="shared" si="12"/>
        <v>1128.58</v>
      </c>
      <c r="X194" s="10"/>
      <c r="Y194" s="10"/>
      <c r="Z194" s="10"/>
      <c r="AA194" s="10"/>
      <c r="AB194" s="10"/>
      <c r="AC194" s="10"/>
      <c r="AD194" s="10"/>
      <c r="AE194" s="10"/>
      <c r="AF194" s="10"/>
      <c r="AG194" s="10"/>
      <c r="AH194" s="10"/>
      <c r="AI194" s="10"/>
    </row>
    <row r="195" spans="1:35" ht="15.75" customHeight="1" x14ac:dyDescent="0.25">
      <c r="A195" s="6">
        <v>468</v>
      </c>
      <c r="B195" s="11" t="s">
        <v>112</v>
      </c>
      <c r="C195" s="11" t="s">
        <v>1606</v>
      </c>
      <c r="D195" s="11" t="s">
        <v>1733</v>
      </c>
      <c r="E195" s="12">
        <v>16109</v>
      </c>
      <c r="F195" s="17">
        <v>43998</v>
      </c>
      <c r="G195" s="12">
        <v>43875</v>
      </c>
      <c r="H195" s="11" t="s">
        <v>114</v>
      </c>
      <c r="I195" s="14" t="s">
        <v>1734</v>
      </c>
      <c r="J195" s="11" t="s">
        <v>97</v>
      </c>
      <c r="K195" s="11" t="s">
        <v>82</v>
      </c>
      <c r="L195" s="14" t="s">
        <v>82</v>
      </c>
      <c r="M195" s="11" t="s">
        <v>1717</v>
      </c>
      <c r="N195" s="15">
        <v>0.41</v>
      </c>
      <c r="O195" s="15" t="str">
        <f>VLOOKUP(A195,Result!A:D,2,FALSE)</f>
        <v>No</v>
      </c>
      <c r="P195" s="15">
        <f>VLOOKUP(A195,Result!A:D,4,FALSE)</f>
        <v>0.36799999999999999</v>
      </c>
      <c r="Q195" s="16">
        <f>VLOOKUP(A195,Result!A:D,3,FALSE)</f>
        <v>0</v>
      </c>
      <c r="R195" s="16">
        <f>VLOOKUP(A195,Result!A:E,5,FALSE)</f>
        <v>0</v>
      </c>
      <c r="S195" s="28">
        <f>P195+Q195+R195</f>
        <v>0.36799999999999999</v>
      </c>
      <c r="T195" s="32">
        <f t="shared" si="14"/>
        <v>0</v>
      </c>
      <c r="U195" s="32">
        <f t="shared" si="15"/>
        <v>268.64</v>
      </c>
      <c r="V195" s="33">
        <f t="shared" si="13"/>
        <v>328.5</v>
      </c>
      <c r="W195" s="34">
        <f t="shared" si="12"/>
        <v>597.14</v>
      </c>
      <c r="X195" s="10"/>
      <c r="Y195" s="10"/>
      <c r="Z195" s="10"/>
      <c r="AA195" s="10"/>
      <c r="AB195" s="10"/>
      <c r="AC195" s="10"/>
      <c r="AD195" s="10"/>
      <c r="AE195" s="10"/>
      <c r="AF195" s="10"/>
      <c r="AG195" s="10"/>
      <c r="AH195" s="10"/>
      <c r="AI195" s="10"/>
    </row>
    <row r="196" spans="1:35" ht="15.75" customHeight="1" x14ac:dyDescent="0.25">
      <c r="A196" s="6">
        <v>469</v>
      </c>
      <c r="B196" s="11" t="s">
        <v>112</v>
      </c>
      <c r="C196" s="11" t="s">
        <v>1606</v>
      </c>
      <c r="D196" s="11" t="s">
        <v>1735</v>
      </c>
      <c r="E196" s="12">
        <v>17160</v>
      </c>
      <c r="F196" s="17">
        <v>44049</v>
      </c>
      <c r="G196" s="12">
        <v>43875</v>
      </c>
      <c r="H196" s="11" t="s">
        <v>114</v>
      </c>
      <c r="I196" s="14" t="s">
        <v>1736</v>
      </c>
      <c r="J196" s="11" t="s">
        <v>1737</v>
      </c>
      <c r="K196" s="11" t="s">
        <v>82</v>
      </c>
      <c r="L196" s="14" t="s">
        <v>1738</v>
      </c>
      <c r="M196" s="11" t="s">
        <v>1739</v>
      </c>
      <c r="N196" s="15">
        <v>0.77</v>
      </c>
      <c r="O196" s="15" t="str">
        <f>VLOOKUP(A196,Result!A:D,2,FALSE)</f>
        <v>No</v>
      </c>
      <c r="P196" s="15">
        <f>VLOOKUP(A196,Result!A:D,4,FALSE)</f>
        <v>0.624</v>
      </c>
      <c r="Q196" s="16">
        <f>VLOOKUP(A196,Result!A:D,3,FALSE)</f>
        <v>0.30499999999999999</v>
      </c>
      <c r="R196" s="16">
        <f>VLOOKUP(A196,Result!A:E,5,FALSE)</f>
        <v>0</v>
      </c>
      <c r="S196" s="28">
        <f>P196+Q196+R196</f>
        <v>0.92900000000000005</v>
      </c>
      <c r="T196" s="32">
        <f t="shared" si="14"/>
        <v>183</v>
      </c>
      <c r="U196" s="32">
        <f t="shared" si="15"/>
        <v>678.17000000000007</v>
      </c>
      <c r="V196" s="33">
        <f t="shared" si="13"/>
        <v>328.5</v>
      </c>
      <c r="W196" s="34">
        <f t="shared" si="12"/>
        <v>1006.6700000000001</v>
      </c>
      <c r="X196" s="10"/>
      <c r="Y196" s="10"/>
      <c r="Z196" s="10"/>
      <c r="AA196" s="10"/>
      <c r="AB196" s="10"/>
      <c r="AC196" s="10"/>
      <c r="AD196" s="10"/>
      <c r="AE196" s="10"/>
      <c r="AF196" s="10"/>
      <c r="AG196" s="10"/>
      <c r="AH196" s="10"/>
      <c r="AI196" s="10"/>
    </row>
    <row r="197" spans="1:35" ht="15.75" customHeight="1" x14ac:dyDescent="0.25">
      <c r="A197" s="6">
        <v>470</v>
      </c>
      <c r="B197" s="11" t="s">
        <v>112</v>
      </c>
      <c r="C197" s="11" t="s">
        <v>1619</v>
      </c>
      <c r="D197" s="11" t="s">
        <v>1740</v>
      </c>
      <c r="E197" s="12">
        <v>17962</v>
      </c>
      <c r="F197" s="17">
        <v>43936</v>
      </c>
      <c r="G197" s="12">
        <v>43875</v>
      </c>
      <c r="H197" s="11" t="s">
        <v>114</v>
      </c>
      <c r="I197" s="14" t="s">
        <v>1741</v>
      </c>
      <c r="J197" s="11" t="s">
        <v>1742</v>
      </c>
      <c r="K197" s="11" t="s">
        <v>82</v>
      </c>
      <c r="L197" s="14" t="s">
        <v>82</v>
      </c>
      <c r="M197" s="11" t="s">
        <v>1743</v>
      </c>
      <c r="N197" s="15">
        <v>1.18</v>
      </c>
      <c r="O197" s="15" t="str">
        <f>VLOOKUP(A197,Result!A:D,2,FALSE)</f>
        <v>No</v>
      </c>
      <c r="P197" s="15">
        <f>VLOOKUP(A197,Result!A:D,4,FALSE)</f>
        <v>0.92199999999999993</v>
      </c>
      <c r="Q197" s="16">
        <f>VLOOKUP(A197,Result!A:D,3,FALSE)</f>
        <v>0</v>
      </c>
      <c r="R197" s="16">
        <f>VLOOKUP(A197,Result!A:E,5,FALSE)</f>
        <v>0</v>
      </c>
      <c r="S197" s="28">
        <f>P197+Q197+R197</f>
        <v>0.92199999999999993</v>
      </c>
      <c r="T197" s="32">
        <f t="shared" si="14"/>
        <v>0</v>
      </c>
      <c r="U197" s="32">
        <f t="shared" si="15"/>
        <v>673.06</v>
      </c>
      <c r="V197" s="33">
        <f t="shared" si="13"/>
        <v>328.5</v>
      </c>
      <c r="W197" s="34">
        <f t="shared" si="12"/>
        <v>1001.56</v>
      </c>
      <c r="X197" s="10"/>
      <c r="Y197" s="10"/>
      <c r="Z197" s="10"/>
      <c r="AA197" s="10"/>
      <c r="AB197" s="10"/>
      <c r="AC197" s="10"/>
      <c r="AD197" s="10"/>
      <c r="AE197" s="10"/>
      <c r="AF197" s="10"/>
      <c r="AG197" s="10"/>
      <c r="AH197" s="10"/>
      <c r="AI197" s="10"/>
    </row>
    <row r="198" spans="1:35" ht="15.75" customHeight="1" x14ac:dyDescent="0.25">
      <c r="A198" s="6">
        <v>471</v>
      </c>
      <c r="B198" s="11" t="s">
        <v>112</v>
      </c>
      <c r="C198" s="11" t="s">
        <v>1606</v>
      </c>
      <c r="D198" s="11" t="s">
        <v>1744</v>
      </c>
      <c r="E198" s="12">
        <v>14323</v>
      </c>
      <c r="F198" s="17">
        <v>43942</v>
      </c>
      <c r="G198" s="12">
        <v>43873</v>
      </c>
      <c r="H198" s="11" t="s">
        <v>114</v>
      </c>
      <c r="I198" s="14" t="s">
        <v>1745</v>
      </c>
      <c r="J198" s="11" t="s">
        <v>1746</v>
      </c>
      <c r="K198" s="11" t="s">
        <v>1747</v>
      </c>
      <c r="L198" s="14" t="s">
        <v>1748</v>
      </c>
      <c r="M198" s="11" t="s">
        <v>1749</v>
      </c>
      <c r="N198" s="15">
        <v>4.2</v>
      </c>
      <c r="O198" s="15" t="str">
        <f>VLOOKUP(A198,Result!A:D,2,FALSE)</f>
        <v>No</v>
      </c>
      <c r="P198" s="15">
        <f>VLOOKUP(A198,Result!A:D,4,FALSE)</f>
        <v>4.702</v>
      </c>
      <c r="Q198" s="16">
        <f>VLOOKUP(A198,Result!A:D,3,FALSE)</f>
        <v>0</v>
      </c>
      <c r="R198" s="16">
        <f>VLOOKUP(A198,Result!A:E,5,FALSE)</f>
        <v>0</v>
      </c>
      <c r="S198" s="28">
        <f>P198+Q198+R198</f>
        <v>4.702</v>
      </c>
      <c r="T198" s="32">
        <f t="shared" si="14"/>
        <v>0</v>
      </c>
      <c r="U198" s="32">
        <f t="shared" si="15"/>
        <v>3432.4599999999996</v>
      </c>
      <c r="V198" s="33">
        <f t="shared" si="13"/>
        <v>328.5</v>
      </c>
      <c r="W198" s="34">
        <f t="shared" si="12"/>
        <v>3760.9599999999996</v>
      </c>
      <c r="X198" s="10"/>
      <c r="Y198" s="10"/>
      <c r="Z198" s="10"/>
      <c r="AA198" s="10"/>
      <c r="AB198" s="10"/>
      <c r="AC198" s="10"/>
      <c r="AD198" s="10"/>
      <c r="AE198" s="10"/>
      <c r="AF198" s="10"/>
      <c r="AG198" s="10"/>
      <c r="AH198" s="10"/>
      <c r="AI198" s="10"/>
    </row>
    <row r="199" spans="1:35" ht="15.75" customHeight="1" x14ac:dyDescent="0.25">
      <c r="A199" s="6">
        <v>472</v>
      </c>
      <c r="B199" s="11" t="s">
        <v>112</v>
      </c>
      <c r="C199" s="11" t="s">
        <v>1606</v>
      </c>
      <c r="D199" s="11" t="s">
        <v>1750</v>
      </c>
      <c r="E199" s="12">
        <v>15221</v>
      </c>
      <c r="F199" s="17">
        <v>43942</v>
      </c>
      <c r="G199" s="12">
        <v>43875</v>
      </c>
      <c r="H199" s="11" t="s">
        <v>114</v>
      </c>
      <c r="I199" s="14" t="s">
        <v>1751</v>
      </c>
      <c r="J199" s="11" t="s">
        <v>1752</v>
      </c>
      <c r="K199" s="11" t="s">
        <v>82</v>
      </c>
      <c r="L199" s="14" t="s">
        <v>82</v>
      </c>
      <c r="M199" s="11" t="s">
        <v>1753</v>
      </c>
      <c r="N199" s="15">
        <v>0.92</v>
      </c>
      <c r="O199" s="15" t="str">
        <f>VLOOKUP(A199,Result!A:D,2,FALSE)</f>
        <v>No</v>
      </c>
      <c r="P199" s="15">
        <f>VLOOKUP(A199,Result!A:D,4,FALSE)</f>
        <v>6.8000000000000005E-2</v>
      </c>
      <c r="Q199" s="16">
        <f>VLOOKUP(A199,Result!A:D,3,FALSE)</f>
        <v>0</v>
      </c>
      <c r="R199" s="16">
        <f>VLOOKUP(A199,Result!A:E,5,FALSE)</f>
        <v>0</v>
      </c>
      <c r="S199" s="28">
        <f>P199+Q199+R199</f>
        <v>6.8000000000000005E-2</v>
      </c>
      <c r="T199" s="32">
        <f t="shared" si="14"/>
        <v>0</v>
      </c>
      <c r="U199" s="32">
        <f t="shared" si="15"/>
        <v>49.64</v>
      </c>
      <c r="V199" s="33">
        <f t="shared" si="13"/>
        <v>328.5</v>
      </c>
      <c r="W199" s="34">
        <f t="shared" si="12"/>
        <v>378.14</v>
      </c>
      <c r="X199" s="10"/>
      <c r="Y199" s="10"/>
      <c r="Z199" s="10"/>
      <c r="AA199" s="10"/>
      <c r="AB199" s="10"/>
      <c r="AC199" s="10"/>
      <c r="AD199" s="10"/>
      <c r="AE199" s="10"/>
      <c r="AF199" s="10"/>
      <c r="AG199" s="10"/>
      <c r="AH199" s="10"/>
      <c r="AI199" s="10"/>
    </row>
    <row r="200" spans="1:35" ht="15.75" customHeight="1" x14ac:dyDescent="0.25">
      <c r="A200" s="6">
        <v>473</v>
      </c>
      <c r="B200" s="11" t="s">
        <v>112</v>
      </c>
      <c r="C200" s="11" t="s">
        <v>1619</v>
      </c>
      <c r="D200" s="11" t="s">
        <v>1754</v>
      </c>
      <c r="E200" s="12">
        <v>17781</v>
      </c>
      <c r="F200" s="17">
        <v>43979</v>
      </c>
      <c r="G200" s="12">
        <v>43875</v>
      </c>
      <c r="H200" s="11" t="s">
        <v>114</v>
      </c>
      <c r="I200" s="14" t="s">
        <v>1755</v>
      </c>
      <c r="J200" s="11" t="s">
        <v>1756</v>
      </c>
      <c r="K200" s="11" t="s">
        <v>82</v>
      </c>
      <c r="L200" s="14" t="s">
        <v>82</v>
      </c>
      <c r="M200" s="11"/>
      <c r="N200" s="15">
        <v>0.33</v>
      </c>
      <c r="O200" s="15" t="str">
        <f>VLOOKUP(A200,Result!A:D,2,FALSE)</f>
        <v>No</v>
      </c>
      <c r="P200" s="15">
        <f>VLOOKUP(A200,Result!A:D,4,FALSE)</f>
        <v>0.49399999999999999</v>
      </c>
      <c r="Q200" s="16">
        <f>VLOOKUP(A200,Result!A:D,3,FALSE)</f>
        <v>0</v>
      </c>
      <c r="R200" s="16">
        <f>VLOOKUP(A200,Result!A:E,5,FALSE)</f>
        <v>0</v>
      </c>
      <c r="S200" s="28">
        <f>P200+Q200+R200</f>
        <v>0.49399999999999999</v>
      </c>
      <c r="T200" s="32">
        <f t="shared" si="14"/>
        <v>0</v>
      </c>
      <c r="U200" s="32">
        <f t="shared" si="15"/>
        <v>360.61999999999995</v>
      </c>
      <c r="V200" s="33">
        <f t="shared" si="13"/>
        <v>328.5</v>
      </c>
      <c r="W200" s="34">
        <f t="shared" si="12"/>
        <v>689.11999999999989</v>
      </c>
      <c r="X200" s="10"/>
      <c r="Y200" s="10"/>
      <c r="Z200" s="10"/>
      <c r="AA200" s="10"/>
      <c r="AB200" s="10"/>
      <c r="AC200" s="10"/>
      <c r="AD200" s="10"/>
      <c r="AE200" s="10"/>
      <c r="AF200" s="10"/>
      <c r="AG200" s="10"/>
      <c r="AH200" s="10"/>
      <c r="AI200" s="10"/>
    </row>
    <row r="201" spans="1:35" ht="15.75" customHeight="1" x14ac:dyDescent="0.25">
      <c r="A201" s="6">
        <v>474</v>
      </c>
      <c r="B201" s="11" t="s">
        <v>112</v>
      </c>
      <c r="C201" s="11" t="s">
        <v>1606</v>
      </c>
      <c r="D201" s="11" t="s">
        <v>1757</v>
      </c>
      <c r="E201" s="12">
        <v>18784</v>
      </c>
      <c r="F201" s="17">
        <v>43971</v>
      </c>
      <c r="G201" s="12">
        <v>43875</v>
      </c>
      <c r="H201" s="11" t="s">
        <v>114</v>
      </c>
      <c r="I201" s="14" t="s">
        <v>1758</v>
      </c>
      <c r="J201" s="11" t="s">
        <v>1759</v>
      </c>
      <c r="K201" s="11" t="s">
        <v>82</v>
      </c>
      <c r="L201" s="14" t="s">
        <v>82</v>
      </c>
      <c r="M201" s="11"/>
      <c r="N201" s="15">
        <v>1.38</v>
      </c>
      <c r="O201" s="15" t="str">
        <f>VLOOKUP(A201,Result!A:D,2,FALSE)</f>
        <v>No</v>
      </c>
      <c r="P201" s="15">
        <f>VLOOKUP(A201,Result!A:D,4,FALSE)</f>
        <v>1.093</v>
      </c>
      <c r="Q201" s="16">
        <f>VLOOKUP(A201,Result!A:D,3,FALSE)</f>
        <v>0</v>
      </c>
      <c r="R201" s="16">
        <f>VLOOKUP(A201,Result!A:E,5,FALSE)</f>
        <v>0</v>
      </c>
      <c r="S201" s="28">
        <f>P201+Q201+R201</f>
        <v>1.093</v>
      </c>
      <c r="T201" s="32">
        <f t="shared" si="14"/>
        <v>0</v>
      </c>
      <c r="U201" s="32">
        <f t="shared" si="15"/>
        <v>797.89</v>
      </c>
      <c r="V201" s="33">
        <f t="shared" si="13"/>
        <v>328.5</v>
      </c>
      <c r="W201" s="34">
        <f t="shared" si="12"/>
        <v>1126.3899999999999</v>
      </c>
      <c r="X201" s="10"/>
      <c r="Y201" s="10"/>
      <c r="Z201" s="10"/>
      <c r="AA201" s="10"/>
      <c r="AB201" s="10"/>
      <c r="AC201" s="10"/>
      <c r="AD201" s="10"/>
      <c r="AE201" s="10"/>
      <c r="AF201" s="10"/>
      <c r="AG201" s="10"/>
      <c r="AH201" s="10"/>
      <c r="AI201" s="10"/>
    </row>
    <row r="202" spans="1:35" ht="15.75" customHeight="1" x14ac:dyDescent="0.25">
      <c r="A202" s="6">
        <v>475</v>
      </c>
      <c r="B202" s="11" t="s">
        <v>112</v>
      </c>
      <c r="C202" s="11" t="s">
        <v>1606</v>
      </c>
      <c r="D202" s="11" t="s">
        <v>1760</v>
      </c>
      <c r="E202" s="12">
        <v>9908</v>
      </c>
      <c r="F202" s="17">
        <v>43949</v>
      </c>
      <c r="G202" s="12">
        <v>43875</v>
      </c>
      <c r="H202" s="11" t="s">
        <v>114</v>
      </c>
      <c r="I202" s="14" t="s">
        <v>1761</v>
      </c>
      <c r="J202" s="11" t="s">
        <v>1762</v>
      </c>
      <c r="K202" s="11" t="s">
        <v>82</v>
      </c>
      <c r="L202" s="14" t="s">
        <v>1763</v>
      </c>
      <c r="M202" s="11"/>
      <c r="N202" s="15">
        <v>2.61</v>
      </c>
      <c r="O202" s="15" t="str">
        <f>VLOOKUP(A202,Result!A:D,2,FALSE)</f>
        <v>No</v>
      </c>
      <c r="P202" s="15">
        <f>VLOOKUP(A202,Result!A:D,4,FALSE)</f>
        <v>1.5860000000000001</v>
      </c>
      <c r="Q202" s="16">
        <f>VLOOKUP(A202,Result!A:D,3,FALSE)</f>
        <v>0.77899999999999991</v>
      </c>
      <c r="R202" s="16">
        <f>VLOOKUP(A202,Result!A:E,5,FALSE)</f>
        <v>0.313</v>
      </c>
      <c r="S202" s="28">
        <f>P202+Q202+R202</f>
        <v>2.6780000000000004</v>
      </c>
      <c r="T202" s="32">
        <f t="shared" si="14"/>
        <v>655.19999999999993</v>
      </c>
      <c r="U202" s="32">
        <f t="shared" si="15"/>
        <v>1954.9400000000003</v>
      </c>
      <c r="V202" s="33">
        <f t="shared" si="13"/>
        <v>328.5</v>
      </c>
      <c r="W202" s="34">
        <f t="shared" si="12"/>
        <v>2283.4400000000005</v>
      </c>
      <c r="X202" s="10"/>
      <c r="Y202" s="10"/>
      <c r="Z202" s="10"/>
      <c r="AA202" s="10"/>
      <c r="AB202" s="10"/>
      <c r="AC202" s="10"/>
      <c r="AD202" s="10"/>
      <c r="AE202" s="10"/>
      <c r="AF202" s="10"/>
      <c r="AG202" s="10"/>
      <c r="AH202" s="10"/>
      <c r="AI202" s="10"/>
    </row>
    <row r="203" spans="1:35" ht="15.75" customHeight="1" x14ac:dyDescent="0.25">
      <c r="A203" s="6">
        <v>476</v>
      </c>
      <c r="B203" s="11" t="s">
        <v>112</v>
      </c>
      <c r="C203" s="11" t="s">
        <v>1619</v>
      </c>
      <c r="D203" s="11" t="s">
        <v>1764</v>
      </c>
      <c r="E203" s="12">
        <v>12874</v>
      </c>
      <c r="F203" s="17">
        <v>43964</v>
      </c>
      <c r="G203" s="12">
        <v>43878</v>
      </c>
      <c r="H203" s="11" t="s">
        <v>114</v>
      </c>
      <c r="I203" s="14" t="s">
        <v>1765</v>
      </c>
      <c r="J203" s="11" t="s">
        <v>1766</v>
      </c>
      <c r="K203" s="11" t="s">
        <v>82</v>
      </c>
      <c r="L203" s="14" t="s">
        <v>1767</v>
      </c>
      <c r="M203" s="11" t="s">
        <v>1768</v>
      </c>
      <c r="N203" s="15">
        <v>1.84</v>
      </c>
      <c r="O203" s="15" t="str">
        <f>VLOOKUP(A203,Result!A:D,2,FALSE)</f>
        <v>No</v>
      </c>
      <c r="P203" s="15">
        <f>VLOOKUP(A203,Result!A:D,4,FALSE)</f>
        <v>1.1839999999999999</v>
      </c>
      <c r="Q203" s="16">
        <f>VLOOKUP(A203,Result!A:D,3,FALSE)</f>
        <v>0.30499999999999999</v>
      </c>
      <c r="R203" s="16">
        <f>VLOOKUP(A203,Result!A:E,5,FALSE)</f>
        <v>0</v>
      </c>
      <c r="S203" s="28">
        <f>P203+Q203+R203</f>
        <v>1.4889999999999999</v>
      </c>
      <c r="T203" s="32">
        <f t="shared" si="14"/>
        <v>183</v>
      </c>
      <c r="U203" s="32">
        <f t="shared" si="15"/>
        <v>1086.9699999999998</v>
      </c>
      <c r="V203" s="33">
        <f t="shared" si="13"/>
        <v>328.5</v>
      </c>
      <c r="W203" s="34">
        <f t="shared" si="12"/>
        <v>1415.4699999999998</v>
      </c>
      <c r="X203" s="10"/>
      <c r="Y203" s="10"/>
      <c r="Z203" s="10"/>
      <c r="AA203" s="10"/>
      <c r="AB203" s="10"/>
      <c r="AC203" s="10"/>
      <c r="AD203" s="10"/>
      <c r="AE203" s="10"/>
      <c r="AF203" s="10"/>
      <c r="AG203" s="10"/>
      <c r="AH203" s="10"/>
      <c r="AI203" s="10"/>
    </row>
    <row r="204" spans="1:35" ht="15.75" customHeight="1" x14ac:dyDescent="0.25">
      <c r="A204" s="6">
        <v>477</v>
      </c>
      <c r="B204" s="11" t="s">
        <v>112</v>
      </c>
      <c r="C204" s="11" t="s">
        <v>1606</v>
      </c>
      <c r="D204" s="11" t="s">
        <v>1769</v>
      </c>
      <c r="E204" s="12">
        <v>19426</v>
      </c>
      <c r="F204" s="17">
        <v>43948</v>
      </c>
      <c r="G204" s="12">
        <v>43878</v>
      </c>
      <c r="H204" s="11" t="s">
        <v>114</v>
      </c>
      <c r="I204" s="14" t="s">
        <v>97</v>
      </c>
      <c r="J204" s="11" t="s">
        <v>97</v>
      </c>
      <c r="K204" s="11" t="s">
        <v>82</v>
      </c>
      <c r="L204" s="14" t="s">
        <v>82</v>
      </c>
      <c r="M204" s="11"/>
      <c r="N204" s="15">
        <v>0.27</v>
      </c>
      <c r="O204" s="15" t="str">
        <f>VLOOKUP(A204,Result!A:D,2,FALSE)</f>
        <v>No</v>
      </c>
      <c r="P204" s="15">
        <f>VLOOKUP(A204,Result!A:D,4,FALSE)</f>
        <v>0</v>
      </c>
      <c r="Q204" s="16">
        <f>VLOOKUP(A204,Result!A:D,3,FALSE)</f>
        <v>0</v>
      </c>
      <c r="R204" s="16">
        <f>VLOOKUP(A204,Result!A:E,5,FALSE)</f>
        <v>0</v>
      </c>
      <c r="S204" s="28">
        <f>P204+Q204+R204</f>
        <v>0</v>
      </c>
      <c r="T204" s="32">
        <f t="shared" si="14"/>
        <v>0</v>
      </c>
      <c r="U204" s="32">
        <f t="shared" si="15"/>
        <v>0</v>
      </c>
      <c r="V204" s="33">
        <f t="shared" si="13"/>
        <v>328.5</v>
      </c>
      <c r="W204" s="34">
        <f t="shared" si="12"/>
        <v>328.5</v>
      </c>
      <c r="X204" s="10"/>
      <c r="Y204" s="10"/>
      <c r="Z204" s="10"/>
      <c r="AA204" s="10"/>
      <c r="AB204" s="10"/>
      <c r="AC204" s="10"/>
      <c r="AD204" s="10"/>
      <c r="AE204" s="10"/>
      <c r="AF204" s="10"/>
      <c r="AG204" s="10"/>
      <c r="AH204" s="10"/>
      <c r="AI204" s="10"/>
    </row>
    <row r="205" spans="1:35" ht="15.75" customHeight="1" x14ac:dyDescent="0.25">
      <c r="A205" s="6">
        <v>478</v>
      </c>
      <c r="B205" s="11" t="s">
        <v>112</v>
      </c>
      <c r="C205" s="11" t="s">
        <v>1606</v>
      </c>
      <c r="D205" s="11" t="s">
        <v>1770</v>
      </c>
      <c r="E205" s="12">
        <v>12954</v>
      </c>
      <c r="F205" s="13">
        <v>43965</v>
      </c>
      <c r="G205" s="12">
        <v>43878</v>
      </c>
      <c r="H205" s="11" t="s">
        <v>114</v>
      </c>
      <c r="I205" s="14" t="s">
        <v>1771</v>
      </c>
      <c r="J205" s="11" t="s">
        <v>1772</v>
      </c>
      <c r="K205" s="11" t="s">
        <v>82</v>
      </c>
      <c r="L205" s="14" t="s">
        <v>1773</v>
      </c>
      <c r="M205" s="11" t="s">
        <v>1774</v>
      </c>
      <c r="N205" s="15">
        <v>3.05</v>
      </c>
      <c r="O205" s="15" t="str">
        <f>VLOOKUP(A205,Result!A:D,2,FALSE)</f>
        <v>No</v>
      </c>
      <c r="P205" s="15">
        <f>VLOOKUP(A205,Result!A:D,4,FALSE)</f>
        <v>1.4810000000000001</v>
      </c>
      <c r="Q205" s="16">
        <f>VLOOKUP(A205,Result!A:D,3,FALSE)</f>
        <v>0.30499999999999999</v>
      </c>
      <c r="R205" s="16">
        <f>VLOOKUP(A205,Result!A:E,5,FALSE)</f>
        <v>0</v>
      </c>
      <c r="S205" s="28">
        <f>P205+Q205+R205</f>
        <v>1.786</v>
      </c>
      <c r="T205" s="32">
        <f t="shared" si="14"/>
        <v>183</v>
      </c>
      <c r="U205" s="32">
        <f t="shared" si="15"/>
        <v>1303.78</v>
      </c>
      <c r="V205" s="33">
        <f t="shared" si="13"/>
        <v>328.5</v>
      </c>
      <c r="W205" s="34">
        <f t="shared" si="12"/>
        <v>1632.28</v>
      </c>
      <c r="X205" s="10"/>
      <c r="Y205" s="10"/>
      <c r="Z205" s="10"/>
      <c r="AA205" s="10"/>
      <c r="AB205" s="10"/>
      <c r="AC205" s="10"/>
      <c r="AD205" s="10"/>
      <c r="AE205" s="10"/>
      <c r="AF205" s="10"/>
      <c r="AG205" s="10"/>
      <c r="AH205" s="10"/>
      <c r="AI205" s="10"/>
    </row>
    <row r="206" spans="1:35" ht="15.75" customHeight="1" x14ac:dyDescent="0.25">
      <c r="A206" s="6">
        <v>479</v>
      </c>
      <c r="B206" s="11" t="s">
        <v>112</v>
      </c>
      <c r="C206" s="11" t="s">
        <v>1606</v>
      </c>
      <c r="D206" s="11" t="s">
        <v>1775</v>
      </c>
      <c r="E206" s="12">
        <v>11066</v>
      </c>
      <c r="F206" s="17">
        <v>43949</v>
      </c>
      <c r="G206" s="12">
        <v>43878</v>
      </c>
      <c r="H206" s="11" t="s">
        <v>114</v>
      </c>
      <c r="I206" s="14" t="s">
        <v>1776</v>
      </c>
      <c r="J206" s="11" t="s">
        <v>1777</v>
      </c>
      <c r="K206" s="11" t="s">
        <v>1778</v>
      </c>
      <c r="L206" s="14" t="s">
        <v>82</v>
      </c>
      <c r="M206" s="11" t="s">
        <v>1779</v>
      </c>
      <c r="N206" s="15">
        <v>1.94</v>
      </c>
      <c r="O206" s="15" t="str">
        <f>VLOOKUP(A206,Result!A:D,2,FALSE)</f>
        <v>No</v>
      </c>
      <c r="P206" s="15">
        <f>VLOOKUP(A206,Result!A:D,4,FALSE)</f>
        <v>0.90700000000000003</v>
      </c>
      <c r="Q206" s="16">
        <f>VLOOKUP(A206,Result!A:D,3,FALSE)</f>
        <v>0</v>
      </c>
      <c r="R206" s="16">
        <f>VLOOKUP(A206,Result!A:E,5,FALSE)</f>
        <v>0</v>
      </c>
      <c r="S206" s="28">
        <f>P206+Q206+R206</f>
        <v>0.90700000000000003</v>
      </c>
      <c r="T206" s="32">
        <f t="shared" si="14"/>
        <v>0</v>
      </c>
      <c r="U206" s="32">
        <f t="shared" si="15"/>
        <v>662.1099999999999</v>
      </c>
      <c r="V206" s="33">
        <f t="shared" si="13"/>
        <v>328.5</v>
      </c>
      <c r="W206" s="34">
        <f t="shared" si="12"/>
        <v>990.6099999999999</v>
      </c>
      <c r="X206" s="10"/>
      <c r="Y206" s="10"/>
      <c r="Z206" s="10"/>
      <c r="AA206" s="10"/>
      <c r="AB206" s="10"/>
      <c r="AC206" s="10"/>
      <c r="AD206" s="10"/>
      <c r="AE206" s="10"/>
      <c r="AF206" s="10"/>
      <c r="AG206" s="10"/>
      <c r="AH206" s="10"/>
      <c r="AI206" s="10"/>
    </row>
    <row r="207" spans="1:35" ht="15.75" customHeight="1" x14ac:dyDescent="0.25">
      <c r="A207" s="6">
        <v>480</v>
      </c>
      <c r="B207" s="11" t="s">
        <v>112</v>
      </c>
      <c r="C207" s="11" t="s">
        <v>1606</v>
      </c>
      <c r="D207" s="11" t="s">
        <v>1780</v>
      </c>
      <c r="E207" s="12">
        <v>14804</v>
      </c>
      <c r="F207" s="13">
        <v>44035</v>
      </c>
      <c r="G207" s="12">
        <v>43878</v>
      </c>
      <c r="H207" s="11" t="s">
        <v>114</v>
      </c>
      <c r="I207" s="14" t="s">
        <v>1781</v>
      </c>
      <c r="J207" s="11" t="s">
        <v>80</v>
      </c>
      <c r="K207" s="11" t="s">
        <v>1782</v>
      </c>
      <c r="L207" s="14" t="s">
        <v>1783</v>
      </c>
      <c r="M207" s="11" t="s">
        <v>94</v>
      </c>
      <c r="N207" s="15">
        <v>2.0499999999999998</v>
      </c>
      <c r="O207" s="15" t="str">
        <f>VLOOKUP(A207,Result!A:D,2,FALSE)</f>
        <v>No</v>
      </c>
      <c r="P207" s="15">
        <f>VLOOKUP(A207,Result!A:D,4,FALSE)</f>
        <v>1.742</v>
      </c>
      <c r="Q207" s="16">
        <f>VLOOKUP(A207,Result!A:D,3,FALSE)</f>
        <v>0.307</v>
      </c>
      <c r="R207" s="16">
        <f>VLOOKUP(A207,Result!A:E,5,FALSE)</f>
        <v>0.26300000000000001</v>
      </c>
      <c r="S207" s="28">
        <f>P207+Q207+R207</f>
        <v>2.3119999999999998</v>
      </c>
      <c r="T207" s="32">
        <f t="shared" si="14"/>
        <v>342</v>
      </c>
      <c r="U207" s="32">
        <f t="shared" si="15"/>
        <v>1687.7599999999998</v>
      </c>
      <c r="V207" s="33">
        <f t="shared" si="13"/>
        <v>328.5</v>
      </c>
      <c r="W207" s="34">
        <f t="shared" si="12"/>
        <v>2016.2599999999998</v>
      </c>
      <c r="X207" s="10"/>
      <c r="Y207" s="10"/>
      <c r="Z207" s="10"/>
      <c r="AA207" s="10"/>
      <c r="AB207" s="10"/>
      <c r="AC207" s="10"/>
      <c r="AD207" s="10"/>
      <c r="AE207" s="10"/>
      <c r="AF207" s="10"/>
      <c r="AG207" s="10"/>
      <c r="AH207" s="10"/>
      <c r="AI207" s="10"/>
    </row>
    <row r="208" spans="1:35" ht="15.75" customHeight="1" x14ac:dyDescent="0.25">
      <c r="A208" s="6">
        <v>481</v>
      </c>
      <c r="B208" s="11" t="s">
        <v>112</v>
      </c>
      <c r="C208" s="11" t="s">
        <v>1606</v>
      </c>
      <c r="D208" s="11" t="s">
        <v>1784</v>
      </c>
      <c r="E208" s="12">
        <v>16716</v>
      </c>
      <c r="F208" s="17">
        <v>44021</v>
      </c>
      <c r="G208" s="12">
        <v>43833</v>
      </c>
      <c r="H208" s="11" t="s">
        <v>78</v>
      </c>
      <c r="I208" s="14" t="s">
        <v>809</v>
      </c>
      <c r="J208" s="11" t="s">
        <v>80</v>
      </c>
      <c r="K208" s="11" t="s">
        <v>82</v>
      </c>
      <c r="L208" s="14" t="s">
        <v>82</v>
      </c>
      <c r="M208" s="11" t="s">
        <v>650</v>
      </c>
      <c r="N208" s="15">
        <v>0.33</v>
      </c>
      <c r="O208" s="15" t="str">
        <f>VLOOKUP(A208,Result!A:D,2,FALSE)</f>
        <v>No</v>
      </c>
      <c r="P208" s="15">
        <f>VLOOKUP(A208,Result!A:D,4,FALSE)</f>
        <v>0.26200000000000001</v>
      </c>
      <c r="Q208" s="16">
        <f>VLOOKUP(A208,Result!A:D,3,FALSE)</f>
        <v>0</v>
      </c>
      <c r="R208" s="16">
        <f>VLOOKUP(A208,Result!A:E,5,FALSE)</f>
        <v>0</v>
      </c>
      <c r="S208" s="28">
        <f>P208+Q208+R208</f>
        <v>0.26200000000000001</v>
      </c>
      <c r="T208" s="32">
        <f t="shared" si="14"/>
        <v>0</v>
      </c>
      <c r="U208" s="32">
        <f t="shared" si="15"/>
        <v>191.26</v>
      </c>
      <c r="V208" s="33">
        <f t="shared" si="13"/>
        <v>328.5</v>
      </c>
      <c r="W208" s="34">
        <f t="shared" ref="W208:W271" si="16">SUM(U208+V208)</f>
        <v>519.76</v>
      </c>
      <c r="X208" s="10"/>
      <c r="Y208" s="10"/>
      <c r="Z208" s="10"/>
      <c r="AA208" s="10"/>
      <c r="AB208" s="10"/>
      <c r="AC208" s="10"/>
      <c r="AD208" s="10"/>
      <c r="AE208" s="10"/>
      <c r="AF208" s="10"/>
      <c r="AG208" s="10"/>
      <c r="AH208" s="10"/>
      <c r="AI208" s="10"/>
    </row>
    <row r="209" spans="1:35" ht="15.75" customHeight="1" x14ac:dyDescent="0.25">
      <c r="A209" s="6">
        <v>482</v>
      </c>
      <c r="B209" s="11" t="s">
        <v>112</v>
      </c>
      <c r="C209" s="11" t="s">
        <v>1619</v>
      </c>
      <c r="D209" s="11" t="s">
        <v>1785</v>
      </c>
      <c r="E209" s="12">
        <v>17202</v>
      </c>
      <c r="F209" s="17">
        <v>43973</v>
      </c>
      <c r="G209" s="12">
        <v>43878</v>
      </c>
      <c r="H209" s="11" t="s">
        <v>114</v>
      </c>
      <c r="I209" s="14" t="s">
        <v>1786</v>
      </c>
      <c r="J209" s="11" t="s">
        <v>80</v>
      </c>
      <c r="K209" s="11" t="s">
        <v>82</v>
      </c>
      <c r="L209" s="14" t="s">
        <v>1787</v>
      </c>
      <c r="M209" s="11" t="s">
        <v>1788</v>
      </c>
      <c r="N209" s="15">
        <v>0.77</v>
      </c>
      <c r="O209" s="15" t="str">
        <f>VLOOKUP(A209,Result!A:D,2,FALSE)</f>
        <v>No</v>
      </c>
      <c r="P209" s="15">
        <f>VLOOKUP(A209,Result!A:D,4,FALSE)</f>
        <v>0.375</v>
      </c>
      <c r="Q209" s="16">
        <f>VLOOKUP(A209,Result!A:D,3,FALSE)</f>
        <v>0.42599999999999999</v>
      </c>
      <c r="R209" s="16">
        <f>VLOOKUP(A209,Result!A:E,5,FALSE)</f>
        <v>0</v>
      </c>
      <c r="S209" s="28">
        <f>P209+Q209+R209</f>
        <v>0.80099999999999993</v>
      </c>
      <c r="T209" s="32">
        <f t="shared" si="14"/>
        <v>255.59999999999997</v>
      </c>
      <c r="U209" s="32">
        <f t="shared" si="15"/>
        <v>584.7299999999999</v>
      </c>
      <c r="V209" s="33">
        <f t="shared" si="13"/>
        <v>328.5</v>
      </c>
      <c r="W209" s="34">
        <f t="shared" si="16"/>
        <v>913.2299999999999</v>
      </c>
      <c r="X209" s="10"/>
      <c r="Y209" s="10"/>
      <c r="Z209" s="10"/>
      <c r="AA209" s="10"/>
      <c r="AB209" s="10"/>
      <c r="AC209" s="10"/>
      <c r="AD209" s="10"/>
      <c r="AE209" s="10"/>
      <c r="AF209" s="10"/>
      <c r="AG209" s="10"/>
      <c r="AH209" s="10"/>
      <c r="AI209" s="10"/>
    </row>
    <row r="210" spans="1:35" ht="15.75" customHeight="1" x14ac:dyDescent="0.25">
      <c r="A210" s="6">
        <v>483</v>
      </c>
      <c r="B210" s="11" t="s">
        <v>112</v>
      </c>
      <c r="C210" s="11" t="s">
        <v>1606</v>
      </c>
      <c r="D210" s="11" t="s">
        <v>1789</v>
      </c>
      <c r="E210" s="12">
        <v>17212</v>
      </c>
      <c r="F210" s="19"/>
      <c r="G210" s="12">
        <v>43878</v>
      </c>
      <c r="H210" s="11" t="s">
        <v>114</v>
      </c>
      <c r="I210" s="14" t="s">
        <v>1790</v>
      </c>
      <c r="J210" s="11" t="s">
        <v>1791</v>
      </c>
      <c r="K210" s="11" t="s">
        <v>1792</v>
      </c>
      <c r="L210" s="14" t="s">
        <v>82</v>
      </c>
      <c r="M210" s="11" t="s">
        <v>1779</v>
      </c>
      <c r="N210" s="15">
        <v>1.1299999999999999</v>
      </c>
      <c r="O210" s="15" t="str">
        <f>VLOOKUP(A210,Result!A:D,2,FALSE)</f>
        <v>No</v>
      </c>
      <c r="P210" s="15">
        <f>VLOOKUP(A210,Result!A:D,4,FALSE)</f>
        <v>0.65999999999999992</v>
      </c>
      <c r="Q210" s="16">
        <f>VLOOKUP(A210,Result!A:D,3,FALSE)</f>
        <v>0</v>
      </c>
      <c r="R210" s="16">
        <f>VLOOKUP(A210,Result!A:E,5,FALSE)</f>
        <v>0</v>
      </c>
      <c r="S210" s="28">
        <f>P210+Q210+R210</f>
        <v>0.65999999999999992</v>
      </c>
      <c r="T210" s="32">
        <f t="shared" si="14"/>
        <v>0</v>
      </c>
      <c r="U210" s="32">
        <f t="shared" si="15"/>
        <v>481.7999999999999</v>
      </c>
      <c r="V210" s="33">
        <f t="shared" si="13"/>
        <v>328.5</v>
      </c>
      <c r="W210" s="34">
        <f t="shared" si="16"/>
        <v>810.3</v>
      </c>
      <c r="X210" s="10"/>
      <c r="Y210" s="10"/>
      <c r="Z210" s="10"/>
      <c r="AA210" s="10"/>
      <c r="AB210" s="10"/>
      <c r="AC210" s="10"/>
      <c r="AD210" s="10"/>
      <c r="AE210" s="10"/>
      <c r="AF210" s="10"/>
      <c r="AG210" s="10"/>
      <c r="AH210" s="10"/>
      <c r="AI210" s="10"/>
    </row>
    <row r="211" spans="1:35" ht="15.75" customHeight="1" x14ac:dyDescent="0.25">
      <c r="A211" s="6">
        <v>484</v>
      </c>
      <c r="B211" s="11" t="s">
        <v>112</v>
      </c>
      <c r="C211" s="11" t="s">
        <v>1606</v>
      </c>
      <c r="D211" s="11" t="s">
        <v>1793</v>
      </c>
      <c r="E211" s="12">
        <v>26911</v>
      </c>
      <c r="F211" s="17">
        <v>44026</v>
      </c>
      <c r="G211" s="12">
        <v>43878</v>
      </c>
      <c r="H211" s="11" t="s">
        <v>114</v>
      </c>
      <c r="I211" s="14" t="s">
        <v>1794</v>
      </c>
      <c r="J211" s="11" t="s">
        <v>1795</v>
      </c>
      <c r="K211" s="11" t="s">
        <v>1796</v>
      </c>
      <c r="L211" s="14" t="s">
        <v>1797</v>
      </c>
      <c r="M211" s="11" t="s">
        <v>1717</v>
      </c>
      <c r="N211" s="15">
        <v>2.2999999999999998</v>
      </c>
      <c r="O211" s="15" t="str">
        <f>VLOOKUP(A211,Result!A:D,2,FALSE)</f>
        <v>No</v>
      </c>
      <c r="P211" s="15">
        <f>VLOOKUP(A211,Result!A:D,4,FALSE)</f>
        <v>1.411</v>
      </c>
      <c r="Q211" s="16">
        <f>VLOOKUP(A211,Result!A:D,3,FALSE)</f>
        <v>0.79400000000000004</v>
      </c>
      <c r="R211" s="16">
        <f>VLOOKUP(A211,Result!A:E,5,FALSE)</f>
        <v>0</v>
      </c>
      <c r="S211" s="28">
        <f>P211+Q211+R211</f>
        <v>2.2050000000000001</v>
      </c>
      <c r="T211" s="32">
        <f t="shared" si="14"/>
        <v>476.4</v>
      </c>
      <c r="U211" s="32">
        <f t="shared" si="15"/>
        <v>1609.6499999999999</v>
      </c>
      <c r="V211" s="33">
        <f t="shared" si="13"/>
        <v>328.5</v>
      </c>
      <c r="W211" s="34">
        <f t="shared" si="16"/>
        <v>1938.1499999999999</v>
      </c>
      <c r="X211" s="10"/>
      <c r="Y211" s="10"/>
      <c r="Z211" s="10"/>
      <c r="AA211" s="10"/>
      <c r="AB211" s="10"/>
      <c r="AC211" s="10"/>
      <c r="AD211" s="10"/>
      <c r="AE211" s="10"/>
      <c r="AF211" s="10"/>
      <c r="AG211" s="10"/>
      <c r="AH211" s="10"/>
      <c r="AI211" s="10"/>
    </row>
    <row r="212" spans="1:35" ht="15.75" customHeight="1" x14ac:dyDescent="0.25">
      <c r="A212" s="6">
        <v>485</v>
      </c>
      <c r="B212" s="11" t="s">
        <v>112</v>
      </c>
      <c r="C212" s="11" t="s">
        <v>1606</v>
      </c>
      <c r="D212" s="11" t="s">
        <v>1798</v>
      </c>
      <c r="E212" s="12">
        <v>16181</v>
      </c>
      <c r="F212" s="17">
        <v>43958</v>
      </c>
      <c r="G212" s="12">
        <v>43878</v>
      </c>
      <c r="H212" s="11" t="s">
        <v>114</v>
      </c>
      <c r="I212" s="14" t="s">
        <v>1799</v>
      </c>
      <c r="J212" s="11" t="s">
        <v>1642</v>
      </c>
      <c r="K212" s="11" t="s">
        <v>1800</v>
      </c>
      <c r="L212" s="14" t="s">
        <v>1801</v>
      </c>
      <c r="M212" s="11" t="s">
        <v>94</v>
      </c>
      <c r="N212" s="15">
        <v>1.28</v>
      </c>
      <c r="O212" s="15" t="str">
        <f>VLOOKUP(A212,Result!A:D,2,FALSE)</f>
        <v>No</v>
      </c>
      <c r="P212" s="15">
        <f>VLOOKUP(A212,Result!A:D,4,FALSE)</f>
        <v>1.1339999999999999</v>
      </c>
      <c r="Q212" s="16">
        <f>VLOOKUP(A212,Result!A:D,3,FALSE)</f>
        <v>0.307</v>
      </c>
      <c r="R212" s="16">
        <f>VLOOKUP(A212,Result!A:E,5,FALSE)</f>
        <v>0.152</v>
      </c>
      <c r="S212" s="28">
        <f>P212+Q212+R212</f>
        <v>1.5929999999999997</v>
      </c>
      <c r="T212" s="32">
        <f t="shared" si="14"/>
        <v>275.39999999999998</v>
      </c>
      <c r="U212" s="32">
        <f t="shared" si="15"/>
        <v>1162.8899999999999</v>
      </c>
      <c r="V212" s="33">
        <f t="shared" si="13"/>
        <v>328.5</v>
      </c>
      <c r="W212" s="34">
        <f t="shared" si="16"/>
        <v>1491.3899999999999</v>
      </c>
      <c r="X212" s="10"/>
      <c r="Y212" s="10"/>
      <c r="Z212" s="10"/>
      <c r="AA212" s="10"/>
      <c r="AB212" s="10"/>
      <c r="AC212" s="10"/>
      <c r="AD212" s="10"/>
      <c r="AE212" s="10"/>
      <c r="AF212" s="10"/>
      <c r="AG212" s="10"/>
      <c r="AH212" s="10"/>
      <c r="AI212" s="10"/>
    </row>
    <row r="213" spans="1:35" ht="15.75" customHeight="1" x14ac:dyDescent="0.25">
      <c r="A213" s="6">
        <v>486</v>
      </c>
      <c r="B213" s="11" t="s">
        <v>112</v>
      </c>
      <c r="C213" s="11" t="s">
        <v>1619</v>
      </c>
      <c r="D213" s="11" t="s">
        <v>1802</v>
      </c>
      <c r="E213" s="12">
        <v>18113</v>
      </c>
      <c r="F213" s="19"/>
      <c r="G213" s="12">
        <v>43878</v>
      </c>
      <c r="H213" s="11" t="s">
        <v>114</v>
      </c>
      <c r="I213" s="14" t="s">
        <v>1803</v>
      </c>
      <c r="J213" s="11" t="s">
        <v>80</v>
      </c>
      <c r="K213" s="11" t="s">
        <v>82</v>
      </c>
      <c r="L213" s="14" t="s">
        <v>1804</v>
      </c>
      <c r="M213" s="11" t="s">
        <v>1805</v>
      </c>
      <c r="N213" s="15">
        <v>0.61</v>
      </c>
      <c r="O213" s="15" t="str">
        <f>VLOOKUP(A213,Result!A:D,2,FALSE)</f>
        <v>No</v>
      </c>
      <c r="P213" s="15">
        <f>VLOOKUP(A213,Result!A:D,4,FALSE)</f>
        <v>0.67500000000000004</v>
      </c>
      <c r="Q213" s="16">
        <f>VLOOKUP(A213,Result!A:D,3,FALSE)</f>
        <v>0.49099999999999999</v>
      </c>
      <c r="R213" s="16">
        <f>VLOOKUP(A213,Result!A:E,5,FALSE)</f>
        <v>0</v>
      </c>
      <c r="S213" s="28">
        <f>P213+Q213+R213</f>
        <v>1.1659999999999999</v>
      </c>
      <c r="T213" s="32">
        <f t="shared" si="14"/>
        <v>294.59999999999997</v>
      </c>
      <c r="U213" s="32">
        <f t="shared" si="15"/>
        <v>851.18</v>
      </c>
      <c r="V213" s="33">
        <f t="shared" si="13"/>
        <v>328.5</v>
      </c>
      <c r="W213" s="34">
        <f t="shared" si="16"/>
        <v>1179.6799999999998</v>
      </c>
      <c r="X213" s="10"/>
      <c r="Y213" s="10"/>
      <c r="Z213" s="10"/>
      <c r="AA213" s="10"/>
      <c r="AB213" s="10"/>
      <c r="AC213" s="10"/>
      <c r="AD213" s="10"/>
      <c r="AE213" s="10"/>
      <c r="AF213" s="10"/>
      <c r="AG213" s="10"/>
      <c r="AH213" s="10"/>
      <c r="AI213" s="10"/>
    </row>
    <row r="214" spans="1:35" ht="15.75" customHeight="1" x14ac:dyDescent="0.25">
      <c r="A214" s="6">
        <v>487</v>
      </c>
      <c r="B214" s="11" t="s">
        <v>112</v>
      </c>
      <c r="C214" s="11" t="s">
        <v>1606</v>
      </c>
      <c r="D214" s="11" t="s">
        <v>1806</v>
      </c>
      <c r="E214" s="12">
        <v>19160</v>
      </c>
      <c r="F214" s="19"/>
      <c r="G214" s="12">
        <v>43878</v>
      </c>
      <c r="H214" s="11" t="s">
        <v>114</v>
      </c>
      <c r="I214" s="14" t="s">
        <v>115</v>
      </c>
      <c r="J214" s="11"/>
      <c r="K214" s="11"/>
      <c r="L214" s="14"/>
      <c r="M214" s="11"/>
      <c r="N214" s="15">
        <v>0.48</v>
      </c>
      <c r="O214" s="15" t="str">
        <f>VLOOKUP(A214,Result!A:D,2,FALSE)</f>
        <v>No</v>
      </c>
      <c r="P214" s="15">
        <f>VLOOKUP(A214,Result!A:D,4,FALSE)</f>
        <v>0</v>
      </c>
      <c r="Q214" s="16">
        <f>VLOOKUP(A214,Result!A:D,3,FALSE)</f>
        <v>0</v>
      </c>
      <c r="R214" s="16">
        <f>VLOOKUP(A214,Result!A:E,5,FALSE)</f>
        <v>0</v>
      </c>
      <c r="S214" s="28">
        <f>P214+Q214+R214</f>
        <v>0</v>
      </c>
      <c r="T214" s="32">
        <f t="shared" si="14"/>
        <v>0</v>
      </c>
      <c r="U214" s="32">
        <f t="shared" si="15"/>
        <v>0</v>
      </c>
      <c r="V214" s="33">
        <f t="shared" si="13"/>
        <v>328.5</v>
      </c>
      <c r="W214" s="34">
        <f t="shared" si="16"/>
        <v>328.5</v>
      </c>
      <c r="X214" s="10"/>
      <c r="Y214" s="10"/>
      <c r="Z214" s="10"/>
      <c r="AA214" s="10"/>
      <c r="AB214" s="10"/>
      <c r="AC214" s="10"/>
      <c r="AD214" s="10"/>
      <c r="AE214" s="10"/>
      <c r="AF214" s="10"/>
      <c r="AG214" s="10"/>
      <c r="AH214" s="10"/>
      <c r="AI214" s="10"/>
    </row>
    <row r="215" spans="1:35" ht="15.75" customHeight="1" x14ac:dyDescent="0.25">
      <c r="A215" s="6">
        <v>488</v>
      </c>
      <c r="B215" s="11" t="s">
        <v>112</v>
      </c>
      <c r="C215" s="11" t="s">
        <v>1606</v>
      </c>
      <c r="D215" s="11" t="s">
        <v>1807</v>
      </c>
      <c r="E215" s="12">
        <v>15831</v>
      </c>
      <c r="F215" s="19"/>
      <c r="G215" s="12">
        <v>43878</v>
      </c>
      <c r="H215" s="11" t="s">
        <v>114</v>
      </c>
      <c r="I215" s="14" t="s">
        <v>1808</v>
      </c>
      <c r="J215" s="11" t="s">
        <v>97</v>
      </c>
      <c r="K215" s="11" t="s">
        <v>1809</v>
      </c>
      <c r="L215" s="14" t="s">
        <v>1810</v>
      </c>
      <c r="M215" s="11" t="s">
        <v>1811</v>
      </c>
      <c r="N215" s="15">
        <v>0.82</v>
      </c>
      <c r="O215" s="15" t="str">
        <f>VLOOKUP(A215,Result!A:D,2,FALSE)</f>
        <v>No</v>
      </c>
      <c r="P215" s="15">
        <f>VLOOKUP(A215,Result!A:D,4,FALSE)</f>
        <v>0.307</v>
      </c>
      <c r="Q215" s="16">
        <f>VLOOKUP(A215,Result!A:D,3,FALSE)</f>
        <v>0.307</v>
      </c>
      <c r="R215" s="16">
        <f>VLOOKUP(A215,Result!A:E,5,FALSE)</f>
        <v>0</v>
      </c>
      <c r="S215" s="28">
        <f>P215+Q215+R215</f>
        <v>0.61399999999999999</v>
      </c>
      <c r="T215" s="32">
        <f t="shared" si="14"/>
        <v>184.19999999999996</v>
      </c>
      <c r="U215" s="32">
        <f t="shared" si="15"/>
        <v>448.22</v>
      </c>
      <c r="V215" s="33">
        <f t="shared" si="13"/>
        <v>328.5</v>
      </c>
      <c r="W215" s="34">
        <f t="shared" si="16"/>
        <v>776.72</v>
      </c>
      <c r="X215" s="10"/>
      <c r="Y215" s="10"/>
      <c r="Z215" s="10"/>
      <c r="AA215" s="10"/>
      <c r="AB215" s="10"/>
      <c r="AC215" s="10"/>
      <c r="AD215" s="10"/>
      <c r="AE215" s="10"/>
      <c r="AF215" s="10"/>
      <c r="AG215" s="10"/>
      <c r="AH215" s="10"/>
      <c r="AI215" s="10"/>
    </row>
    <row r="216" spans="1:35" ht="15.75" customHeight="1" x14ac:dyDescent="0.25">
      <c r="A216" s="6">
        <v>489</v>
      </c>
      <c r="B216" s="11" t="s">
        <v>112</v>
      </c>
      <c r="C216" s="11" t="s">
        <v>1606</v>
      </c>
      <c r="D216" s="11" t="s">
        <v>1812</v>
      </c>
      <c r="E216" s="12">
        <v>17953</v>
      </c>
      <c r="F216" s="17">
        <v>43993</v>
      </c>
      <c r="G216" s="12">
        <v>43878</v>
      </c>
      <c r="H216" s="11" t="s">
        <v>114</v>
      </c>
      <c r="I216" s="14" t="s">
        <v>1813</v>
      </c>
      <c r="J216" s="11" t="s">
        <v>80</v>
      </c>
      <c r="K216" s="11" t="s">
        <v>82</v>
      </c>
      <c r="L216" s="14" t="s">
        <v>82</v>
      </c>
      <c r="M216" s="11"/>
      <c r="N216" s="15">
        <v>1.06</v>
      </c>
      <c r="O216" s="15" t="str">
        <f>VLOOKUP(A216,Result!A:D,2,FALSE)</f>
        <v>No</v>
      </c>
      <c r="P216" s="15">
        <f>VLOOKUP(A216,Result!A:D,4,FALSE)</f>
        <v>0.59699999999999998</v>
      </c>
      <c r="Q216" s="16">
        <f>VLOOKUP(A216,Result!A:D,3,FALSE)</f>
        <v>0</v>
      </c>
      <c r="R216" s="16">
        <f>VLOOKUP(A216,Result!A:E,5,FALSE)</f>
        <v>0</v>
      </c>
      <c r="S216" s="28">
        <f>P216+Q216+R216</f>
        <v>0.59699999999999998</v>
      </c>
      <c r="T216" s="32">
        <f t="shared" si="14"/>
        <v>0</v>
      </c>
      <c r="U216" s="32">
        <f t="shared" si="15"/>
        <v>435.80999999999995</v>
      </c>
      <c r="V216" s="33">
        <f t="shared" si="13"/>
        <v>328.5</v>
      </c>
      <c r="W216" s="34">
        <f t="shared" si="16"/>
        <v>764.31</v>
      </c>
      <c r="X216" s="10"/>
      <c r="Y216" s="10"/>
      <c r="Z216" s="10"/>
      <c r="AA216" s="10"/>
      <c r="AB216" s="10"/>
      <c r="AC216" s="10"/>
      <c r="AD216" s="10"/>
      <c r="AE216" s="10"/>
      <c r="AF216" s="10"/>
      <c r="AG216" s="10"/>
      <c r="AH216" s="10"/>
      <c r="AI216" s="10"/>
    </row>
    <row r="217" spans="1:35" ht="15.75" customHeight="1" x14ac:dyDescent="0.25">
      <c r="A217" s="6">
        <v>490</v>
      </c>
      <c r="B217" s="11" t="s">
        <v>112</v>
      </c>
      <c r="C217" s="11" t="s">
        <v>1619</v>
      </c>
      <c r="D217" s="11" t="s">
        <v>1814</v>
      </c>
      <c r="E217" s="12">
        <v>12391</v>
      </c>
      <c r="F217" s="17">
        <v>44007</v>
      </c>
      <c r="G217" s="12">
        <v>43878</v>
      </c>
      <c r="H217" s="11" t="s">
        <v>114</v>
      </c>
      <c r="I217" s="14" t="s">
        <v>1815</v>
      </c>
      <c r="J217" s="11" t="s">
        <v>1816</v>
      </c>
      <c r="K217" s="11" t="s">
        <v>82</v>
      </c>
      <c r="L217" s="14" t="s">
        <v>82</v>
      </c>
      <c r="M217" s="11" t="s">
        <v>1817</v>
      </c>
      <c r="N217" s="15">
        <v>1.71</v>
      </c>
      <c r="O217" s="15" t="str">
        <f>VLOOKUP(A217,Result!A:D,2,FALSE)</f>
        <v>No</v>
      </c>
      <c r="P217" s="15">
        <f>VLOOKUP(A217,Result!A:D,4,FALSE)</f>
        <v>1.139</v>
      </c>
      <c r="Q217" s="16">
        <f>VLOOKUP(A217,Result!A:D,3,FALSE)</f>
        <v>0</v>
      </c>
      <c r="R217" s="16">
        <f>VLOOKUP(A217,Result!A:E,5,FALSE)</f>
        <v>0</v>
      </c>
      <c r="S217" s="28">
        <f>P217+Q217+R217</f>
        <v>1.139</v>
      </c>
      <c r="T217" s="32">
        <f t="shared" si="14"/>
        <v>0</v>
      </c>
      <c r="U217" s="32">
        <f t="shared" si="15"/>
        <v>831.47</v>
      </c>
      <c r="V217" s="33">
        <f t="shared" si="13"/>
        <v>328.5</v>
      </c>
      <c r="W217" s="34">
        <f t="shared" si="16"/>
        <v>1159.97</v>
      </c>
      <c r="X217" s="10"/>
      <c r="Y217" s="10"/>
      <c r="Z217" s="10"/>
      <c r="AA217" s="10"/>
      <c r="AB217" s="10"/>
      <c r="AC217" s="10"/>
      <c r="AD217" s="10"/>
      <c r="AE217" s="10"/>
      <c r="AF217" s="10"/>
      <c r="AG217" s="10"/>
      <c r="AH217" s="10"/>
      <c r="AI217" s="10"/>
    </row>
    <row r="218" spans="1:35" ht="15.75" customHeight="1" x14ac:dyDescent="0.25">
      <c r="A218" s="6">
        <v>491</v>
      </c>
      <c r="B218" s="11" t="s">
        <v>112</v>
      </c>
      <c r="C218" s="11" t="s">
        <v>1606</v>
      </c>
      <c r="D218" s="11" t="s">
        <v>1818</v>
      </c>
      <c r="E218" s="12">
        <v>13364</v>
      </c>
      <c r="F218" s="17">
        <v>43992</v>
      </c>
      <c r="G218" s="12">
        <v>43864</v>
      </c>
      <c r="H218" s="11" t="s">
        <v>78</v>
      </c>
      <c r="I218" s="14" t="s">
        <v>1819</v>
      </c>
      <c r="J218" s="11" t="s">
        <v>80</v>
      </c>
      <c r="K218" s="11" t="s">
        <v>1820</v>
      </c>
      <c r="L218" s="14" t="s">
        <v>82</v>
      </c>
      <c r="M218" s="11" t="s">
        <v>1821</v>
      </c>
      <c r="N218" s="15">
        <v>3.73</v>
      </c>
      <c r="O218" s="15" t="str">
        <f>VLOOKUP(A218,Result!A:D,2,FALSE)</f>
        <v>No</v>
      </c>
      <c r="P218" s="15">
        <f>VLOOKUP(A218,Result!A:D,4,FALSE)</f>
        <v>1.736</v>
      </c>
      <c r="Q218" s="16">
        <f>VLOOKUP(A218,Result!A:D,3,FALSE)</f>
        <v>0</v>
      </c>
      <c r="R218" s="16">
        <f>VLOOKUP(A218,Result!A:E,5,FALSE)</f>
        <v>0</v>
      </c>
      <c r="S218" s="28">
        <f>P218+Q218+R218</f>
        <v>1.736</v>
      </c>
      <c r="T218" s="32">
        <f t="shared" si="14"/>
        <v>0</v>
      </c>
      <c r="U218" s="32">
        <f t="shared" si="15"/>
        <v>1267.28</v>
      </c>
      <c r="V218" s="33">
        <f t="shared" si="13"/>
        <v>328.5</v>
      </c>
      <c r="W218" s="34">
        <f t="shared" si="16"/>
        <v>1595.78</v>
      </c>
      <c r="X218" s="10"/>
      <c r="Y218" s="10"/>
      <c r="Z218" s="10"/>
      <c r="AA218" s="10"/>
      <c r="AB218" s="10"/>
      <c r="AC218" s="10"/>
      <c r="AD218" s="10"/>
      <c r="AE218" s="10"/>
      <c r="AF218" s="10"/>
      <c r="AG218" s="10"/>
      <c r="AH218" s="10"/>
      <c r="AI218" s="10"/>
    </row>
    <row r="219" spans="1:35" ht="15.75" customHeight="1" x14ac:dyDescent="0.25">
      <c r="A219" s="6">
        <v>492</v>
      </c>
      <c r="B219" s="11" t="s">
        <v>112</v>
      </c>
      <c r="C219" s="11" t="s">
        <v>1606</v>
      </c>
      <c r="D219" s="11" t="s">
        <v>1822</v>
      </c>
      <c r="E219" s="12">
        <v>14020</v>
      </c>
      <c r="F219" s="17">
        <v>43962</v>
      </c>
      <c r="G219" s="12">
        <v>43878</v>
      </c>
      <c r="H219" s="11" t="s">
        <v>114</v>
      </c>
      <c r="I219" s="14" t="s">
        <v>1823</v>
      </c>
      <c r="J219" s="11" t="s">
        <v>1824</v>
      </c>
      <c r="K219" s="11" t="s">
        <v>1825</v>
      </c>
      <c r="L219" s="14" t="s">
        <v>82</v>
      </c>
      <c r="M219" s="11" t="s">
        <v>1826</v>
      </c>
      <c r="N219" s="15">
        <v>1.8</v>
      </c>
      <c r="O219" s="15" t="str">
        <f>VLOOKUP(A219,Result!A:D,2,FALSE)</f>
        <v>No</v>
      </c>
      <c r="P219" s="15">
        <f>VLOOKUP(A219,Result!A:D,4,FALSE)</f>
        <v>1.569</v>
      </c>
      <c r="Q219" s="16">
        <f>VLOOKUP(A219,Result!A:D,3,FALSE)</f>
        <v>0</v>
      </c>
      <c r="R219" s="16">
        <f>VLOOKUP(A219,Result!A:E,5,FALSE)</f>
        <v>0</v>
      </c>
      <c r="S219" s="28">
        <f>P219+Q219+R219</f>
        <v>1.569</v>
      </c>
      <c r="T219" s="32">
        <f t="shared" si="14"/>
        <v>0</v>
      </c>
      <c r="U219" s="32">
        <f t="shared" si="15"/>
        <v>1145.3699999999999</v>
      </c>
      <c r="V219" s="33">
        <f t="shared" si="13"/>
        <v>328.5</v>
      </c>
      <c r="W219" s="34">
        <f t="shared" si="16"/>
        <v>1473.87</v>
      </c>
      <c r="X219" s="10"/>
      <c r="Y219" s="10"/>
      <c r="Z219" s="10"/>
      <c r="AA219" s="10"/>
      <c r="AB219" s="10"/>
      <c r="AC219" s="10"/>
      <c r="AD219" s="10"/>
      <c r="AE219" s="10"/>
      <c r="AF219" s="10"/>
      <c r="AG219" s="10"/>
      <c r="AH219" s="10"/>
      <c r="AI219" s="10"/>
    </row>
    <row r="220" spans="1:35" ht="15.75" customHeight="1" x14ac:dyDescent="0.25">
      <c r="A220" s="6">
        <v>493</v>
      </c>
      <c r="B220" s="11" t="s">
        <v>112</v>
      </c>
      <c r="C220" s="11" t="s">
        <v>1619</v>
      </c>
      <c r="D220" s="11" t="s">
        <v>1827</v>
      </c>
      <c r="E220" s="12">
        <v>15124</v>
      </c>
      <c r="F220" s="13">
        <v>43938</v>
      </c>
      <c r="G220" s="11"/>
      <c r="H220" s="11"/>
      <c r="I220" s="14"/>
      <c r="J220" s="11"/>
      <c r="K220" s="11"/>
      <c r="L220" s="14"/>
      <c r="M220" s="11"/>
      <c r="N220" s="15" t="s">
        <v>85</v>
      </c>
      <c r="O220" s="15" t="str">
        <f>VLOOKUP(A220,Result!A:D,2,FALSE)</f>
        <v>No</v>
      </c>
      <c r="P220" s="15">
        <f>VLOOKUP(A220,Result!A:D,4,FALSE)</f>
        <v>0</v>
      </c>
      <c r="Q220" s="16">
        <f>VLOOKUP(A220,Result!A:D,3,FALSE)</f>
        <v>0</v>
      </c>
      <c r="R220" s="16">
        <f>VLOOKUP(A220,Result!A:E,5,FALSE)</f>
        <v>0</v>
      </c>
      <c r="S220" s="28">
        <f>P220+Q220+R220</f>
        <v>0</v>
      </c>
      <c r="T220" s="32">
        <f t="shared" si="14"/>
        <v>0</v>
      </c>
      <c r="U220" s="32">
        <f t="shared" si="15"/>
        <v>0</v>
      </c>
      <c r="V220" s="33">
        <f t="shared" si="13"/>
        <v>328.5</v>
      </c>
      <c r="W220" s="34">
        <f t="shared" si="16"/>
        <v>328.5</v>
      </c>
      <c r="X220" s="10"/>
      <c r="Y220" s="10"/>
      <c r="Z220" s="10"/>
      <c r="AA220" s="10"/>
      <c r="AB220" s="10"/>
      <c r="AC220" s="10"/>
      <c r="AD220" s="10"/>
      <c r="AE220" s="10"/>
      <c r="AF220" s="10"/>
      <c r="AG220" s="10"/>
      <c r="AH220" s="10"/>
      <c r="AI220" s="10"/>
    </row>
    <row r="221" spans="1:35" ht="15.75" customHeight="1" x14ac:dyDescent="0.25">
      <c r="A221" s="6">
        <v>494</v>
      </c>
      <c r="B221" s="11" t="s">
        <v>112</v>
      </c>
      <c r="C221" s="11" t="s">
        <v>1606</v>
      </c>
      <c r="D221" s="11" t="s">
        <v>1828</v>
      </c>
      <c r="E221" s="12">
        <v>15475</v>
      </c>
      <c r="F221" s="17">
        <v>43938</v>
      </c>
      <c r="G221" s="12">
        <v>43878</v>
      </c>
      <c r="H221" s="11" t="s">
        <v>114</v>
      </c>
      <c r="I221" s="14" t="s">
        <v>1829</v>
      </c>
      <c r="J221" s="11" t="s">
        <v>1830</v>
      </c>
      <c r="K221" s="11" t="s">
        <v>1809</v>
      </c>
      <c r="L221" s="14" t="s">
        <v>1831</v>
      </c>
      <c r="M221" s="11" t="s">
        <v>1832</v>
      </c>
      <c r="N221" s="15">
        <v>0.98</v>
      </c>
      <c r="O221" s="15" t="str">
        <f>VLOOKUP(A221,Result!A:D,2,FALSE)</f>
        <v>No</v>
      </c>
      <c r="P221" s="15">
        <f>VLOOKUP(A221,Result!A:D,4,FALSE)</f>
        <v>0.65999999999999992</v>
      </c>
      <c r="Q221" s="16">
        <f>VLOOKUP(A221,Result!A:D,3,FALSE)</f>
        <v>0.307</v>
      </c>
      <c r="R221" s="16">
        <f>VLOOKUP(A221,Result!A:E,5,FALSE)</f>
        <v>0</v>
      </c>
      <c r="S221" s="28">
        <f>P221+Q221+R221</f>
        <v>0.96699999999999986</v>
      </c>
      <c r="T221" s="32">
        <f t="shared" si="14"/>
        <v>184.19999999999996</v>
      </c>
      <c r="U221" s="32">
        <f t="shared" si="15"/>
        <v>705.90999999999985</v>
      </c>
      <c r="V221" s="33">
        <f t="shared" si="13"/>
        <v>328.5</v>
      </c>
      <c r="W221" s="34">
        <f t="shared" si="16"/>
        <v>1034.4099999999999</v>
      </c>
      <c r="X221" s="10"/>
      <c r="Y221" s="10"/>
      <c r="Z221" s="10"/>
      <c r="AA221" s="10"/>
      <c r="AB221" s="10"/>
      <c r="AC221" s="10"/>
      <c r="AD221" s="10"/>
      <c r="AE221" s="10"/>
      <c r="AF221" s="10"/>
      <c r="AG221" s="10"/>
      <c r="AH221" s="10"/>
      <c r="AI221" s="10"/>
    </row>
    <row r="222" spans="1:35" ht="15.75" customHeight="1" x14ac:dyDescent="0.25">
      <c r="A222" s="6">
        <v>495</v>
      </c>
      <c r="B222" s="11" t="s">
        <v>112</v>
      </c>
      <c r="C222" s="11" t="s">
        <v>1606</v>
      </c>
      <c r="D222" s="11" t="s">
        <v>1833</v>
      </c>
      <c r="E222" s="12">
        <v>15765</v>
      </c>
      <c r="F222" s="17">
        <v>43944</v>
      </c>
      <c r="G222" s="12">
        <v>43878</v>
      </c>
      <c r="H222" s="11" t="s">
        <v>114</v>
      </c>
      <c r="I222" s="14" t="s">
        <v>1834</v>
      </c>
      <c r="J222" s="11" t="s">
        <v>1835</v>
      </c>
      <c r="K222" s="11" t="s">
        <v>1836</v>
      </c>
      <c r="L222" s="14" t="s">
        <v>1837</v>
      </c>
      <c r="M222" s="11"/>
      <c r="N222" s="15">
        <v>1.2</v>
      </c>
      <c r="O222" s="15" t="str">
        <f>VLOOKUP(A222,Result!A:D,2,FALSE)</f>
        <v>No</v>
      </c>
      <c r="P222" s="15">
        <f>VLOOKUP(A222,Result!A:D,4,FALSE)</f>
        <v>0.48499999999999999</v>
      </c>
      <c r="Q222" s="16">
        <f>VLOOKUP(A222,Result!A:D,3,FALSE)</f>
        <v>0.53</v>
      </c>
      <c r="R222" s="16">
        <f>VLOOKUP(A222,Result!A:E,5,FALSE)</f>
        <v>0.111</v>
      </c>
      <c r="S222" s="28">
        <f>P222+Q222+R222</f>
        <v>1.1260000000000001</v>
      </c>
      <c r="T222" s="32">
        <f t="shared" si="14"/>
        <v>384.59999999999997</v>
      </c>
      <c r="U222" s="32">
        <f t="shared" si="15"/>
        <v>821.98</v>
      </c>
      <c r="V222" s="33">
        <f t="shared" si="13"/>
        <v>328.5</v>
      </c>
      <c r="W222" s="34">
        <f t="shared" si="16"/>
        <v>1150.48</v>
      </c>
      <c r="X222" s="10"/>
      <c r="Y222" s="10"/>
      <c r="Z222" s="10"/>
      <c r="AA222" s="10"/>
      <c r="AB222" s="10"/>
      <c r="AC222" s="10"/>
      <c r="AD222" s="10"/>
      <c r="AE222" s="10"/>
      <c r="AF222" s="10"/>
      <c r="AG222" s="10"/>
      <c r="AH222" s="10"/>
      <c r="AI222" s="10"/>
    </row>
    <row r="223" spans="1:35" ht="15.75" customHeight="1" x14ac:dyDescent="0.25">
      <c r="A223" s="6">
        <v>496</v>
      </c>
      <c r="B223" s="11" t="s">
        <v>112</v>
      </c>
      <c r="C223" s="11" t="s">
        <v>1606</v>
      </c>
      <c r="D223" s="11" t="s">
        <v>1838</v>
      </c>
      <c r="E223" s="12">
        <v>13463</v>
      </c>
      <c r="F223" s="17">
        <v>43937</v>
      </c>
      <c r="G223" s="12">
        <v>43878</v>
      </c>
      <c r="H223" s="11" t="s">
        <v>114</v>
      </c>
      <c r="I223" s="14" t="s">
        <v>1839</v>
      </c>
      <c r="J223" s="11" t="s">
        <v>1840</v>
      </c>
      <c r="K223" s="11" t="s">
        <v>82</v>
      </c>
      <c r="L223" s="14" t="s">
        <v>82</v>
      </c>
      <c r="M223" s="11" t="s">
        <v>1841</v>
      </c>
      <c r="N223" s="15">
        <v>1.1100000000000001</v>
      </c>
      <c r="O223" s="15" t="str">
        <f>VLOOKUP(A223,Result!A:D,2,FALSE)</f>
        <v>No</v>
      </c>
      <c r="P223" s="15">
        <f>VLOOKUP(A223,Result!A:D,4,FALSE)</f>
        <v>0.48099999999999998</v>
      </c>
      <c r="Q223" s="16">
        <f>VLOOKUP(A223,Result!A:D,3,FALSE)</f>
        <v>0</v>
      </c>
      <c r="R223" s="16">
        <f>VLOOKUP(A223,Result!A:E,5,FALSE)</f>
        <v>0</v>
      </c>
      <c r="S223" s="28">
        <f>P223+Q223+R223</f>
        <v>0.48099999999999998</v>
      </c>
      <c r="T223" s="32">
        <f t="shared" si="14"/>
        <v>0</v>
      </c>
      <c r="U223" s="32">
        <f t="shared" si="15"/>
        <v>351.13</v>
      </c>
      <c r="V223" s="33">
        <f t="shared" si="13"/>
        <v>328.5</v>
      </c>
      <c r="W223" s="34">
        <f t="shared" si="16"/>
        <v>679.63</v>
      </c>
      <c r="X223" s="10"/>
      <c r="Y223" s="10"/>
      <c r="Z223" s="10"/>
      <c r="AA223" s="10"/>
      <c r="AB223" s="10"/>
      <c r="AC223" s="10"/>
      <c r="AD223" s="10"/>
      <c r="AE223" s="10"/>
      <c r="AF223" s="10"/>
      <c r="AG223" s="10"/>
      <c r="AH223" s="10"/>
      <c r="AI223" s="10"/>
    </row>
    <row r="224" spans="1:35" ht="15.75" customHeight="1" x14ac:dyDescent="0.25">
      <c r="A224" s="6">
        <v>497</v>
      </c>
      <c r="B224" s="11" t="s">
        <v>112</v>
      </c>
      <c r="C224" s="11" t="s">
        <v>1606</v>
      </c>
      <c r="D224" s="11" t="s">
        <v>1842</v>
      </c>
      <c r="E224" s="12">
        <v>13357</v>
      </c>
      <c r="F224" s="17">
        <v>43941</v>
      </c>
      <c r="G224" s="12">
        <v>43878</v>
      </c>
      <c r="H224" s="11" t="s">
        <v>114</v>
      </c>
      <c r="I224" s="14" t="s">
        <v>1843</v>
      </c>
      <c r="J224" s="11" t="s">
        <v>1844</v>
      </c>
      <c r="K224" s="11" t="s">
        <v>1845</v>
      </c>
      <c r="L224" s="14" t="s">
        <v>1846</v>
      </c>
      <c r="M224" s="11" t="s">
        <v>1826</v>
      </c>
      <c r="N224" s="15">
        <v>1.78</v>
      </c>
      <c r="O224" s="15" t="str">
        <f>VLOOKUP(A224,Result!A:D,2,FALSE)</f>
        <v>No</v>
      </c>
      <c r="P224" s="15">
        <f>VLOOKUP(A224,Result!A:D,4,FALSE)</f>
        <v>1.2649999999999999</v>
      </c>
      <c r="Q224" s="16">
        <f>VLOOKUP(A224,Result!A:D,3,FALSE)</f>
        <v>0.31</v>
      </c>
      <c r="R224" s="16">
        <f>VLOOKUP(A224,Result!A:E,5,FALSE)</f>
        <v>0.20200000000000001</v>
      </c>
      <c r="S224" s="28">
        <f>P224+Q224+R224</f>
        <v>1.7769999999999999</v>
      </c>
      <c r="T224" s="32">
        <f t="shared" si="14"/>
        <v>307.2</v>
      </c>
      <c r="U224" s="32">
        <f t="shared" si="15"/>
        <v>1297.21</v>
      </c>
      <c r="V224" s="33">
        <f t="shared" si="13"/>
        <v>328.5</v>
      </c>
      <c r="W224" s="34">
        <f t="shared" si="16"/>
        <v>1625.71</v>
      </c>
      <c r="X224" s="10"/>
      <c r="Y224" s="10"/>
      <c r="Z224" s="10"/>
      <c r="AA224" s="10"/>
      <c r="AB224" s="10"/>
      <c r="AC224" s="10"/>
      <c r="AD224" s="10"/>
      <c r="AE224" s="10"/>
      <c r="AF224" s="10"/>
      <c r="AG224" s="10"/>
      <c r="AH224" s="10"/>
      <c r="AI224" s="10"/>
    </row>
    <row r="225" spans="1:35" ht="15.75" customHeight="1" x14ac:dyDescent="0.25">
      <c r="A225" s="6">
        <v>498</v>
      </c>
      <c r="B225" s="11" t="s">
        <v>112</v>
      </c>
      <c r="C225" s="11" t="s">
        <v>1619</v>
      </c>
      <c r="D225" s="11" t="s">
        <v>1847</v>
      </c>
      <c r="E225" s="12">
        <v>18336</v>
      </c>
      <c r="F225" s="17">
        <v>43944</v>
      </c>
      <c r="G225" s="12">
        <v>43878</v>
      </c>
      <c r="H225" s="11" t="s">
        <v>114</v>
      </c>
      <c r="I225" s="14" t="s">
        <v>97</v>
      </c>
      <c r="J225" s="11" t="s">
        <v>97</v>
      </c>
      <c r="K225" s="11" t="s">
        <v>82</v>
      </c>
      <c r="L225" s="14" t="s">
        <v>82</v>
      </c>
      <c r="M225" s="11"/>
      <c r="N225" s="15">
        <v>0.31</v>
      </c>
      <c r="O225" s="15" t="str">
        <f>VLOOKUP(A225,Result!A:D,2,FALSE)</f>
        <v>No</v>
      </c>
      <c r="P225" s="15">
        <f>VLOOKUP(A225,Result!A:D,4,FALSE)</f>
        <v>0</v>
      </c>
      <c r="Q225" s="16">
        <f>VLOOKUP(A225,Result!A:D,3,FALSE)</f>
        <v>0</v>
      </c>
      <c r="R225" s="16">
        <f>VLOOKUP(A225,Result!A:E,5,FALSE)</f>
        <v>0</v>
      </c>
      <c r="S225" s="28">
        <f>P225+Q225+R225</f>
        <v>0</v>
      </c>
      <c r="T225" s="32">
        <f t="shared" si="14"/>
        <v>0</v>
      </c>
      <c r="U225" s="32">
        <f t="shared" si="15"/>
        <v>0</v>
      </c>
      <c r="V225" s="33">
        <f t="shared" si="13"/>
        <v>328.5</v>
      </c>
      <c r="W225" s="34">
        <f t="shared" si="16"/>
        <v>328.5</v>
      </c>
      <c r="X225" s="10"/>
      <c r="Y225" s="10"/>
      <c r="Z225" s="10"/>
      <c r="AA225" s="10"/>
      <c r="AB225" s="10"/>
      <c r="AC225" s="10"/>
      <c r="AD225" s="10"/>
      <c r="AE225" s="10"/>
      <c r="AF225" s="10"/>
      <c r="AG225" s="10"/>
      <c r="AH225" s="10"/>
      <c r="AI225" s="10"/>
    </row>
    <row r="226" spans="1:35" ht="15.75" customHeight="1" x14ac:dyDescent="0.25">
      <c r="A226" s="6">
        <v>499</v>
      </c>
      <c r="B226" s="11" t="s">
        <v>112</v>
      </c>
      <c r="C226" s="11" t="s">
        <v>1606</v>
      </c>
      <c r="D226" s="11" t="s">
        <v>1848</v>
      </c>
      <c r="E226" s="12">
        <v>20150</v>
      </c>
      <c r="F226" s="17">
        <v>43945</v>
      </c>
      <c r="G226" s="12">
        <v>43902</v>
      </c>
      <c r="H226" s="11" t="s">
        <v>114</v>
      </c>
      <c r="I226" s="14" t="s">
        <v>1849</v>
      </c>
      <c r="J226" s="11" t="s">
        <v>80</v>
      </c>
      <c r="K226" s="11" t="s">
        <v>82</v>
      </c>
      <c r="L226" s="14" t="s">
        <v>82</v>
      </c>
      <c r="M226" s="11"/>
      <c r="N226" s="15" t="s">
        <v>85</v>
      </c>
      <c r="O226" s="15" t="str">
        <f>VLOOKUP(A226,Result!A:D,2,FALSE)</f>
        <v>No</v>
      </c>
      <c r="P226" s="15">
        <f>VLOOKUP(A226,Result!A:D,4,FALSE)</f>
        <v>0.35299999999999998</v>
      </c>
      <c r="Q226" s="16">
        <f>VLOOKUP(A226,Result!A:D,3,FALSE)</f>
        <v>0</v>
      </c>
      <c r="R226" s="16">
        <f>VLOOKUP(A226,Result!A:E,5,FALSE)</f>
        <v>0</v>
      </c>
      <c r="S226" s="28">
        <f>P226+Q226+R226</f>
        <v>0.35299999999999998</v>
      </c>
      <c r="T226" s="32">
        <f t="shared" si="14"/>
        <v>0</v>
      </c>
      <c r="U226" s="32">
        <f t="shared" si="15"/>
        <v>257.68999999999994</v>
      </c>
      <c r="V226" s="33">
        <f t="shared" si="13"/>
        <v>328.5</v>
      </c>
      <c r="W226" s="34">
        <f t="shared" si="16"/>
        <v>586.18999999999994</v>
      </c>
      <c r="X226" s="10"/>
      <c r="Y226" s="10"/>
      <c r="Z226" s="10"/>
      <c r="AA226" s="10"/>
      <c r="AB226" s="10"/>
      <c r="AC226" s="10"/>
      <c r="AD226" s="10"/>
      <c r="AE226" s="10"/>
      <c r="AF226" s="10"/>
      <c r="AG226" s="10"/>
      <c r="AH226" s="10"/>
      <c r="AI226" s="10"/>
    </row>
    <row r="227" spans="1:35" ht="15.75" customHeight="1" x14ac:dyDescent="0.25">
      <c r="A227" s="6">
        <v>500</v>
      </c>
      <c r="B227" s="11" t="s">
        <v>112</v>
      </c>
      <c r="C227" s="11" t="s">
        <v>1606</v>
      </c>
      <c r="D227" s="11" t="s">
        <v>1850</v>
      </c>
      <c r="E227" s="12">
        <v>12216</v>
      </c>
      <c r="F227" s="17">
        <v>43993</v>
      </c>
      <c r="G227" s="12">
        <v>43878</v>
      </c>
      <c r="H227" s="11" t="s">
        <v>114</v>
      </c>
      <c r="I227" s="14" t="s">
        <v>1851</v>
      </c>
      <c r="J227" s="11" t="s">
        <v>80</v>
      </c>
      <c r="K227" s="11" t="s">
        <v>82</v>
      </c>
      <c r="L227" s="14" t="s">
        <v>82</v>
      </c>
      <c r="M227" s="11" t="s">
        <v>1852</v>
      </c>
      <c r="N227" s="15">
        <v>1.91</v>
      </c>
      <c r="O227" s="15" t="str">
        <f>VLOOKUP(A227,Result!A:D,2,FALSE)</f>
        <v>No</v>
      </c>
      <c r="P227" s="15">
        <f>VLOOKUP(A227,Result!A:D,4,FALSE)</f>
        <v>0.436</v>
      </c>
      <c r="Q227" s="16">
        <f>VLOOKUP(A227,Result!A:D,3,FALSE)</f>
        <v>0</v>
      </c>
      <c r="R227" s="16">
        <f>VLOOKUP(A227,Result!A:E,5,FALSE)</f>
        <v>0</v>
      </c>
      <c r="S227" s="28">
        <f>P227+Q227+R227</f>
        <v>0.436</v>
      </c>
      <c r="T227" s="32">
        <f t="shared" si="14"/>
        <v>0</v>
      </c>
      <c r="U227" s="32">
        <f t="shared" si="15"/>
        <v>318.27999999999997</v>
      </c>
      <c r="V227" s="33">
        <f t="shared" si="13"/>
        <v>328.5</v>
      </c>
      <c r="W227" s="34">
        <f t="shared" si="16"/>
        <v>646.78</v>
      </c>
      <c r="X227" s="10"/>
      <c r="Y227" s="10"/>
      <c r="Z227" s="10"/>
      <c r="AA227" s="10"/>
      <c r="AB227" s="10"/>
      <c r="AC227" s="10"/>
      <c r="AD227" s="10"/>
      <c r="AE227" s="10"/>
      <c r="AF227" s="10"/>
      <c r="AG227" s="10"/>
      <c r="AH227" s="10"/>
      <c r="AI227" s="10"/>
    </row>
    <row r="228" spans="1:35" ht="15.75" customHeight="1" x14ac:dyDescent="0.25">
      <c r="A228" s="6">
        <v>501</v>
      </c>
      <c r="B228" s="11" t="s">
        <v>112</v>
      </c>
      <c r="C228" s="11" t="s">
        <v>1606</v>
      </c>
      <c r="D228" s="11" t="s">
        <v>1853</v>
      </c>
      <c r="E228" s="12">
        <v>13858</v>
      </c>
      <c r="F228" s="17">
        <v>44022</v>
      </c>
      <c r="G228" s="12">
        <v>43878</v>
      </c>
      <c r="H228" s="11" t="s">
        <v>114</v>
      </c>
      <c r="I228" s="14" t="s">
        <v>1854</v>
      </c>
      <c r="J228" s="11" t="s">
        <v>1855</v>
      </c>
      <c r="K228" s="11" t="s">
        <v>82</v>
      </c>
      <c r="L228" s="14" t="s">
        <v>82</v>
      </c>
      <c r="M228" s="11" t="s">
        <v>94</v>
      </c>
      <c r="N228" s="15">
        <v>1.61</v>
      </c>
      <c r="O228" s="15" t="str">
        <f>VLOOKUP(A228,Result!A:D,2,FALSE)</f>
        <v>No</v>
      </c>
      <c r="P228" s="15">
        <f>VLOOKUP(A228,Result!A:D,4,FALSE)</f>
        <v>0.93500000000000005</v>
      </c>
      <c r="Q228" s="16">
        <f>VLOOKUP(A228,Result!A:D,3,FALSE)</f>
        <v>0</v>
      </c>
      <c r="R228" s="16">
        <f>VLOOKUP(A228,Result!A:E,5,FALSE)</f>
        <v>0</v>
      </c>
      <c r="S228" s="28">
        <f>P228+Q228+R228</f>
        <v>0.93500000000000005</v>
      </c>
      <c r="T228" s="32">
        <f t="shared" si="14"/>
        <v>0</v>
      </c>
      <c r="U228" s="32">
        <f t="shared" si="15"/>
        <v>682.55000000000007</v>
      </c>
      <c r="V228" s="33">
        <f t="shared" si="13"/>
        <v>328.5</v>
      </c>
      <c r="W228" s="34">
        <f t="shared" si="16"/>
        <v>1011.0500000000001</v>
      </c>
      <c r="X228" s="10"/>
      <c r="Y228" s="10"/>
      <c r="Z228" s="10"/>
      <c r="AA228" s="10"/>
      <c r="AB228" s="10"/>
      <c r="AC228" s="10"/>
      <c r="AD228" s="10"/>
      <c r="AE228" s="10"/>
      <c r="AF228" s="10"/>
      <c r="AG228" s="10"/>
      <c r="AH228" s="10"/>
      <c r="AI228" s="10"/>
    </row>
    <row r="229" spans="1:35" ht="15.75" customHeight="1" x14ac:dyDescent="0.25">
      <c r="A229" s="6">
        <v>502</v>
      </c>
      <c r="B229" s="11" t="s">
        <v>112</v>
      </c>
      <c r="C229" s="11" t="s">
        <v>1619</v>
      </c>
      <c r="D229" s="11" t="s">
        <v>1856</v>
      </c>
      <c r="E229" s="12">
        <v>16075</v>
      </c>
      <c r="F229" s="17">
        <v>43999</v>
      </c>
      <c r="G229" s="12">
        <v>43878</v>
      </c>
      <c r="H229" s="11" t="s">
        <v>114</v>
      </c>
      <c r="I229" s="14" t="s">
        <v>97</v>
      </c>
      <c r="J229" s="11" t="s">
        <v>97</v>
      </c>
      <c r="K229" s="11" t="s">
        <v>82</v>
      </c>
      <c r="L229" s="14" t="s">
        <v>82</v>
      </c>
      <c r="M229" s="11"/>
      <c r="N229" s="15">
        <v>0.4</v>
      </c>
      <c r="O229" s="15" t="str">
        <f>VLOOKUP(A229,Result!A:D,2,FALSE)</f>
        <v>No</v>
      </c>
      <c r="P229" s="15">
        <f>VLOOKUP(A229,Result!A:D,4,FALSE)</f>
        <v>0</v>
      </c>
      <c r="Q229" s="16">
        <f>VLOOKUP(A229,Result!A:D,3,FALSE)</f>
        <v>0</v>
      </c>
      <c r="R229" s="16">
        <f>VLOOKUP(A229,Result!A:E,5,FALSE)</f>
        <v>0</v>
      </c>
      <c r="S229" s="28">
        <f>P229+Q229+R229</f>
        <v>0</v>
      </c>
      <c r="T229" s="32">
        <f t="shared" si="14"/>
        <v>0</v>
      </c>
      <c r="U229" s="32">
        <f t="shared" si="15"/>
        <v>0</v>
      </c>
      <c r="V229" s="33">
        <f t="shared" si="13"/>
        <v>328.5</v>
      </c>
      <c r="W229" s="34">
        <f t="shared" si="16"/>
        <v>328.5</v>
      </c>
      <c r="X229" s="10"/>
      <c r="Y229" s="10"/>
      <c r="Z229" s="10"/>
      <c r="AA229" s="10"/>
      <c r="AB229" s="10"/>
      <c r="AC229" s="10"/>
      <c r="AD229" s="10"/>
      <c r="AE229" s="10"/>
      <c r="AF229" s="10"/>
      <c r="AG229" s="10"/>
      <c r="AH229" s="10"/>
      <c r="AI229" s="10"/>
    </row>
    <row r="230" spans="1:35" ht="15.75" customHeight="1" x14ac:dyDescent="0.25">
      <c r="A230" s="6">
        <v>503</v>
      </c>
      <c r="B230" s="11" t="s">
        <v>112</v>
      </c>
      <c r="C230" s="11" t="s">
        <v>1619</v>
      </c>
      <c r="D230" s="11" t="s">
        <v>1857</v>
      </c>
      <c r="E230" s="12">
        <v>13711</v>
      </c>
      <c r="F230" s="17">
        <v>44012</v>
      </c>
      <c r="G230" s="12">
        <v>43872</v>
      </c>
      <c r="H230" s="11" t="s">
        <v>114</v>
      </c>
      <c r="I230" s="14" t="s">
        <v>1858</v>
      </c>
      <c r="J230" s="11" t="s">
        <v>80</v>
      </c>
      <c r="K230" s="11" t="s">
        <v>82</v>
      </c>
      <c r="L230" s="14" t="s">
        <v>1859</v>
      </c>
      <c r="M230" s="11"/>
      <c r="N230" s="15">
        <v>1.94</v>
      </c>
      <c r="O230" s="15" t="str">
        <f>VLOOKUP(A230,Result!A:D,2,FALSE)</f>
        <v>No</v>
      </c>
      <c r="P230" s="15">
        <f>VLOOKUP(A230,Result!A:D,4,FALSE)</f>
        <v>1.337</v>
      </c>
      <c r="Q230" s="16">
        <f>VLOOKUP(A230,Result!A:D,3,FALSE)</f>
        <v>1.109</v>
      </c>
      <c r="R230" s="16">
        <f>VLOOKUP(A230,Result!A:E,5,FALSE)</f>
        <v>0.84699999999999998</v>
      </c>
      <c r="S230" s="28">
        <f>P230+Q230+R230</f>
        <v>3.2929999999999997</v>
      </c>
      <c r="T230" s="32">
        <f t="shared" si="14"/>
        <v>1173.5999999999999</v>
      </c>
      <c r="U230" s="32">
        <f t="shared" si="15"/>
        <v>2403.89</v>
      </c>
      <c r="V230" s="33">
        <f t="shared" si="13"/>
        <v>328.5</v>
      </c>
      <c r="W230" s="34">
        <f t="shared" si="16"/>
        <v>2732.39</v>
      </c>
      <c r="X230" s="10"/>
      <c r="Y230" s="10"/>
      <c r="Z230" s="10"/>
      <c r="AA230" s="10"/>
      <c r="AB230" s="10"/>
      <c r="AC230" s="10"/>
      <c r="AD230" s="10"/>
      <c r="AE230" s="10"/>
      <c r="AF230" s="10"/>
      <c r="AG230" s="10"/>
      <c r="AH230" s="10"/>
      <c r="AI230" s="10"/>
    </row>
    <row r="231" spans="1:35" ht="15.75" customHeight="1" x14ac:dyDescent="0.25">
      <c r="A231" s="6">
        <v>504</v>
      </c>
      <c r="B231" s="11" t="s">
        <v>112</v>
      </c>
      <c r="C231" s="11" t="s">
        <v>1619</v>
      </c>
      <c r="D231" s="11" t="s">
        <v>1860</v>
      </c>
      <c r="E231" s="12">
        <v>8954</v>
      </c>
      <c r="F231" s="17">
        <v>43977</v>
      </c>
      <c r="G231" s="12">
        <v>43878</v>
      </c>
      <c r="H231" s="11" t="s">
        <v>114</v>
      </c>
      <c r="I231" s="14" t="s">
        <v>1861</v>
      </c>
      <c r="J231" s="11" t="s">
        <v>1862</v>
      </c>
      <c r="K231" s="11" t="s">
        <v>1863</v>
      </c>
      <c r="L231" s="14" t="s">
        <v>82</v>
      </c>
      <c r="M231" s="11"/>
      <c r="N231" s="15">
        <v>2.0699999999999998</v>
      </c>
      <c r="O231" s="15" t="str">
        <f>VLOOKUP(A231,Result!A:D,2,FALSE)</f>
        <v>No</v>
      </c>
      <c r="P231" s="15">
        <f>VLOOKUP(A231,Result!A:D,4,FALSE)</f>
        <v>2.3530000000000002</v>
      </c>
      <c r="Q231" s="16">
        <f>VLOOKUP(A231,Result!A:D,3,FALSE)</f>
        <v>0</v>
      </c>
      <c r="R231" s="16">
        <f>VLOOKUP(A231,Result!A:E,5,FALSE)</f>
        <v>0.35399999999999998</v>
      </c>
      <c r="S231" s="28">
        <f>P231+Q231+R231</f>
        <v>2.7070000000000003</v>
      </c>
      <c r="T231" s="32">
        <f t="shared" si="14"/>
        <v>212.39999999999998</v>
      </c>
      <c r="U231" s="32">
        <f t="shared" si="15"/>
        <v>1976.1100000000001</v>
      </c>
      <c r="V231" s="33">
        <f t="shared" si="13"/>
        <v>328.5</v>
      </c>
      <c r="W231" s="34">
        <f t="shared" si="16"/>
        <v>2304.61</v>
      </c>
      <c r="X231" s="10"/>
      <c r="Y231" s="10"/>
      <c r="Z231" s="10"/>
      <c r="AA231" s="10"/>
      <c r="AB231" s="10"/>
      <c r="AC231" s="10"/>
      <c r="AD231" s="10"/>
      <c r="AE231" s="10"/>
      <c r="AF231" s="10"/>
      <c r="AG231" s="10"/>
      <c r="AH231" s="10"/>
      <c r="AI231" s="10"/>
    </row>
    <row r="232" spans="1:35" ht="15.75" customHeight="1" x14ac:dyDescent="0.25">
      <c r="A232" s="6">
        <v>505</v>
      </c>
      <c r="B232" s="11" t="s">
        <v>112</v>
      </c>
      <c r="C232" s="11" t="s">
        <v>1606</v>
      </c>
      <c r="D232" s="11" t="s">
        <v>1864</v>
      </c>
      <c r="E232" s="12">
        <v>14965</v>
      </c>
      <c r="F232" s="17">
        <v>43963</v>
      </c>
      <c r="G232" s="12">
        <v>43878</v>
      </c>
      <c r="H232" s="11" t="s">
        <v>114</v>
      </c>
      <c r="I232" s="14" t="s">
        <v>1865</v>
      </c>
      <c r="J232" s="11" t="s">
        <v>1866</v>
      </c>
      <c r="K232" s="11" t="s">
        <v>1867</v>
      </c>
      <c r="L232" s="14" t="s">
        <v>82</v>
      </c>
      <c r="M232" s="11" t="s">
        <v>1811</v>
      </c>
      <c r="N232" s="15">
        <v>0.82</v>
      </c>
      <c r="O232" s="15" t="str">
        <f>VLOOKUP(A232,Result!A:D,2,FALSE)</f>
        <v>No</v>
      </c>
      <c r="P232" s="15">
        <f>VLOOKUP(A232,Result!A:D,4,FALSE)</f>
        <v>1.4810000000000001</v>
      </c>
      <c r="Q232" s="16">
        <f>VLOOKUP(A232,Result!A:D,3,FALSE)</f>
        <v>0</v>
      </c>
      <c r="R232" s="16">
        <f>VLOOKUP(A232,Result!A:E,5,FALSE)</f>
        <v>0</v>
      </c>
      <c r="S232" s="28">
        <f>P232+Q232+R232</f>
        <v>1.4810000000000001</v>
      </c>
      <c r="T232" s="32">
        <f t="shared" si="14"/>
        <v>0</v>
      </c>
      <c r="U232" s="32">
        <f t="shared" si="15"/>
        <v>1081.1300000000001</v>
      </c>
      <c r="V232" s="33">
        <f t="shared" si="13"/>
        <v>328.5</v>
      </c>
      <c r="W232" s="34">
        <f t="shared" si="16"/>
        <v>1409.63</v>
      </c>
      <c r="X232" s="10"/>
      <c r="Y232" s="10"/>
      <c r="Z232" s="10"/>
      <c r="AA232" s="10"/>
      <c r="AB232" s="10"/>
      <c r="AC232" s="10"/>
      <c r="AD232" s="10"/>
      <c r="AE232" s="10"/>
      <c r="AF232" s="10"/>
      <c r="AG232" s="10"/>
      <c r="AH232" s="10"/>
      <c r="AI232" s="10"/>
    </row>
    <row r="233" spans="1:35" ht="15.75" customHeight="1" x14ac:dyDescent="0.25">
      <c r="A233" s="6">
        <v>506</v>
      </c>
      <c r="B233" s="11" t="s">
        <v>112</v>
      </c>
      <c r="C233" s="11" t="s">
        <v>1619</v>
      </c>
      <c r="D233" s="11" t="s">
        <v>1868</v>
      </c>
      <c r="E233" s="12">
        <v>16198</v>
      </c>
      <c r="F233" s="17">
        <v>43937</v>
      </c>
      <c r="G233" s="12">
        <v>43868</v>
      </c>
      <c r="H233" s="11" t="s">
        <v>114</v>
      </c>
      <c r="I233" s="14" t="s">
        <v>1869</v>
      </c>
      <c r="J233" s="11" t="s">
        <v>1870</v>
      </c>
      <c r="K233" s="11" t="s">
        <v>1871</v>
      </c>
      <c r="L233" s="14" t="s">
        <v>1872</v>
      </c>
      <c r="M233" s="11"/>
      <c r="N233" s="15">
        <v>3.42</v>
      </c>
      <c r="O233" s="15" t="str">
        <f>VLOOKUP(A233,Result!A:D,2,FALSE)</f>
        <v>No</v>
      </c>
      <c r="P233" s="15">
        <f>VLOOKUP(A233,Result!A:D,4,FALSE)</f>
        <v>3.0619999999999998</v>
      </c>
      <c r="Q233" s="16">
        <f>VLOOKUP(A233,Result!A:D,3,FALSE)</f>
        <v>0.36799999999999999</v>
      </c>
      <c r="R233" s="16">
        <f>VLOOKUP(A233,Result!A:E,5,FALSE)</f>
        <v>0.84699999999999998</v>
      </c>
      <c r="S233" s="28">
        <f>P233+Q233+R233</f>
        <v>4.2769999999999992</v>
      </c>
      <c r="T233" s="32">
        <f t="shared" si="14"/>
        <v>728.99999999999989</v>
      </c>
      <c r="U233" s="32">
        <f t="shared" si="15"/>
        <v>3122.2099999999991</v>
      </c>
      <c r="V233" s="33">
        <f t="shared" si="13"/>
        <v>328.5</v>
      </c>
      <c r="W233" s="34">
        <f t="shared" si="16"/>
        <v>3450.7099999999991</v>
      </c>
      <c r="X233" s="10"/>
      <c r="Y233" s="10"/>
      <c r="Z233" s="10"/>
      <c r="AA233" s="10"/>
      <c r="AB233" s="10"/>
      <c r="AC233" s="10"/>
      <c r="AD233" s="10"/>
      <c r="AE233" s="10"/>
      <c r="AF233" s="10"/>
      <c r="AG233" s="10"/>
      <c r="AH233" s="10"/>
      <c r="AI233" s="10"/>
    </row>
    <row r="234" spans="1:35" ht="15.75" customHeight="1" x14ac:dyDescent="0.25">
      <c r="A234" s="6">
        <v>507</v>
      </c>
      <c r="B234" s="11" t="s">
        <v>112</v>
      </c>
      <c r="C234" s="11" t="s">
        <v>1619</v>
      </c>
      <c r="D234" s="11" t="s">
        <v>1873</v>
      </c>
      <c r="E234" s="12">
        <v>16778</v>
      </c>
      <c r="F234" s="17">
        <v>43984</v>
      </c>
      <c r="G234" s="12">
        <v>43872</v>
      </c>
      <c r="H234" s="11" t="s">
        <v>114</v>
      </c>
      <c r="I234" s="14" t="s">
        <v>1874</v>
      </c>
      <c r="J234" s="11" t="s">
        <v>80</v>
      </c>
      <c r="K234" s="11" t="s">
        <v>82</v>
      </c>
      <c r="L234" s="14" t="s">
        <v>1875</v>
      </c>
      <c r="M234" s="11" t="s">
        <v>1876</v>
      </c>
      <c r="N234" s="15">
        <v>2.44</v>
      </c>
      <c r="O234" s="15" t="str">
        <f>VLOOKUP(A234,Result!A:D,2,FALSE)</f>
        <v>No</v>
      </c>
      <c r="P234" s="15">
        <f>VLOOKUP(A234,Result!A:D,4,FALSE)</f>
        <v>1.9419999999999999</v>
      </c>
      <c r="Q234" s="16">
        <f>VLOOKUP(A234,Result!A:D,3,FALSE)</f>
        <v>0.36799999999999999</v>
      </c>
      <c r="R234" s="16">
        <f>VLOOKUP(A234,Result!A:E,5,FALSE)</f>
        <v>0.35399999999999998</v>
      </c>
      <c r="S234" s="28">
        <f>P234+Q234+R234</f>
        <v>2.6640000000000001</v>
      </c>
      <c r="T234" s="32">
        <f t="shared" si="14"/>
        <v>433.2</v>
      </c>
      <c r="U234" s="32">
        <f t="shared" si="15"/>
        <v>1944.72</v>
      </c>
      <c r="V234" s="33">
        <f t="shared" si="13"/>
        <v>328.5</v>
      </c>
      <c r="W234" s="34">
        <f t="shared" si="16"/>
        <v>2273.2200000000003</v>
      </c>
      <c r="X234" s="10"/>
      <c r="Y234" s="10"/>
      <c r="Z234" s="10"/>
      <c r="AA234" s="10"/>
      <c r="AB234" s="10"/>
      <c r="AC234" s="10"/>
      <c r="AD234" s="10"/>
      <c r="AE234" s="10"/>
      <c r="AF234" s="10"/>
      <c r="AG234" s="10"/>
      <c r="AH234" s="10"/>
      <c r="AI234" s="10"/>
    </row>
    <row r="235" spans="1:35" ht="15.75" customHeight="1" x14ac:dyDescent="0.25">
      <c r="A235" s="6">
        <v>508</v>
      </c>
      <c r="B235" s="11" t="s">
        <v>112</v>
      </c>
      <c r="C235" s="11" t="s">
        <v>1619</v>
      </c>
      <c r="D235" s="11" t="s">
        <v>1877</v>
      </c>
      <c r="E235" s="12">
        <v>17754</v>
      </c>
      <c r="F235" s="17">
        <v>43956</v>
      </c>
      <c r="G235" s="12">
        <v>43865</v>
      </c>
      <c r="H235" s="11" t="s">
        <v>78</v>
      </c>
      <c r="I235" s="14" t="s">
        <v>1878</v>
      </c>
      <c r="J235" s="11" t="s">
        <v>80</v>
      </c>
      <c r="K235" s="11" t="s">
        <v>82</v>
      </c>
      <c r="L235" s="14" t="s">
        <v>82</v>
      </c>
      <c r="M235" s="11" t="s">
        <v>1879</v>
      </c>
      <c r="N235" s="15">
        <v>3.31</v>
      </c>
      <c r="O235" s="15" t="str">
        <f>VLOOKUP(A235,Result!A:D,2,FALSE)</f>
        <v>No</v>
      </c>
      <c r="P235" s="15">
        <f>VLOOKUP(A235,Result!A:D,4,FALSE)</f>
        <v>0.42599999999999999</v>
      </c>
      <c r="Q235" s="16">
        <f>VLOOKUP(A235,Result!A:D,3,FALSE)</f>
        <v>0</v>
      </c>
      <c r="R235" s="16">
        <f>VLOOKUP(A235,Result!A:E,5,FALSE)</f>
        <v>0</v>
      </c>
      <c r="S235" s="28">
        <f>P235+Q235+R235</f>
        <v>0.42599999999999999</v>
      </c>
      <c r="T235" s="32">
        <f t="shared" si="14"/>
        <v>0</v>
      </c>
      <c r="U235" s="32">
        <f t="shared" si="15"/>
        <v>310.97999999999996</v>
      </c>
      <c r="V235" s="33">
        <f t="shared" si="13"/>
        <v>328.5</v>
      </c>
      <c r="W235" s="34">
        <f t="shared" si="16"/>
        <v>639.48</v>
      </c>
      <c r="X235" s="10"/>
      <c r="Y235" s="10"/>
      <c r="Z235" s="10"/>
      <c r="AA235" s="10"/>
      <c r="AB235" s="10"/>
      <c r="AC235" s="10"/>
      <c r="AD235" s="10"/>
      <c r="AE235" s="10"/>
      <c r="AF235" s="10"/>
      <c r="AG235" s="10"/>
      <c r="AH235" s="10"/>
      <c r="AI235" s="10"/>
    </row>
    <row r="236" spans="1:35" ht="15.75" customHeight="1" x14ac:dyDescent="0.25">
      <c r="A236" s="6">
        <v>509</v>
      </c>
      <c r="B236" s="11" t="s">
        <v>112</v>
      </c>
      <c r="C236" s="11" t="s">
        <v>1606</v>
      </c>
      <c r="D236" s="11" t="s">
        <v>1880</v>
      </c>
      <c r="E236" s="12">
        <v>13872</v>
      </c>
      <c r="F236" s="17">
        <v>43956</v>
      </c>
      <c r="G236" s="12">
        <v>43836</v>
      </c>
      <c r="H236" s="11" t="s">
        <v>78</v>
      </c>
      <c r="I236" s="14" t="s">
        <v>1881</v>
      </c>
      <c r="J236" s="11" t="s">
        <v>1882</v>
      </c>
      <c r="K236" s="11" t="s">
        <v>1883</v>
      </c>
      <c r="L236" s="14" t="s">
        <v>82</v>
      </c>
      <c r="M236" s="11" t="s">
        <v>1884</v>
      </c>
      <c r="N236" s="15">
        <v>0.79</v>
      </c>
      <c r="O236" s="15" t="str">
        <f>VLOOKUP(A236,Result!A:D,2,FALSE)</f>
        <v>No</v>
      </c>
      <c r="P236" s="15">
        <f>VLOOKUP(A236,Result!A:D,4,FALSE)</f>
        <v>0.78800000000000003</v>
      </c>
      <c r="Q236" s="16">
        <f>VLOOKUP(A236,Result!A:D,3,FALSE)</f>
        <v>0</v>
      </c>
      <c r="R236" s="16">
        <f>VLOOKUP(A236,Result!A:E,5,FALSE)</f>
        <v>0</v>
      </c>
      <c r="S236" s="28">
        <f>P236+Q236+R236</f>
        <v>0.78800000000000003</v>
      </c>
      <c r="T236" s="32">
        <f t="shared" si="14"/>
        <v>0</v>
      </c>
      <c r="U236" s="32">
        <f t="shared" si="15"/>
        <v>575.24</v>
      </c>
      <c r="V236" s="33">
        <f t="shared" si="13"/>
        <v>328.5</v>
      </c>
      <c r="W236" s="34">
        <f t="shared" si="16"/>
        <v>903.74</v>
      </c>
      <c r="X236" s="10"/>
      <c r="Y236" s="10"/>
      <c r="Z236" s="10"/>
      <c r="AA236" s="10"/>
      <c r="AB236" s="10"/>
      <c r="AC236" s="10"/>
      <c r="AD236" s="10"/>
      <c r="AE236" s="10"/>
      <c r="AF236" s="10"/>
      <c r="AG236" s="10"/>
      <c r="AH236" s="10"/>
      <c r="AI236" s="10"/>
    </row>
    <row r="237" spans="1:35" ht="15.75" customHeight="1" x14ac:dyDescent="0.25">
      <c r="A237" s="6">
        <v>510</v>
      </c>
      <c r="B237" s="11" t="s">
        <v>112</v>
      </c>
      <c r="C237" s="11" t="s">
        <v>1606</v>
      </c>
      <c r="D237" s="11" t="s">
        <v>1885</v>
      </c>
      <c r="E237" s="12">
        <v>14307</v>
      </c>
      <c r="F237" s="17">
        <v>43945</v>
      </c>
      <c r="G237" s="12">
        <v>43878</v>
      </c>
      <c r="H237" s="11" t="s">
        <v>114</v>
      </c>
      <c r="I237" s="14" t="s">
        <v>265</v>
      </c>
      <c r="J237" s="11" t="s">
        <v>1644</v>
      </c>
      <c r="K237" s="11" t="s">
        <v>82</v>
      </c>
      <c r="L237" s="14" t="s">
        <v>82</v>
      </c>
      <c r="M237" s="11" t="s">
        <v>1841</v>
      </c>
      <c r="N237" s="15">
        <v>0.5</v>
      </c>
      <c r="O237" s="15" t="str">
        <f>VLOOKUP(A237,Result!A:D,2,FALSE)</f>
        <v>No</v>
      </c>
      <c r="P237" s="15">
        <f>VLOOKUP(A237,Result!A:D,4,FALSE)</f>
        <v>6.8000000000000005E-2</v>
      </c>
      <c r="Q237" s="16">
        <f>VLOOKUP(A237,Result!A:D,3,FALSE)</f>
        <v>0</v>
      </c>
      <c r="R237" s="16">
        <f>VLOOKUP(A237,Result!A:E,5,FALSE)</f>
        <v>0</v>
      </c>
      <c r="S237" s="28">
        <f>P237+Q237+R237</f>
        <v>6.8000000000000005E-2</v>
      </c>
      <c r="T237" s="32">
        <f t="shared" si="14"/>
        <v>0</v>
      </c>
      <c r="U237" s="32">
        <f t="shared" si="15"/>
        <v>49.64</v>
      </c>
      <c r="V237" s="33">
        <f t="shared" si="13"/>
        <v>328.5</v>
      </c>
      <c r="W237" s="34">
        <f t="shared" si="16"/>
        <v>378.14</v>
      </c>
      <c r="X237" s="10"/>
      <c r="Y237" s="10"/>
      <c r="Z237" s="10"/>
      <c r="AA237" s="10"/>
      <c r="AB237" s="10"/>
      <c r="AC237" s="10"/>
      <c r="AD237" s="10"/>
      <c r="AE237" s="10"/>
      <c r="AF237" s="10"/>
      <c r="AG237" s="10"/>
      <c r="AH237" s="10"/>
      <c r="AI237" s="10"/>
    </row>
    <row r="238" spans="1:35" ht="15.75" customHeight="1" x14ac:dyDescent="0.25">
      <c r="A238" s="6">
        <v>511</v>
      </c>
      <c r="B238" s="11" t="s">
        <v>112</v>
      </c>
      <c r="C238" s="11" t="s">
        <v>1606</v>
      </c>
      <c r="D238" s="11" t="s">
        <v>1886</v>
      </c>
      <c r="E238" s="12">
        <v>18260</v>
      </c>
      <c r="F238" s="13">
        <v>43937</v>
      </c>
      <c r="G238" s="11"/>
      <c r="H238" s="18"/>
      <c r="I238" s="14"/>
      <c r="J238" s="11"/>
      <c r="K238" s="11"/>
      <c r="L238" s="14"/>
      <c r="M238" s="11"/>
      <c r="N238" s="15" t="s">
        <v>85</v>
      </c>
      <c r="O238" s="15" t="str">
        <f>VLOOKUP(A238,Result!A:D,2,FALSE)</f>
        <v>No</v>
      </c>
      <c r="P238" s="15">
        <f>VLOOKUP(A238,Result!A:D,4,FALSE)</f>
        <v>0</v>
      </c>
      <c r="Q238" s="16">
        <f>VLOOKUP(A238,Result!A:D,3,FALSE)</f>
        <v>0</v>
      </c>
      <c r="R238" s="16">
        <f>VLOOKUP(A238,Result!A:E,5,FALSE)</f>
        <v>0</v>
      </c>
      <c r="S238" s="28">
        <f>P238+Q238+R238</f>
        <v>0</v>
      </c>
      <c r="T238" s="32">
        <f t="shared" si="14"/>
        <v>0</v>
      </c>
      <c r="U238" s="32">
        <f t="shared" si="15"/>
        <v>0</v>
      </c>
      <c r="V238" s="33">
        <f t="shared" ref="V238:V301" si="17">SUM(0.45*73/0.1)</f>
        <v>328.5</v>
      </c>
      <c r="W238" s="34">
        <f t="shared" si="16"/>
        <v>328.5</v>
      </c>
      <c r="X238" s="10"/>
      <c r="Y238" s="10"/>
      <c r="Z238" s="10"/>
      <c r="AA238" s="10"/>
      <c r="AB238" s="10"/>
      <c r="AC238" s="10"/>
      <c r="AD238" s="10"/>
      <c r="AE238" s="10"/>
      <c r="AF238" s="10"/>
      <c r="AG238" s="10"/>
      <c r="AH238" s="10"/>
      <c r="AI238" s="10"/>
    </row>
    <row r="239" spans="1:35" ht="15.75" customHeight="1" x14ac:dyDescent="0.25">
      <c r="A239" s="6">
        <v>512</v>
      </c>
      <c r="B239" s="11" t="s">
        <v>112</v>
      </c>
      <c r="C239" s="11" t="s">
        <v>1606</v>
      </c>
      <c r="D239" s="11" t="s">
        <v>1887</v>
      </c>
      <c r="E239" s="12">
        <v>16290</v>
      </c>
      <c r="F239" s="17">
        <v>43936</v>
      </c>
      <c r="G239" s="12">
        <v>43878</v>
      </c>
      <c r="H239" s="11" t="s">
        <v>114</v>
      </c>
      <c r="I239" s="14" t="s">
        <v>1888</v>
      </c>
      <c r="J239" s="11" t="s">
        <v>1889</v>
      </c>
      <c r="K239" s="11" t="s">
        <v>1890</v>
      </c>
      <c r="L239" s="14" t="s">
        <v>1891</v>
      </c>
      <c r="M239" s="11"/>
      <c r="N239" s="15">
        <v>1.53</v>
      </c>
      <c r="O239" s="15" t="str">
        <f>VLOOKUP(A239,Result!A:D,2,FALSE)</f>
        <v>No</v>
      </c>
      <c r="P239" s="15">
        <f>VLOOKUP(A239,Result!A:D,4,FALSE)</f>
        <v>1.304</v>
      </c>
      <c r="Q239" s="16">
        <f>VLOOKUP(A239,Result!A:D,3,FALSE)</f>
        <v>0.216</v>
      </c>
      <c r="R239" s="16">
        <f>VLOOKUP(A239,Result!A:E,5,FALSE)</f>
        <v>0</v>
      </c>
      <c r="S239" s="28">
        <f>P239+Q239+R239</f>
        <v>1.52</v>
      </c>
      <c r="T239" s="32">
        <f t="shared" si="14"/>
        <v>129.6</v>
      </c>
      <c r="U239" s="32">
        <f t="shared" si="15"/>
        <v>1109.5999999999999</v>
      </c>
      <c r="V239" s="33">
        <f t="shared" si="17"/>
        <v>328.5</v>
      </c>
      <c r="W239" s="34">
        <f t="shared" si="16"/>
        <v>1438.1</v>
      </c>
      <c r="X239" s="10"/>
      <c r="Y239" s="10"/>
      <c r="Z239" s="10"/>
      <c r="AA239" s="10"/>
      <c r="AB239" s="10"/>
      <c r="AC239" s="10"/>
      <c r="AD239" s="10"/>
      <c r="AE239" s="10"/>
      <c r="AF239" s="10"/>
      <c r="AG239" s="10"/>
      <c r="AH239" s="10"/>
      <c r="AI239" s="10"/>
    </row>
    <row r="240" spans="1:35" ht="15.75" customHeight="1" x14ac:dyDescent="0.25">
      <c r="A240" s="6">
        <v>513</v>
      </c>
      <c r="B240" s="11" t="s">
        <v>112</v>
      </c>
      <c r="C240" s="11" t="s">
        <v>1606</v>
      </c>
      <c r="D240" s="11" t="s">
        <v>1892</v>
      </c>
      <c r="E240" s="12">
        <v>11115</v>
      </c>
      <c r="F240" s="19"/>
      <c r="G240" s="12">
        <v>43878</v>
      </c>
      <c r="H240" s="11" t="s">
        <v>114</v>
      </c>
      <c r="I240" s="14" t="s">
        <v>1893</v>
      </c>
      <c r="J240" s="11" t="s">
        <v>1894</v>
      </c>
      <c r="K240" s="11" t="s">
        <v>82</v>
      </c>
      <c r="L240" s="14" t="s">
        <v>1895</v>
      </c>
      <c r="M240" s="11" t="s">
        <v>1896</v>
      </c>
      <c r="N240" s="15">
        <v>1.02</v>
      </c>
      <c r="O240" s="15" t="str">
        <f>VLOOKUP(A240,Result!A:D,2,FALSE)</f>
        <v>No</v>
      </c>
      <c r="P240" s="15">
        <f>VLOOKUP(A240,Result!A:D,4,FALSE)</f>
        <v>0.55300000000000005</v>
      </c>
      <c r="Q240" s="16">
        <f>VLOOKUP(A240,Result!A:D,3,FALSE)</f>
        <v>0.52600000000000002</v>
      </c>
      <c r="R240" s="16">
        <f>VLOOKUP(A240,Result!A:E,5,FALSE)</f>
        <v>0</v>
      </c>
      <c r="S240" s="28">
        <f>P240+Q240+R240</f>
        <v>1.0790000000000002</v>
      </c>
      <c r="T240" s="32">
        <f t="shared" si="14"/>
        <v>315.60000000000002</v>
      </c>
      <c r="U240" s="32">
        <f t="shared" si="15"/>
        <v>787.67000000000007</v>
      </c>
      <c r="V240" s="33">
        <f t="shared" si="17"/>
        <v>328.5</v>
      </c>
      <c r="W240" s="34">
        <f t="shared" si="16"/>
        <v>1116.17</v>
      </c>
      <c r="X240" s="10"/>
      <c r="Y240" s="10"/>
      <c r="Z240" s="10"/>
      <c r="AA240" s="10"/>
      <c r="AB240" s="10"/>
      <c r="AC240" s="10"/>
      <c r="AD240" s="10"/>
      <c r="AE240" s="10"/>
      <c r="AF240" s="10"/>
      <c r="AG240" s="10"/>
      <c r="AH240" s="10"/>
      <c r="AI240" s="10"/>
    </row>
    <row r="241" spans="1:35" ht="15.75" customHeight="1" x14ac:dyDescent="0.25">
      <c r="A241" s="6">
        <v>514</v>
      </c>
      <c r="B241" s="11" t="s">
        <v>112</v>
      </c>
      <c r="C241" s="11" t="s">
        <v>1606</v>
      </c>
      <c r="D241" s="11" t="s">
        <v>1897</v>
      </c>
      <c r="E241" s="12">
        <v>20101</v>
      </c>
      <c r="F241" s="17">
        <v>43958</v>
      </c>
      <c r="G241" s="12">
        <v>43837</v>
      </c>
      <c r="H241" s="11" t="s">
        <v>78</v>
      </c>
      <c r="I241" s="14" t="s">
        <v>97</v>
      </c>
      <c r="J241" s="11" t="s">
        <v>97</v>
      </c>
      <c r="K241" s="11" t="s">
        <v>82</v>
      </c>
      <c r="L241" s="14" t="s">
        <v>82</v>
      </c>
      <c r="M241" s="11" t="s">
        <v>1898</v>
      </c>
      <c r="N241" s="15">
        <v>0.46</v>
      </c>
      <c r="O241" s="15" t="str">
        <f>VLOOKUP(A241,Result!A:D,2,FALSE)</f>
        <v>No</v>
      </c>
      <c r="P241" s="15">
        <f>VLOOKUP(A241,Result!A:D,4,FALSE)</f>
        <v>0</v>
      </c>
      <c r="Q241" s="16">
        <f>VLOOKUP(A241,Result!A:D,3,FALSE)</f>
        <v>0</v>
      </c>
      <c r="R241" s="16">
        <f>VLOOKUP(A241,Result!A:E,5,FALSE)</f>
        <v>0</v>
      </c>
      <c r="S241" s="28">
        <f>P241+Q241+R241</f>
        <v>0</v>
      </c>
      <c r="T241" s="32">
        <f t="shared" si="14"/>
        <v>0</v>
      </c>
      <c r="U241" s="32">
        <f t="shared" si="15"/>
        <v>0</v>
      </c>
      <c r="V241" s="33">
        <f t="shared" si="17"/>
        <v>328.5</v>
      </c>
      <c r="W241" s="34">
        <f t="shared" si="16"/>
        <v>328.5</v>
      </c>
      <c r="X241" s="10"/>
      <c r="Y241" s="10"/>
      <c r="Z241" s="10"/>
      <c r="AA241" s="10"/>
      <c r="AB241" s="10"/>
      <c r="AC241" s="10"/>
      <c r="AD241" s="10"/>
      <c r="AE241" s="10"/>
      <c r="AF241" s="10"/>
      <c r="AG241" s="10"/>
      <c r="AH241" s="10"/>
      <c r="AI241" s="10"/>
    </row>
    <row r="242" spans="1:35" ht="15.75" customHeight="1" x14ac:dyDescent="0.25">
      <c r="A242" s="6">
        <v>515</v>
      </c>
      <c r="B242" s="11" t="s">
        <v>112</v>
      </c>
      <c r="C242" s="11" t="s">
        <v>1619</v>
      </c>
      <c r="D242" s="11" t="s">
        <v>1899</v>
      </c>
      <c r="E242" s="12">
        <v>20007</v>
      </c>
      <c r="F242" s="13">
        <v>43942</v>
      </c>
      <c r="G242" s="12">
        <v>43837</v>
      </c>
      <c r="H242" s="11" t="s">
        <v>78</v>
      </c>
      <c r="I242" s="14" t="s">
        <v>1900</v>
      </c>
      <c r="J242" s="11" t="s">
        <v>80</v>
      </c>
      <c r="K242" s="11" t="s">
        <v>82</v>
      </c>
      <c r="L242" s="14" t="s">
        <v>1901</v>
      </c>
      <c r="M242" s="11" t="s">
        <v>1902</v>
      </c>
      <c r="N242" s="15">
        <v>0.45</v>
      </c>
      <c r="O242" s="15" t="str">
        <f>VLOOKUP(A242,Result!A:D,2,FALSE)</f>
        <v>No</v>
      </c>
      <c r="P242" s="15">
        <f>VLOOKUP(A242,Result!A:D,4,FALSE)</f>
        <v>0.58399999999999996</v>
      </c>
      <c r="Q242" s="16">
        <f>VLOOKUP(A242,Result!A:D,3,FALSE)</f>
        <v>0.36799999999999999</v>
      </c>
      <c r="R242" s="16">
        <f>VLOOKUP(A242,Result!A:E,5,FALSE)</f>
        <v>0</v>
      </c>
      <c r="S242" s="28">
        <f>P242+Q242+R242</f>
        <v>0.95199999999999996</v>
      </c>
      <c r="T242" s="32">
        <f t="shared" si="14"/>
        <v>220.79999999999998</v>
      </c>
      <c r="U242" s="32">
        <f t="shared" si="15"/>
        <v>694.95999999999992</v>
      </c>
      <c r="V242" s="33">
        <f t="shared" si="17"/>
        <v>328.5</v>
      </c>
      <c r="W242" s="34">
        <f t="shared" si="16"/>
        <v>1023.4599999999999</v>
      </c>
      <c r="X242" s="10"/>
      <c r="Y242" s="10"/>
      <c r="Z242" s="10"/>
      <c r="AA242" s="10"/>
      <c r="AB242" s="10"/>
      <c r="AC242" s="10"/>
      <c r="AD242" s="10"/>
      <c r="AE242" s="10"/>
      <c r="AF242" s="10"/>
      <c r="AG242" s="10"/>
      <c r="AH242" s="10"/>
      <c r="AI242" s="10"/>
    </row>
    <row r="243" spans="1:35" ht="15.75" customHeight="1" x14ac:dyDescent="0.25">
      <c r="A243" s="6">
        <v>516</v>
      </c>
      <c r="B243" s="11" t="s">
        <v>112</v>
      </c>
      <c r="C243" s="11" t="s">
        <v>1606</v>
      </c>
      <c r="D243" s="11" t="s">
        <v>1903</v>
      </c>
      <c r="E243" s="12">
        <v>14229</v>
      </c>
      <c r="F243" s="17">
        <v>43977</v>
      </c>
      <c r="G243" s="12">
        <v>43868</v>
      </c>
      <c r="H243" s="11" t="s">
        <v>114</v>
      </c>
      <c r="I243" s="14" t="s">
        <v>1904</v>
      </c>
      <c r="J243" s="11" t="s">
        <v>80</v>
      </c>
      <c r="K243" s="11" t="s">
        <v>82</v>
      </c>
      <c r="L243" s="14" t="s">
        <v>82</v>
      </c>
      <c r="M243" s="11"/>
      <c r="N243" s="15">
        <v>0.78</v>
      </c>
      <c r="O243" s="15" t="str">
        <f>VLOOKUP(A243,Result!A:D,2,FALSE)</f>
        <v>No</v>
      </c>
      <c r="P243" s="15">
        <f>VLOOKUP(A243,Result!A:D,4,FALSE)</f>
        <v>0.71799999999999997</v>
      </c>
      <c r="Q243" s="16">
        <f>VLOOKUP(A243,Result!A:D,3,FALSE)</f>
        <v>0</v>
      </c>
      <c r="R243" s="16">
        <f>VLOOKUP(A243,Result!A:E,5,FALSE)</f>
        <v>0</v>
      </c>
      <c r="S243" s="28">
        <f>P243+Q243+R243</f>
        <v>0.71799999999999997</v>
      </c>
      <c r="T243" s="32">
        <f t="shared" si="14"/>
        <v>0</v>
      </c>
      <c r="U243" s="32">
        <f t="shared" si="15"/>
        <v>524.14</v>
      </c>
      <c r="V243" s="33">
        <f t="shared" si="17"/>
        <v>328.5</v>
      </c>
      <c r="W243" s="34">
        <f t="shared" si="16"/>
        <v>852.64</v>
      </c>
      <c r="X243" s="10"/>
      <c r="Y243" s="10"/>
      <c r="Z243" s="10"/>
      <c r="AA243" s="10"/>
      <c r="AB243" s="10"/>
      <c r="AC243" s="10"/>
      <c r="AD243" s="10"/>
      <c r="AE243" s="10"/>
      <c r="AF243" s="10"/>
      <c r="AG243" s="10"/>
      <c r="AH243" s="10"/>
      <c r="AI243" s="10"/>
    </row>
    <row r="244" spans="1:35" ht="15.75" customHeight="1" x14ac:dyDescent="0.25">
      <c r="A244" s="6">
        <v>517</v>
      </c>
      <c r="B244" s="11" t="s">
        <v>112</v>
      </c>
      <c r="C244" s="11" t="s">
        <v>1619</v>
      </c>
      <c r="D244" s="11" t="s">
        <v>1905</v>
      </c>
      <c r="E244" s="12">
        <v>12750</v>
      </c>
      <c r="F244" s="17">
        <v>44029</v>
      </c>
      <c r="G244" s="12">
        <v>43878</v>
      </c>
      <c r="H244" s="11" t="s">
        <v>114</v>
      </c>
      <c r="I244" s="14" t="s">
        <v>1906</v>
      </c>
      <c r="J244" s="11" t="s">
        <v>1907</v>
      </c>
      <c r="K244" s="11" t="s">
        <v>82</v>
      </c>
      <c r="L244" s="14" t="s">
        <v>1908</v>
      </c>
      <c r="M244" s="11" t="s">
        <v>1826</v>
      </c>
      <c r="N244" s="15">
        <v>3.56</v>
      </c>
      <c r="O244" s="15" t="str">
        <f>VLOOKUP(A244,Result!A:D,2,FALSE)</f>
        <v>No</v>
      </c>
      <c r="P244" s="15">
        <f>VLOOKUP(A244,Result!A:D,4,FALSE)</f>
        <v>1.0740000000000001</v>
      </c>
      <c r="Q244" s="16">
        <f>VLOOKUP(A244,Result!A:D,3,FALSE)</f>
        <v>0.42599999999999999</v>
      </c>
      <c r="R244" s="16">
        <f>VLOOKUP(A244,Result!A:E,5,FALSE)</f>
        <v>0</v>
      </c>
      <c r="S244" s="28">
        <f>P244+Q244+R244</f>
        <v>1.5</v>
      </c>
      <c r="T244" s="32">
        <f t="shared" si="14"/>
        <v>255.59999999999997</v>
      </c>
      <c r="U244" s="32">
        <f t="shared" si="15"/>
        <v>1095</v>
      </c>
      <c r="V244" s="33">
        <f t="shared" si="17"/>
        <v>328.5</v>
      </c>
      <c r="W244" s="34">
        <f t="shared" si="16"/>
        <v>1423.5</v>
      </c>
      <c r="X244" s="10"/>
      <c r="Y244" s="10"/>
      <c r="Z244" s="10"/>
      <c r="AA244" s="10"/>
      <c r="AB244" s="10"/>
      <c r="AC244" s="10"/>
      <c r="AD244" s="10"/>
      <c r="AE244" s="10"/>
      <c r="AF244" s="10"/>
      <c r="AG244" s="10"/>
      <c r="AH244" s="10"/>
      <c r="AI244" s="10"/>
    </row>
    <row r="245" spans="1:35" ht="15.75" customHeight="1" x14ac:dyDescent="0.25">
      <c r="A245" s="6">
        <v>518</v>
      </c>
      <c r="B245" s="11" t="s">
        <v>112</v>
      </c>
      <c r="C245" s="11" t="s">
        <v>1606</v>
      </c>
      <c r="D245" s="11" t="s">
        <v>1909</v>
      </c>
      <c r="E245" s="12">
        <v>18606</v>
      </c>
      <c r="F245" s="17">
        <v>43943</v>
      </c>
      <c r="G245" s="12">
        <v>43878</v>
      </c>
      <c r="H245" s="11" t="s">
        <v>114</v>
      </c>
      <c r="I245" s="14" t="s">
        <v>1910</v>
      </c>
      <c r="J245" s="11" t="s">
        <v>1911</v>
      </c>
      <c r="K245" s="11" t="s">
        <v>1912</v>
      </c>
      <c r="L245" s="14" t="s">
        <v>1913</v>
      </c>
      <c r="M245" s="11"/>
      <c r="N245" s="15">
        <v>1.45</v>
      </c>
      <c r="O245" s="15" t="str">
        <f>VLOOKUP(A245,Result!A:D,2,FALSE)</f>
        <v>No</v>
      </c>
      <c r="P245" s="15">
        <f>VLOOKUP(A245,Result!A:D,4,FALSE)</f>
        <v>1.268</v>
      </c>
      <c r="Q245" s="16">
        <f>VLOOKUP(A245,Result!A:D,3,FALSE)</f>
        <v>0.99</v>
      </c>
      <c r="R245" s="16">
        <f>VLOOKUP(A245,Result!A:E,5,FALSE)</f>
        <v>0.84699999999999998</v>
      </c>
      <c r="S245" s="28">
        <f>P245+Q245+R245</f>
        <v>3.105</v>
      </c>
      <c r="T245" s="32">
        <f t="shared" si="14"/>
        <v>1102.1999999999998</v>
      </c>
      <c r="U245" s="32">
        <f t="shared" si="15"/>
        <v>2266.6499999999996</v>
      </c>
      <c r="V245" s="33">
        <f t="shared" si="17"/>
        <v>328.5</v>
      </c>
      <c r="W245" s="34">
        <f t="shared" si="16"/>
        <v>2595.1499999999996</v>
      </c>
      <c r="X245" s="10"/>
      <c r="Y245" s="10"/>
      <c r="Z245" s="10"/>
      <c r="AA245" s="10"/>
      <c r="AB245" s="10"/>
      <c r="AC245" s="10"/>
      <c r="AD245" s="10"/>
      <c r="AE245" s="10"/>
      <c r="AF245" s="10"/>
      <c r="AG245" s="10"/>
      <c r="AH245" s="10"/>
      <c r="AI245" s="10"/>
    </row>
    <row r="246" spans="1:35" ht="15.75" customHeight="1" x14ac:dyDescent="0.25">
      <c r="A246" s="6">
        <v>519</v>
      </c>
      <c r="B246" s="11" t="s">
        <v>112</v>
      </c>
      <c r="C246" s="11" t="s">
        <v>1606</v>
      </c>
      <c r="D246" s="11" t="s">
        <v>1914</v>
      </c>
      <c r="E246" s="12">
        <v>16734</v>
      </c>
      <c r="F246" s="17">
        <v>43943</v>
      </c>
      <c r="G246" s="12">
        <v>43878</v>
      </c>
      <c r="H246" s="11" t="s">
        <v>114</v>
      </c>
      <c r="I246" s="14" t="s">
        <v>97</v>
      </c>
      <c r="J246" s="11" t="s">
        <v>97</v>
      </c>
      <c r="K246" s="11" t="s">
        <v>82</v>
      </c>
      <c r="L246" s="14" t="s">
        <v>1915</v>
      </c>
      <c r="M246" s="11" t="s">
        <v>1916</v>
      </c>
      <c r="N246" s="15">
        <v>0.36</v>
      </c>
      <c r="O246" s="15" t="str">
        <f>VLOOKUP(A246,Result!A:D,2,FALSE)</f>
        <v>No</v>
      </c>
      <c r="P246" s="15">
        <f>VLOOKUP(A246,Result!A:D,4,FALSE)</f>
        <v>0</v>
      </c>
      <c r="Q246" s="16">
        <f>VLOOKUP(A246,Result!A:D,3,FALSE)</f>
        <v>0.30499999999999999</v>
      </c>
      <c r="R246" s="16">
        <f>VLOOKUP(A246,Result!A:E,5,FALSE)</f>
        <v>0</v>
      </c>
      <c r="S246" s="28">
        <f>P246+Q246+R246</f>
        <v>0.30499999999999999</v>
      </c>
      <c r="T246" s="32">
        <f t="shared" ref="T246:T309" si="18">SUM((Q246+R246)*60/0.1)</f>
        <v>183</v>
      </c>
      <c r="U246" s="32">
        <f t="shared" ref="U246:U309" si="19">SUM(S246*73/0.1)</f>
        <v>222.65</v>
      </c>
      <c r="V246" s="33">
        <f t="shared" si="17"/>
        <v>328.5</v>
      </c>
      <c r="W246" s="34">
        <f t="shared" si="16"/>
        <v>551.15</v>
      </c>
      <c r="X246" s="10"/>
      <c r="Y246" s="10"/>
      <c r="Z246" s="10"/>
      <c r="AA246" s="10"/>
      <c r="AB246" s="10"/>
      <c r="AC246" s="10"/>
      <c r="AD246" s="10"/>
      <c r="AE246" s="10"/>
      <c r="AF246" s="10"/>
      <c r="AG246" s="10"/>
      <c r="AH246" s="10"/>
      <c r="AI246" s="10"/>
    </row>
    <row r="247" spans="1:35" ht="15.75" customHeight="1" x14ac:dyDescent="0.25">
      <c r="A247" s="6">
        <v>520</v>
      </c>
      <c r="B247" s="11" t="s">
        <v>112</v>
      </c>
      <c r="C247" s="11" t="s">
        <v>1619</v>
      </c>
      <c r="D247" s="11" t="s">
        <v>1917</v>
      </c>
      <c r="E247" s="12">
        <v>15138</v>
      </c>
      <c r="F247" s="17">
        <v>43965</v>
      </c>
      <c r="G247" s="12">
        <v>43878</v>
      </c>
      <c r="H247" s="11" t="s">
        <v>114</v>
      </c>
      <c r="I247" s="14" t="s">
        <v>1918</v>
      </c>
      <c r="J247" s="11" t="s">
        <v>1919</v>
      </c>
      <c r="K247" s="11" t="s">
        <v>1920</v>
      </c>
      <c r="L247" s="14" t="s">
        <v>1921</v>
      </c>
      <c r="M247" s="11" t="s">
        <v>1922</v>
      </c>
      <c r="N247" s="15">
        <v>2.0299999999999998</v>
      </c>
      <c r="O247" s="15" t="str">
        <f>VLOOKUP(A247,Result!A:D,2,FALSE)</f>
        <v>No</v>
      </c>
      <c r="P247" s="15">
        <f>VLOOKUP(A247,Result!A:D,4,FALSE)</f>
        <v>1.909</v>
      </c>
      <c r="Q247" s="16">
        <f>VLOOKUP(A247,Result!A:D,3,FALSE)</f>
        <v>0.98</v>
      </c>
      <c r="R247" s="16">
        <f>VLOOKUP(A247,Result!A:E,5,FALSE)</f>
        <v>0</v>
      </c>
      <c r="S247" s="28">
        <f>P247+Q247+R247</f>
        <v>2.8890000000000002</v>
      </c>
      <c r="T247" s="32">
        <f t="shared" si="18"/>
        <v>587.99999999999989</v>
      </c>
      <c r="U247" s="32">
        <f t="shared" si="19"/>
        <v>2108.9700000000003</v>
      </c>
      <c r="V247" s="33">
        <f t="shared" si="17"/>
        <v>328.5</v>
      </c>
      <c r="W247" s="34">
        <f t="shared" si="16"/>
        <v>2437.4700000000003</v>
      </c>
      <c r="X247" s="10"/>
      <c r="Y247" s="10"/>
      <c r="Z247" s="10"/>
      <c r="AA247" s="10"/>
      <c r="AB247" s="10"/>
      <c r="AC247" s="10"/>
      <c r="AD247" s="10"/>
      <c r="AE247" s="10"/>
      <c r="AF247" s="10"/>
      <c r="AG247" s="10"/>
      <c r="AH247" s="10"/>
      <c r="AI247" s="10"/>
    </row>
    <row r="248" spans="1:35" ht="15.75" customHeight="1" x14ac:dyDescent="0.25">
      <c r="A248" s="6">
        <v>521</v>
      </c>
      <c r="B248" s="11" t="s">
        <v>112</v>
      </c>
      <c r="C248" s="11" t="s">
        <v>1606</v>
      </c>
      <c r="D248" s="11" t="s">
        <v>1923</v>
      </c>
      <c r="E248" s="12">
        <v>16223</v>
      </c>
      <c r="F248" s="17">
        <v>43937</v>
      </c>
      <c r="G248" s="12">
        <v>43878</v>
      </c>
      <c r="H248" s="11" t="s">
        <v>114</v>
      </c>
      <c r="I248" s="14" t="s">
        <v>1924</v>
      </c>
      <c r="J248" s="11" t="s">
        <v>1644</v>
      </c>
      <c r="K248" s="11" t="s">
        <v>796</v>
      </c>
      <c r="L248" s="14" t="s">
        <v>1925</v>
      </c>
      <c r="M248" s="11"/>
      <c r="N248" s="15">
        <v>0.8</v>
      </c>
      <c r="O248" s="15" t="str">
        <f>VLOOKUP(A248,Result!A:D,2,FALSE)</f>
        <v>No</v>
      </c>
      <c r="P248" s="15">
        <f>VLOOKUP(A248,Result!A:D,4,FALSE)</f>
        <v>0.378</v>
      </c>
      <c r="Q248" s="16">
        <f>VLOOKUP(A248,Result!A:D,3,FALSE)</f>
        <v>0.30499999999999999</v>
      </c>
      <c r="R248" s="16">
        <f>VLOOKUP(A248,Result!A:E,5,FALSE)</f>
        <v>0.20200000000000001</v>
      </c>
      <c r="S248" s="28">
        <f>P248+Q248+R248</f>
        <v>0.88500000000000001</v>
      </c>
      <c r="T248" s="32">
        <f t="shared" si="18"/>
        <v>304.2</v>
      </c>
      <c r="U248" s="32">
        <f t="shared" si="19"/>
        <v>646.04999999999995</v>
      </c>
      <c r="V248" s="33">
        <f t="shared" si="17"/>
        <v>328.5</v>
      </c>
      <c r="W248" s="34">
        <f t="shared" si="16"/>
        <v>974.55</v>
      </c>
      <c r="X248" s="10"/>
      <c r="Y248" s="10"/>
      <c r="Z248" s="10"/>
      <c r="AA248" s="10"/>
      <c r="AB248" s="10"/>
      <c r="AC248" s="10"/>
      <c r="AD248" s="10"/>
      <c r="AE248" s="10"/>
      <c r="AF248" s="10"/>
      <c r="AG248" s="10"/>
      <c r="AH248" s="10"/>
      <c r="AI248" s="10"/>
    </row>
    <row r="249" spans="1:35" ht="15.75" customHeight="1" x14ac:dyDescent="0.25">
      <c r="A249" s="6">
        <v>522</v>
      </c>
      <c r="B249" s="11" t="s">
        <v>112</v>
      </c>
      <c r="C249" s="11" t="s">
        <v>1619</v>
      </c>
      <c r="D249" s="11" t="s">
        <v>1926</v>
      </c>
      <c r="E249" s="12">
        <v>17842</v>
      </c>
      <c r="F249" s="17">
        <v>43963</v>
      </c>
      <c r="G249" s="12">
        <v>43872</v>
      </c>
      <c r="H249" s="11" t="s">
        <v>114</v>
      </c>
      <c r="I249" s="14" t="s">
        <v>1927</v>
      </c>
      <c r="J249" s="11" t="s">
        <v>1928</v>
      </c>
      <c r="K249" s="11" t="s">
        <v>1929</v>
      </c>
      <c r="L249" s="14" t="s">
        <v>82</v>
      </c>
      <c r="M249" s="11" t="s">
        <v>650</v>
      </c>
      <c r="N249" s="15">
        <v>1.28</v>
      </c>
      <c r="O249" s="15" t="str">
        <f>VLOOKUP(A249,Result!A:D,2,FALSE)</f>
        <v>No</v>
      </c>
      <c r="P249" s="15">
        <f>VLOOKUP(A249,Result!A:D,4,FALSE)</f>
        <v>1.4930000000000001</v>
      </c>
      <c r="Q249" s="16">
        <f>VLOOKUP(A249,Result!A:D,3,FALSE)</f>
        <v>0</v>
      </c>
      <c r="R249" s="16">
        <f>VLOOKUP(A249,Result!A:E,5,FALSE)</f>
        <v>0</v>
      </c>
      <c r="S249" s="28">
        <f>P249+Q249+R249</f>
        <v>1.4930000000000001</v>
      </c>
      <c r="T249" s="32">
        <f t="shared" si="18"/>
        <v>0</v>
      </c>
      <c r="U249" s="32">
        <f t="shared" si="19"/>
        <v>1089.8899999999999</v>
      </c>
      <c r="V249" s="33">
        <f t="shared" si="17"/>
        <v>328.5</v>
      </c>
      <c r="W249" s="34">
        <f t="shared" si="16"/>
        <v>1418.3899999999999</v>
      </c>
      <c r="X249" s="10"/>
      <c r="Y249" s="10"/>
      <c r="Z249" s="10"/>
      <c r="AA249" s="10"/>
      <c r="AB249" s="10"/>
      <c r="AC249" s="10"/>
      <c r="AD249" s="10"/>
      <c r="AE249" s="10"/>
      <c r="AF249" s="10"/>
      <c r="AG249" s="10"/>
      <c r="AH249" s="10"/>
      <c r="AI249" s="10"/>
    </row>
    <row r="250" spans="1:35" ht="15.75" customHeight="1" x14ac:dyDescent="0.25">
      <c r="A250" s="6">
        <v>523</v>
      </c>
      <c r="B250" s="11" t="s">
        <v>112</v>
      </c>
      <c r="C250" s="11" t="s">
        <v>1606</v>
      </c>
      <c r="D250" s="11" t="s">
        <v>1930</v>
      </c>
      <c r="E250" s="12">
        <v>17131</v>
      </c>
      <c r="F250" s="17">
        <v>43951</v>
      </c>
      <c r="G250" s="12">
        <v>43878</v>
      </c>
      <c r="H250" s="11" t="s">
        <v>114</v>
      </c>
      <c r="I250" s="14" t="s">
        <v>115</v>
      </c>
      <c r="J250" s="11"/>
      <c r="K250" s="11"/>
      <c r="L250" s="14"/>
      <c r="M250" s="11"/>
      <c r="N250" s="15">
        <v>1.37</v>
      </c>
      <c r="O250" s="15" t="str">
        <f>VLOOKUP(A250,Result!A:D,2,FALSE)</f>
        <v>No</v>
      </c>
      <c r="P250" s="15">
        <f>VLOOKUP(A250,Result!A:D,4,FALSE)</f>
        <v>0</v>
      </c>
      <c r="Q250" s="16">
        <f>VLOOKUP(A250,Result!A:D,3,FALSE)</f>
        <v>0</v>
      </c>
      <c r="R250" s="16">
        <f>VLOOKUP(A250,Result!A:E,5,FALSE)</f>
        <v>0</v>
      </c>
      <c r="S250" s="28">
        <f>P250+Q250+R250</f>
        <v>0</v>
      </c>
      <c r="T250" s="32">
        <f t="shared" si="18"/>
        <v>0</v>
      </c>
      <c r="U250" s="32">
        <f t="shared" si="19"/>
        <v>0</v>
      </c>
      <c r="V250" s="33">
        <f t="shared" si="17"/>
        <v>328.5</v>
      </c>
      <c r="W250" s="34">
        <f t="shared" si="16"/>
        <v>328.5</v>
      </c>
      <c r="X250" s="10"/>
      <c r="Y250" s="10"/>
      <c r="Z250" s="10"/>
      <c r="AA250" s="10"/>
      <c r="AB250" s="10"/>
      <c r="AC250" s="10"/>
      <c r="AD250" s="10"/>
      <c r="AE250" s="10"/>
      <c r="AF250" s="10"/>
      <c r="AG250" s="10"/>
      <c r="AH250" s="10"/>
      <c r="AI250" s="10"/>
    </row>
    <row r="251" spans="1:35" ht="15.75" customHeight="1" x14ac:dyDescent="0.25">
      <c r="A251" s="6">
        <v>524</v>
      </c>
      <c r="B251" s="11" t="s">
        <v>112</v>
      </c>
      <c r="C251" s="11" t="s">
        <v>1606</v>
      </c>
      <c r="D251" s="11" t="s">
        <v>1931</v>
      </c>
      <c r="E251" s="12">
        <v>16357</v>
      </c>
      <c r="F251" s="17">
        <v>44001</v>
      </c>
      <c r="G251" s="12">
        <v>43878</v>
      </c>
      <c r="H251" s="11" t="s">
        <v>114</v>
      </c>
      <c r="I251" s="14" t="s">
        <v>1932</v>
      </c>
      <c r="J251" s="11" t="s">
        <v>80</v>
      </c>
      <c r="K251" s="11" t="s">
        <v>82</v>
      </c>
      <c r="L251" s="14" t="s">
        <v>1933</v>
      </c>
      <c r="M251" s="11"/>
      <c r="N251" s="15">
        <v>0.4</v>
      </c>
      <c r="O251" s="15" t="str">
        <f>VLOOKUP(A251,Result!A:D,2,FALSE)</f>
        <v>No</v>
      </c>
      <c r="P251" s="15">
        <f>VLOOKUP(A251,Result!A:D,4,FALSE)</f>
        <v>0.68300000000000005</v>
      </c>
      <c r="Q251" s="16">
        <f>VLOOKUP(A251,Result!A:D,3,FALSE)</f>
        <v>0.26200000000000001</v>
      </c>
      <c r="R251" s="16">
        <f>VLOOKUP(A251,Result!A:E,5,FALSE)</f>
        <v>0</v>
      </c>
      <c r="S251" s="28">
        <f>P251+Q251+R251</f>
        <v>0.94500000000000006</v>
      </c>
      <c r="T251" s="32">
        <f t="shared" si="18"/>
        <v>157.19999999999999</v>
      </c>
      <c r="U251" s="32">
        <f t="shared" si="19"/>
        <v>689.84999999999991</v>
      </c>
      <c r="V251" s="33">
        <f t="shared" si="17"/>
        <v>328.5</v>
      </c>
      <c r="W251" s="34">
        <f t="shared" si="16"/>
        <v>1018.3499999999999</v>
      </c>
      <c r="X251" s="10"/>
      <c r="Y251" s="10"/>
      <c r="Z251" s="10"/>
      <c r="AA251" s="10"/>
      <c r="AB251" s="10"/>
      <c r="AC251" s="10"/>
      <c r="AD251" s="10"/>
      <c r="AE251" s="10"/>
      <c r="AF251" s="10"/>
      <c r="AG251" s="10"/>
      <c r="AH251" s="10"/>
      <c r="AI251" s="10"/>
    </row>
    <row r="252" spans="1:35" ht="15.75" customHeight="1" x14ac:dyDescent="0.25">
      <c r="A252" s="6">
        <v>525</v>
      </c>
      <c r="B252" s="11" t="s">
        <v>112</v>
      </c>
      <c r="C252" s="11" t="s">
        <v>1606</v>
      </c>
      <c r="D252" s="11" t="s">
        <v>1934</v>
      </c>
      <c r="E252" s="12">
        <v>22036</v>
      </c>
      <c r="F252" s="19"/>
      <c r="G252" s="12">
        <v>43902</v>
      </c>
      <c r="H252" s="11" t="s">
        <v>114</v>
      </c>
      <c r="I252" s="14" t="s">
        <v>97</v>
      </c>
      <c r="J252" s="11" t="s">
        <v>97</v>
      </c>
      <c r="K252" s="11" t="s">
        <v>82</v>
      </c>
      <c r="L252" s="14" t="s">
        <v>82</v>
      </c>
      <c r="M252" s="11" t="s">
        <v>1811</v>
      </c>
      <c r="N252" s="15" t="s">
        <v>85</v>
      </c>
      <c r="O252" s="15" t="str">
        <f>VLOOKUP(A252,Result!A:D,2,FALSE)</f>
        <v>No</v>
      </c>
      <c r="P252" s="15">
        <f>VLOOKUP(A252,Result!A:D,4,FALSE)</f>
        <v>0</v>
      </c>
      <c r="Q252" s="16">
        <f>VLOOKUP(A252,Result!A:D,3,FALSE)</f>
        <v>0</v>
      </c>
      <c r="R252" s="16">
        <f>VLOOKUP(A252,Result!A:E,5,FALSE)</f>
        <v>0</v>
      </c>
      <c r="S252" s="28">
        <f>P252+Q252+R252</f>
        <v>0</v>
      </c>
      <c r="T252" s="32">
        <f t="shared" si="18"/>
        <v>0</v>
      </c>
      <c r="U252" s="32">
        <f t="shared" si="19"/>
        <v>0</v>
      </c>
      <c r="V252" s="33">
        <f t="shared" si="17"/>
        <v>328.5</v>
      </c>
      <c r="W252" s="34">
        <f t="shared" si="16"/>
        <v>328.5</v>
      </c>
      <c r="X252" s="10"/>
      <c r="Y252" s="10"/>
      <c r="Z252" s="10"/>
      <c r="AA252" s="10"/>
      <c r="AB252" s="10"/>
      <c r="AC252" s="10"/>
      <c r="AD252" s="10"/>
      <c r="AE252" s="10"/>
      <c r="AF252" s="10"/>
      <c r="AG252" s="10"/>
      <c r="AH252" s="10"/>
      <c r="AI252" s="10"/>
    </row>
    <row r="253" spans="1:35" ht="15.75" customHeight="1" x14ac:dyDescent="0.25">
      <c r="A253" s="6">
        <v>526</v>
      </c>
      <c r="B253" s="11" t="s">
        <v>112</v>
      </c>
      <c r="C253" s="11" t="s">
        <v>1606</v>
      </c>
      <c r="D253" s="11" t="s">
        <v>1935</v>
      </c>
      <c r="E253" s="12">
        <v>19460</v>
      </c>
      <c r="F253" s="17">
        <v>44069</v>
      </c>
      <c r="G253" s="12">
        <v>43867</v>
      </c>
      <c r="H253" s="11" t="s">
        <v>114</v>
      </c>
      <c r="I253" s="14" t="s">
        <v>97</v>
      </c>
      <c r="J253" s="11" t="s">
        <v>97</v>
      </c>
      <c r="K253" s="11" t="s">
        <v>82</v>
      </c>
      <c r="L253" s="14" t="s">
        <v>1936</v>
      </c>
      <c r="M253" s="11"/>
      <c r="N253" s="15">
        <v>0.28000000000000003</v>
      </c>
      <c r="O253" s="15" t="str">
        <f>VLOOKUP(A253,Result!A:D,2,FALSE)</f>
        <v>No</v>
      </c>
      <c r="P253" s="15">
        <f>VLOOKUP(A253,Result!A:D,4,FALSE)</f>
        <v>0</v>
      </c>
      <c r="Q253" s="16">
        <f>VLOOKUP(A253,Result!A:D,3,FALSE)</f>
        <v>0.68300000000000005</v>
      </c>
      <c r="R253" s="16">
        <f>VLOOKUP(A253,Result!A:E,5,FALSE)</f>
        <v>0</v>
      </c>
      <c r="S253" s="28">
        <f>P253+Q253+R253</f>
        <v>0.68300000000000005</v>
      </c>
      <c r="T253" s="32">
        <f t="shared" si="18"/>
        <v>409.8</v>
      </c>
      <c r="U253" s="32">
        <f t="shared" si="19"/>
        <v>498.59</v>
      </c>
      <c r="V253" s="33">
        <f t="shared" si="17"/>
        <v>328.5</v>
      </c>
      <c r="W253" s="34">
        <f t="shared" si="16"/>
        <v>827.08999999999992</v>
      </c>
      <c r="X253" s="10"/>
      <c r="Y253" s="10"/>
      <c r="Z253" s="10"/>
      <c r="AA253" s="10"/>
      <c r="AB253" s="10"/>
      <c r="AC253" s="10"/>
      <c r="AD253" s="10"/>
      <c r="AE253" s="10"/>
      <c r="AF253" s="10"/>
      <c r="AG253" s="10"/>
      <c r="AH253" s="10"/>
      <c r="AI253" s="10"/>
    </row>
    <row r="254" spans="1:35" ht="15.75" customHeight="1" x14ac:dyDescent="0.25">
      <c r="A254" s="6">
        <v>527</v>
      </c>
      <c r="B254" s="11" t="s">
        <v>112</v>
      </c>
      <c r="C254" s="11" t="s">
        <v>1606</v>
      </c>
      <c r="D254" s="11" t="s">
        <v>1937</v>
      </c>
      <c r="E254" s="12">
        <v>18925</v>
      </c>
      <c r="F254" s="17">
        <v>43950</v>
      </c>
      <c r="G254" s="12">
        <v>43878</v>
      </c>
      <c r="H254" s="11" t="s">
        <v>114</v>
      </c>
      <c r="I254" s="14" t="s">
        <v>1938</v>
      </c>
      <c r="J254" s="11" t="s">
        <v>1939</v>
      </c>
      <c r="K254" s="11" t="s">
        <v>82</v>
      </c>
      <c r="L254" s="20" t="s">
        <v>1940</v>
      </c>
      <c r="M254" s="11" t="s">
        <v>650</v>
      </c>
      <c r="N254" s="15">
        <v>0.99</v>
      </c>
      <c r="O254" s="15" t="str">
        <f>VLOOKUP(A254,Result!A:D,2,FALSE)</f>
        <v>No</v>
      </c>
      <c r="P254" s="15">
        <f>VLOOKUP(A254,Result!A:D,4,FALSE)</f>
        <v>0.41399999999999998</v>
      </c>
      <c r="Q254" s="16">
        <f>VLOOKUP(A254,Result!A:D,3,FALSE)</f>
        <v>1.0409999999999999</v>
      </c>
      <c r="R254" s="16">
        <f>VLOOKUP(A254,Result!A:E,5,FALSE)</f>
        <v>0.111</v>
      </c>
      <c r="S254" s="28">
        <f>P254+Q254+R254</f>
        <v>1.5659999999999998</v>
      </c>
      <c r="T254" s="32">
        <f t="shared" si="18"/>
        <v>691.19999999999982</v>
      </c>
      <c r="U254" s="32">
        <f t="shared" si="19"/>
        <v>1143.1799999999998</v>
      </c>
      <c r="V254" s="33">
        <f t="shared" si="17"/>
        <v>328.5</v>
      </c>
      <c r="W254" s="34">
        <f t="shared" si="16"/>
        <v>1471.6799999999998</v>
      </c>
      <c r="X254" s="10"/>
      <c r="Y254" s="10"/>
      <c r="Z254" s="10"/>
      <c r="AA254" s="10"/>
      <c r="AB254" s="10"/>
      <c r="AC254" s="10"/>
      <c r="AD254" s="10"/>
      <c r="AE254" s="10"/>
      <c r="AF254" s="10"/>
      <c r="AG254" s="10"/>
      <c r="AH254" s="10"/>
      <c r="AI254" s="10"/>
    </row>
    <row r="255" spans="1:35" ht="15.75" customHeight="1" x14ac:dyDescent="0.25">
      <c r="A255" s="6">
        <v>528</v>
      </c>
      <c r="B255" s="11" t="s">
        <v>112</v>
      </c>
      <c r="C255" s="11" t="s">
        <v>1606</v>
      </c>
      <c r="D255" s="11" t="s">
        <v>1941</v>
      </c>
      <c r="E255" s="12">
        <v>16785</v>
      </c>
      <c r="F255" s="17">
        <v>43985</v>
      </c>
      <c r="G255" s="12">
        <v>43878</v>
      </c>
      <c r="H255" s="11" t="s">
        <v>114</v>
      </c>
      <c r="I255" s="14" t="s">
        <v>1942</v>
      </c>
      <c r="J255" s="11" t="s">
        <v>1943</v>
      </c>
      <c r="K255" s="11" t="s">
        <v>82</v>
      </c>
      <c r="L255" s="14" t="s">
        <v>82</v>
      </c>
      <c r="M255" s="11" t="s">
        <v>1944</v>
      </c>
      <c r="N255" s="15">
        <v>1.52</v>
      </c>
      <c r="O255" s="15" t="str">
        <f>VLOOKUP(A255,Result!A:D,2,FALSE)</f>
        <v>No</v>
      </c>
      <c r="P255" s="15">
        <f>VLOOKUP(A255,Result!A:D,4,FALSE)</f>
        <v>0.96499999999999997</v>
      </c>
      <c r="Q255" s="16">
        <f>VLOOKUP(A255,Result!A:D,3,FALSE)</f>
        <v>0</v>
      </c>
      <c r="R255" s="16">
        <f>VLOOKUP(A255,Result!A:E,5,FALSE)</f>
        <v>0</v>
      </c>
      <c r="S255" s="28">
        <f>P255+Q255+R255</f>
        <v>0.96499999999999997</v>
      </c>
      <c r="T255" s="32">
        <f t="shared" si="18"/>
        <v>0</v>
      </c>
      <c r="U255" s="32">
        <f t="shared" si="19"/>
        <v>704.44999999999993</v>
      </c>
      <c r="V255" s="33">
        <f t="shared" si="17"/>
        <v>328.5</v>
      </c>
      <c r="W255" s="34">
        <f t="shared" si="16"/>
        <v>1032.9499999999998</v>
      </c>
      <c r="X255" s="10"/>
      <c r="Y255" s="10"/>
      <c r="Z255" s="10"/>
      <c r="AA255" s="10"/>
      <c r="AB255" s="10"/>
      <c r="AC255" s="10"/>
      <c r="AD255" s="10"/>
      <c r="AE255" s="10"/>
      <c r="AF255" s="10"/>
      <c r="AG255" s="10"/>
      <c r="AH255" s="10"/>
      <c r="AI255" s="10"/>
    </row>
    <row r="256" spans="1:35" ht="15.75" customHeight="1" x14ac:dyDescent="0.25">
      <c r="A256" s="6">
        <v>529</v>
      </c>
      <c r="B256" s="11" t="s">
        <v>112</v>
      </c>
      <c r="C256" s="11" t="s">
        <v>1606</v>
      </c>
      <c r="D256" s="11" t="s">
        <v>1945</v>
      </c>
      <c r="E256" s="12">
        <v>15093</v>
      </c>
      <c r="F256" s="17">
        <v>43985</v>
      </c>
      <c r="G256" s="12">
        <v>43878</v>
      </c>
      <c r="H256" s="11" t="s">
        <v>114</v>
      </c>
      <c r="I256" s="14" t="s">
        <v>1946</v>
      </c>
      <c r="J256" s="11" t="s">
        <v>80</v>
      </c>
      <c r="K256" s="11" t="s">
        <v>82</v>
      </c>
      <c r="L256" s="14" t="s">
        <v>82</v>
      </c>
      <c r="M256" s="11"/>
      <c r="N256" s="15">
        <v>0.9</v>
      </c>
      <c r="O256" s="15" t="str">
        <f>VLOOKUP(A256,Result!A:D,2,FALSE)</f>
        <v>No</v>
      </c>
      <c r="P256" s="15">
        <f>VLOOKUP(A256,Result!A:D,4,FALSE)</f>
        <v>1.3680000000000001</v>
      </c>
      <c r="Q256" s="16">
        <f>VLOOKUP(A256,Result!A:D,3,FALSE)</f>
        <v>0</v>
      </c>
      <c r="R256" s="16">
        <f>VLOOKUP(A256,Result!A:E,5,FALSE)</f>
        <v>0</v>
      </c>
      <c r="S256" s="28">
        <f>P256+Q256+R256</f>
        <v>1.3680000000000001</v>
      </c>
      <c r="T256" s="32">
        <f t="shared" si="18"/>
        <v>0</v>
      </c>
      <c r="U256" s="32">
        <f t="shared" si="19"/>
        <v>998.64</v>
      </c>
      <c r="V256" s="33">
        <f t="shared" si="17"/>
        <v>328.5</v>
      </c>
      <c r="W256" s="34">
        <f t="shared" si="16"/>
        <v>1327.1399999999999</v>
      </c>
      <c r="X256" s="10"/>
      <c r="Y256" s="10"/>
      <c r="Z256" s="10"/>
      <c r="AA256" s="10"/>
      <c r="AB256" s="10"/>
      <c r="AC256" s="10"/>
      <c r="AD256" s="10"/>
      <c r="AE256" s="10"/>
      <c r="AF256" s="10"/>
      <c r="AG256" s="10"/>
      <c r="AH256" s="10"/>
      <c r="AI256" s="10"/>
    </row>
    <row r="257" spans="1:35" ht="15.75" customHeight="1" x14ac:dyDescent="0.25">
      <c r="A257" s="6">
        <v>530</v>
      </c>
      <c r="B257" s="11" t="s">
        <v>112</v>
      </c>
      <c r="C257" s="11" t="s">
        <v>1619</v>
      </c>
      <c r="D257" s="11" t="s">
        <v>1947</v>
      </c>
      <c r="E257" s="12">
        <v>18272</v>
      </c>
      <c r="F257" s="17">
        <v>43949</v>
      </c>
      <c r="G257" s="12">
        <v>43879</v>
      </c>
      <c r="H257" s="11" t="s">
        <v>114</v>
      </c>
      <c r="I257" s="14" t="s">
        <v>1948</v>
      </c>
      <c r="J257" s="11" t="s">
        <v>1949</v>
      </c>
      <c r="K257" s="11" t="s">
        <v>1950</v>
      </c>
      <c r="L257" s="14" t="s">
        <v>1951</v>
      </c>
      <c r="M257" s="11"/>
      <c r="N257" s="15">
        <v>1.23</v>
      </c>
      <c r="O257" s="15" t="str">
        <f>VLOOKUP(A257,Result!A:D,2,FALSE)</f>
        <v>No</v>
      </c>
      <c r="P257" s="15">
        <f>VLOOKUP(A257,Result!A:D,4,FALSE)</f>
        <v>1.028</v>
      </c>
      <c r="Q257" s="16">
        <f>VLOOKUP(A257,Result!A:D,3,FALSE)</f>
        <v>0.307</v>
      </c>
      <c r="R257" s="16">
        <f>VLOOKUP(A257,Result!A:E,5,FALSE)</f>
        <v>0</v>
      </c>
      <c r="S257" s="28">
        <f>P257+Q257+R257</f>
        <v>1.335</v>
      </c>
      <c r="T257" s="32">
        <f t="shared" si="18"/>
        <v>184.19999999999996</v>
      </c>
      <c r="U257" s="32">
        <f t="shared" si="19"/>
        <v>974.55</v>
      </c>
      <c r="V257" s="33">
        <f t="shared" si="17"/>
        <v>328.5</v>
      </c>
      <c r="W257" s="34">
        <f t="shared" si="16"/>
        <v>1303.05</v>
      </c>
      <c r="X257" s="10"/>
      <c r="Y257" s="10"/>
      <c r="Z257" s="10"/>
      <c r="AA257" s="10"/>
      <c r="AB257" s="10"/>
      <c r="AC257" s="10"/>
      <c r="AD257" s="10"/>
      <c r="AE257" s="10"/>
      <c r="AF257" s="10"/>
      <c r="AG257" s="10"/>
      <c r="AH257" s="10"/>
      <c r="AI257" s="10"/>
    </row>
    <row r="258" spans="1:35" ht="15.75" customHeight="1" x14ac:dyDescent="0.25">
      <c r="A258" s="6">
        <v>531</v>
      </c>
      <c r="B258" s="11" t="s">
        <v>112</v>
      </c>
      <c r="C258" s="11" t="s">
        <v>1619</v>
      </c>
      <c r="D258" s="11" t="s">
        <v>1952</v>
      </c>
      <c r="E258" s="12">
        <v>20458</v>
      </c>
      <c r="F258" s="17">
        <v>44048</v>
      </c>
      <c r="G258" s="12">
        <v>43879</v>
      </c>
      <c r="H258" s="11" t="s">
        <v>114</v>
      </c>
      <c r="I258" s="14" t="s">
        <v>1953</v>
      </c>
      <c r="J258" s="11" t="s">
        <v>1954</v>
      </c>
      <c r="K258" s="11" t="s">
        <v>1955</v>
      </c>
      <c r="L258" s="14" t="s">
        <v>1956</v>
      </c>
      <c r="M258" s="11"/>
      <c r="N258" s="15">
        <v>0.84</v>
      </c>
      <c r="O258" s="15" t="str">
        <f>VLOOKUP(A258,Result!A:D,2,FALSE)</f>
        <v>No</v>
      </c>
      <c r="P258" s="15">
        <f>VLOOKUP(A258,Result!A:D,4,FALSE)</f>
        <v>0.67500000000000004</v>
      </c>
      <c r="Q258" s="16">
        <f>VLOOKUP(A258,Result!A:D,3,FALSE)</f>
        <v>0.307</v>
      </c>
      <c r="R258" s="16">
        <f>VLOOKUP(A258,Result!A:E,5,FALSE)</f>
        <v>0</v>
      </c>
      <c r="S258" s="28">
        <f>P258+Q258+R258</f>
        <v>0.98199999999999998</v>
      </c>
      <c r="T258" s="32">
        <f t="shared" si="18"/>
        <v>184.19999999999996</v>
      </c>
      <c r="U258" s="32">
        <f t="shared" si="19"/>
        <v>716.8599999999999</v>
      </c>
      <c r="V258" s="33">
        <f t="shared" si="17"/>
        <v>328.5</v>
      </c>
      <c r="W258" s="34">
        <f t="shared" si="16"/>
        <v>1045.3599999999999</v>
      </c>
      <c r="X258" s="10"/>
      <c r="Y258" s="10"/>
      <c r="Z258" s="10"/>
      <c r="AA258" s="10"/>
      <c r="AB258" s="10"/>
      <c r="AC258" s="10"/>
      <c r="AD258" s="10"/>
      <c r="AE258" s="10"/>
      <c r="AF258" s="10"/>
      <c r="AG258" s="10"/>
      <c r="AH258" s="10"/>
      <c r="AI258" s="10"/>
    </row>
    <row r="259" spans="1:35" ht="15.75" customHeight="1" x14ac:dyDescent="0.25">
      <c r="A259" s="6">
        <v>532</v>
      </c>
      <c r="B259" s="11" t="s">
        <v>112</v>
      </c>
      <c r="C259" s="11" t="s">
        <v>1619</v>
      </c>
      <c r="D259" s="11" t="s">
        <v>1957</v>
      </c>
      <c r="E259" s="12">
        <v>16389</v>
      </c>
      <c r="F259" s="17">
        <v>43965</v>
      </c>
      <c r="G259" s="12">
        <v>43879</v>
      </c>
      <c r="H259" s="11" t="s">
        <v>114</v>
      </c>
      <c r="I259" s="14" t="s">
        <v>1958</v>
      </c>
      <c r="J259" s="11" t="s">
        <v>1959</v>
      </c>
      <c r="K259" s="11" t="s">
        <v>1960</v>
      </c>
      <c r="L259" s="14" t="s">
        <v>1961</v>
      </c>
      <c r="M259" s="11" t="s">
        <v>1962</v>
      </c>
      <c r="N259" s="15">
        <v>6.29</v>
      </c>
      <c r="O259" s="15" t="str">
        <f>VLOOKUP(A259,Result!A:D,2,FALSE)</f>
        <v>No</v>
      </c>
      <c r="P259" s="15">
        <f>VLOOKUP(A259,Result!A:D,4,FALSE)</f>
        <v>6.38</v>
      </c>
      <c r="Q259" s="16">
        <f>VLOOKUP(A259,Result!A:D,3,FALSE)</f>
        <v>0.56899999999999995</v>
      </c>
      <c r="R259" s="16">
        <f>VLOOKUP(A259,Result!A:E,5,FALSE)</f>
        <v>0.84699999999999998</v>
      </c>
      <c r="S259" s="28">
        <f>P259+Q259+R259</f>
        <v>7.7959999999999994</v>
      </c>
      <c r="T259" s="32">
        <f t="shared" si="18"/>
        <v>849.59999999999991</v>
      </c>
      <c r="U259" s="32">
        <f t="shared" si="19"/>
        <v>5691.079999999999</v>
      </c>
      <c r="V259" s="33">
        <f t="shared" si="17"/>
        <v>328.5</v>
      </c>
      <c r="W259" s="34">
        <f t="shared" si="16"/>
        <v>6019.579999999999</v>
      </c>
      <c r="X259" s="10"/>
      <c r="Y259" s="10"/>
      <c r="Z259" s="10"/>
      <c r="AA259" s="10"/>
      <c r="AB259" s="10"/>
      <c r="AC259" s="10"/>
      <c r="AD259" s="10"/>
      <c r="AE259" s="10"/>
      <c r="AF259" s="10"/>
      <c r="AG259" s="10"/>
      <c r="AH259" s="10"/>
      <c r="AI259" s="10"/>
    </row>
    <row r="260" spans="1:35" ht="15.75" customHeight="1" x14ac:dyDescent="0.25">
      <c r="A260" s="6">
        <v>533</v>
      </c>
      <c r="B260" s="11" t="s">
        <v>112</v>
      </c>
      <c r="C260" s="11" t="s">
        <v>1619</v>
      </c>
      <c r="D260" s="11" t="s">
        <v>1963</v>
      </c>
      <c r="E260" s="12">
        <v>16370</v>
      </c>
      <c r="F260" s="17">
        <v>44021</v>
      </c>
      <c r="G260" s="12">
        <v>43879</v>
      </c>
      <c r="H260" s="11" t="s">
        <v>114</v>
      </c>
      <c r="I260" s="14" t="s">
        <v>1964</v>
      </c>
      <c r="J260" s="11" t="s">
        <v>1965</v>
      </c>
      <c r="K260" s="11" t="s">
        <v>82</v>
      </c>
      <c r="L260" s="14" t="s">
        <v>1966</v>
      </c>
      <c r="M260" s="11" t="s">
        <v>1967</v>
      </c>
      <c r="N260" s="15">
        <v>2.1800000000000002</v>
      </c>
      <c r="O260" s="15" t="str">
        <f>VLOOKUP(A260,Result!A:D,2,FALSE)</f>
        <v>No</v>
      </c>
      <c r="P260" s="15">
        <f>VLOOKUP(A260,Result!A:D,4,FALSE)</f>
        <v>1.736</v>
      </c>
      <c r="Q260" s="16">
        <f>VLOOKUP(A260,Result!A:D,3,FALSE)</f>
        <v>0.216</v>
      </c>
      <c r="R260" s="16">
        <f>VLOOKUP(A260,Result!A:E,5,FALSE)</f>
        <v>0</v>
      </c>
      <c r="S260" s="28">
        <f>P260+Q260+R260</f>
        <v>1.952</v>
      </c>
      <c r="T260" s="32">
        <f t="shared" si="18"/>
        <v>129.6</v>
      </c>
      <c r="U260" s="32">
        <f t="shared" si="19"/>
        <v>1424.96</v>
      </c>
      <c r="V260" s="33">
        <f t="shared" si="17"/>
        <v>328.5</v>
      </c>
      <c r="W260" s="34">
        <f t="shared" si="16"/>
        <v>1753.46</v>
      </c>
      <c r="X260" s="10"/>
      <c r="Y260" s="10"/>
      <c r="Z260" s="10"/>
      <c r="AA260" s="10"/>
      <c r="AB260" s="10"/>
      <c r="AC260" s="10"/>
      <c r="AD260" s="10"/>
      <c r="AE260" s="10"/>
      <c r="AF260" s="10"/>
      <c r="AG260" s="10"/>
      <c r="AH260" s="10"/>
      <c r="AI260" s="10"/>
    </row>
    <row r="261" spans="1:35" ht="15.75" customHeight="1" x14ac:dyDescent="0.25">
      <c r="A261" s="6">
        <v>534</v>
      </c>
      <c r="B261" s="11" t="s">
        <v>112</v>
      </c>
      <c r="C261" s="11" t="s">
        <v>1619</v>
      </c>
      <c r="D261" s="11" t="s">
        <v>1968</v>
      </c>
      <c r="E261" s="12">
        <v>14508</v>
      </c>
      <c r="F261" s="17">
        <v>43993</v>
      </c>
      <c r="G261" s="12">
        <v>43873</v>
      </c>
      <c r="H261" s="11" t="s">
        <v>114</v>
      </c>
      <c r="I261" s="14" t="s">
        <v>1969</v>
      </c>
      <c r="J261" s="11" t="s">
        <v>1970</v>
      </c>
      <c r="K261" s="11" t="s">
        <v>82</v>
      </c>
      <c r="L261" s="14" t="s">
        <v>82</v>
      </c>
      <c r="M261" s="11"/>
      <c r="N261" s="15">
        <v>1.74</v>
      </c>
      <c r="O261" s="15" t="str">
        <f>VLOOKUP(A261,Result!A:D,2,FALSE)</f>
        <v>No</v>
      </c>
      <c r="P261" s="15">
        <f>VLOOKUP(A261,Result!A:D,4,FALSE)</f>
        <v>1.284</v>
      </c>
      <c r="Q261" s="16">
        <f>VLOOKUP(A261,Result!A:D,3,FALSE)</f>
        <v>0</v>
      </c>
      <c r="R261" s="16">
        <f>VLOOKUP(A261,Result!A:E,5,FALSE)</f>
        <v>0.84699999999999998</v>
      </c>
      <c r="S261" s="28">
        <f>P261+Q261+R261</f>
        <v>2.1310000000000002</v>
      </c>
      <c r="T261" s="32">
        <f t="shared" si="18"/>
        <v>508.2</v>
      </c>
      <c r="U261" s="32">
        <f t="shared" si="19"/>
        <v>1555.63</v>
      </c>
      <c r="V261" s="33">
        <f t="shared" si="17"/>
        <v>328.5</v>
      </c>
      <c r="W261" s="34">
        <f t="shared" si="16"/>
        <v>1884.13</v>
      </c>
      <c r="X261" s="10"/>
      <c r="Y261" s="10"/>
      <c r="Z261" s="10"/>
      <c r="AA261" s="10"/>
      <c r="AB261" s="10"/>
      <c r="AC261" s="10"/>
      <c r="AD261" s="10"/>
      <c r="AE261" s="10"/>
      <c r="AF261" s="10"/>
      <c r="AG261" s="10"/>
      <c r="AH261" s="10"/>
      <c r="AI261" s="10"/>
    </row>
    <row r="262" spans="1:35" ht="15.75" customHeight="1" x14ac:dyDescent="0.25">
      <c r="A262" s="6">
        <v>535</v>
      </c>
      <c r="B262" s="11" t="s">
        <v>112</v>
      </c>
      <c r="C262" s="11" t="s">
        <v>1606</v>
      </c>
      <c r="D262" s="11" t="s">
        <v>1971</v>
      </c>
      <c r="E262" s="12">
        <v>18705</v>
      </c>
      <c r="F262" s="17">
        <v>43956</v>
      </c>
      <c r="G262" s="12">
        <v>43879</v>
      </c>
      <c r="H262" s="11" t="s">
        <v>114</v>
      </c>
      <c r="I262" s="14" t="s">
        <v>1972</v>
      </c>
      <c r="J262" s="11" t="s">
        <v>80</v>
      </c>
      <c r="K262" s="11" t="s">
        <v>1973</v>
      </c>
      <c r="L262" s="14" t="s">
        <v>82</v>
      </c>
      <c r="M262" s="11" t="s">
        <v>1974</v>
      </c>
      <c r="N262" s="15">
        <v>0.61</v>
      </c>
      <c r="O262" s="15" t="str">
        <f>VLOOKUP(A262,Result!A:D,2,FALSE)</f>
        <v>No</v>
      </c>
      <c r="P262" s="15">
        <f>VLOOKUP(A262,Result!A:D,4,FALSE)</f>
        <v>0.44900000000000001</v>
      </c>
      <c r="Q262" s="16">
        <f>VLOOKUP(A262,Result!A:D,3,FALSE)</f>
        <v>0</v>
      </c>
      <c r="R262" s="16">
        <f>VLOOKUP(A262,Result!A:E,5,FALSE)</f>
        <v>0</v>
      </c>
      <c r="S262" s="28">
        <f>P262+Q262+R262</f>
        <v>0.44900000000000001</v>
      </c>
      <c r="T262" s="32">
        <f t="shared" si="18"/>
        <v>0</v>
      </c>
      <c r="U262" s="32">
        <f t="shared" si="19"/>
        <v>327.77</v>
      </c>
      <c r="V262" s="33">
        <f t="shared" si="17"/>
        <v>328.5</v>
      </c>
      <c r="W262" s="34">
        <f t="shared" si="16"/>
        <v>656.27</v>
      </c>
      <c r="X262" s="10"/>
      <c r="Y262" s="10"/>
      <c r="Z262" s="10"/>
      <c r="AA262" s="10"/>
      <c r="AB262" s="10"/>
      <c r="AC262" s="10"/>
      <c r="AD262" s="10"/>
      <c r="AE262" s="10"/>
      <c r="AF262" s="10"/>
      <c r="AG262" s="10"/>
      <c r="AH262" s="10"/>
      <c r="AI262" s="10"/>
    </row>
    <row r="263" spans="1:35" ht="15.75" customHeight="1" x14ac:dyDescent="0.25">
      <c r="A263" s="6">
        <v>536</v>
      </c>
      <c r="B263" s="11" t="s">
        <v>112</v>
      </c>
      <c r="C263" s="11" t="s">
        <v>1606</v>
      </c>
      <c r="D263" s="11" t="s">
        <v>1975</v>
      </c>
      <c r="E263" s="12">
        <v>19427</v>
      </c>
      <c r="F263" s="23"/>
      <c r="G263" s="12">
        <v>43935</v>
      </c>
      <c r="H263" s="11" t="s">
        <v>466</v>
      </c>
      <c r="I263" s="14" t="s">
        <v>115</v>
      </c>
      <c r="J263" s="11" t="s">
        <v>97</v>
      </c>
      <c r="K263" s="11" t="s">
        <v>82</v>
      </c>
      <c r="L263" s="14" t="s">
        <v>82</v>
      </c>
      <c r="M263" s="11" t="s">
        <v>1976</v>
      </c>
      <c r="N263" s="15" t="s">
        <v>85</v>
      </c>
      <c r="O263" s="15" t="str">
        <f>VLOOKUP(A263,Result!A:D,2,FALSE)</f>
        <v>No</v>
      </c>
      <c r="P263" s="15">
        <f>VLOOKUP(A263,Result!A:D,4,FALSE)</f>
        <v>0</v>
      </c>
      <c r="Q263" s="16">
        <f>VLOOKUP(A263,Result!A:D,3,FALSE)</f>
        <v>0</v>
      </c>
      <c r="R263" s="16">
        <f>VLOOKUP(A263,Result!A:E,5,FALSE)</f>
        <v>0</v>
      </c>
      <c r="S263" s="28">
        <f>P263+Q263+R263</f>
        <v>0</v>
      </c>
      <c r="T263" s="32">
        <f t="shared" si="18"/>
        <v>0</v>
      </c>
      <c r="U263" s="32">
        <f t="shared" si="19"/>
        <v>0</v>
      </c>
      <c r="V263" s="33">
        <f t="shared" si="17"/>
        <v>328.5</v>
      </c>
      <c r="W263" s="34">
        <f t="shared" si="16"/>
        <v>328.5</v>
      </c>
      <c r="X263" s="10"/>
      <c r="Y263" s="10"/>
      <c r="Z263" s="10"/>
      <c r="AA263" s="10"/>
      <c r="AB263" s="10"/>
      <c r="AC263" s="10"/>
      <c r="AD263" s="10"/>
      <c r="AE263" s="10"/>
      <c r="AF263" s="10"/>
      <c r="AG263" s="10"/>
      <c r="AH263" s="10"/>
      <c r="AI263" s="10"/>
    </row>
    <row r="264" spans="1:35" ht="15.75" customHeight="1" x14ac:dyDescent="0.25">
      <c r="A264" s="6">
        <v>537</v>
      </c>
      <c r="B264" s="11" t="s">
        <v>112</v>
      </c>
      <c r="C264" s="11" t="s">
        <v>1606</v>
      </c>
      <c r="D264" s="11" t="s">
        <v>1977</v>
      </c>
      <c r="E264" s="12">
        <v>19872</v>
      </c>
      <c r="F264" s="19"/>
      <c r="G264" s="12">
        <v>43879</v>
      </c>
      <c r="H264" s="11" t="s">
        <v>114</v>
      </c>
      <c r="I264" s="14" t="s">
        <v>115</v>
      </c>
      <c r="J264" s="11"/>
      <c r="K264" s="11"/>
      <c r="L264" s="14"/>
      <c r="M264" s="11"/>
      <c r="N264" s="15">
        <v>0.46</v>
      </c>
      <c r="O264" s="15" t="str">
        <f>VLOOKUP(A264,Result!A:D,2,FALSE)</f>
        <v>No</v>
      </c>
      <c r="P264" s="15">
        <f>VLOOKUP(A264,Result!A:D,4,FALSE)</f>
        <v>0</v>
      </c>
      <c r="Q264" s="16">
        <f>VLOOKUP(A264,Result!A:D,3,FALSE)</f>
        <v>0</v>
      </c>
      <c r="R264" s="16">
        <f>VLOOKUP(A264,Result!A:E,5,FALSE)</f>
        <v>0</v>
      </c>
      <c r="S264" s="28">
        <f>P264+Q264+R264</f>
        <v>0</v>
      </c>
      <c r="T264" s="32">
        <f t="shared" si="18"/>
        <v>0</v>
      </c>
      <c r="U264" s="32">
        <f t="shared" si="19"/>
        <v>0</v>
      </c>
      <c r="V264" s="33">
        <f t="shared" si="17"/>
        <v>328.5</v>
      </c>
      <c r="W264" s="34">
        <f t="shared" si="16"/>
        <v>328.5</v>
      </c>
      <c r="X264" s="10"/>
      <c r="Y264" s="10"/>
      <c r="Z264" s="10"/>
      <c r="AA264" s="10"/>
      <c r="AB264" s="10"/>
      <c r="AC264" s="10"/>
      <c r="AD264" s="10"/>
      <c r="AE264" s="10"/>
      <c r="AF264" s="10"/>
      <c r="AG264" s="10"/>
      <c r="AH264" s="10"/>
      <c r="AI264" s="10"/>
    </row>
    <row r="265" spans="1:35" ht="15.75" customHeight="1" x14ac:dyDescent="0.25">
      <c r="A265" s="6">
        <v>538</v>
      </c>
      <c r="B265" s="11" t="s">
        <v>112</v>
      </c>
      <c r="C265" s="11" t="s">
        <v>1606</v>
      </c>
      <c r="D265" s="11" t="s">
        <v>1978</v>
      </c>
      <c r="E265" s="12">
        <v>17945</v>
      </c>
      <c r="F265" s="17">
        <v>43942</v>
      </c>
      <c r="G265" s="12">
        <v>43879</v>
      </c>
      <c r="H265" s="11" t="s">
        <v>114</v>
      </c>
      <c r="I265" s="14" t="s">
        <v>1979</v>
      </c>
      <c r="J265" s="11" t="s">
        <v>1980</v>
      </c>
      <c r="K265" s="11" t="s">
        <v>1981</v>
      </c>
      <c r="L265" s="14" t="s">
        <v>1982</v>
      </c>
      <c r="M265" s="11" t="s">
        <v>1983</v>
      </c>
      <c r="N265" s="15">
        <v>1.1399999999999999</v>
      </c>
      <c r="O265" s="15" t="str">
        <f>VLOOKUP(A265,Result!A:D,2,FALSE)</f>
        <v>No</v>
      </c>
      <c r="P265" s="15">
        <f>VLOOKUP(A265,Result!A:D,4,FALSE)</f>
        <v>0.64700000000000002</v>
      </c>
      <c r="Q265" s="16">
        <f>VLOOKUP(A265,Result!A:D,3,FALSE)</f>
        <v>0.28399999999999997</v>
      </c>
      <c r="R265" s="16">
        <f>VLOOKUP(A265,Result!A:E,5,FALSE)</f>
        <v>0</v>
      </c>
      <c r="S265" s="28">
        <f>P265+Q265+R265</f>
        <v>0.93100000000000005</v>
      </c>
      <c r="T265" s="32">
        <f t="shared" si="18"/>
        <v>170.39999999999998</v>
      </c>
      <c r="U265" s="32">
        <f t="shared" si="19"/>
        <v>679.63</v>
      </c>
      <c r="V265" s="33">
        <f t="shared" si="17"/>
        <v>328.5</v>
      </c>
      <c r="W265" s="34">
        <f t="shared" si="16"/>
        <v>1008.13</v>
      </c>
      <c r="X265" s="10"/>
      <c r="Y265" s="10"/>
      <c r="Z265" s="10"/>
      <c r="AA265" s="10"/>
      <c r="AB265" s="10"/>
      <c r="AC265" s="10"/>
      <c r="AD265" s="10"/>
      <c r="AE265" s="10"/>
      <c r="AF265" s="10"/>
      <c r="AG265" s="10"/>
      <c r="AH265" s="10"/>
      <c r="AI265" s="10"/>
    </row>
    <row r="266" spans="1:35" ht="15.75" customHeight="1" x14ac:dyDescent="0.25">
      <c r="A266" s="6">
        <v>539</v>
      </c>
      <c r="B266" s="11" t="s">
        <v>112</v>
      </c>
      <c r="C266" s="11" t="s">
        <v>1606</v>
      </c>
      <c r="D266" s="11" t="s">
        <v>1984</v>
      </c>
      <c r="E266" s="12">
        <v>16030</v>
      </c>
      <c r="F266" s="17">
        <v>43950</v>
      </c>
      <c r="G266" s="12">
        <v>43879</v>
      </c>
      <c r="H266" s="11" t="s">
        <v>114</v>
      </c>
      <c r="I266" s="14" t="s">
        <v>97</v>
      </c>
      <c r="J266" s="11" t="s">
        <v>97</v>
      </c>
      <c r="K266" s="11" t="s">
        <v>82</v>
      </c>
      <c r="L266" s="14" t="s">
        <v>82</v>
      </c>
      <c r="M266" s="11"/>
      <c r="N266" s="15">
        <v>0.52</v>
      </c>
      <c r="O266" s="15" t="str">
        <f>VLOOKUP(A266,Result!A:D,2,FALSE)</f>
        <v>No</v>
      </c>
      <c r="P266" s="15">
        <f>VLOOKUP(A266,Result!A:D,4,FALSE)</f>
        <v>0</v>
      </c>
      <c r="Q266" s="16">
        <f>VLOOKUP(A266,Result!A:D,3,FALSE)</f>
        <v>0</v>
      </c>
      <c r="R266" s="16">
        <f>VLOOKUP(A266,Result!A:E,5,FALSE)</f>
        <v>0</v>
      </c>
      <c r="S266" s="28">
        <f>P266+Q266+R266</f>
        <v>0</v>
      </c>
      <c r="T266" s="32">
        <f t="shared" si="18"/>
        <v>0</v>
      </c>
      <c r="U266" s="32">
        <f t="shared" si="19"/>
        <v>0</v>
      </c>
      <c r="V266" s="33">
        <f t="shared" si="17"/>
        <v>328.5</v>
      </c>
      <c r="W266" s="34">
        <f t="shared" si="16"/>
        <v>328.5</v>
      </c>
      <c r="X266" s="10"/>
      <c r="Y266" s="10"/>
      <c r="Z266" s="10"/>
      <c r="AA266" s="10"/>
      <c r="AB266" s="10"/>
      <c r="AC266" s="10"/>
      <c r="AD266" s="10"/>
      <c r="AE266" s="10"/>
      <c r="AF266" s="10"/>
      <c r="AG266" s="10"/>
      <c r="AH266" s="10"/>
      <c r="AI266" s="10"/>
    </row>
    <row r="267" spans="1:35" ht="15.75" customHeight="1" x14ac:dyDescent="0.25">
      <c r="A267" s="6">
        <v>540</v>
      </c>
      <c r="B267" s="11" t="s">
        <v>112</v>
      </c>
      <c r="C267" s="11" t="s">
        <v>1606</v>
      </c>
      <c r="D267" s="11" t="s">
        <v>1985</v>
      </c>
      <c r="E267" s="12">
        <v>16240</v>
      </c>
      <c r="F267" s="17">
        <v>43987</v>
      </c>
      <c r="G267" s="12">
        <v>43879</v>
      </c>
      <c r="H267" s="11" t="s">
        <v>114</v>
      </c>
      <c r="I267" s="14" t="s">
        <v>1986</v>
      </c>
      <c r="J267" s="11" t="s">
        <v>97</v>
      </c>
      <c r="K267" s="11" t="s">
        <v>1987</v>
      </c>
      <c r="L267" s="14" t="s">
        <v>82</v>
      </c>
      <c r="M267" s="11" t="s">
        <v>1988</v>
      </c>
      <c r="N267" s="15">
        <v>0.69</v>
      </c>
      <c r="O267" s="15" t="str">
        <f>VLOOKUP(A267,Result!A:D,2,FALSE)</f>
        <v>No</v>
      </c>
      <c r="P267" s="15">
        <f>VLOOKUP(A267,Result!A:D,4,FALSE)</f>
        <v>0.214</v>
      </c>
      <c r="Q267" s="16">
        <f>VLOOKUP(A267,Result!A:D,3,FALSE)</f>
        <v>0</v>
      </c>
      <c r="R267" s="16">
        <f>VLOOKUP(A267,Result!A:E,5,FALSE)</f>
        <v>0</v>
      </c>
      <c r="S267" s="28">
        <f>P267+Q267+R267</f>
        <v>0.214</v>
      </c>
      <c r="T267" s="32">
        <f t="shared" si="18"/>
        <v>0</v>
      </c>
      <c r="U267" s="32">
        <f t="shared" si="19"/>
        <v>156.22</v>
      </c>
      <c r="V267" s="33">
        <f t="shared" si="17"/>
        <v>328.5</v>
      </c>
      <c r="W267" s="34">
        <f t="shared" si="16"/>
        <v>484.72</v>
      </c>
      <c r="X267" s="10"/>
      <c r="Y267" s="10"/>
      <c r="Z267" s="10"/>
      <c r="AA267" s="10"/>
      <c r="AB267" s="10"/>
      <c r="AC267" s="10"/>
      <c r="AD267" s="10"/>
      <c r="AE267" s="10"/>
      <c r="AF267" s="10"/>
      <c r="AG267" s="10"/>
      <c r="AH267" s="10"/>
      <c r="AI267" s="10"/>
    </row>
    <row r="268" spans="1:35" ht="15.75" customHeight="1" x14ac:dyDescent="0.25">
      <c r="A268" s="6">
        <v>541</v>
      </c>
      <c r="B268" s="11" t="s">
        <v>112</v>
      </c>
      <c r="C268" s="11" t="s">
        <v>1606</v>
      </c>
      <c r="D268" s="11" t="s">
        <v>1989</v>
      </c>
      <c r="E268" s="12">
        <v>15486</v>
      </c>
      <c r="F268" s="17">
        <v>43937</v>
      </c>
      <c r="G268" s="12">
        <v>43867</v>
      </c>
      <c r="H268" s="11" t="s">
        <v>114</v>
      </c>
      <c r="I268" s="14" t="s">
        <v>1990</v>
      </c>
      <c r="J268" s="11" t="s">
        <v>1991</v>
      </c>
      <c r="K268" s="11" t="s">
        <v>1992</v>
      </c>
      <c r="L268" s="14" t="s">
        <v>1993</v>
      </c>
      <c r="M268" s="11" t="s">
        <v>1994</v>
      </c>
      <c r="N268" s="15">
        <v>0.41</v>
      </c>
      <c r="O268" s="15" t="str">
        <f>VLOOKUP(A268,Result!A:D,2,FALSE)</f>
        <v>No</v>
      </c>
      <c r="P268" s="15">
        <f>VLOOKUP(A268,Result!A:D,4,FALSE)</f>
        <v>0.64500000000000002</v>
      </c>
      <c r="Q268" s="16">
        <f>VLOOKUP(A268,Result!A:D,3,FALSE)</f>
        <v>0.30499999999999999</v>
      </c>
      <c r="R268" s="16">
        <f>VLOOKUP(A268,Result!A:E,5,FALSE)</f>
        <v>0</v>
      </c>
      <c r="S268" s="28">
        <f>P268+Q268+R268</f>
        <v>0.95</v>
      </c>
      <c r="T268" s="32">
        <f t="shared" si="18"/>
        <v>183</v>
      </c>
      <c r="U268" s="32">
        <f t="shared" si="19"/>
        <v>693.49999999999989</v>
      </c>
      <c r="V268" s="33">
        <f t="shared" si="17"/>
        <v>328.5</v>
      </c>
      <c r="W268" s="34">
        <f t="shared" si="16"/>
        <v>1021.9999999999999</v>
      </c>
      <c r="X268" s="10"/>
      <c r="Y268" s="10"/>
      <c r="Z268" s="10"/>
      <c r="AA268" s="10"/>
      <c r="AB268" s="10"/>
      <c r="AC268" s="10"/>
      <c r="AD268" s="10"/>
      <c r="AE268" s="10"/>
      <c r="AF268" s="10"/>
      <c r="AG268" s="10"/>
      <c r="AH268" s="10"/>
      <c r="AI268" s="10"/>
    </row>
    <row r="269" spans="1:35" ht="15.75" customHeight="1" x14ac:dyDescent="0.25">
      <c r="A269" s="6">
        <v>542</v>
      </c>
      <c r="B269" s="11" t="s">
        <v>112</v>
      </c>
      <c r="C269" s="11" t="s">
        <v>1606</v>
      </c>
      <c r="D269" s="11" t="s">
        <v>1995</v>
      </c>
      <c r="E269" s="12">
        <v>14295</v>
      </c>
      <c r="F269" s="17">
        <v>43950</v>
      </c>
      <c r="G269" s="12">
        <v>43879</v>
      </c>
      <c r="H269" s="11" t="s">
        <v>114</v>
      </c>
      <c r="I269" s="14" t="s">
        <v>1996</v>
      </c>
      <c r="J269" s="11" t="s">
        <v>1997</v>
      </c>
      <c r="K269" s="11" t="s">
        <v>1998</v>
      </c>
      <c r="L269" s="14" t="s">
        <v>1999</v>
      </c>
      <c r="M269" s="11"/>
      <c r="N269" s="15">
        <v>1.91</v>
      </c>
      <c r="O269" s="15" t="str">
        <f>VLOOKUP(A269,Result!A:D,2,FALSE)</f>
        <v>No</v>
      </c>
      <c r="P269" s="15">
        <f>VLOOKUP(A269,Result!A:D,4,FALSE)</f>
        <v>1.1919999999999999</v>
      </c>
      <c r="Q269" s="16">
        <f>VLOOKUP(A269,Result!A:D,3,FALSE)</f>
        <v>0.30499999999999999</v>
      </c>
      <c r="R269" s="16">
        <f>VLOOKUP(A269,Result!A:E,5,FALSE)</f>
        <v>0</v>
      </c>
      <c r="S269" s="28">
        <f>P269+Q269+R269</f>
        <v>1.4969999999999999</v>
      </c>
      <c r="T269" s="32">
        <f t="shared" si="18"/>
        <v>183</v>
      </c>
      <c r="U269" s="32">
        <f t="shared" si="19"/>
        <v>1092.81</v>
      </c>
      <c r="V269" s="33">
        <f t="shared" si="17"/>
        <v>328.5</v>
      </c>
      <c r="W269" s="34">
        <f t="shared" si="16"/>
        <v>1421.31</v>
      </c>
      <c r="X269" s="10"/>
      <c r="Y269" s="10"/>
      <c r="Z269" s="10"/>
      <c r="AA269" s="10"/>
      <c r="AB269" s="10"/>
      <c r="AC269" s="10"/>
      <c r="AD269" s="10"/>
      <c r="AE269" s="10"/>
      <c r="AF269" s="10"/>
      <c r="AG269" s="10"/>
      <c r="AH269" s="10"/>
      <c r="AI269" s="10"/>
    </row>
    <row r="270" spans="1:35" ht="15.75" customHeight="1" x14ac:dyDescent="0.25">
      <c r="A270" s="6">
        <v>543</v>
      </c>
      <c r="B270" s="11" t="s">
        <v>112</v>
      </c>
      <c r="C270" s="11" t="s">
        <v>1606</v>
      </c>
      <c r="D270" s="11" t="s">
        <v>2000</v>
      </c>
      <c r="E270" s="12">
        <v>19575</v>
      </c>
      <c r="F270" s="17">
        <v>43937</v>
      </c>
      <c r="G270" s="12">
        <v>43879</v>
      </c>
      <c r="H270" s="11" t="s">
        <v>114</v>
      </c>
      <c r="I270" s="14" t="s">
        <v>2001</v>
      </c>
      <c r="J270" s="11" t="s">
        <v>80</v>
      </c>
      <c r="K270" s="11" t="s">
        <v>82</v>
      </c>
      <c r="L270" s="14" t="s">
        <v>2002</v>
      </c>
      <c r="M270" s="11"/>
      <c r="N270" s="15">
        <v>1.08</v>
      </c>
      <c r="O270" s="15" t="str">
        <f>VLOOKUP(A270,Result!A:D,2,FALSE)</f>
        <v>No</v>
      </c>
      <c r="P270" s="15">
        <f>VLOOKUP(A270,Result!A:D,4,FALSE)</f>
        <v>1.3480000000000001</v>
      </c>
      <c r="Q270" s="16">
        <f>VLOOKUP(A270,Result!A:D,3,FALSE)</f>
        <v>0.36799999999999999</v>
      </c>
      <c r="R270" s="16">
        <f>VLOOKUP(A270,Result!A:E,5,FALSE)</f>
        <v>0</v>
      </c>
      <c r="S270" s="28">
        <f>P270+Q270+R270</f>
        <v>1.7160000000000002</v>
      </c>
      <c r="T270" s="32">
        <f t="shared" si="18"/>
        <v>220.79999999999998</v>
      </c>
      <c r="U270" s="32">
        <f t="shared" si="19"/>
        <v>1252.68</v>
      </c>
      <c r="V270" s="33">
        <f t="shared" si="17"/>
        <v>328.5</v>
      </c>
      <c r="W270" s="34">
        <f t="shared" si="16"/>
        <v>1581.18</v>
      </c>
      <c r="X270" s="10"/>
      <c r="Y270" s="10"/>
      <c r="Z270" s="10"/>
      <c r="AA270" s="10"/>
      <c r="AB270" s="10"/>
      <c r="AC270" s="10"/>
      <c r="AD270" s="10"/>
      <c r="AE270" s="10"/>
      <c r="AF270" s="10"/>
      <c r="AG270" s="10"/>
      <c r="AH270" s="10"/>
      <c r="AI270" s="10"/>
    </row>
    <row r="271" spans="1:35" ht="15.75" customHeight="1" x14ac:dyDescent="0.25">
      <c r="A271" s="6">
        <v>544</v>
      </c>
      <c r="B271" s="11" t="s">
        <v>112</v>
      </c>
      <c r="C271" s="11" t="s">
        <v>1606</v>
      </c>
      <c r="D271" s="11" t="s">
        <v>2003</v>
      </c>
      <c r="E271" s="12">
        <v>11711</v>
      </c>
      <c r="F271" s="17">
        <v>43965</v>
      </c>
      <c r="G271" s="12">
        <v>43879</v>
      </c>
      <c r="H271" s="11" t="s">
        <v>114</v>
      </c>
      <c r="I271" s="14" t="s">
        <v>2004</v>
      </c>
      <c r="J271" s="11" t="s">
        <v>2005</v>
      </c>
      <c r="K271" s="11" t="s">
        <v>2006</v>
      </c>
      <c r="L271" s="14" t="s">
        <v>2007</v>
      </c>
      <c r="M271" s="11" t="s">
        <v>2008</v>
      </c>
      <c r="N271" s="15">
        <v>4.05</v>
      </c>
      <c r="O271" s="15" t="str">
        <f>VLOOKUP(A271,Result!A:D,2,FALSE)</f>
        <v>No</v>
      </c>
      <c r="P271" s="15">
        <f>VLOOKUP(A271,Result!A:D,4,FALSE)</f>
        <v>2.976</v>
      </c>
      <c r="Q271" s="16">
        <f>VLOOKUP(A271,Result!A:D,3,FALSE)</f>
        <v>0.33500000000000002</v>
      </c>
      <c r="R271" s="16">
        <f>VLOOKUP(A271,Result!A:E,5,FALSE)</f>
        <v>0</v>
      </c>
      <c r="S271" s="28">
        <f>P271+Q271+R271</f>
        <v>3.3109999999999999</v>
      </c>
      <c r="T271" s="32">
        <f t="shared" si="18"/>
        <v>201</v>
      </c>
      <c r="U271" s="32">
        <f t="shared" si="19"/>
        <v>2417.0299999999997</v>
      </c>
      <c r="V271" s="33">
        <f t="shared" si="17"/>
        <v>328.5</v>
      </c>
      <c r="W271" s="34">
        <f t="shared" si="16"/>
        <v>2745.5299999999997</v>
      </c>
      <c r="X271" s="10"/>
      <c r="Y271" s="10"/>
      <c r="Z271" s="10"/>
      <c r="AA271" s="10"/>
      <c r="AB271" s="10"/>
      <c r="AC271" s="10"/>
      <c r="AD271" s="10"/>
      <c r="AE271" s="10"/>
      <c r="AF271" s="10"/>
      <c r="AG271" s="10"/>
      <c r="AH271" s="10"/>
      <c r="AI271" s="10"/>
    </row>
    <row r="272" spans="1:35" ht="15.75" customHeight="1" x14ac:dyDescent="0.25">
      <c r="A272" s="6">
        <v>545</v>
      </c>
      <c r="B272" s="11" t="s">
        <v>112</v>
      </c>
      <c r="C272" s="11" t="s">
        <v>1606</v>
      </c>
      <c r="D272" s="11" t="s">
        <v>2009</v>
      </c>
      <c r="E272" s="12">
        <v>17559</v>
      </c>
      <c r="F272" s="17">
        <v>44001</v>
      </c>
      <c r="G272" s="12">
        <v>43879</v>
      </c>
      <c r="H272" s="11" t="s">
        <v>114</v>
      </c>
      <c r="I272" s="14" t="s">
        <v>2010</v>
      </c>
      <c r="J272" s="11" t="s">
        <v>97</v>
      </c>
      <c r="K272" s="11" t="s">
        <v>2011</v>
      </c>
      <c r="L272" s="14" t="s">
        <v>2012</v>
      </c>
      <c r="M272" s="11"/>
      <c r="N272" s="15">
        <v>0.63</v>
      </c>
      <c r="O272" s="15" t="str">
        <f>VLOOKUP(A272,Result!A:D,2,FALSE)</f>
        <v>No</v>
      </c>
      <c r="P272" s="15">
        <f>VLOOKUP(A272,Result!A:D,4,FALSE)</f>
        <v>0.30499999999999999</v>
      </c>
      <c r="Q272" s="16">
        <f>VLOOKUP(A272,Result!A:D,3,FALSE)</f>
        <v>0.30499999999999999</v>
      </c>
      <c r="R272" s="16">
        <f>VLOOKUP(A272,Result!A:E,5,FALSE)</f>
        <v>0</v>
      </c>
      <c r="S272" s="28">
        <f>P272+Q272+R272</f>
        <v>0.61</v>
      </c>
      <c r="T272" s="32">
        <f t="shared" si="18"/>
        <v>183</v>
      </c>
      <c r="U272" s="32">
        <f t="shared" si="19"/>
        <v>445.3</v>
      </c>
      <c r="V272" s="33">
        <f t="shared" si="17"/>
        <v>328.5</v>
      </c>
      <c r="W272" s="34">
        <f t="shared" ref="W272:W335" si="20">SUM(U272+V272)</f>
        <v>773.8</v>
      </c>
      <c r="X272" s="10"/>
      <c r="Y272" s="10"/>
      <c r="Z272" s="10"/>
      <c r="AA272" s="10"/>
      <c r="AB272" s="10"/>
      <c r="AC272" s="10"/>
      <c r="AD272" s="10"/>
      <c r="AE272" s="10"/>
      <c r="AF272" s="10"/>
      <c r="AG272" s="10"/>
      <c r="AH272" s="10"/>
      <c r="AI272" s="10"/>
    </row>
    <row r="273" spans="1:35" ht="15.75" customHeight="1" x14ac:dyDescent="0.25">
      <c r="A273" s="6">
        <v>546</v>
      </c>
      <c r="B273" s="11" t="s">
        <v>112</v>
      </c>
      <c r="C273" s="11" t="s">
        <v>1619</v>
      </c>
      <c r="D273" s="11" t="s">
        <v>2013</v>
      </c>
      <c r="E273" s="12">
        <v>24969</v>
      </c>
      <c r="F273" s="19"/>
      <c r="G273" s="12">
        <v>43879</v>
      </c>
      <c r="H273" s="11" t="s">
        <v>114</v>
      </c>
      <c r="I273" s="14" t="s">
        <v>2014</v>
      </c>
      <c r="J273" s="11" t="s">
        <v>2015</v>
      </c>
      <c r="K273" s="11" t="s">
        <v>2016</v>
      </c>
      <c r="L273" s="14" t="s">
        <v>2017</v>
      </c>
      <c r="M273" s="11" t="s">
        <v>2018</v>
      </c>
      <c r="N273" s="15">
        <v>1.43</v>
      </c>
      <c r="O273" s="15" t="str">
        <f>VLOOKUP(A273,Result!A:D,2,FALSE)</f>
        <v>No</v>
      </c>
      <c r="P273" s="15">
        <f>VLOOKUP(A273,Result!A:D,4,FALSE)</f>
        <v>1.373</v>
      </c>
      <c r="Q273" s="16">
        <f>VLOOKUP(A273,Result!A:D,3,FALSE)</f>
        <v>0.79400000000000004</v>
      </c>
      <c r="R273" s="16">
        <f>VLOOKUP(A273,Result!A:E,5,FALSE)</f>
        <v>0</v>
      </c>
      <c r="S273" s="28">
        <f>P273+Q273+R273</f>
        <v>2.1669999999999998</v>
      </c>
      <c r="T273" s="32">
        <f t="shared" si="18"/>
        <v>476.4</v>
      </c>
      <c r="U273" s="32">
        <f t="shared" si="19"/>
        <v>1581.9099999999996</v>
      </c>
      <c r="V273" s="33">
        <f t="shared" si="17"/>
        <v>328.5</v>
      </c>
      <c r="W273" s="34">
        <f t="shared" si="20"/>
        <v>1910.4099999999996</v>
      </c>
      <c r="X273" s="10"/>
      <c r="Y273" s="10"/>
      <c r="Z273" s="10"/>
      <c r="AA273" s="10"/>
      <c r="AB273" s="10"/>
      <c r="AC273" s="10"/>
      <c r="AD273" s="10"/>
      <c r="AE273" s="10"/>
      <c r="AF273" s="10"/>
      <c r="AG273" s="10"/>
      <c r="AH273" s="10"/>
      <c r="AI273" s="10"/>
    </row>
    <row r="274" spans="1:35" ht="15.75" customHeight="1" x14ac:dyDescent="0.25">
      <c r="A274" s="6">
        <v>547</v>
      </c>
      <c r="B274" s="11" t="s">
        <v>112</v>
      </c>
      <c r="C274" s="11" t="s">
        <v>1606</v>
      </c>
      <c r="D274" s="11" t="s">
        <v>2019</v>
      </c>
      <c r="E274" s="12">
        <v>15605</v>
      </c>
      <c r="F274" s="17">
        <v>44014</v>
      </c>
      <c r="G274" s="12">
        <v>43867</v>
      </c>
      <c r="H274" s="11" t="s">
        <v>114</v>
      </c>
      <c r="I274" s="14" t="s">
        <v>2020</v>
      </c>
      <c r="J274" s="11" t="s">
        <v>2021</v>
      </c>
      <c r="K274" s="11" t="s">
        <v>2022</v>
      </c>
      <c r="L274" s="14" t="s">
        <v>82</v>
      </c>
      <c r="M274" s="11" t="s">
        <v>2023</v>
      </c>
      <c r="N274" s="15">
        <v>1.06</v>
      </c>
      <c r="O274" s="15" t="str">
        <f>VLOOKUP(A274,Result!A:D,2,FALSE)</f>
        <v>No</v>
      </c>
      <c r="P274" s="15">
        <f>VLOOKUP(A274,Result!A:D,4,FALSE)</f>
        <v>1.04</v>
      </c>
      <c r="Q274" s="16">
        <f>VLOOKUP(A274,Result!A:D,3,FALSE)</f>
        <v>0</v>
      </c>
      <c r="R274" s="16">
        <f>VLOOKUP(A274,Result!A:E,5,FALSE)</f>
        <v>0</v>
      </c>
      <c r="S274" s="28">
        <f>P274+Q274+R274</f>
        <v>1.04</v>
      </c>
      <c r="T274" s="32">
        <f t="shared" si="18"/>
        <v>0</v>
      </c>
      <c r="U274" s="32">
        <f t="shared" si="19"/>
        <v>759.19999999999993</v>
      </c>
      <c r="V274" s="33">
        <f t="shared" si="17"/>
        <v>328.5</v>
      </c>
      <c r="W274" s="34">
        <f t="shared" si="20"/>
        <v>1087.6999999999998</v>
      </c>
      <c r="X274" s="10"/>
      <c r="Y274" s="10"/>
      <c r="Z274" s="10"/>
      <c r="AA274" s="10"/>
      <c r="AB274" s="10"/>
      <c r="AC274" s="10"/>
      <c r="AD274" s="10"/>
      <c r="AE274" s="10"/>
      <c r="AF274" s="10"/>
      <c r="AG274" s="10"/>
      <c r="AH274" s="10"/>
      <c r="AI274" s="10"/>
    </row>
    <row r="275" spans="1:35" ht="15.75" customHeight="1" x14ac:dyDescent="0.25">
      <c r="A275" s="6">
        <v>548</v>
      </c>
      <c r="B275" s="11" t="s">
        <v>112</v>
      </c>
      <c r="C275" s="11" t="s">
        <v>1619</v>
      </c>
      <c r="D275" s="11" t="s">
        <v>2024</v>
      </c>
      <c r="E275" s="12">
        <v>16776</v>
      </c>
      <c r="F275" s="17">
        <v>43937</v>
      </c>
      <c r="G275" s="12">
        <v>43836</v>
      </c>
      <c r="H275" s="11" t="s">
        <v>78</v>
      </c>
      <c r="I275" s="14" t="s">
        <v>2025</v>
      </c>
      <c r="J275" s="11" t="s">
        <v>2026</v>
      </c>
      <c r="K275" s="11" t="s">
        <v>2027</v>
      </c>
      <c r="L275" s="14" t="s">
        <v>82</v>
      </c>
      <c r="M275" s="11" t="s">
        <v>2028</v>
      </c>
      <c r="N275" s="15">
        <v>1.29</v>
      </c>
      <c r="O275" s="15" t="str">
        <f>VLOOKUP(A275,Result!A:D,2,FALSE)</f>
        <v>No</v>
      </c>
      <c r="P275" s="15">
        <f>VLOOKUP(A275,Result!A:D,4,FALSE)</f>
        <v>1.29</v>
      </c>
      <c r="Q275" s="16">
        <f>VLOOKUP(A275,Result!A:D,3,FALSE)</f>
        <v>0</v>
      </c>
      <c r="R275" s="16">
        <f>VLOOKUP(A275,Result!A:E,5,FALSE)</f>
        <v>0.152</v>
      </c>
      <c r="S275" s="28">
        <f>P275+Q275+R275</f>
        <v>1.4419999999999999</v>
      </c>
      <c r="T275" s="32">
        <f t="shared" si="18"/>
        <v>91.199999999999989</v>
      </c>
      <c r="U275" s="32">
        <f t="shared" si="19"/>
        <v>1052.6599999999999</v>
      </c>
      <c r="V275" s="33">
        <f t="shared" si="17"/>
        <v>328.5</v>
      </c>
      <c r="W275" s="34">
        <f t="shared" si="20"/>
        <v>1381.1599999999999</v>
      </c>
      <c r="X275" s="10"/>
      <c r="Y275" s="10"/>
      <c r="Z275" s="10"/>
      <c r="AA275" s="10"/>
      <c r="AB275" s="10"/>
      <c r="AC275" s="10"/>
      <c r="AD275" s="10"/>
      <c r="AE275" s="10"/>
      <c r="AF275" s="10"/>
      <c r="AG275" s="10"/>
      <c r="AH275" s="10"/>
      <c r="AI275" s="10"/>
    </row>
    <row r="276" spans="1:35" ht="15.75" customHeight="1" x14ac:dyDescent="0.25">
      <c r="A276" s="6">
        <v>549</v>
      </c>
      <c r="B276" s="11" t="s">
        <v>112</v>
      </c>
      <c r="C276" s="11" t="s">
        <v>1606</v>
      </c>
      <c r="D276" s="11" t="s">
        <v>2029</v>
      </c>
      <c r="E276" s="12">
        <v>14377</v>
      </c>
      <c r="F276" s="17">
        <v>43956</v>
      </c>
      <c r="G276" s="12">
        <v>43865</v>
      </c>
      <c r="H276" s="11" t="s">
        <v>78</v>
      </c>
      <c r="I276" s="14" t="s">
        <v>2030</v>
      </c>
      <c r="J276" s="11" t="s">
        <v>80</v>
      </c>
      <c r="K276" s="11" t="s">
        <v>2031</v>
      </c>
      <c r="L276" s="14" t="s">
        <v>82</v>
      </c>
      <c r="M276" s="11" t="s">
        <v>94</v>
      </c>
      <c r="N276" s="15">
        <v>2.06</v>
      </c>
      <c r="O276" s="15" t="str">
        <f>VLOOKUP(A276,Result!A:D,2,FALSE)</f>
        <v>No</v>
      </c>
      <c r="P276" s="15">
        <f>VLOOKUP(A276,Result!A:D,4,FALSE)</f>
        <v>1.4470000000000001</v>
      </c>
      <c r="Q276" s="16">
        <f>VLOOKUP(A276,Result!A:D,3,FALSE)</f>
        <v>0</v>
      </c>
      <c r="R276" s="16">
        <f>VLOOKUP(A276,Result!A:E,5,FALSE)</f>
        <v>0</v>
      </c>
      <c r="S276" s="28">
        <f>P276+Q276+R276</f>
        <v>1.4470000000000001</v>
      </c>
      <c r="T276" s="32">
        <f t="shared" si="18"/>
        <v>0</v>
      </c>
      <c r="U276" s="32">
        <f t="shared" si="19"/>
        <v>1056.31</v>
      </c>
      <c r="V276" s="33">
        <f t="shared" si="17"/>
        <v>328.5</v>
      </c>
      <c r="W276" s="34">
        <f t="shared" si="20"/>
        <v>1384.81</v>
      </c>
      <c r="X276" s="10"/>
      <c r="Y276" s="10"/>
      <c r="Z276" s="10"/>
      <c r="AA276" s="10"/>
      <c r="AB276" s="10"/>
      <c r="AC276" s="10"/>
      <c r="AD276" s="10"/>
      <c r="AE276" s="10"/>
      <c r="AF276" s="10"/>
      <c r="AG276" s="10"/>
      <c r="AH276" s="10"/>
      <c r="AI276" s="10"/>
    </row>
    <row r="277" spans="1:35" ht="15.75" customHeight="1" x14ac:dyDescent="0.25">
      <c r="A277" s="6">
        <v>550</v>
      </c>
      <c r="B277" s="11" t="s">
        <v>112</v>
      </c>
      <c r="C277" s="11" t="s">
        <v>1606</v>
      </c>
      <c r="D277" s="11" t="s">
        <v>2032</v>
      </c>
      <c r="E277" s="12">
        <v>15177</v>
      </c>
      <c r="F277" s="17">
        <v>43949</v>
      </c>
      <c r="G277" s="12">
        <v>43879</v>
      </c>
      <c r="H277" s="11" t="s">
        <v>114</v>
      </c>
      <c r="I277" s="14" t="s">
        <v>2033</v>
      </c>
      <c r="J277" s="11" t="s">
        <v>2034</v>
      </c>
      <c r="K277" s="11" t="s">
        <v>2035</v>
      </c>
      <c r="L277" s="14" t="s">
        <v>82</v>
      </c>
      <c r="M277" s="11"/>
      <c r="N277" s="15">
        <v>1.88</v>
      </c>
      <c r="O277" s="15" t="str">
        <f>VLOOKUP(A277,Result!A:D,2,FALSE)</f>
        <v>No</v>
      </c>
      <c r="P277" s="15">
        <f>VLOOKUP(A277,Result!A:D,4,FALSE)</f>
        <v>2.0979999999999999</v>
      </c>
      <c r="Q277" s="16">
        <f>VLOOKUP(A277,Result!A:D,3,FALSE)</f>
        <v>0</v>
      </c>
      <c r="R277" s="16">
        <f>VLOOKUP(A277,Result!A:E,5,FALSE)</f>
        <v>0.20200000000000001</v>
      </c>
      <c r="S277" s="28">
        <f>P277+Q277+R277</f>
        <v>2.2999999999999998</v>
      </c>
      <c r="T277" s="32">
        <f t="shared" si="18"/>
        <v>121.2</v>
      </c>
      <c r="U277" s="32">
        <f t="shared" si="19"/>
        <v>1678.9999999999998</v>
      </c>
      <c r="V277" s="33">
        <f t="shared" si="17"/>
        <v>328.5</v>
      </c>
      <c r="W277" s="34">
        <f t="shared" si="20"/>
        <v>2007.4999999999998</v>
      </c>
      <c r="X277" s="10"/>
      <c r="Y277" s="10"/>
      <c r="Z277" s="10"/>
      <c r="AA277" s="10"/>
      <c r="AB277" s="10"/>
      <c r="AC277" s="10"/>
      <c r="AD277" s="10"/>
      <c r="AE277" s="10"/>
      <c r="AF277" s="10"/>
      <c r="AG277" s="10"/>
      <c r="AH277" s="10"/>
      <c r="AI277" s="10"/>
    </row>
    <row r="278" spans="1:35" ht="15.75" customHeight="1" x14ac:dyDescent="0.25">
      <c r="A278" s="6">
        <v>551</v>
      </c>
      <c r="B278" s="11" t="s">
        <v>112</v>
      </c>
      <c r="C278" s="11" t="s">
        <v>1619</v>
      </c>
      <c r="D278" s="11" t="s">
        <v>2036</v>
      </c>
      <c r="E278" s="12">
        <v>22830</v>
      </c>
      <c r="F278" s="17">
        <v>44053</v>
      </c>
      <c r="G278" s="12">
        <v>43879</v>
      </c>
      <c r="H278" s="11" t="s">
        <v>114</v>
      </c>
      <c r="I278" s="14" t="s">
        <v>2037</v>
      </c>
      <c r="J278" s="11" t="s">
        <v>2038</v>
      </c>
      <c r="K278" s="11" t="s">
        <v>82</v>
      </c>
      <c r="L278" s="14" t="s">
        <v>2039</v>
      </c>
      <c r="M278" s="11" t="s">
        <v>2040</v>
      </c>
      <c r="N278" s="15">
        <v>1.66</v>
      </c>
      <c r="O278" s="15" t="str">
        <f>VLOOKUP(A278,Result!A:D,2,FALSE)</f>
        <v>No</v>
      </c>
      <c r="P278" s="15">
        <f>VLOOKUP(A278,Result!A:D,4,FALSE)</f>
        <v>1.9590000000000001</v>
      </c>
      <c r="Q278" s="16">
        <f>VLOOKUP(A278,Result!A:D,3,FALSE)</f>
        <v>0.30499999999999999</v>
      </c>
      <c r="R278" s="16">
        <f>VLOOKUP(A278,Result!A:E,5,FALSE)</f>
        <v>0</v>
      </c>
      <c r="S278" s="28">
        <f>P278+Q278+R278</f>
        <v>2.2640000000000002</v>
      </c>
      <c r="T278" s="32">
        <f t="shared" si="18"/>
        <v>183</v>
      </c>
      <c r="U278" s="32">
        <f t="shared" si="19"/>
        <v>1652.72</v>
      </c>
      <c r="V278" s="33">
        <f t="shared" si="17"/>
        <v>328.5</v>
      </c>
      <c r="W278" s="34">
        <f t="shared" si="20"/>
        <v>1981.22</v>
      </c>
      <c r="X278" s="10"/>
      <c r="Y278" s="10"/>
      <c r="Z278" s="10"/>
      <c r="AA278" s="10"/>
      <c r="AB278" s="10"/>
      <c r="AC278" s="10"/>
      <c r="AD278" s="10"/>
      <c r="AE278" s="10"/>
      <c r="AF278" s="10"/>
      <c r="AG278" s="10"/>
      <c r="AH278" s="10"/>
      <c r="AI278" s="10"/>
    </row>
    <row r="279" spans="1:35" ht="15.75" customHeight="1" x14ac:dyDescent="0.25">
      <c r="A279" s="6">
        <v>552</v>
      </c>
      <c r="B279" s="11" t="s">
        <v>112</v>
      </c>
      <c r="C279" s="11" t="s">
        <v>1606</v>
      </c>
      <c r="D279" s="11" t="s">
        <v>2041</v>
      </c>
      <c r="E279" s="12">
        <v>18713</v>
      </c>
      <c r="F279" s="19"/>
      <c r="G279" s="12">
        <v>43865</v>
      </c>
      <c r="H279" s="11" t="s">
        <v>78</v>
      </c>
      <c r="I279" s="14" t="s">
        <v>809</v>
      </c>
      <c r="J279" s="11" t="s">
        <v>2042</v>
      </c>
      <c r="K279" s="11" t="s">
        <v>82</v>
      </c>
      <c r="L279" s="14" t="s">
        <v>82</v>
      </c>
      <c r="M279" s="11" t="s">
        <v>2043</v>
      </c>
      <c r="N279" s="15">
        <v>0.51</v>
      </c>
      <c r="O279" s="15" t="str">
        <f>VLOOKUP(A279,Result!A:D,2,FALSE)</f>
        <v>No</v>
      </c>
      <c r="P279" s="15">
        <f>VLOOKUP(A279,Result!A:D,4,FALSE)</f>
        <v>0.26200000000000001</v>
      </c>
      <c r="Q279" s="16">
        <f>VLOOKUP(A279,Result!A:D,3,FALSE)</f>
        <v>0</v>
      </c>
      <c r="R279" s="16">
        <f>VLOOKUP(A279,Result!A:E,5,FALSE)</f>
        <v>0</v>
      </c>
      <c r="S279" s="28">
        <f>P279+Q279+R279</f>
        <v>0.26200000000000001</v>
      </c>
      <c r="T279" s="32">
        <f t="shared" si="18"/>
        <v>0</v>
      </c>
      <c r="U279" s="32">
        <f t="shared" si="19"/>
        <v>191.26</v>
      </c>
      <c r="V279" s="33">
        <f t="shared" si="17"/>
        <v>328.5</v>
      </c>
      <c r="W279" s="34">
        <f t="shared" si="20"/>
        <v>519.76</v>
      </c>
      <c r="X279" s="10"/>
      <c r="Y279" s="10"/>
      <c r="Z279" s="10"/>
      <c r="AA279" s="10"/>
      <c r="AB279" s="10"/>
      <c r="AC279" s="10"/>
      <c r="AD279" s="10"/>
      <c r="AE279" s="10"/>
      <c r="AF279" s="10"/>
      <c r="AG279" s="10"/>
      <c r="AH279" s="10"/>
      <c r="AI279" s="10"/>
    </row>
    <row r="280" spans="1:35" ht="15.75" customHeight="1" x14ac:dyDescent="0.25">
      <c r="A280" s="6">
        <v>553</v>
      </c>
      <c r="B280" s="11" t="s">
        <v>112</v>
      </c>
      <c r="C280" s="11" t="s">
        <v>1606</v>
      </c>
      <c r="D280" s="11" t="s">
        <v>2044</v>
      </c>
      <c r="E280" s="12">
        <v>18515</v>
      </c>
      <c r="F280" s="17">
        <v>43958</v>
      </c>
      <c r="G280" s="12">
        <v>43880</v>
      </c>
      <c r="H280" s="11" t="s">
        <v>108</v>
      </c>
      <c r="I280" s="14" t="s">
        <v>2045</v>
      </c>
      <c r="J280" s="11" t="s">
        <v>80</v>
      </c>
      <c r="K280" s="11" t="s">
        <v>82</v>
      </c>
      <c r="L280" s="14" t="s">
        <v>82</v>
      </c>
      <c r="M280" s="11"/>
      <c r="N280" s="15">
        <v>0.9</v>
      </c>
      <c r="O280" s="15" t="str">
        <f>VLOOKUP(A280,Result!A:D,2,FALSE)</f>
        <v>No</v>
      </c>
      <c r="P280" s="15">
        <f>VLOOKUP(A280,Result!A:D,4,FALSE)</f>
        <v>0.36799999999999999</v>
      </c>
      <c r="Q280" s="16">
        <f>VLOOKUP(A280,Result!A:D,3,FALSE)</f>
        <v>0</v>
      </c>
      <c r="R280" s="16">
        <f>VLOOKUP(A280,Result!A:E,5,FALSE)</f>
        <v>0</v>
      </c>
      <c r="S280" s="28">
        <f>P280+Q280+R280</f>
        <v>0.36799999999999999</v>
      </c>
      <c r="T280" s="32">
        <f t="shared" si="18"/>
        <v>0</v>
      </c>
      <c r="U280" s="32">
        <f t="shared" si="19"/>
        <v>268.64</v>
      </c>
      <c r="V280" s="33">
        <f t="shared" si="17"/>
        <v>328.5</v>
      </c>
      <c r="W280" s="34">
        <f t="shared" si="20"/>
        <v>597.14</v>
      </c>
      <c r="X280" s="10"/>
      <c r="Y280" s="10"/>
      <c r="Z280" s="10"/>
      <c r="AA280" s="10"/>
      <c r="AB280" s="10"/>
      <c r="AC280" s="10"/>
      <c r="AD280" s="10"/>
      <c r="AE280" s="10"/>
      <c r="AF280" s="10"/>
      <c r="AG280" s="10"/>
      <c r="AH280" s="10"/>
      <c r="AI280" s="10"/>
    </row>
    <row r="281" spans="1:35" ht="15.75" customHeight="1" x14ac:dyDescent="0.25">
      <c r="A281" s="6">
        <v>554</v>
      </c>
      <c r="B281" s="11" t="s">
        <v>112</v>
      </c>
      <c r="C281" s="11" t="s">
        <v>1619</v>
      </c>
      <c r="D281" s="11" t="s">
        <v>2046</v>
      </c>
      <c r="E281" s="12">
        <v>12524</v>
      </c>
      <c r="F281" s="17">
        <v>43990</v>
      </c>
      <c r="G281" s="12">
        <v>43864</v>
      </c>
      <c r="H281" s="11" t="s">
        <v>78</v>
      </c>
      <c r="I281" s="14" t="s">
        <v>2047</v>
      </c>
      <c r="J281" s="11" t="s">
        <v>80</v>
      </c>
      <c r="K281" s="11" t="s">
        <v>82</v>
      </c>
      <c r="L281" s="14" t="s">
        <v>82</v>
      </c>
      <c r="M281" s="11" t="s">
        <v>2048</v>
      </c>
      <c r="N281" s="15">
        <v>3.62</v>
      </c>
      <c r="O281" s="15" t="str">
        <f>VLOOKUP(A281,Result!A:D,2,FALSE)</f>
        <v>No</v>
      </c>
      <c r="P281" s="15">
        <f>VLOOKUP(A281,Result!A:D,4,FALSE)</f>
        <v>1.587</v>
      </c>
      <c r="Q281" s="16">
        <f>VLOOKUP(A281,Result!A:D,3,FALSE)</f>
        <v>0</v>
      </c>
      <c r="R281" s="16">
        <f>VLOOKUP(A281,Result!A:E,5,FALSE)</f>
        <v>0</v>
      </c>
      <c r="S281" s="28">
        <f>P281+Q281+R281</f>
        <v>1.587</v>
      </c>
      <c r="T281" s="32">
        <f t="shared" si="18"/>
        <v>0</v>
      </c>
      <c r="U281" s="32">
        <f t="shared" si="19"/>
        <v>1158.51</v>
      </c>
      <c r="V281" s="33">
        <f t="shared" si="17"/>
        <v>328.5</v>
      </c>
      <c r="W281" s="34">
        <f t="shared" si="20"/>
        <v>1487.01</v>
      </c>
      <c r="X281" s="10"/>
      <c r="Y281" s="10"/>
      <c r="Z281" s="10"/>
      <c r="AA281" s="10"/>
      <c r="AB281" s="10"/>
      <c r="AC281" s="10"/>
      <c r="AD281" s="10"/>
      <c r="AE281" s="10"/>
      <c r="AF281" s="10"/>
      <c r="AG281" s="10"/>
      <c r="AH281" s="10"/>
      <c r="AI281" s="10"/>
    </row>
    <row r="282" spans="1:35" ht="15.75" customHeight="1" x14ac:dyDescent="0.25">
      <c r="A282" s="6">
        <v>555</v>
      </c>
      <c r="B282" s="11" t="s">
        <v>112</v>
      </c>
      <c r="C282" s="11" t="s">
        <v>1606</v>
      </c>
      <c r="D282" s="11" t="s">
        <v>2049</v>
      </c>
      <c r="E282" s="12">
        <v>22007</v>
      </c>
      <c r="F282" s="19"/>
      <c r="G282" s="12">
        <v>43871</v>
      </c>
      <c r="H282" s="11" t="s">
        <v>114</v>
      </c>
      <c r="I282" s="14" t="s">
        <v>2050</v>
      </c>
      <c r="J282" s="11" t="s">
        <v>2051</v>
      </c>
      <c r="K282" s="11" t="s">
        <v>2052</v>
      </c>
      <c r="L282" s="14" t="s">
        <v>1804</v>
      </c>
      <c r="M282" s="11"/>
      <c r="N282" s="15">
        <v>1.37</v>
      </c>
      <c r="O282" s="15" t="str">
        <f>VLOOKUP(A282,Result!A:D,2,FALSE)</f>
        <v>No</v>
      </c>
      <c r="P282" s="15">
        <f>VLOOKUP(A282,Result!A:D,4,FALSE)</f>
        <v>1.0960000000000001</v>
      </c>
      <c r="Q282" s="16">
        <f>VLOOKUP(A282,Result!A:D,3,FALSE)</f>
        <v>0.49099999999999999</v>
      </c>
      <c r="R282" s="16">
        <f>VLOOKUP(A282,Result!A:E,5,FALSE)</f>
        <v>0</v>
      </c>
      <c r="S282" s="28">
        <f>P282+Q282+R282</f>
        <v>1.5870000000000002</v>
      </c>
      <c r="T282" s="32">
        <f t="shared" si="18"/>
        <v>294.59999999999997</v>
      </c>
      <c r="U282" s="32">
        <f t="shared" si="19"/>
        <v>1158.51</v>
      </c>
      <c r="V282" s="33">
        <f t="shared" si="17"/>
        <v>328.5</v>
      </c>
      <c r="W282" s="34">
        <f t="shared" si="20"/>
        <v>1487.01</v>
      </c>
      <c r="X282" s="10"/>
      <c r="Y282" s="10"/>
      <c r="Z282" s="10"/>
      <c r="AA282" s="10"/>
      <c r="AB282" s="10"/>
      <c r="AC282" s="10"/>
      <c r="AD282" s="10"/>
      <c r="AE282" s="10"/>
      <c r="AF282" s="10"/>
      <c r="AG282" s="10"/>
      <c r="AH282" s="10"/>
      <c r="AI282" s="10"/>
    </row>
    <row r="283" spans="1:35" ht="15.75" customHeight="1" x14ac:dyDescent="0.25">
      <c r="A283" s="6">
        <v>556</v>
      </c>
      <c r="B283" s="11" t="s">
        <v>112</v>
      </c>
      <c r="C283" s="11" t="s">
        <v>1606</v>
      </c>
      <c r="D283" s="11" t="s">
        <v>2053</v>
      </c>
      <c r="E283" s="12">
        <v>18670</v>
      </c>
      <c r="F283" s="17">
        <v>43936</v>
      </c>
      <c r="G283" s="12">
        <v>43836</v>
      </c>
      <c r="H283" s="11" t="s">
        <v>78</v>
      </c>
      <c r="I283" s="14" t="s">
        <v>2054</v>
      </c>
      <c r="J283" s="11" t="s">
        <v>2055</v>
      </c>
      <c r="K283" s="11" t="s">
        <v>2056</v>
      </c>
      <c r="L283" s="14" t="s">
        <v>82</v>
      </c>
      <c r="M283" s="11" t="s">
        <v>94</v>
      </c>
      <c r="N283" s="15">
        <v>3.03</v>
      </c>
      <c r="O283" s="15" t="str">
        <f>VLOOKUP(A283,Result!A:D,2,FALSE)</f>
        <v>No</v>
      </c>
      <c r="P283" s="15">
        <f>VLOOKUP(A283,Result!A:D,4,FALSE)</f>
        <v>2.3929999999999998</v>
      </c>
      <c r="Q283" s="16">
        <f>VLOOKUP(A283,Result!A:D,3,FALSE)</f>
        <v>0</v>
      </c>
      <c r="R283" s="16">
        <f>VLOOKUP(A283,Result!A:E,5,FALSE)</f>
        <v>0</v>
      </c>
      <c r="S283" s="28">
        <f>P283+Q283+R283</f>
        <v>2.3929999999999998</v>
      </c>
      <c r="T283" s="32">
        <f t="shared" si="18"/>
        <v>0</v>
      </c>
      <c r="U283" s="32">
        <f t="shared" si="19"/>
        <v>1746.8899999999999</v>
      </c>
      <c r="V283" s="33">
        <f t="shared" si="17"/>
        <v>328.5</v>
      </c>
      <c r="W283" s="34">
        <f t="shared" si="20"/>
        <v>2075.39</v>
      </c>
      <c r="X283" s="10"/>
      <c r="Y283" s="10"/>
      <c r="Z283" s="10"/>
      <c r="AA283" s="10"/>
      <c r="AB283" s="10"/>
      <c r="AC283" s="10"/>
      <c r="AD283" s="10"/>
      <c r="AE283" s="10"/>
      <c r="AF283" s="10"/>
      <c r="AG283" s="10"/>
      <c r="AH283" s="10"/>
      <c r="AI283" s="10"/>
    </row>
    <row r="284" spans="1:35" ht="15.75" customHeight="1" x14ac:dyDescent="0.25">
      <c r="A284" s="6">
        <v>557</v>
      </c>
      <c r="B284" s="11" t="s">
        <v>112</v>
      </c>
      <c r="C284" s="11" t="s">
        <v>1606</v>
      </c>
      <c r="D284" s="11" t="s">
        <v>2057</v>
      </c>
      <c r="E284" s="12">
        <v>14239</v>
      </c>
      <c r="F284" s="17">
        <v>43972</v>
      </c>
      <c r="G284" s="12">
        <v>43879</v>
      </c>
      <c r="H284" s="11" t="s">
        <v>114</v>
      </c>
      <c r="I284" s="14" t="s">
        <v>97</v>
      </c>
      <c r="J284" s="11" t="s">
        <v>97</v>
      </c>
      <c r="K284" s="11" t="s">
        <v>2058</v>
      </c>
      <c r="L284" s="14" t="s">
        <v>2059</v>
      </c>
      <c r="M284" s="11" t="s">
        <v>2060</v>
      </c>
      <c r="N284" s="15">
        <v>1.03</v>
      </c>
      <c r="O284" s="15" t="str">
        <f>VLOOKUP(A284,Result!A:D,2,FALSE)</f>
        <v>No</v>
      </c>
      <c r="P284" s="15">
        <f>VLOOKUP(A284,Result!A:D,4,FALSE)</f>
        <v>0</v>
      </c>
      <c r="Q284" s="16">
        <f>VLOOKUP(A284,Result!A:D,3,FALSE)</f>
        <v>0.35299999999999998</v>
      </c>
      <c r="R284" s="16">
        <f>VLOOKUP(A284,Result!A:E,5,FALSE)</f>
        <v>0</v>
      </c>
      <c r="S284" s="28">
        <f>P284+Q284+R284</f>
        <v>0.35299999999999998</v>
      </c>
      <c r="T284" s="32">
        <f t="shared" si="18"/>
        <v>211.79999999999998</v>
      </c>
      <c r="U284" s="32">
        <f t="shared" si="19"/>
        <v>257.68999999999994</v>
      </c>
      <c r="V284" s="33">
        <f t="shared" si="17"/>
        <v>328.5</v>
      </c>
      <c r="W284" s="34">
        <f t="shared" si="20"/>
        <v>586.18999999999994</v>
      </c>
      <c r="X284" s="10"/>
      <c r="Y284" s="10"/>
      <c r="Z284" s="10"/>
      <c r="AA284" s="10"/>
      <c r="AB284" s="10"/>
      <c r="AC284" s="10"/>
      <c r="AD284" s="10"/>
      <c r="AE284" s="10"/>
      <c r="AF284" s="10"/>
      <c r="AG284" s="10"/>
      <c r="AH284" s="10"/>
      <c r="AI284" s="10"/>
    </row>
    <row r="285" spans="1:35" ht="15.75" customHeight="1" x14ac:dyDescent="0.25">
      <c r="A285" s="6">
        <v>558</v>
      </c>
      <c r="B285" s="11" t="s">
        <v>112</v>
      </c>
      <c r="C285" s="11" t="s">
        <v>1606</v>
      </c>
      <c r="D285" s="11" t="s">
        <v>2061</v>
      </c>
      <c r="E285" s="12">
        <v>15501</v>
      </c>
      <c r="F285" s="17">
        <v>43958</v>
      </c>
      <c r="G285" s="12">
        <v>43836</v>
      </c>
      <c r="H285" s="11" t="s">
        <v>134</v>
      </c>
      <c r="I285" s="14" t="s">
        <v>2062</v>
      </c>
      <c r="J285" s="11" t="s">
        <v>2063</v>
      </c>
      <c r="K285" s="11" t="s">
        <v>2064</v>
      </c>
      <c r="L285" s="14" t="s">
        <v>2065</v>
      </c>
      <c r="M285" s="11" t="s">
        <v>2066</v>
      </c>
      <c r="N285" s="15">
        <v>0.88</v>
      </c>
      <c r="O285" s="15" t="str">
        <f>VLOOKUP(A285,Result!A:D,2,FALSE)</f>
        <v>No</v>
      </c>
      <c r="P285" s="15">
        <f>VLOOKUP(A285,Result!A:D,4,FALSE)</f>
        <v>1.3460000000000001</v>
      </c>
      <c r="Q285" s="16">
        <f>VLOOKUP(A285,Result!A:D,3,FALSE)</f>
        <v>0.53900000000000003</v>
      </c>
      <c r="R285" s="16">
        <f>VLOOKUP(A285,Result!A:E,5,FALSE)</f>
        <v>0</v>
      </c>
      <c r="S285" s="28">
        <f>P285+Q285+R285</f>
        <v>1.8850000000000002</v>
      </c>
      <c r="T285" s="32">
        <f t="shared" si="18"/>
        <v>323.40000000000003</v>
      </c>
      <c r="U285" s="32">
        <f t="shared" si="19"/>
        <v>1376.0500000000002</v>
      </c>
      <c r="V285" s="33">
        <f t="shared" si="17"/>
        <v>328.5</v>
      </c>
      <c r="W285" s="34">
        <f t="shared" si="20"/>
        <v>1704.5500000000002</v>
      </c>
      <c r="X285" s="10"/>
      <c r="Y285" s="10"/>
      <c r="Z285" s="10"/>
      <c r="AA285" s="10"/>
      <c r="AB285" s="10"/>
      <c r="AC285" s="10"/>
      <c r="AD285" s="10"/>
      <c r="AE285" s="10"/>
      <c r="AF285" s="10"/>
      <c r="AG285" s="10"/>
      <c r="AH285" s="10"/>
      <c r="AI285" s="10"/>
    </row>
    <row r="286" spans="1:35" ht="15.75" customHeight="1" x14ac:dyDescent="0.25">
      <c r="A286" s="6">
        <v>559</v>
      </c>
      <c r="B286" s="11" t="s">
        <v>112</v>
      </c>
      <c r="C286" s="11" t="s">
        <v>1606</v>
      </c>
      <c r="D286" s="11" t="s">
        <v>2067</v>
      </c>
      <c r="E286" s="12">
        <v>16044</v>
      </c>
      <c r="F286" s="17">
        <v>43958</v>
      </c>
      <c r="G286" s="12">
        <v>43879</v>
      </c>
      <c r="H286" s="11" t="s">
        <v>114</v>
      </c>
      <c r="I286" s="14" t="s">
        <v>2068</v>
      </c>
      <c r="J286" s="11" t="s">
        <v>97</v>
      </c>
      <c r="K286" s="11" t="s">
        <v>2069</v>
      </c>
      <c r="L286" s="14" t="s">
        <v>2070</v>
      </c>
      <c r="M286" s="11" t="s">
        <v>2023</v>
      </c>
      <c r="N286" s="15">
        <v>0.67</v>
      </c>
      <c r="O286" s="15" t="str">
        <f>VLOOKUP(A286,Result!A:D,2,FALSE)</f>
        <v>No</v>
      </c>
      <c r="P286" s="15">
        <f>VLOOKUP(A286,Result!A:D,4,FALSE)</f>
        <v>0.307</v>
      </c>
      <c r="Q286" s="16">
        <f>VLOOKUP(A286,Result!A:D,3,FALSE)</f>
        <v>0.106</v>
      </c>
      <c r="R286" s="16">
        <f>VLOOKUP(A286,Result!A:E,5,FALSE)</f>
        <v>0</v>
      </c>
      <c r="S286" s="28">
        <f>P286+Q286+R286</f>
        <v>0.41299999999999998</v>
      </c>
      <c r="T286" s="32">
        <f t="shared" si="18"/>
        <v>63.599999999999994</v>
      </c>
      <c r="U286" s="32">
        <f t="shared" si="19"/>
        <v>301.48999999999995</v>
      </c>
      <c r="V286" s="33">
        <f t="shared" si="17"/>
        <v>328.5</v>
      </c>
      <c r="W286" s="34">
        <f t="shared" si="20"/>
        <v>629.99</v>
      </c>
      <c r="X286" s="10"/>
      <c r="Y286" s="10"/>
      <c r="Z286" s="10"/>
      <c r="AA286" s="10"/>
      <c r="AB286" s="10"/>
      <c r="AC286" s="10"/>
      <c r="AD286" s="10"/>
      <c r="AE286" s="10"/>
      <c r="AF286" s="10"/>
      <c r="AG286" s="10"/>
      <c r="AH286" s="10"/>
      <c r="AI286" s="10"/>
    </row>
    <row r="287" spans="1:35" ht="15.75" customHeight="1" x14ac:dyDescent="0.25">
      <c r="A287" s="6">
        <v>560</v>
      </c>
      <c r="B287" s="11" t="s">
        <v>112</v>
      </c>
      <c r="C287" s="11" t="s">
        <v>1619</v>
      </c>
      <c r="D287" s="11" t="s">
        <v>2071</v>
      </c>
      <c r="E287" s="12">
        <v>18017</v>
      </c>
      <c r="F287" s="17">
        <v>44018</v>
      </c>
      <c r="G287" s="12">
        <v>43879</v>
      </c>
      <c r="H287" s="11" t="s">
        <v>114</v>
      </c>
      <c r="I287" s="14" t="s">
        <v>2072</v>
      </c>
      <c r="J287" s="11" t="s">
        <v>80</v>
      </c>
      <c r="K287" s="11" t="s">
        <v>2073</v>
      </c>
      <c r="L287" s="14" t="s">
        <v>2074</v>
      </c>
      <c r="M287" s="11" t="s">
        <v>2023</v>
      </c>
      <c r="N287" s="15">
        <v>1.71</v>
      </c>
      <c r="O287" s="15" t="str">
        <f>VLOOKUP(A287,Result!A:D,2,FALSE)</f>
        <v>No</v>
      </c>
      <c r="P287" s="15">
        <f>VLOOKUP(A287,Result!A:D,4,FALSE)</f>
        <v>1.456</v>
      </c>
      <c r="Q287" s="16">
        <f>VLOOKUP(A287,Result!A:D,3,FALSE)</f>
        <v>0.307</v>
      </c>
      <c r="R287" s="16">
        <f>VLOOKUP(A287,Result!A:E,5,FALSE)</f>
        <v>0</v>
      </c>
      <c r="S287" s="28">
        <f>P287+Q287+R287</f>
        <v>1.7629999999999999</v>
      </c>
      <c r="T287" s="32">
        <f t="shared" si="18"/>
        <v>184.19999999999996</v>
      </c>
      <c r="U287" s="32">
        <f t="shared" si="19"/>
        <v>1286.9899999999998</v>
      </c>
      <c r="V287" s="33">
        <f t="shared" si="17"/>
        <v>328.5</v>
      </c>
      <c r="W287" s="34">
        <f t="shared" si="20"/>
        <v>1615.4899999999998</v>
      </c>
      <c r="X287" s="10"/>
      <c r="Y287" s="10"/>
      <c r="Z287" s="10"/>
      <c r="AA287" s="10"/>
      <c r="AB287" s="10"/>
      <c r="AC287" s="10"/>
      <c r="AD287" s="10"/>
      <c r="AE287" s="10"/>
      <c r="AF287" s="10"/>
      <c r="AG287" s="10"/>
      <c r="AH287" s="10"/>
      <c r="AI287" s="10"/>
    </row>
    <row r="288" spans="1:35" ht="15.75" customHeight="1" x14ac:dyDescent="0.25">
      <c r="A288" s="6">
        <v>561</v>
      </c>
      <c r="B288" s="11" t="s">
        <v>112</v>
      </c>
      <c r="C288" s="11" t="s">
        <v>1606</v>
      </c>
      <c r="D288" s="11" t="s">
        <v>2075</v>
      </c>
      <c r="E288" s="12">
        <v>18165</v>
      </c>
      <c r="F288" s="17">
        <v>44021</v>
      </c>
      <c r="G288" s="12">
        <v>43879</v>
      </c>
      <c r="H288" s="11" t="s">
        <v>114</v>
      </c>
      <c r="I288" s="14" t="s">
        <v>2076</v>
      </c>
      <c r="J288" s="11" t="s">
        <v>80</v>
      </c>
      <c r="K288" s="11" t="s">
        <v>2077</v>
      </c>
      <c r="L288" s="14" t="s">
        <v>2078</v>
      </c>
      <c r="M288" s="11" t="s">
        <v>2079</v>
      </c>
      <c r="N288" s="15">
        <v>1.36</v>
      </c>
      <c r="O288" s="15" t="str">
        <f>VLOOKUP(A288,Result!A:D,2,FALSE)</f>
        <v>No</v>
      </c>
      <c r="P288" s="15">
        <f>VLOOKUP(A288,Result!A:D,4,FALSE)</f>
        <v>1.5189999999999999</v>
      </c>
      <c r="Q288" s="16">
        <f>VLOOKUP(A288,Result!A:D,3,FALSE)</f>
        <v>1.2350000000000001</v>
      </c>
      <c r="R288" s="16">
        <f>VLOOKUP(A288,Result!A:E,5,FALSE)</f>
        <v>0</v>
      </c>
      <c r="S288" s="28">
        <f>P288+Q288+R288</f>
        <v>2.754</v>
      </c>
      <c r="T288" s="32">
        <f t="shared" si="18"/>
        <v>741</v>
      </c>
      <c r="U288" s="32">
        <f t="shared" si="19"/>
        <v>2010.4199999999998</v>
      </c>
      <c r="V288" s="33">
        <f t="shared" si="17"/>
        <v>328.5</v>
      </c>
      <c r="W288" s="34">
        <f t="shared" si="20"/>
        <v>2338.92</v>
      </c>
      <c r="X288" s="10"/>
      <c r="Y288" s="10"/>
      <c r="Z288" s="10"/>
      <c r="AA288" s="10"/>
      <c r="AB288" s="10"/>
      <c r="AC288" s="10"/>
      <c r="AD288" s="10"/>
      <c r="AE288" s="10"/>
      <c r="AF288" s="10"/>
      <c r="AG288" s="10"/>
      <c r="AH288" s="10"/>
      <c r="AI288" s="10"/>
    </row>
    <row r="289" spans="1:35" ht="15.75" customHeight="1" x14ac:dyDescent="0.25">
      <c r="A289" s="6">
        <v>562</v>
      </c>
      <c r="B289" s="11" t="s">
        <v>112</v>
      </c>
      <c r="C289" s="11" t="s">
        <v>1606</v>
      </c>
      <c r="D289" s="11" t="s">
        <v>2080</v>
      </c>
      <c r="E289" s="12">
        <v>16190</v>
      </c>
      <c r="F289" s="17">
        <v>44013</v>
      </c>
      <c r="G289" s="12">
        <v>43879</v>
      </c>
      <c r="H289" s="11" t="s">
        <v>114</v>
      </c>
      <c r="I289" s="14" t="s">
        <v>2081</v>
      </c>
      <c r="J289" s="11" t="s">
        <v>2082</v>
      </c>
      <c r="K289" s="11" t="s">
        <v>2083</v>
      </c>
      <c r="L289" s="14" t="s">
        <v>2084</v>
      </c>
      <c r="M289" s="11"/>
      <c r="N289" s="15">
        <v>3.81</v>
      </c>
      <c r="O289" s="15" t="str">
        <f>VLOOKUP(A289,Result!A:D,2,FALSE)</f>
        <v>No</v>
      </c>
      <c r="P289" s="15">
        <f>VLOOKUP(A289,Result!A:D,4,FALSE)</f>
        <v>2.9649999999999999</v>
      </c>
      <c r="Q289" s="16">
        <f>VLOOKUP(A289,Result!A:D,3,FALSE)</f>
        <v>0.42599999999999999</v>
      </c>
      <c r="R289" s="16">
        <f>VLOOKUP(A289,Result!A:E,5,FALSE)</f>
        <v>0.35399999999999998</v>
      </c>
      <c r="S289" s="28">
        <f>P289+Q289+R289</f>
        <v>3.7450000000000001</v>
      </c>
      <c r="T289" s="32">
        <f t="shared" si="18"/>
        <v>468</v>
      </c>
      <c r="U289" s="32">
        <f t="shared" si="19"/>
        <v>2733.85</v>
      </c>
      <c r="V289" s="33">
        <f t="shared" si="17"/>
        <v>328.5</v>
      </c>
      <c r="W289" s="34">
        <f t="shared" si="20"/>
        <v>3062.35</v>
      </c>
      <c r="X289" s="10"/>
      <c r="Y289" s="10"/>
      <c r="Z289" s="10"/>
      <c r="AA289" s="10"/>
      <c r="AB289" s="10"/>
      <c r="AC289" s="10"/>
      <c r="AD289" s="10"/>
      <c r="AE289" s="10"/>
      <c r="AF289" s="10"/>
      <c r="AG289" s="10"/>
      <c r="AH289" s="10"/>
      <c r="AI289" s="10"/>
    </row>
    <row r="290" spans="1:35" ht="15.75" customHeight="1" x14ac:dyDescent="0.25">
      <c r="A290" s="6">
        <v>563</v>
      </c>
      <c r="B290" s="11" t="s">
        <v>112</v>
      </c>
      <c r="C290" s="11" t="s">
        <v>1619</v>
      </c>
      <c r="D290" s="11" t="s">
        <v>2085</v>
      </c>
      <c r="E290" s="12">
        <v>17530</v>
      </c>
      <c r="F290" s="17">
        <v>43949</v>
      </c>
      <c r="G290" s="12">
        <v>43879</v>
      </c>
      <c r="H290" s="11" t="s">
        <v>114</v>
      </c>
      <c r="I290" s="14" t="s">
        <v>446</v>
      </c>
      <c r="J290" s="11" t="s">
        <v>80</v>
      </c>
      <c r="K290" s="11" t="s">
        <v>82</v>
      </c>
      <c r="L290" s="14" t="s">
        <v>82</v>
      </c>
      <c r="M290" s="11" t="s">
        <v>650</v>
      </c>
      <c r="N290" s="15">
        <v>0.33</v>
      </c>
      <c r="O290" s="15" t="str">
        <f>VLOOKUP(A290,Result!A:D,2,FALSE)</f>
        <v>No</v>
      </c>
      <c r="P290" s="15">
        <f>VLOOKUP(A290,Result!A:D,4,FALSE)</f>
        <v>0.30499999999999999</v>
      </c>
      <c r="Q290" s="16">
        <f>VLOOKUP(A290,Result!A:D,3,FALSE)</f>
        <v>0</v>
      </c>
      <c r="R290" s="16">
        <f>VLOOKUP(A290,Result!A:E,5,FALSE)</f>
        <v>0</v>
      </c>
      <c r="S290" s="28">
        <f>P290+Q290+R290</f>
        <v>0.30499999999999999</v>
      </c>
      <c r="T290" s="32">
        <f t="shared" si="18"/>
        <v>0</v>
      </c>
      <c r="U290" s="32">
        <f t="shared" si="19"/>
        <v>222.65</v>
      </c>
      <c r="V290" s="33">
        <f t="shared" si="17"/>
        <v>328.5</v>
      </c>
      <c r="W290" s="34">
        <f t="shared" si="20"/>
        <v>551.15</v>
      </c>
      <c r="X290" s="10"/>
      <c r="Y290" s="10"/>
      <c r="Z290" s="10"/>
      <c r="AA290" s="10"/>
      <c r="AB290" s="10"/>
      <c r="AC290" s="10"/>
      <c r="AD290" s="10"/>
      <c r="AE290" s="10"/>
      <c r="AF290" s="10"/>
      <c r="AG290" s="10"/>
      <c r="AH290" s="10"/>
      <c r="AI290" s="10"/>
    </row>
    <row r="291" spans="1:35" ht="15.75" customHeight="1" x14ac:dyDescent="0.25">
      <c r="A291" s="6">
        <v>564</v>
      </c>
      <c r="B291" s="11" t="s">
        <v>112</v>
      </c>
      <c r="C291" s="11" t="s">
        <v>1606</v>
      </c>
      <c r="D291" s="11" t="s">
        <v>2086</v>
      </c>
      <c r="E291" s="12">
        <v>14625</v>
      </c>
      <c r="F291" s="17">
        <v>44025</v>
      </c>
      <c r="G291" s="12">
        <v>43879</v>
      </c>
      <c r="H291" s="11" t="s">
        <v>114</v>
      </c>
      <c r="I291" s="14" t="s">
        <v>2087</v>
      </c>
      <c r="J291" s="11" t="s">
        <v>2088</v>
      </c>
      <c r="K291" s="11" t="s">
        <v>2089</v>
      </c>
      <c r="L291" s="14" t="s">
        <v>82</v>
      </c>
      <c r="M291" s="11" t="s">
        <v>2090</v>
      </c>
      <c r="N291" s="15">
        <v>0.76</v>
      </c>
      <c r="O291" s="15" t="str">
        <f>VLOOKUP(A291,Result!A:D,2,FALSE)</f>
        <v>No</v>
      </c>
      <c r="P291" s="15">
        <f>VLOOKUP(A291,Result!A:D,4,FALSE)</f>
        <v>0.72</v>
      </c>
      <c r="Q291" s="16">
        <f>VLOOKUP(A291,Result!A:D,3,FALSE)</f>
        <v>0</v>
      </c>
      <c r="R291" s="16">
        <f>VLOOKUP(A291,Result!A:E,5,FALSE)</f>
        <v>0</v>
      </c>
      <c r="S291" s="28">
        <f>P291+Q291+R291</f>
        <v>0.72</v>
      </c>
      <c r="T291" s="32">
        <f t="shared" si="18"/>
        <v>0</v>
      </c>
      <c r="U291" s="32">
        <f t="shared" si="19"/>
        <v>525.59999999999991</v>
      </c>
      <c r="V291" s="33">
        <f t="shared" si="17"/>
        <v>328.5</v>
      </c>
      <c r="W291" s="34">
        <f t="shared" si="20"/>
        <v>854.09999999999991</v>
      </c>
      <c r="X291" s="10"/>
      <c r="Y291" s="10"/>
      <c r="Z291" s="10"/>
      <c r="AA291" s="10"/>
      <c r="AB291" s="10"/>
      <c r="AC291" s="10"/>
      <c r="AD291" s="10"/>
      <c r="AE291" s="10"/>
      <c r="AF291" s="10"/>
      <c r="AG291" s="10"/>
      <c r="AH291" s="10"/>
      <c r="AI291" s="10"/>
    </row>
    <row r="292" spans="1:35" ht="15.75" customHeight="1" x14ac:dyDescent="0.25">
      <c r="A292" s="6">
        <v>565</v>
      </c>
      <c r="B292" s="11" t="s">
        <v>112</v>
      </c>
      <c r="C292" s="11" t="s">
        <v>1606</v>
      </c>
      <c r="D292" s="11" t="s">
        <v>2091</v>
      </c>
      <c r="E292" s="12">
        <v>13630</v>
      </c>
      <c r="F292" s="17">
        <v>44028</v>
      </c>
      <c r="G292" s="12">
        <v>43879</v>
      </c>
      <c r="H292" s="11" t="s">
        <v>114</v>
      </c>
      <c r="I292" s="14" t="s">
        <v>265</v>
      </c>
      <c r="J292" s="11" t="s">
        <v>80</v>
      </c>
      <c r="K292" s="11" t="s">
        <v>82</v>
      </c>
      <c r="L292" s="14" t="s">
        <v>82</v>
      </c>
      <c r="M292" s="11" t="s">
        <v>1130</v>
      </c>
      <c r="N292" s="15">
        <v>1.2</v>
      </c>
      <c r="O292" s="15" t="str">
        <f>VLOOKUP(A292,Result!A:D,2,FALSE)</f>
        <v>No</v>
      </c>
      <c r="P292" s="15">
        <f>VLOOKUP(A292,Result!A:D,4,FALSE)</f>
        <v>6.8000000000000005E-2</v>
      </c>
      <c r="Q292" s="16">
        <f>VLOOKUP(A292,Result!A:D,3,FALSE)</f>
        <v>0</v>
      </c>
      <c r="R292" s="16">
        <f>VLOOKUP(A292,Result!A:E,5,FALSE)</f>
        <v>0</v>
      </c>
      <c r="S292" s="28">
        <f>P292+Q292+R292</f>
        <v>6.8000000000000005E-2</v>
      </c>
      <c r="T292" s="32">
        <f t="shared" si="18"/>
        <v>0</v>
      </c>
      <c r="U292" s="32">
        <f t="shared" si="19"/>
        <v>49.64</v>
      </c>
      <c r="V292" s="33">
        <f t="shared" si="17"/>
        <v>328.5</v>
      </c>
      <c r="W292" s="34">
        <f t="shared" si="20"/>
        <v>378.14</v>
      </c>
      <c r="X292" s="10"/>
      <c r="Y292" s="10"/>
      <c r="Z292" s="10"/>
      <c r="AA292" s="10"/>
      <c r="AB292" s="10"/>
      <c r="AC292" s="10"/>
      <c r="AD292" s="10"/>
      <c r="AE292" s="10"/>
      <c r="AF292" s="10"/>
      <c r="AG292" s="10"/>
      <c r="AH292" s="10"/>
      <c r="AI292" s="10"/>
    </row>
    <row r="293" spans="1:35" ht="15.75" customHeight="1" x14ac:dyDescent="0.25">
      <c r="A293" s="6">
        <v>566</v>
      </c>
      <c r="B293" s="11" t="s">
        <v>112</v>
      </c>
      <c r="C293" s="11" t="s">
        <v>1606</v>
      </c>
      <c r="D293" s="11" t="s">
        <v>2092</v>
      </c>
      <c r="E293" s="12">
        <v>13106</v>
      </c>
      <c r="F293" s="17">
        <v>43971</v>
      </c>
      <c r="G293" s="12">
        <v>43835</v>
      </c>
      <c r="H293" s="11" t="s">
        <v>78</v>
      </c>
      <c r="I293" s="14" t="s">
        <v>2093</v>
      </c>
      <c r="J293" s="11" t="s">
        <v>2094</v>
      </c>
      <c r="K293" s="11" t="s">
        <v>2095</v>
      </c>
      <c r="L293" s="14" t="s">
        <v>2096</v>
      </c>
      <c r="M293" s="11" t="s">
        <v>2097</v>
      </c>
      <c r="N293" s="15">
        <v>3.01</v>
      </c>
      <c r="O293" s="15" t="str">
        <f>VLOOKUP(A293,Result!A:D,2,FALSE)</f>
        <v>No</v>
      </c>
      <c r="P293" s="15">
        <f>VLOOKUP(A293,Result!A:D,4,FALSE)</f>
        <v>2.6240000000000001</v>
      </c>
      <c r="Q293" s="16">
        <f>VLOOKUP(A293,Result!A:D,3,FALSE)</f>
        <v>0.67500000000000004</v>
      </c>
      <c r="R293" s="16">
        <f>VLOOKUP(A293,Result!A:E,5,FALSE)</f>
        <v>0</v>
      </c>
      <c r="S293" s="28">
        <f>P293+Q293+R293</f>
        <v>3.2990000000000004</v>
      </c>
      <c r="T293" s="32">
        <f t="shared" si="18"/>
        <v>405</v>
      </c>
      <c r="U293" s="32">
        <f t="shared" si="19"/>
        <v>2408.27</v>
      </c>
      <c r="V293" s="33">
        <f t="shared" si="17"/>
        <v>328.5</v>
      </c>
      <c r="W293" s="34">
        <f t="shared" si="20"/>
        <v>2736.77</v>
      </c>
      <c r="X293" s="10"/>
      <c r="Y293" s="10"/>
      <c r="Z293" s="10"/>
      <c r="AA293" s="10"/>
      <c r="AB293" s="10"/>
      <c r="AC293" s="10"/>
      <c r="AD293" s="10"/>
      <c r="AE293" s="10"/>
      <c r="AF293" s="10"/>
      <c r="AG293" s="10"/>
      <c r="AH293" s="10"/>
      <c r="AI293" s="10"/>
    </row>
    <row r="294" spans="1:35" ht="15.75" customHeight="1" x14ac:dyDescent="0.25">
      <c r="A294" s="6">
        <v>567</v>
      </c>
      <c r="B294" s="11" t="s">
        <v>112</v>
      </c>
      <c r="C294" s="11" t="s">
        <v>1606</v>
      </c>
      <c r="D294" s="11" t="s">
        <v>2098</v>
      </c>
      <c r="E294" s="12">
        <v>14847</v>
      </c>
      <c r="F294" s="17">
        <v>43948</v>
      </c>
      <c r="G294" s="12">
        <v>43879</v>
      </c>
      <c r="H294" s="11" t="s">
        <v>114</v>
      </c>
      <c r="I294" s="14" t="s">
        <v>2099</v>
      </c>
      <c r="J294" s="11" t="s">
        <v>2100</v>
      </c>
      <c r="K294" s="11" t="s">
        <v>2101</v>
      </c>
      <c r="L294" s="14" t="s">
        <v>2102</v>
      </c>
      <c r="M294" s="11" t="s">
        <v>2103</v>
      </c>
      <c r="N294" s="15">
        <v>4.09</v>
      </c>
      <c r="O294" s="15" t="str">
        <f>VLOOKUP(A294,Result!A:D,2,FALSE)</f>
        <v>No</v>
      </c>
      <c r="P294" s="15">
        <f>VLOOKUP(A294,Result!A:D,4,FALSE)</f>
        <v>3.2679999999999998</v>
      </c>
      <c r="Q294" s="16">
        <f>VLOOKUP(A294,Result!A:D,3,FALSE)</f>
        <v>0.622</v>
      </c>
      <c r="R294" s="16">
        <f>VLOOKUP(A294,Result!A:E,5,FALSE)</f>
        <v>0.26300000000000001</v>
      </c>
      <c r="S294" s="28">
        <f>P294+Q294+R294</f>
        <v>4.1529999999999996</v>
      </c>
      <c r="T294" s="32">
        <f t="shared" si="18"/>
        <v>531</v>
      </c>
      <c r="U294" s="32">
        <f t="shared" si="19"/>
        <v>3031.6899999999996</v>
      </c>
      <c r="V294" s="33">
        <f t="shared" si="17"/>
        <v>328.5</v>
      </c>
      <c r="W294" s="34">
        <f t="shared" si="20"/>
        <v>3360.1899999999996</v>
      </c>
      <c r="X294" s="10"/>
      <c r="Y294" s="10"/>
      <c r="Z294" s="10"/>
      <c r="AA294" s="10"/>
      <c r="AB294" s="10"/>
      <c r="AC294" s="10"/>
      <c r="AD294" s="10"/>
      <c r="AE294" s="10"/>
      <c r="AF294" s="10"/>
      <c r="AG294" s="10"/>
      <c r="AH294" s="10"/>
      <c r="AI294" s="10"/>
    </row>
    <row r="295" spans="1:35" ht="15.75" customHeight="1" x14ac:dyDescent="0.25">
      <c r="A295" s="6">
        <v>568</v>
      </c>
      <c r="B295" s="11" t="s">
        <v>112</v>
      </c>
      <c r="C295" s="11" t="s">
        <v>1606</v>
      </c>
      <c r="D295" s="11" t="s">
        <v>2104</v>
      </c>
      <c r="E295" s="12">
        <v>19190</v>
      </c>
      <c r="F295" s="17">
        <v>44027</v>
      </c>
      <c r="G295" s="12">
        <v>43879</v>
      </c>
      <c r="H295" s="11" t="s">
        <v>114</v>
      </c>
      <c r="I295" s="14" t="s">
        <v>265</v>
      </c>
      <c r="J295" s="11" t="s">
        <v>80</v>
      </c>
      <c r="K295" s="11" t="s">
        <v>82</v>
      </c>
      <c r="L295" s="14" t="s">
        <v>82</v>
      </c>
      <c r="M295" s="11" t="s">
        <v>2105</v>
      </c>
      <c r="N295" s="15">
        <v>0.27</v>
      </c>
      <c r="O295" s="15" t="str">
        <f>VLOOKUP(A295,Result!A:D,2,FALSE)</f>
        <v>No</v>
      </c>
      <c r="P295" s="15">
        <f>VLOOKUP(A295,Result!A:D,4,FALSE)</f>
        <v>6.8000000000000005E-2</v>
      </c>
      <c r="Q295" s="16">
        <f>VLOOKUP(A295,Result!A:D,3,FALSE)</f>
        <v>0</v>
      </c>
      <c r="R295" s="16">
        <f>VLOOKUP(A295,Result!A:E,5,FALSE)</f>
        <v>0</v>
      </c>
      <c r="S295" s="28">
        <f>P295+Q295+R295</f>
        <v>6.8000000000000005E-2</v>
      </c>
      <c r="T295" s="32">
        <f t="shared" si="18"/>
        <v>0</v>
      </c>
      <c r="U295" s="32">
        <f t="shared" si="19"/>
        <v>49.64</v>
      </c>
      <c r="V295" s="33">
        <f t="shared" si="17"/>
        <v>328.5</v>
      </c>
      <c r="W295" s="34">
        <f t="shared" si="20"/>
        <v>378.14</v>
      </c>
      <c r="X295" s="10"/>
      <c r="Y295" s="10"/>
      <c r="Z295" s="10"/>
      <c r="AA295" s="10"/>
      <c r="AB295" s="10"/>
      <c r="AC295" s="10"/>
      <c r="AD295" s="10"/>
      <c r="AE295" s="10"/>
      <c r="AF295" s="10"/>
      <c r="AG295" s="10"/>
      <c r="AH295" s="10"/>
      <c r="AI295" s="10"/>
    </row>
    <row r="296" spans="1:35" ht="15.75" customHeight="1" x14ac:dyDescent="0.25">
      <c r="A296" s="6">
        <v>569</v>
      </c>
      <c r="B296" s="11" t="s">
        <v>112</v>
      </c>
      <c r="C296" s="11" t="s">
        <v>1606</v>
      </c>
      <c r="D296" s="11" t="s">
        <v>2106</v>
      </c>
      <c r="E296" s="12">
        <v>17038</v>
      </c>
      <c r="F296" s="19"/>
      <c r="G296" s="12">
        <v>43879</v>
      </c>
      <c r="H296" s="11" t="s">
        <v>114</v>
      </c>
      <c r="I296" s="14" t="s">
        <v>2107</v>
      </c>
      <c r="J296" s="11" t="s">
        <v>2108</v>
      </c>
      <c r="K296" s="11" t="s">
        <v>82</v>
      </c>
      <c r="L296" s="14" t="s">
        <v>82</v>
      </c>
      <c r="M296" s="11" t="s">
        <v>2109</v>
      </c>
      <c r="N296" s="15">
        <v>0.85</v>
      </c>
      <c r="O296" s="15" t="str">
        <f>VLOOKUP(A296,Result!A:D,2,FALSE)</f>
        <v>No</v>
      </c>
      <c r="P296" s="15">
        <f>VLOOKUP(A296,Result!A:D,4,FALSE)</f>
        <v>0.63500000000000001</v>
      </c>
      <c r="Q296" s="16">
        <f>VLOOKUP(A296,Result!A:D,3,FALSE)</f>
        <v>0</v>
      </c>
      <c r="R296" s="16">
        <f>VLOOKUP(A296,Result!A:E,5,FALSE)</f>
        <v>0</v>
      </c>
      <c r="S296" s="28">
        <f>P296+Q296+R296</f>
        <v>0.63500000000000001</v>
      </c>
      <c r="T296" s="32">
        <f t="shared" si="18"/>
        <v>0</v>
      </c>
      <c r="U296" s="32">
        <f t="shared" si="19"/>
        <v>463.55</v>
      </c>
      <c r="V296" s="33">
        <f t="shared" si="17"/>
        <v>328.5</v>
      </c>
      <c r="W296" s="34">
        <f t="shared" si="20"/>
        <v>792.05</v>
      </c>
      <c r="X296" s="10"/>
      <c r="Y296" s="10"/>
      <c r="Z296" s="10"/>
      <c r="AA296" s="10"/>
      <c r="AB296" s="10"/>
      <c r="AC296" s="10"/>
      <c r="AD296" s="10"/>
      <c r="AE296" s="10"/>
      <c r="AF296" s="10"/>
      <c r="AG296" s="10"/>
      <c r="AH296" s="10"/>
      <c r="AI296" s="10"/>
    </row>
    <row r="297" spans="1:35" ht="15.75" customHeight="1" x14ac:dyDescent="0.25">
      <c r="A297" s="6">
        <v>570</v>
      </c>
      <c r="B297" s="11" t="s">
        <v>112</v>
      </c>
      <c r="C297" s="11" t="s">
        <v>1606</v>
      </c>
      <c r="D297" s="11" t="s">
        <v>2110</v>
      </c>
      <c r="E297" s="12">
        <v>16536</v>
      </c>
      <c r="F297" s="17">
        <v>43955</v>
      </c>
      <c r="G297" s="12">
        <v>43879</v>
      </c>
      <c r="H297" s="11" t="s">
        <v>114</v>
      </c>
      <c r="I297" s="14" t="s">
        <v>446</v>
      </c>
      <c r="J297" s="11" t="s">
        <v>80</v>
      </c>
      <c r="K297" s="11" t="s">
        <v>82</v>
      </c>
      <c r="L297" s="14" t="s">
        <v>82</v>
      </c>
      <c r="M297" s="11"/>
      <c r="N297" s="15">
        <v>0.36</v>
      </c>
      <c r="O297" s="15" t="str">
        <f>VLOOKUP(A297,Result!A:D,2,FALSE)</f>
        <v>No</v>
      </c>
      <c r="P297" s="15">
        <f>VLOOKUP(A297,Result!A:D,4,FALSE)</f>
        <v>0.30499999999999999</v>
      </c>
      <c r="Q297" s="16">
        <f>VLOOKUP(A297,Result!A:D,3,FALSE)</f>
        <v>0</v>
      </c>
      <c r="R297" s="16">
        <f>VLOOKUP(A297,Result!A:E,5,FALSE)</f>
        <v>0</v>
      </c>
      <c r="S297" s="28">
        <f>P297+Q297+R297</f>
        <v>0.30499999999999999</v>
      </c>
      <c r="T297" s="32">
        <f t="shared" si="18"/>
        <v>0</v>
      </c>
      <c r="U297" s="32">
        <f t="shared" si="19"/>
        <v>222.65</v>
      </c>
      <c r="V297" s="33">
        <f t="shared" si="17"/>
        <v>328.5</v>
      </c>
      <c r="W297" s="34">
        <f t="shared" si="20"/>
        <v>551.15</v>
      </c>
      <c r="X297" s="10"/>
      <c r="Y297" s="10"/>
      <c r="Z297" s="10"/>
      <c r="AA297" s="10"/>
      <c r="AB297" s="10"/>
      <c r="AC297" s="10"/>
      <c r="AD297" s="10"/>
      <c r="AE297" s="10"/>
      <c r="AF297" s="10"/>
      <c r="AG297" s="10"/>
      <c r="AH297" s="10"/>
      <c r="AI297" s="10"/>
    </row>
    <row r="298" spans="1:35" ht="15.75" customHeight="1" x14ac:dyDescent="0.25">
      <c r="A298" s="6">
        <v>571</v>
      </c>
      <c r="B298" s="11" t="s">
        <v>112</v>
      </c>
      <c r="C298" s="11" t="s">
        <v>1606</v>
      </c>
      <c r="D298" s="11" t="s">
        <v>2111</v>
      </c>
      <c r="E298" s="12">
        <v>11515</v>
      </c>
      <c r="F298" s="17">
        <v>43942</v>
      </c>
      <c r="G298" s="12">
        <v>43879</v>
      </c>
      <c r="H298" s="11" t="s">
        <v>114</v>
      </c>
      <c r="I298" s="14" t="s">
        <v>265</v>
      </c>
      <c r="J298" s="11" t="s">
        <v>80</v>
      </c>
      <c r="K298" s="11" t="s">
        <v>82</v>
      </c>
      <c r="L298" s="14" t="s">
        <v>82</v>
      </c>
      <c r="M298" s="11" t="s">
        <v>2112</v>
      </c>
      <c r="N298" s="15">
        <v>0.79</v>
      </c>
      <c r="O298" s="15" t="str">
        <f>VLOOKUP(A298,Result!A:D,2,FALSE)</f>
        <v>No</v>
      </c>
      <c r="P298" s="15">
        <f>VLOOKUP(A298,Result!A:D,4,FALSE)</f>
        <v>6.8000000000000005E-2</v>
      </c>
      <c r="Q298" s="16">
        <f>VLOOKUP(A298,Result!A:D,3,FALSE)</f>
        <v>0</v>
      </c>
      <c r="R298" s="16">
        <f>VLOOKUP(A298,Result!A:E,5,FALSE)</f>
        <v>0</v>
      </c>
      <c r="S298" s="28">
        <f>P298+Q298+R298</f>
        <v>6.8000000000000005E-2</v>
      </c>
      <c r="T298" s="32">
        <f t="shared" si="18"/>
        <v>0</v>
      </c>
      <c r="U298" s="32">
        <f t="shared" si="19"/>
        <v>49.64</v>
      </c>
      <c r="V298" s="33">
        <f t="shared" si="17"/>
        <v>328.5</v>
      </c>
      <c r="W298" s="34">
        <f t="shared" si="20"/>
        <v>378.14</v>
      </c>
      <c r="X298" s="10"/>
      <c r="Y298" s="10"/>
      <c r="Z298" s="10"/>
      <c r="AA298" s="10"/>
      <c r="AB298" s="10"/>
      <c r="AC298" s="10"/>
      <c r="AD298" s="10"/>
      <c r="AE298" s="10"/>
      <c r="AF298" s="10"/>
      <c r="AG298" s="10"/>
      <c r="AH298" s="10"/>
      <c r="AI298" s="10"/>
    </row>
    <row r="299" spans="1:35" ht="15.75" customHeight="1" x14ac:dyDescent="0.25">
      <c r="A299" s="6">
        <v>572</v>
      </c>
      <c r="B299" s="11" t="s">
        <v>112</v>
      </c>
      <c r="C299" s="11" t="s">
        <v>1606</v>
      </c>
      <c r="D299" s="11" t="s">
        <v>2113</v>
      </c>
      <c r="E299" s="12">
        <v>10814</v>
      </c>
      <c r="F299" s="19"/>
      <c r="G299" s="12">
        <v>43879</v>
      </c>
      <c r="H299" s="11" t="s">
        <v>114</v>
      </c>
      <c r="I299" s="14" t="s">
        <v>2114</v>
      </c>
      <c r="J299" s="11" t="s">
        <v>80</v>
      </c>
      <c r="K299" s="11" t="s">
        <v>82</v>
      </c>
      <c r="L299" s="14" t="s">
        <v>82</v>
      </c>
      <c r="M299" s="11"/>
      <c r="N299" s="15">
        <v>1.89</v>
      </c>
      <c r="O299" s="15" t="str">
        <f>VLOOKUP(A299,Result!A:D,2,FALSE)</f>
        <v>No</v>
      </c>
      <c r="P299" s="15">
        <f>VLOOKUP(A299,Result!A:D,4,FALSE)</f>
        <v>0.754</v>
      </c>
      <c r="Q299" s="16">
        <f>VLOOKUP(A299,Result!A:D,3,FALSE)</f>
        <v>0</v>
      </c>
      <c r="R299" s="16">
        <f>VLOOKUP(A299,Result!A:E,5,FALSE)</f>
        <v>0</v>
      </c>
      <c r="S299" s="28">
        <f>P299+Q299+R299</f>
        <v>0.754</v>
      </c>
      <c r="T299" s="32">
        <f t="shared" si="18"/>
        <v>0</v>
      </c>
      <c r="U299" s="32">
        <f t="shared" si="19"/>
        <v>550.41999999999996</v>
      </c>
      <c r="V299" s="33">
        <f t="shared" si="17"/>
        <v>328.5</v>
      </c>
      <c r="W299" s="34">
        <f t="shared" si="20"/>
        <v>878.92</v>
      </c>
      <c r="X299" s="10"/>
      <c r="Y299" s="10"/>
      <c r="Z299" s="10"/>
      <c r="AA299" s="10"/>
      <c r="AB299" s="10"/>
      <c r="AC299" s="10"/>
      <c r="AD299" s="10"/>
      <c r="AE299" s="10"/>
      <c r="AF299" s="10"/>
      <c r="AG299" s="10"/>
      <c r="AH299" s="10"/>
      <c r="AI299" s="10"/>
    </row>
    <row r="300" spans="1:35" ht="15.75" customHeight="1" x14ac:dyDescent="0.25">
      <c r="A300" s="6">
        <v>573</v>
      </c>
      <c r="B300" s="11" t="s">
        <v>112</v>
      </c>
      <c r="C300" s="11" t="s">
        <v>1606</v>
      </c>
      <c r="D300" s="11" t="s">
        <v>2115</v>
      </c>
      <c r="E300" s="12">
        <v>17066</v>
      </c>
      <c r="F300" s="17">
        <v>43973</v>
      </c>
      <c r="G300" s="12">
        <v>43880</v>
      </c>
      <c r="H300" s="11" t="s">
        <v>108</v>
      </c>
      <c r="I300" s="14" t="s">
        <v>446</v>
      </c>
      <c r="J300" s="11" t="s">
        <v>97</v>
      </c>
      <c r="K300" s="11" t="s">
        <v>82</v>
      </c>
      <c r="L300" s="14" t="s">
        <v>82</v>
      </c>
      <c r="M300" s="11"/>
      <c r="N300" s="15">
        <v>0.34</v>
      </c>
      <c r="O300" s="15" t="str">
        <f>VLOOKUP(A300,Result!A:D,2,FALSE)</f>
        <v>No</v>
      </c>
      <c r="P300" s="15">
        <f>VLOOKUP(A300,Result!A:D,4,FALSE)</f>
        <v>0.30499999999999999</v>
      </c>
      <c r="Q300" s="16">
        <f>VLOOKUP(A300,Result!A:D,3,FALSE)</f>
        <v>0</v>
      </c>
      <c r="R300" s="16">
        <f>VLOOKUP(A300,Result!A:E,5,FALSE)</f>
        <v>0</v>
      </c>
      <c r="S300" s="28">
        <f>P300+Q300+R300</f>
        <v>0.30499999999999999</v>
      </c>
      <c r="T300" s="32">
        <f t="shared" si="18"/>
        <v>0</v>
      </c>
      <c r="U300" s="32">
        <f t="shared" si="19"/>
        <v>222.65</v>
      </c>
      <c r="V300" s="33">
        <f t="shared" si="17"/>
        <v>328.5</v>
      </c>
      <c r="W300" s="34">
        <f t="shared" si="20"/>
        <v>551.15</v>
      </c>
      <c r="X300" s="10"/>
      <c r="Y300" s="10"/>
      <c r="Z300" s="10"/>
      <c r="AA300" s="10"/>
      <c r="AB300" s="10"/>
      <c r="AC300" s="10"/>
      <c r="AD300" s="10"/>
      <c r="AE300" s="10"/>
      <c r="AF300" s="10"/>
      <c r="AG300" s="10"/>
      <c r="AH300" s="10"/>
      <c r="AI300" s="10"/>
    </row>
    <row r="301" spans="1:35" ht="15.75" customHeight="1" x14ac:dyDescent="0.25">
      <c r="A301" s="6">
        <v>574</v>
      </c>
      <c r="B301" s="11" t="s">
        <v>112</v>
      </c>
      <c r="C301" s="11" t="s">
        <v>1606</v>
      </c>
      <c r="D301" s="11" t="s">
        <v>2116</v>
      </c>
      <c r="E301" s="12">
        <v>20107</v>
      </c>
      <c r="F301" s="17">
        <v>43938</v>
      </c>
      <c r="G301" s="12">
        <v>43838</v>
      </c>
      <c r="H301" s="11" t="s">
        <v>78</v>
      </c>
      <c r="I301" s="14" t="s">
        <v>115</v>
      </c>
      <c r="J301" s="11" t="s">
        <v>97</v>
      </c>
      <c r="K301" s="11" t="s">
        <v>82</v>
      </c>
      <c r="L301" s="14" t="s">
        <v>2117</v>
      </c>
      <c r="M301" s="11" t="s">
        <v>2118</v>
      </c>
      <c r="N301" s="15">
        <v>0.46</v>
      </c>
      <c r="O301" s="15" t="str">
        <f>VLOOKUP(A301,Result!A:D,2,FALSE)</f>
        <v>No</v>
      </c>
      <c r="P301" s="15">
        <f>VLOOKUP(A301,Result!A:D,4,FALSE)</f>
        <v>0</v>
      </c>
      <c r="Q301" s="16">
        <f>VLOOKUP(A301,Result!A:D,3,FALSE)</f>
        <v>0.106</v>
      </c>
      <c r="R301" s="16">
        <f>VLOOKUP(A301,Result!A:E,5,FALSE)</f>
        <v>0</v>
      </c>
      <c r="S301" s="28">
        <f>P301+Q301+R301</f>
        <v>0.106</v>
      </c>
      <c r="T301" s="32">
        <f t="shared" si="18"/>
        <v>63.599999999999994</v>
      </c>
      <c r="U301" s="32">
        <f t="shared" si="19"/>
        <v>77.38</v>
      </c>
      <c r="V301" s="33">
        <f t="shared" si="17"/>
        <v>328.5</v>
      </c>
      <c r="W301" s="34">
        <f t="shared" si="20"/>
        <v>405.88</v>
      </c>
      <c r="X301" s="10"/>
      <c r="Y301" s="10"/>
      <c r="Z301" s="10"/>
      <c r="AA301" s="10"/>
      <c r="AB301" s="10"/>
      <c r="AC301" s="10"/>
      <c r="AD301" s="10"/>
      <c r="AE301" s="10"/>
      <c r="AF301" s="10"/>
      <c r="AG301" s="10"/>
      <c r="AH301" s="10"/>
      <c r="AI301" s="10"/>
    </row>
    <row r="302" spans="1:35" ht="15.75" customHeight="1" x14ac:dyDescent="0.25">
      <c r="A302" s="6">
        <v>575</v>
      </c>
      <c r="B302" s="11" t="s">
        <v>112</v>
      </c>
      <c r="C302" s="11" t="s">
        <v>1619</v>
      </c>
      <c r="D302" s="11" t="s">
        <v>2119</v>
      </c>
      <c r="E302" s="12">
        <v>18887</v>
      </c>
      <c r="F302" s="17">
        <v>43956</v>
      </c>
      <c r="G302" s="12">
        <v>43879</v>
      </c>
      <c r="H302" s="11" t="s">
        <v>114</v>
      </c>
      <c r="I302" s="14" t="s">
        <v>131</v>
      </c>
      <c r="J302" s="11" t="s">
        <v>80</v>
      </c>
      <c r="K302" s="11" t="s">
        <v>2120</v>
      </c>
      <c r="L302" s="14" t="s">
        <v>82</v>
      </c>
      <c r="M302" s="11" t="s">
        <v>2121</v>
      </c>
      <c r="N302" s="15">
        <v>0.56999999999999995</v>
      </c>
      <c r="O302" s="15" t="str">
        <f>VLOOKUP(A302,Result!A:D,2,FALSE)</f>
        <v>No</v>
      </c>
      <c r="P302" s="15">
        <f>VLOOKUP(A302,Result!A:D,4,FALSE)</f>
        <v>0.33500000000000002</v>
      </c>
      <c r="Q302" s="16">
        <f>VLOOKUP(A302,Result!A:D,3,FALSE)</f>
        <v>0</v>
      </c>
      <c r="R302" s="16">
        <f>VLOOKUP(A302,Result!A:E,5,FALSE)</f>
        <v>0</v>
      </c>
      <c r="S302" s="28">
        <f>P302+Q302+R302</f>
        <v>0.33500000000000002</v>
      </c>
      <c r="T302" s="32">
        <f t="shared" si="18"/>
        <v>0</v>
      </c>
      <c r="U302" s="32">
        <f t="shared" si="19"/>
        <v>244.55</v>
      </c>
      <c r="V302" s="33">
        <f t="shared" ref="V302:V365" si="21">SUM(0.45*73/0.1)</f>
        <v>328.5</v>
      </c>
      <c r="W302" s="34">
        <f t="shared" si="20"/>
        <v>573.04999999999995</v>
      </c>
      <c r="X302" s="10"/>
      <c r="Y302" s="10"/>
      <c r="Z302" s="10"/>
      <c r="AA302" s="10"/>
      <c r="AB302" s="10"/>
      <c r="AC302" s="10"/>
      <c r="AD302" s="10"/>
      <c r="AE302" s="10"/>
      <c r="AF302" s="10"/>
      <c r="AG302" s="10"/>
      <c r="AH302" s="10"/>
      <c r="AI302" s="10"/>
    </row>
    <row r="303" spans="1:35" ht="15.75" customHeight="1" x14ac:dyDescent="0.25">
      <c r="A303" s="6">
        <v>576</v>
      </c>
      <c r="B303" s="11" t="s">
        <v>112</v>
      </c>
      <c r="C303" s="11" t="s">
        <v>1619</v>
      </c>
      <c r="D303" s="11" t="s">
        <v>2122</v>
      </c>
      <c r="E303" s="12">
        <v>17483</v>
      </c>
      <c r="F303" s="17">
        <v>43978</v>
      </c>
      <c r="G303" s="12">
        <v>43879</v>
      </c>
      <c r="H303" s="11" t="s">
        <v>114</v>
      </c>
      <c r="I303" s="14" t="s">
        <v>2123</v>
      </c>
      <c r="J303" s="11" t="s">
        <v>80</v>
      </c>
      <c r="K303" s="11" t="s">
        <v>1655</v>
      </c>
      <c r="L303" s="14" t="s">
        <v>82</v>
      </c>
      <c r="M303" s="11"/>
      <c r="N303" s="15">
        <v>0.64</v>
      </c>
      <c r="O303" s="15" t="str">
        <f>VLOOKUP(A303,Result!A:D,2,FALSE)</f>
        <v>No</v>
      </c>
      <c r="P303" s="15">
        <f>VLOOKUP(A303,Result!A:D,4,FALSE)</f>
        <v>0.48099999999999998</v>
      </c>
      <c r="Q303" s="16">
        <f>VLOOKUP(A303,Result!A:D,3,FALSE)</f>
        <v>0</v>
      </c>
      <c r="R303" s="16">
        <f>VLOOKUP(A303,Result!A:E,5,FALSE)</f>
        <v>0</v>
      </c>
      <c r="S303" s="28">
        <f>P303+Q303+R303</f>
        <v>0.48099999999999998</v>
      </c>
      <c r="T303" s="32">
        <f t="shared" si="18"/>
        <v>0</v>
      </c>
      <c r="U303" s="32">
        <f t="shared" si="19"/>
        <v>351.13</v>
      </c>
      <c r="V303" s="33">
        <f t="shared" si="21"/>
        <v>328.5</v>
      </c>
      <c r="W303" s="34">
        <f t="shared" si="20"/>
        <v>679.63</v>
      </c>
      <c r="X303" s="10"/>
      <c r="Y303" s="10"/>
      <c r="Z303" s="10"/>
      <c r="AA303" s="10"/>
      <c r="AB303" s="10"/>
      <c r="AC303" s="10"/>
      <c r="AD303" s="10"/>
      <c r="AE303" s="10"/>
      <c r="AF303" s="10"/>
      <c r="AG303" s="10"/>
      <c r="AH303" s="10"/>
      <c r="AI303" s="10"/>
    </row>
    <row r="304" spans="1:35" ht="15.75" customHeight="1" x14ac:dyDescent="0.25">
      <c r="A304" s="6">
        <v>577</v>
      </c>
      <c r="B304" s="11" t="s">
        <v>112</v>
      </c>
      <c r="C304" s="11" t="s">
        <v>1606</v>
      </c>
      <c r="D304" s="11" t="s">
        <v>2124</v>
      </c>
      <c r="E304" s="12">
        <v>18056</v>
      </c>
      <c r="F304" s="17">
        <v>44011</v>
      </c>
      <c r="G304" s="12">
        <v>43871</v>
      </c>
      <c r="H304" s="11" t="s">
        <v>114</v>
      </c>
      <c r="I304" s="14" t="s">
        <v>97</v>
      </c>
      <c r="J304" s="11" t="s">
        <v>97</v>
      </c>
      <c r="K304" s="11" t="s">
        <v>82</v>
      </c>
      <c r="L304" s="14" t="s">
        <v>82</v>
      </c>
      <c r="M304" s="11" t="s">
        <v>2125</v>
      </c>
      <c r="N304" s="15">
        <v>0.72</v>
      </c>
      <c r="O304" s="15" t="str">
        <f>VLOOKUP(A304,Result!A:D,2,FALSE)</f>
        <v>No</v>
      </c>
      <c r="P304" s="15">
        <f>VLOOKUP(A304,Result!A:D,4,FALSE)</f>
        <v>0</v>
      </c>
      <c r="Q304" s="16">
        <f>VLOOKUP(A304,Result!A:D,3,FALSE)</f>
        <v>0</v>
      </c>
      <c r="R304" s="16">
        <f>VLOOKUP(A304,Result!A:E,5,FALSE)</f>
        <v>0</v>
      </c>
      <c r="S304" s="28">
        <f>P304+Q304+R304</f>
        <v>0</v>
      </c>
      <c r="T304" s="32">
        <f t="shared" si="18"/>
        <v>0</v>
      </c>
      <c r="U304" s="32">
        <f t="shared" si="19"/>
        <v>0</v>
      </c>
      <c r="V304" s="33">
        <f t="shared" si="21"/>
        <v>328.5</v>
      </c>
      <c r="W304" s="34">
        <f t="shared" si="20"/>
        <v>328.5</v>
      </c>
      <c r="X304" s="10"/>
      <c r="Y304" s="10"/>
      <c r="Z304" s="10"/>
      <c r="AA304" s="10"/>
      <c r="AB304" s="10"/>
      <c r="AC304" s="10"/>
      <c r="AD304" s="10"/>
      <c r="AE304" s="10"/>
      <c r="AF304" s="10"/>
      <c r="AG304" s="10"/>
      <c r="AH304" s="10"/>
      <c r="AI304" s="10"/>
    </row>
    <row r="305" spans="1:35" ht="15.75" customHeight="1" x14ac:dyDescent="0.25">
      <c r="A305" s="6">
        <v>578</v>
      </c>
      <c r="B305" s="11" t="s">
        <v>112</v>
      </c>
      <c r="C305" s="11" t="s">
        <v>1606</v>
      </c>
      <c r="D305" s="11" t="s">
        <v>2126</v>
      </c>
      <c r="E305" s="12">
        <v>18190</v>
      </c>
      <c r="F305" s="17">
        <v>44011</v>
      </c>
      <c r="G305" s="12">
        <v>43879</v>
      </c>
      <c r="H305" s="11" t="s">
        <v>114</v>
      </c>
      <c r="I305" s="14" t="s">
        <v>2127</v>
      </c>
      <c r="J305" s="11" t="s">
        <v>2128</v>
      </c>
      <c r="K305" s="11" t="s">
        <v>82</v>
      </c>
      <c r="L305" s="14" t="s">
        <v>2129</v>
      </c>
      <c r="M305" s="11" t="s">
        <v>2130</v>
      </c>
      <c r="N305" s="15">
        <v>1.52</v>
      </c>
      <c r="O305" s="15" t="str">
        <f>VLOOKUP(A305,Result!A:D,2,FALSE)</f>
        <v>No</v>
      </c>
      <c r="P305" s="15">
        <f>VLOOKUP(A305,Result!A:D,4,FALSE)</f>
        <v>0.27100000000000002</v>
      </c>
      <c r="Q305" s="16">
        <f>VLOOKUP(A305,Result!A:D,3,FALSE)</f>
        <v>0.214</v>
      </c>
      <c r="R305" s="16">
        <f>VLOOKUP(A305,Result!A:E,5,FALSE)</f>
        <v>0</v>
      </c>
      <c r="S305" s="28">
        <f>P305+Q305+R305</f>
        <v>0.48499999999999999</v>
      </c>
      <c r="T305" s="32">
        <f t="shared" si="18"/>
        <v>128.39999999999998</v>
      </c>
      <c r="U305" s="32">
        <f t="shared" si="19"/>
        <v>354.05</v>
      </c>
      <c r="V305" s="33">
        <f t="shared" si="21"/>
        <v>328.5</v>
      </c>
      <c r="W305" s="34">
        <f t="shared" si="20"/>
        <v>682.55</v>
      </c>
      <c r="X305" s="10"/>
      <c r="Y305" s="10"/>
      <c r="Z305" s="10"/>
      <c r="AA305" s="10"/>
      <c r="AB305" s="10"/>
      <c r="AC305" s="10"/>
      <c r="AD305" s="10"/>
      <c r="AE305" s="10"/>
      <c r="AF305" s="10"/>
      <c r="AG305" s="10"/>
      <c r="AH305" s="10"/>
      <c r="AI305" s="10"/>
    </row>
    <row r="306" spans="1:35" ht="15.75" customHeight="1" x14ac:dyDescent="0.25">
      <c r="A306" s="6">
        <v>579</v>
      </c>
      <c r="B306" s="11" t="s">
        <v>112</v>
      </c>
      <c r="C306" s="11" t="s">
        <v>1619</v>
      </c>
      <c r="D306" s="11" t="s">
        <v>2131</v>
      </c>
      <c r="E306" s="12">
        <v>18545</v>
      </c>
      <c r="F306" s="13">
        <v>43990</v>
      </c>
      <c r="G306" s="12">
        <v>43880</v>
      </c>
      <c r="H306" s="11" t="s">
        <v>108</v>
      </c>
      <c r="I306" s="14" t="s">
        <v>2132</v>
      </c>
      <c r="J306" s="11" t="s">
        <v>80</v>
      </c>
      <c r="K306" s="11" t="s">
        <v>82</v>
      </c>
      <c r="L306" s="14" t="s">
        <v>82</v>
      </c>
      <c r="M306" s="11" t="s">
        <v>94</v>
      </c>
      <c r="N306" s="15">
        <v>1.72</v>
      </c>
      <c r="O306" s="15" t="str">
        <f>VLOOKUP(A306,Result!A:D,2,FALSE)</f>
        <v>No</v>
      </c>
      <c r="P306" s="15">
        <f>VLOOKUP(A306,Result!A:D,4,FALSE)</f>
        <v>1.2809999999999999</v>
      </c>
      <c r="Q306" s="16">
        <f>VLOOKUP(A306,Result!A:D,3,FALSE)</f>
        <v>0</v>
      </c>
      <c r="R306" s="16">
        <f>VLOOKUP(A306,Result!A:E,5,FALSE)</f>
        <v>0</v>
      </c>
      <c r="S306" s="28">
        <f>P306+Q306+R306</f>
        <v>1.2809999999999999</v>
      </c>
      <c r="T306" s="32">
        <f t="shared" si="18"/>
        <v>0</v>
      </c>
      <c r="U306" s="32">
        <f t="shared" si="19"/>
        <v>935.12999999999988</v>
      </c>
      <c r="V306" s="33">
        <f t="shared" si="21"/>
        <v>328.5</v>
      </c>
      <c r="W306" s="34">
        <f t="shared" si="20"/>
        <v>1263.6299999999999</v>
      </c>
      <c r="X306" s="10"/>
      <c r="Y306" s="10"/>
      <c r="Z306" s="10"/>
      <c r="AA306" s="10"/>
      <c r="AB306" s="10"/>
      <c r="AC306" s="10"/>
      <c r="AD306" s="10"/>
      <c r="AE306" s="10"/>
      <c r="AF306" s="10"/>
      <c r="AG306" s="10"/>
      <c r="AH306" s="10"/>
      <c r="AI306" s="10"/>
    </row>
    <row r="307" spans="1:35" ht="15.75" customHeight="1" x14ac:dyDescent="0.25">
      <c r="A307" s="6">
        <v>580</v>
      </c>
      <c r="B307" s="11" t="s">
        <v>112</v>
      </c>
      <c r="C307" s="11" t="s">
        <v>1606</v>
      </c>
      <c r="D307" s="11" t="s">
        <v>2133</v>
      </c>
      <c r="E307" s="12">
        <v>15872</v>
      </c>
      <c r="F307" s="17">
        <v>43977</v>
      </c>
      <c r="G307" s="12">
        <v>43879</v>
      </c>
      <c r="H307" s="11" t="s">
        <v>114</v>
      </c>
      <c r="I307" s="14" t="s">
        <v>2134</v>
      </c>
      <c r="J307" s="11" t="s">
        <v>2135</v>
      </c>
      <c r="K307" s="11" t="s">
        <v>2136</v>
      </c>
      <c r="L307" s="14" t="s">
        <v>2137</v>
      </c>
      <c r="M307" s="11" t="s">
        <v>2138</v>
      </c>
      <c r="N307" s="15">
        <v>1.04</v>
      </c>
      <c r="O307" s="15" t="str">
        <f>VLOOKUP(A307,Result!A:D,2,FALSE)</f>
        <v>No</v>
      </c>
      <c r="P307" s="15">
        <f>VLOOKUP(A307,Result!A:D,4,FALSE)</f>
        <v>2.27</v>
      </c>
      <c r="Q307" s="16">
        <f>VLOOKUP(A307,Result!A:D,3,FALSE)</f>
        <v>0.82899999999999996</v>
      </c>
      <c r="R307" s="16">
        <f>VLOOKUP(A307,Result!A:E,5,FALSE)</f>
        <v>0.35399999999999998</v>
      </c>
      <c r="S307" s="28">
        <f>P307+Q307+R307</f>
        <v>3.4530000000000003</v>
      </c>
      <c r="T307" s="32">
        <f t="shared" si="18"/>
        <v>709.79999999999984</v>
      </c>
      <c r="U307" s="32">
        <f t="shared" si="19"/>
        <v>2520.69</v>
      </c>
      <c r="V307" s="33">
        <f t="shared" si="21"/>
        <v>328.5</v>
      </c>
      <c r="W307" s="34">
        <f t="shared" si="20"/>
        <v>2849.19</v>
      </c>
      <c r="X307" s="10"/>
      <c r="Y307" s="10"/>
      <c r="Z307" s="10"/>
      <c r="AA307" s="10"/>
      <c r="AB307" s="10"/>
      <c r="AC307" s="10"/>
      <c r="AD307" s="10"/>
      <c r="AE307" s="10"/>
      <c r="AF307" s="10"/>
      <c r="AG307" s="10"/>
      <c r="AH307" s="10"/>
      <c r="AI307" s="10"/>
    </row>
    <row r="308" spans="1:35" ht="15.75" customHeight="1" x14ac:dyDescent="0.25">
      <c r="A308" s="6">
        <v>581</v>
      </c>
      <c r="B308" s="11" t="s">
        <v>112</v>
      </c>
      <c r="C308" s="11" t="s">
        <v>1619</v>
      </c>
      <c r="D308" s="11" t="s">
        <v>2139</v>
      </c>
      <c r="E308" s="12">
        <v>15699</v>
      </c>
      <c r="F308" s="17">
        <v>43965</v>
      </c>
      <c r="G308" s="12">
        <v>43910</v>
      </c>
      <c r="H308" s="11" t="s">
        <v>108</v>
      </c>
      <c r="I308" s="14" t="s">
        <v>136</v>
      </c>
      <c r="J308" s="11" t="s">
        <v>80</v>
      </c>
      <c r="K308" s="11"/>
      <c r="L308" s="14" t="s">
        <v>82</v>
      </c>
      <c r="M308" s="11"/>
      <c r="N308" s="15">
        <v>0.85</v>
      </c>
      <c r="O308" s="15" t="str">
        <f>VLOOKUP(A308,Result!A:D,2,FALSE)</f>
        <v>No</v>
      </c>
      <c r="P308" s="15">
        <f>VLOOKUP(A308,Result!A:D,4,FALSE)</f>
        <v>0.106</v>
      </c>
      <c r="Q308" s="16">
        <f>VLOOKUP(A308,Result!A:D,3,FALSE)</f>
        <v>0</v>
      </c>
      <c r="R308" s="16">
        <f>VLOOKUP(A308,Result!A:E,5,FALSE)</f>
        <v>0</v>
      </c>
      <c r="S308" s="28">
        <f>P308+Q308+R308</f>
        <v>0.106</v>
      </c>
      <c r="T308" s="32">
        <f t="shared" si="18"/>
        <v>0</v>
      </c>
      <c r="U308" s="32">
        <f t="shared" si="19"/>
        <v>77.38</v>
      </c>
      <c r="V308" s="33">
        <f t="shared" si="21"/>
        <v>328.5</v>
      </c>
      <c r="W308" s="34">
        <f t="shared" si="20"/>
        <v>405.88</v>
      </c>
      <c r="X308" s="10"/>
      <c r="Y308" s="10"/>
      <c r="Z308" s="10"/>
      <c r="AA308" s="10"/>
      <c r="AB308" s="10"/>
      <c r="AC308" s="10"/>
      <c r="AD308" s="10"/>
      <c r="AE308" s="10"/>
      <c r="AF308" s="10"/>
      <c r="AG308" s="10"/>
      <c r="AH308" s="10"/>
      <c r="AI308" s="10"/>
    </row>
    <row r="309" spans="1:35" ht="15.75" customHeight="1" x14ac:dyDescent="0.25">
      <c r="A309" s="6">
        <v>582</v>
      </c>
      <c r="B309" s="11" t="s">
        <v>112</v>
      </c>
      <c r="C309" s="11" t="s">
        <v>1606</v>
      </c>
      <c r="D309" s="11" t="s">
        <v>2140</v>
      </c>
      <c r="E309" s="12">
        <v>16970</v>
      </c>
      <c r="F309" s="17">
        <v>43970</v>
      </c>
      <c r="G309" s="12">
        <v>43833</v>
      </c>
      <c r="H309" s="11" t="s">
        <v>78</v>
      </c>
      <c r="I309" s="14" t="s">
        <v>265</v>
      </c>
      <c r="J309" s="11" t="s">
        <v>2141</v>
      </c>
      <c r="K309" s="11" t="s">
        <v>82</v>
      </c>
      <c r="L309" s="14" t="s">
        <v>82</v>
      </c>
      <c r="M309" s="11" t="s">
        <v>2142</v>
      </c>
      <c r="N309" s="15">
        <v>0.39</v>
      </c>
      <c r="O309" s="15" t="str">
        <f>VLOOKUP(A309,Result!A:D,2,FALSE)</f>
        <v>No</v>
      </c>
      <c r="P309" s="15">
        <f>VLOOKUP(A309,Result!A:D,4,FALSE)</f>
        <v>6.8000000000000005E-2</v>
      </c>
      <c r="Q309" s="16">
        <f>VLOOKUP(A309,Result!A:D,3,FALSE)</f>
        <v>0</v>
      </c>
      <c r="R309" s="16">
        <f>VLOOKUP(A309,Result!A:E,5,FALSE)</f>
        <v>0</v>
      </c>
      <c r="S309" s="28">
        <f>P309+Q309+R309</f>
        <v>6.8000000000000005E-2</v>
      </c>
      <c r="T309" s="32">
        <f t="shared" si="18"/>
        <v>0</v>
      </c>
      <c r="U309" s="32">
        <f t="shared" si="19"/>
        <v>49.64</v>
      </c>
      <c r="V309" s="33">
        <f t="shared" si="21"/>
        <v>328.5</v>
      </c>
      <c r="W309" s="34">
        <f t="shared" si="20"/>
        <v>378.14</v>
      </c>
      <c r="X309" s="10"/>
      <c r="Y309" s="10"/>
      <c r="Z309" s="10"/>
      <c r="AA309" s="10"/>
      <c r="AB309" s="10"/>
      <c r="AC309" s="10"/>
      <c r="AD309" s="10"/>
      <c r="AE309" s="10"/>
      <c r="AF309" s="10"/>
      <c r="AG309" s="10"/>
      <c r="AH309" s="10"/>
      <c r="AI309" s="10"/>
    </row>
    <row r="310" spans="1:35" ht="15.75" customHeight="1" x14ac:dyDescent="0.25">
      <c r="A310" s="6">
        <v>583</v>
      </c>
      <c r="B310" s="11" t="s">
        <v>112</v>
      </c>
      <c r="C310" s="11" t="s">
        <v>1606</v>
      </c>
      <c r="D310" s="11" t="s">
        <v>2143</v>
      </c>
      <c r="E310" s="12">
        <v>17389</v>
      </c>
      <c r="F310" s="17">
        <v>43969</v>
      </c>
      <c r="G310" s="12">
        <v>43879</v>
      </c>
      <c r="H310" s="11" t="s">
        <v>114</v>
      </c>
      <c r="I310" s="14" t="s">
        <v>2144</v>
      </c>
      <c r="J310" s="11" t="s">
        <v>2145</v>
      </c>
      <c r="K310" s="11" t="s">
        <v>2146</v>
      </c>
      <c r="L310" s="14" t="s">
        <v>2147</v>
      </c>
      <c r="M310" s="11" t="s">
        <v>94</v>
      </c>
      <c r="N310" s="15">
        <v>0.86</v>
      </c>
      <c r="O310" s="15" t="str">
        <f>VLOOKUP(A310,Result!A:D,2,FALSE)</f>
        <v>No</v>
      </c>
      <c r="P310" s="15">
        <f>VLOOKUP(A310,Result!A:D,4,FALSE)</f>
        <v>1.3340000000000001</v>
      </c>
      <c r="Q310" s="16">
        <f>VLOOKUP(A310,Result!A:D,3,FALSE)</f>
        <v>0.73299999999999998</v>
      </c>
      <c r="R310" s="16">
        <f>VLOOKUP(A310,Result!A:E,5,FALSE)</f>
        <v>0</v>
      </c>
      <c r="S310" s="28">
        <f>P310+Q310+R310</f>
        <v>2.0670000000000002</v>
      </c>
      <c r="T310" s="32">
        <f t="shared" ref="T310:T373" si="22">SUM((Q310+R310)*60/0.1)</f>
        <v>439.79999999999995</v>
      </c>
      <c r="U310" s="32">
        <f t="shared" ref="U310:U373" si="23">SUM(S310*73/0.1)</f>
        <v>1508.91</v>
      </c>
      <c r="V310" s="33">
        <f t="shared" si="21"/>
        <v>328.5</v>
      </c>
      <c r="W310" s="34">
        <f t="shared" si="20"/>
        <v>1837.41</v>
      </c>
      <c r="X310" s="10"/>
      <c r="Y310" s="10"/>
      <c r="Z310" s="10"/>
      <c r="AA310" s="10"/>
      <c r="AB310" s="10"/>
      <c r="AC310" s="10"/>
      <c r="AD310" s="10"/>
      <c r="AE310" s="10"/>
      <c r="AF310" s="10"/>
      <c r="AG310" s="10"/>
      <c r="AH310" s="10"/>
      <c r="AI310" s="10"/>
    </row>
    <row r="311" spans="1:35" ht="15.75" customHeight="1" x14ac:dyDescent="0.25">
      <c r="A311" s="6">
        <v>584</v>
      </c>
      <c r="B311" s="11" t="s">
        <v>112</v>
      </c>
      <c r="C311" s="11" t="s">
        <v>1606</v>
      </c>
      <c r="D311" s="11" t="s">
        <v>2148</v>
      </c>
      <c r="E311" s="12">
        <v>14419</v>
      </c>
      <c r="F311" s="19"/>
      <c r="G311" s="12">
        <v>43859</v>
      </c>
      <c r="H311" s="11" t="s">
        <v>78</v>
      </c>
      <c r="I311" s="14" t="s">
        <v>2149</v>
      </c>
      <c r="J311" s="11" t="s">
        <v>2150</v>
      </c>
      <c r="K311" s="11" t="s">
        <v>2151</v>
      </c>
      <c r="L311" s="14" t="s">
        <v>2152</v>
      </c>
      <c r="M311" s="11" t="s">
        <v>82</v>
      </c>
      <c r="N311" s="15">
        <v>1.39</v>
      </c>
      <c r="O311" s="15" t="str">
        <f>VLOOKUP(A311,Result!A:D,2,FALSE)</f>
        <v>No</v>
      </c>
      <c r="P311" s="15">
        <f>VLOOKUP(A311,Result!A:D,4,FALSE)</f>
        <v>1.038</v>
      </c>
      <c r="Q311" s="16">
        <f>VLOOKUP(A311,Result!A:D,3,FALSE)</f>
        <v>0.53900000000000003</v>
      </c>
      <c r="R311" s="16">
        <f>VLOOKUP(A311,Result!A:E,5,FALSE)</f>
        <v>0</v>
      </c>
      <c r="S311" s="28">
        <f>P311+Q311+R311</f>
        <v>1.577</v>
      </c>
      <c r="T311" s="32">
        <f t="shared" si="22"/>
        <v>323.40000000000003</v>
      </c>
      <c r="U311" s="32">
        <f t="shared" si="23"/>
        <v>1151.2099999999998</v>
      </c>
      <c r="V311" s="33">
        <f t="shared" si="21"/>
        <v>328.5</v>
      </c>
      <c r="W311" s="34">
        <f t="shared" si="20"/>
        <v>1479.7099999999998</v>
      </c>
      <c r="X311" s="10"/>
      <c r="Y311" s="10"/>
      <c r="Z311" s="10"/>
      <c r="AA311" s="10"/>
      <c r="AB311" s="10"/>
      <c r="AC311" s="10"/>
      <c r="AD311" s="10"/>
      <c r="AE311" s="10"/>
      <c r="AF311" s="10"/>
      <c r="AG311" s="10"/>
      <c r="AH311" s="10"/>
      <c r="AI311" s="10"/>
    </row>
    <row r="312" spans="1:35" ht="15.75" customHeight="1" x14ac:dyDescent="0.25">
      <c r="A312" s="6">
        <v>585</v>
      </c>
      <c r="B312" s="11" t="s">
        <v>112</v>
      </c>
      <c r="C312" s="11" t="s">
        <v>1619</v>
      </c>
      <c r="D312" s="11" t="s">
        <v>2153</v>
      </c>
      <c r="E312" s="12">
        <v>19365</v>
      </c>
      <c r="F312" s="17">
        <v>44026</v>
      </c>
      <c r="G312" s="12">
        <v>43873</v>
      </c>
      <c r="H312" s="11" t="s">
        <v>114</v>
      </c>
      <c r="I312" s="14" t="s">
        <v>2154</v>
      </c>
      <c r="J312" s="11" t="s">
        <v>80</v>
      </c>
      <c r="K312" s="11" t="s">
        <v>2155</v>
      </c>
      <c r="L312" s="14" t="s">
        <v>82</v>
      </c>
      <c r="M312" s="11"/>
      <c r="N312" s="15">
        <v>1.47</v>
      </c>
      <c r="O312" s="15" t="str">
        <f>VLOOKUP(A312,Result!A:D,2,FALSE)</f>
        <v>No</v>
      </c>
      <c r="P312" s="15">
        <f>VLOOKUP(A312,Result!A:D,4,FALSE)</f>
        <v>2.6150000000000002</v>
      </c>
      <c r="Q312" s="16">
        <f>VLOOKUP(A312,Result!A:D,3,FALSE)</f>
        <v>0</v>
      </c>
      <c r="R312" s="16">
        <f>VLOOKUP(A312,Result!A:E,5,FALSE)</f>
        <v>0.111</v>
      </c>
      <c r="S312" s="28">
        <f>P312+Q312+R312</f>
        <v>2.7260000000000004</v>
      </c>
      <c r="T312" s="32">
        <f t="shared" si="22"/>
        <v>66.599999999999994</v>
      </c>
      <c r="U312" s="32">
        <f t="shared" si="23"/>
        <v>1989.98</v>
      </c>
      <c r="V312" s="33">
        <f t="shared" si="21"/>
        <v>328.5</v>
      </c>
      <c r="W312" s="34">
        <f t="shared" si="20"/>
        <v>2318.48</v>
      </c>
      <c r="X312" s="10"/>
      <c r="Y312" s="10"/>
      <c r="Z312" s="10"/>
      <c r="AA312" s="10"/>
      <c r="AB312" s="10"/>
      <c r="AC312" s="10"/>
      <c r="AD312" s="10"/>
      <c r="AE312" s="10"/>
      <c r="AF312" s="10"/>
      <c r="AG312" s="10"/>
      <c r="AH312" s="10"/>
      <c r="AI312" s="10"/>
    </row>
    <row r="313" spans="1:35" ht="15.75" customHeight="1" x14ac:dyDescent="0.25">
      <c r="A313" s="6">
        <v>586</v>
      </c>
      <c r="B313" s="11" t="s">
        <v>112</v>
      </c>
      <c r="C313" s="11" t="s">
        <v>1619</v>
      </c>
      <c r="D313" s="11" t="s">
        <v>2156</v>
      </c>
      <c r="E313" s="12">
        <v>22804</v>
      </c>
      <c r="F313" s="17">
        <v>43962</v>
      </c>
      <c r="G313" s="12">
        <v>43859</v>
      </c>
      <c r="H313" s="11" t="s">
        <v>78</v>
      </c>
      <c r="I313" s="14" t="s">
        <v>2157</v>
      </c>
      <c r="J313" s="11" t="s">
        <v>80</v>
      </c>
      <c r="K313" s="11" t="s">
        <v>82</v>
      </c>
      <c r="L313" s="14" t="s">
        <v>82</v>
      </c>
      <c r="M313" s="11" t="s">
        <v>2158</v>
      </c>
      <c r="N313" s="15">
        <v>3</v>
      </c>
      <c r="O313" s="15" t="str">
        <f>VLOOKUP(A313,Result!A:D,2,FALSE)</f>
        <v>No</v>
      </c>
      <c r="P313" s="15">
        <f>VLOOKUP(A313,Result!A:D,4,FALSE)</f>
        <v>2.3610000000000002</v>
      </c>
      <c r="Q313" s="16">
        <f>VLOOKUP(A313,Result!A:D,3,FALSE)</f>
        <v>0</v>
      </c>
      <c r="R313" s="16">
        <f>VLOOKUP(A313,Result!A:E,5,FALSE)</f>
        <v>0</v>
      </c>
      <c r="S313" s="28">
        <f>P313+Q313+R313</f>
        <v>2.3610000000000002</v>
      </c>
      <c r="T313" s="32">
        <f t="shared" si="22"/>
        <v>0</v>
      </c>
      <c r="U313" s="32">
        <f t="shared" si="23"/>
        <v>1723.53</v>
      </c>
      <c r="V313" s="33">
        <f t="shared" si="21"/>
        <v>328.5</v>
      </c>
      <c r="W313" s="34">
        <f t="shared" si="20"/>
        <v>2052.0299999999997</v>
      </c>
      <c r="X313" s="10"/>
      <c r="Y313" s="10"/>
      <c r="Z313" s="10"/>
      <c r="AA313" s="10"/>
      <c r="AB313" s="10"/>
      <c r="AC313" s="10"/>
      <c r="AD313" s="10"/>
      <c r="AE313" s="10"/>
      <c r="AF313" s="10"/>
      <c r="AG313" s="10"/>
      <c r="AH313" s="10"/>
      <c r="AI313" s="10"/>
    </row>
    <row r="314" spans="1:35" ht="15.75" customHeight="1" x14ac:dyDescent="0.25">
      <c r="A314" s="6">
        <v>587</v>
      </c>
      <c r="B314" s="11" t="s">
        <v>112</v>
      </c>
      <c r="C314" s="11" t="s">
        <v>1606</v>
      </c>
      <c r="D314" s="11" t="s">
        <v>2159</v>
      </c>
      <c r="E314" s="12">
        <v>18715</v>
      </c>
      <c r="F314" s="17">
        <v>43987</v>
      </c>
      <c r="G314" s="12">
        <v>43880</v>
      </c>
      <c r="H314" s="11" t="s">
        <v>114</v>
      </c>
      <c r="I314" s="14" t="s">
        <v>97</v>
      </c>
      <c r="J314" s="11" t="s">
        <v>97</v>
      </c>
      <c r="K314" s="11" t="s">
        <v>82</v>
      </c>
      <c r="L314" s="14" t="s">
        <v>82</v>
      </c>
      <c r="M314" s="11" t="s">
        <v>2160</v>
      </c>
      <c r="N314" s="15">
        <v>0.87</v>
      </c>
      <c r="O314" s="15" t="str">
        <f>VLOOKUP(A314,Result!A:D,2,FALSE)</f>
        <v>No</v>
      </c>
      <c r="P314" s="15">
        <f>VLOOKUP(A314,Result!A:D,4,FALSE)</f>
        <v>0</v>
      </c>
      <c r="Q314" s="16">
        <f>VLOOKUP(A314,Result!A:D,3,FALSE)</f>
        <v>0</v>
      </c>
      <c r="R314" s="16">
        <f>VLOOKUP(A314,Result!A:E,5,FALSE)</f>
        <v>0</v>
      </c>
      <c r="S314" s="28">
        <f>P314+Q314+R314</f>
        <v>0</v>
      </c>
      <c r="T314" s="32">
        <f t="shared" si="22"/>
        <v>0</v>
      </c>
      <c r="U314" s="32">
        <f t="shared" si="23"/>
        <v>0</v>
      </c>
      <c r="V314" s="33">
        <f t="shared" si="21"/>
        <v>328.5</v>
      </c>
      <c r="W314" s="34">
        <f t="shared" si="20"/>
        <v>328.5</v>
      </c>
      <c r="X314" s="10"/>
      <c r="Y314" s="10"/>
      <c r="Z314" s="10"/>
      <c r="AA314" s="10"/>
      <c r="AB314" s="10"/>
      <c r="AC314" s="10"/>
      <c r="AD314" s="10"/>
      <c r="AE314" s="10"/>
      <c r="AF314" s="10"/>
      <c r="AG314" s="10"/>
      <c r="AH314" s="10"/>
      <c r="AI314" s="10"/>
    </row>
    <row r="315" spans="1:35" ht="15.75" customHeight="1" x14ac:dyDescent="0.25">
      <c r="A315" s="6">
        <v>588</v>
      </c>
      <c r="B315" s="11" t="s">
        <v>112</v>
      </c>
      <c r="C315" s="11" t="s">
        <v>1606</v>
      </c>
      <c r="D315" s="11" t="s">
        <v>2161</v>
      </c>
      <c r="E315" s="12">
        <v>17898</v>
      </c>
      <c r="F315" s="17">
        <v>43987</v>
      </c>
      <c r="G315" s="12">
        <v>43880</v>
      </c>
      <c r="H315" s="11" t="s">
        <v>114</v>
      </c>
      <c r="I315" s="14" t="s">
        <v>446</v>
      </c>
      <c r="J315" s="11" t="s">
        <v>80</v>
      </c>
      <c r="K315" s="11" t="s">
        <v>82</v>
      </c>
      <c r="L315" s="14" t="s">
        <v>82</v>
      </c>
      <c r="M315" s="11" t="s">
        <v>2162</v>
      </c>
      <c r="N315" s="15">
        <v>0.68</v>
      </c>
      <c r="O315" s="15" t="str">
        <f>VLOOKUP(A315,Result!A:D,2,FALSE)</f>
        <v>No</v>
      </c>
      <c r="P315" s="15">
        <f>VLOOKUP(A315,Result!A:D,4,FALSE)</f>
        <v>0.30499999999999999</v>
      </c>
      <c r="Q315" s="16">
        <f>VLOOKUP(A315,Result!A:D,3,FALSE)</f>
        <v>0</v>
      </c>
      <c r="R315" s="16">
        <f>VLOOKUP(A315,Result!A:E,5,FALSE)</f>
        <v>0</v>
      </c>
      <c r="S315" s="28">
        <f>P315+Q315+R315</f>
        <v>0.30499999999999999</v>
      </c>
      <c r="T315" s="32">
        <f t="shared" si="22"/>
        <v>0</v>
      </c>
      <c r="U315" s="32">
        <f t="shared" si="23"/>
        <v>222.65</v>
      </c>
      <c r="V315" s="33">
        <f t="shared" si="21"/>
        <v>328.5</v>
      </c>
      <c r="W315" s="34">
        <f t="shared" si="20"/>
        <v>551.15</v>
      </c>
      <c r="X315" s="10"/>
      <c r="Y315" s="10"/>
      <c r="Z315" s="10"/>
      <c r="AA315" s="10"/>
      <c r="AB315" s="10"/>
      <c r="AC315" s="10"/>
      <c r="AD315" s="10"/>
      <c r="AE315" s="10"/>
      <c r="AF315" s="10"/>
      <c r="AG315" s="10"/>
      <c r="AH315" s="10"/>
      <c r="AI315" s="10"/>
    </row>
    <row r="316" spans="1:35" ht="15.75" customHeight="1" x14ac:dyDescent="0.25">
      <c r="A316" s="6">
        <v>589</v>
      </c>
      <c r="B316" s="11" t="s">
        <v>112</v>
      </c>
      <c r="C316" s="11" t="s">
        <v>1606</v>
      </c>
      <c r="D316" s="11" t="s">
        <v>2163</v>
      </c>
      <c r="E316" s="12">
        <v>15005</v>
      </c>
      <c r="F316" s="19"/>
      <c r="G316" s="12">
        <v>43871</v>
      </c>
      <c r="H316" s="11" t="s">
        <v>114</v>
      </c>
      <c r="I316" s="14" t="s">
        <v>2164</v>
      </c>
      <c r="J316" s="11" t="s">
        <v>2165</v>
      </c>
      <c r="K316" s="11" t="s">
        <v>2166</v>
      </c>
      <c r="L316" s="14" t="s">
        <v>82</v>
      </c>
      <c r="M316" s="11"/>
      <c r="N316" s="15">
        <v>1.98</v>
      </c>
      <c r="O316" s="15" t="str">
        <f>VLOOKUP(A316,Result!A:D,2,FALSE)</f>
        <v>No</v>
      </c>
      <c r="P316" s="15">
        <f>VLOOKUP(A316,Result!A:D,4,FALSE)</f>
        <v>2</v>
      </c>
      <c r="Q316" s="16">
        <f>VLOOKUP(A316,Result!A:D,3,FALSE)</f>
        <v>0</v>
      </c>
      <c r="R316" s="16">
        <f>VLOOKUP(A316,Result!A:E,5,FALSE)</f>
        <v>0.35399999999999998</v>
      </c>
      <c r="S316" s="28">
        <f>P316+Q316+R316</f>
        <v>2.3540000000000001</v>
      </c>
      <c r="T316" s="32">
        <f t="shared" si="22"/>
        <v>212.39999999999998</v>
      </c>
      <c r="U316" s="32">
        <f t="shared" si="23"/>
        <v>1718.42</v>
      </c>
      <c r="V316" s="33">
        <f t="shared" si="21"/>
        <v>328.5</v>
      </c>
      <c r="W316" s="34">
        <f t="shared" si="20"/>
        <v>2046.92</v>
      </c>
      <c r="X316" s="10"/>
      <c r="Y316" s="10"/>
      <c r="Z316" s="10"/>
      <c r="AA316" s="10"/>
      <c r="AB316" s="10"/>
      <c r="AC316" s="10"/>
      <c r="AD316" s="10"/>
      <c r="AE316" s="10"/>
      <c r="AF316" s="10"/>
      <c r="AG316" s="10"/>
      <c r="AH316" s="10"/>
      <c r="AI316" s="10"/>
    </row>
    <row r="317" spans="1:35" ht="15.75" customHeight="1" x14ac:dyDescent="0.25">
      <c r="A317" s="6">
        <v>590</v>
      </c>
      <c r="B317" s="11" t="s">
        <v>112</v>
      </c>
      <c r="C317" s="11" t="s">
        <v>1619</v>
      </c>
      <c r="D317" s="11" t="s">
        <v>2167</v>
      </c>
      <c r="E317" s="12">
        <v>18164</v>
      </c>
      <c r="F317" s="17">
        <v>43958</v>
      </c>
      <c r="G317" s="12">
        <v>43880</v>
      </c>
      <c r="H317" s="11" t="s">
        <v>114</v>
      </c>
      <c r="I317" s="14" t="s">
        <v>2168</v>
      </c>
      <c r="J317" s="11" t="s">
        <v>80</v>
      </c>
      <c r="K317" s="11" t="s">
        <v>82</v>
      </c>
      <c r="L317" s="14" t="s">
        <v>82</v>
      </c>
      <c r="M317" s="11" t="s">
        <v>2169</v>
      </c>
      <c r="N317" s="15">
        <v>0.78</v>
      </c>
      <c r="O317" s="15" t="str">
        <f>VLOOKUP(A317,Result!A:D,2,FALSE)</f>
        <v>No</v>
      </c>
      <c r="P317" s="15">
        <f>VLOOKUP(A317,Result!A:D,4,FALSE)</f>
        <v>0.51900000000000002</v>
      </c>
      <c r="Q317" s="16">
        <f>VLOOKUP(A317,Result!A:D,3,FALSE)</f>
        <v>0</v>
      </c>
      <c r="R317" s="16">
        <f>VLOOKUP(A317,Result!A:E,5,FALSE)</f>
        <v>0</v>
      </c>
      <c r="S317" s="28">
        <f>P317+Q317+R317</f>
        <v>0.51900000000000002</v>
      </c>
      <c r="T317" s="32">
        <f t="shared" si="22"/>
        <v>0</v>
      </c>
      <c r="U317" s="32">
        <f t="shared" si="23"/>
        <v>378.87</v>
      </c>
      <c r="V317" s="33">
        <f t="shared" si="21"/>
        <v>328.5</v>
      </c>
      <c r="W317" s="34">
        <f t="shared" si="20"/>
        <v>707.37</v>
      </c>
      <c r="X317" s="10"/>
      <c r="Y317" s="10"/>
      <c r="Z317" s="10"/>
      <c r="AA317" s="10"/>
      <c r="AB317" s="10"/>
      <c r="AC317" s="10"/>
      <c r="AD317" s="10"/>
      <c r="AE317" s="10"/>
      <c r="AF317" s="10"/>
      <c r="AG317" s="10"/>
      <c r="AH317" s="10"/>
      <c r="AI317" s="10"/>
    </row>
    <row r="318" spans="1:35" ht="15.75" customHeight="1" x14ac:dyDescent="0.25">
      <c r="A318" s="6">
        <v>591</v>
      </c>
      <c r="B318" s="11" t="s">
        <v>112</v>
      </c>
      <c r="C318" s="11" t="s">
        <v>1606</v>
      </c>
      <c r="D318" s="11" t="s">
        <v>2170</v>
      </c>
      <c r="E318" s="12">
        <v>25804</v>
      </c>
      <c r="F318" s="19"/>
      <c r="G318" s="12">
        <v>43880</v>
      </c>
      <c r="H318" s="11" t="s">
        <v>114</v>
      </c>
      <c r="I318" s="14" t="s">
        <v>2171</v>
      </c>
      <c r="J318" s="11" t="s">
        <v>2172</v>
      </c>
      <c r="K318" s="11" t="s">
        <v>82</v>
      </c>
      <c r="L318" s="14" t="s">
        <v>2173</v>
      </c>
      <c r="M318" s="11"/>
      <c r="N318" s="15">
        <v>0.66</v>
      </c>
      <c r="O318" s="15" t="str">
        <f>VLOOKUP(A318,Result!A:D,2,FALSE)</f>
        <v>No</v>
      </c>
      <c r="P318" s="15">
        <f>VLOOKUP(A318,Result!A:D,4,FALSE)</f>
        <v>0.61499999999999999</v>
      </c>
      <c r="Q318" s="16">
        <f>VLOOKUP(A318,Result!A:D,3,FALSE)</f>
        <v>0.36799999999999999</v>
      </c>
      <c r="R318" s="16">
        <f>VLOOKUP(A318,Result!A:E,5,FALSE)</f>
        <v>0</v>
      </c>
      <c r="S318" s="28">
        <f>P318+Q318+R318</f>
        <v>0.98299999999999998</v>
      </c>
      <c r="T318" s="32">
        <f t="shared" si="22"/>
        <v>220.79999999999998</v>
      </c>
      <c r="U318" s="32">
        <f t="shared" si="23"/>
        <v>717.58999999999992</v>
      </c>
      <c r="V318" s="33">
        <f t="shared" si="21"/>
        <v>328.5</v>
      </c>
      <c r="W318" s="34">
        <f t="shared" si="20"/>
        <v>1046.0899999999999</v>
      </c>
      <c r="X318" s="10"/>
      <c r="Y318" s="10"/>
      <c r="Z318" s="10"/>
      <c r="AA318" s="10"/>
      <c r="AB318" s="10"/>
      <c r="AC318" s="10"/>
      <c r="AD318" s="10"/>
      <c r="AE318" s="10"/>
      <c r="AF318" s="10"/>
      <c r="AG318" s="10"/>
      <c r="AH318" s="10"/>
      <c r="AI318" s="10"/>
    </row>
    <row r="319" spans="1:35" ht="15.75" customHeight="1" x14ac:dyDescent="0.25">
      <c r="A319" s="6">
        <v>592</v>
      </c>
      <c r="B319" s="11" t="s">
        <v>112</v>
      </c>
      <c r="C319" s="11" t="s">
        <v>1606</v>
      </c>
      <c r="D319" s="11" t="s">
        <v>2174</v>
      </c>
      <c r="E319" s="12">
        <v>13778</v>
      </c>
      <c r="F319" s="17">
        <v>43963</v>
      </c>
      <c r="G319" s="12">
        <v>43833</v>
      </c>
      <c r="H319" s="11" t="s">
        <v>78</v>
      </c>
      <c r="I319" s="14" t="s">
        <v>2175</v>
      </c>
      <c r="J319" s="11" t="s">
        <v>2176</v>
      </c>
      <c r="K319" s="11" t="s">
        <v>2177</v>
      </c>
      <c r="L319" s="14" t="s">
        <v>82</v>
      </c>
      <c r="M319" s="11" t="s">
        <v>2178</v>
      </c>
      <c r="N319" s="15">
        <v>1.5</v>
      </c>
      <c r="O319" s="15" t="str">
        <f>VLOOKUP(A319,Result!A:D,2,FALSE)</f>
        <v>No</v>
      </c>
      <c r="P319" s="15">
        <f>VLOOKUP(A319,Result!A:D,4,FALSE)</f>
        <v>1.3720000000000001</v>
      </c>
      <c r="Q319" s="16">
        <f>VLOOKUP(A319,Result!A:D,3,FALSE)</f>
        <v>0</v>
      </c>
      <c r="R319" s="16">
        <f>VLOOKUP(A319,Result!A:E,5,FALSE)</f>
        <v>0</v>
      </c>
      <c r="S319" s="28">
        <f>P319+Q319+R319</f>
        <v>1.3720000000000001</v>
      </c>
      <c r="T319" s="32">
        <f t="shared" si="22"/>
        <v>0</v>
      </c>
      <c r="U319" s="32">
        <f t="shared" si="23"/>
        <v>1001.5600000000001</v>
      </c>
      <c r="V319" s="33">
        <f t="shared" si="21"/>
        <v>328.5</v>
      </c>
      <c r="W319" s="34">
        <f t="shared" si="20"/>
        <v>1330.06</v>
      </c>
      <c r="X319" s="10"/>
      <c r="Y319" s="10"/>
      <c r="Z319" s="10"/>
      <c r="AA319" s="10"/>
      <c r="AB319" s="10"/>
      <c r="AC319" s="10"/>
      <c r="AD319" s="10"/>
      <c r="AE319" s="10"/>
      <c r="AF319" s="10"/>
      <c r="AG319" s="10"/>
      <c r="AH319" s="10"/>
      <c r="AI319" s="10"/>
    </row>
    <row r="320" spans="1:35" ht="15.75" customHeight="1" x14ac:dyDescent="0.25">
      <c r="A320" s="6">
        <v>593</v>
      </c>
      <c r="B320" s="11" t="s">
        <v>112</v>
      </c>
      <c r="C320" s="11" t="s">
        <v>1606</v>
      </c>
      <c r="D320" s="11" t="s">
        <v>2179</v>
      </c>
      <c r="E320" s="12">
        <v>14960</v>
      </c>
      <c r="F320" s="17">
        <v>43944</v>
      </c>
      <c r="G320" s="12">
        <v>43880</v>
      </c>
      <c r="H320" s="11" t="s">
        <v>114</v>
      </c>
      <c r="I320" s="14" t="s">
        <v>2180</v>
      </c>
      <c r="J320" s="11" t="s">
        <v>2181</v>
      </c>
      <c r="K320" s="11" t="s">
        <v>82</v>
      </c>
      <c r="L320" s="14" t="s">
        <v>2182</v>
      </c>
      <c r="M320" s="11" t="s">
        <v>2183</v>
      </c>
      <c r="N320" s="15">
        <v>1.03</v>
      </c>
      <c r="O320" s="15" t="str">
        <f>VLOOKUP(A320,Result!A:D,2,FALSE)</f>
        <v>No</v>
      </c>
      <c r="P320" s="15">
        <f>VLOOKUP(A320,Result!A:D,4,FALSE)</f>
        <v>0.75600000000000001</v>
      </c>
      <c r="Q320" s="16">
        <f>VLOOKUP(A320,Result!A:D,3,FALSE)</f>
        <v>0.36799999999999999</v>
      </c>
      <c r="R320" s="16">
        <f>VLOOKUP(A320,Result!A:E,5,FALSE)</f>
        <v>0</v>
      </c>
      <c r="S320" s="28">
        <f>P320+Q320+R320</f>
        <v>1.1240000000000001</v>
      </c>
      <c r="T320" s="32">
        <f t="shared" si="22"/>
        <v>220.79999999999998</v>
      </c>
      <c r="U320" s="32">
        <f t="shared" si="23"/>
        <v>820.52</v>
      </c>
      <c r="V320" s="33">
        <f t="shared" si="21"/>
        <v>328.5</v>
      </c>
      <c r="W320" s="34">
        <f t="shared" si="20"/>
        <v>1149.02</v>
      </c>
      <c r="X320" s="10"/>
      <c r="Y320" s="10"/>
      <c r="Z320" s="10"/>
      <c r="AA320" s="10"/>
      <c r="AB320" s="10"/>
      <c r="AC320" s="10"/>
      <c r="AD320" s="10"/>
      <c r="AE320" s="10"/>
      <c r="AF320" s="10"/>
      <c r="AG320" s="10"/>
      <c r="AH320" s="10"/>
      <c r="AI320" s="10"/>
    </row>
    <row r="321" spans="1:35" ht="15.75" customHeight="1" x14ac:dyDescent="0.25">
      <c r="A321" s="6">
        <v>594</v>
      </c>
      <c r="B321" s="11" t="s">
        <v>112</v>
      </c>
      <c r="C321" s="11" t="s">
        <v>1619</v>
      </c>
      <c r="D321" s="11" t="s">
        <v>2184</v>
      </c>
      <c r="E321" s="12">
        <v>19702</v>
      </c>
      <c r="F321" s="17">
        <v>43966</v>
      </c>
      <c r="G321" s="12">
        <v>43835</v>
      </c>
      <c r="H321" s="11" t="s">
        <v>78</v>
      </c>
      <c r="I321" s="14" t="s">
        <v>2185</v>
      </c>
      <c r="J321" s="11" t="s">
        <v>2141</v>
      </c>
      <c r="K321" s="11" t="s">
        <v>82</v>
      </c>
      <c r="L321" s="14"/>
      <c r="M321" s="11" t="s">
        <v>2186</v>
      </c>
      <c r="N321" s="15">
        <v>2.44</v>
      </c>
      <c r="O321" s="15" t="str">
        <f>VLOOKUP(A321,Result!A:D,2,FALSE)</f>
        <v>No</v>
      </c>
      <c r="P321" s="15">
        <f>VLOOKUP(A321,Result!A:D,4,FALSE)</f>
        <v>1.484</v>
      </c>
      <c r="Q321" s="16">
        <f>VLOOKUP(A321,Result!A:D,3,FALSE)</f>
        <v>0</v>
      </c>
      <c r="R321" s="16">
        <f>VLOOKUP(A321,Result!A:E,5,FALSE)</f>
        <v>0</v>
      </c>
      <c r="S321" s="28">
        <f>P321+Q321+R321</f>
        <v>1.484</v>
      </c>
      <c r="T321" s="32">
        <f t="shared" si="22"/>
        <v>0</v>
      </c>
      <c r="U321" s="32">
        <f t="shared" si="23"/>
        <v>1083.32</v>
      </c>
      <c r="V321" s="33">
        <f t="shared" si="21"/>
        <v>328.5</v>
      </c>
      <c r="W321" s="34">
        <f t="shared" si="20"/>
        <v>1411.82</v>
      </c>
      <c r="X321" s="10"/>
      <c r="Y321" s="10"/>
      <c r="Z321" s="10"/>
      <c r="AA321" s="10"/>
      <c r="AB321" s="10"/>
      <c r="AC321" s="10"/>
      <c r="AD321" s="10"/>
      <c r="AE321" s="10"/>
      <c r="AF321" s="10"/>
      <c r="AG321" s="10"/>
      <c r="AH321" s="10"/>
      <c r="AI321" s="10"/>
    </row>
    <row r="322" spans="1:35" ht="15.75" customHeight="1" x14ac:dyDescent="0.25">
      <c r="A322" s="6">
        <v>595</v>
      </c>
      <c r="B322" s="11" t="s">
        <v>112</v>
      </c>
      <c r="C322" s="11" t="s">
        <v>1606</v>
      </c>
      <c r="D322" s="11" t="s">
        <v>2187</v>
      </c>
      <c r="E322" s="12">
        <v>18882</v>
      </c>
      <c r="F322" s="17">
        <v>44033</v>
      </c>
      <c r="G322" s="12">
        <v>43880</v>
      </c>
      <c r="H322" s="11" t="s">
        <v>114</v>
      </c>
      <c r="I322" s="14" t="s">
        <v>2188</v>
      </c>
      <c r="J322" s="11" t="s">
        <v>80</v>
      </c>
      <c r="K322" s="11" t="s">
        <v>82</v>
      </c>
      <c r="L322" s="14" t="s">
        <v>82</v>
      </c>
      <c r="M322" s="11" t="s">
        <v>2189</v>
      </c>
      <c r="N322" s="15">
        <v>1.02</v>
      </c>
      <c r="O322" s="15" t="str">
        <f>VLOOKUP(A322,Result!A:D,2,FALSE)</f>
        <v>No</v>
      </c>
      <c r="P322" s="15">
        <f>VLOOKUP(A322,Result!A:D,4,FALSE)</f>
        <v>0.373</v>
      </c>
      <c r="Q322" s="16">
        <f>VLOOKUP(A322,Result!A:D,3,FALSE)</f>
        <v>0</v>
      </c>
      <c r="R322" s="16">
        <f>VLOOKUP(A322,Result!A:E,5,FALSE)</f>
        <v>0</v>
      </c>
      <c r="S322" s="28">
        <f>P322+Q322+R322</f>
        <v>0.373</v>
      </c>
      <c r="T322" s="32">
        <f t="shared" si="22"/>
        <v>0</v>
      </c>
      <c r="U322" s="32">
        <f t="shared" si="23"/>
        <v>272.28999999999996</v>
      </c>
      <c r="V322" s="33">
        <f t="shared" si="21"/>
        <v>328.5</v>
      </c>
      <c r="W322" s="34">
        <f t="shared" si="20"/>
        <v>600.79</v>
      </c>
      <c r="X322" s="10"/>
      <c r="Y322" s="10"/>
      <c r="Z322" s="10"/>
      <c r="AA322" s="10"/>
      <c r="AB322" s="10"/>
      <c r="AC322" s="10"/>
      <c r="AD322" s="10"/>
      <c r="AE322" s="10"/>
      <c r="AF322" s="10"/>
      <c r="AG322" s="10"/>
      <c r="AH322" s="10"/>
      <c r="AI322" s="10"/>
    </row>
    <row r="323" spans="1:35" ht="15.75" customHeight="1" x14ac:dyDescent="0.25">
      <c r="A323" s="6">
        <v>596</v>
      </c>
      <c r="B323" s="11" t="s">
        <v>112</v>
      </c>
      <c r="C323" s="11" t="s">
        <v>1606</v>
      </c>
      <c r="D323" s="11" t="s">
        <v>2190</v>
      </c>
      <c r="E323" s="12">
        <v>18124</v>
      </c>
      <c r="F323" s="13">
        <v>43950</v>
      </c>
      <c r="G323" s="12">
        <v>43838</v>
      </c>
      <c r="H323" s="11" t="s">
        <v>78</v>
      </c>
      <c r="I323" s="14" t="s">
        <v>97</v>
      </c>
      <c r="J323" s="11" t="s">
        <v>97</v>
      </c>
      <c r="K323" s="11" t="s">
        <v>82</v>
      </c>
      <c r="L323" s="14" t="s">
        <v>2191</v>
      </c>
      <c r="M323" s="11" t="s">
        <v>2192</v>
      </c>
      <c r="N323" s="15">
        <v>1.1299999999999999</v>
      </c>
      <c r="O323" s="15" t="str">
        <f>VLOOKUP(A323,Result!A:D,2,FALSE)</f>
        <v>No</v>
      </c>
      <c r="P323" s="15">
        <f>VLOOKUP(A323,Result!A:D,4,FALSE)</f>
        <v>0</v>
      </c>
      <c r="Q323" s="16">
        <f>VLOOKUP(A323,Result!A:D,3,FALSE)</f>
        <v>0.35299999999999998</v>
      </c>
      <c r="R323" s="16">
        <f>VLOOKUP(A323,Result!A:E,5,FALSE)</f>
        <v>0</v>
      </c>
      <c r="S323" s="28">
        <f>P323+Q323+R323</f>
        <v>0.35299999999999998</v>
      </c>
      <c r="T323" s="32">
        <f t="shared" si="22"/>
        <v>211.79999999999998</v>
      </c>
      <c r="U323" s="32">
        <f t="shared" si="23"/>
        <v>257.68999999999994</v>
      </c>
      <c r="V323" s="33">
        <f t="shared" si="21"/>
        <v>328.5</v>
      </c>
      <c r="W323" s="34">
        <f t="shared" si="20"/>
        <v>586.18999999999994</v>
      </c>
      <c r="X323" s="10"/>
      <c r="Y323" s="10"/>
      <c r="Z323" s="10"/>
      <c r="AA323" s="10"/>
      <c r="AB323" s="10"/>
      <c r="AC323" s="10"/>
      <c r="AD323" s="10"/>
      <c r="AE323" s="10"/>
      <c r="AF323" s="10"/>
      <c r="AG323" s="10"/>
      <c r="AH323" s="10"/>
      <c r="AI323" s="10"/>
    </row>
    <row r="324" spans="1:35" ht="15.75" customHeight="1" x14ac:dyDescent="0.25">
      <c r="A324" s="6">
        <v>597</v>
      </c>
      <c r="B324" s="11" t="s">
        <v>112</v>
      </c>
      <c r="C324" s="11" t="s">
        <v>1606</v>
      </c>
      <c r="D324" s="11" t="s">
        <v>2193</v>
      </c>
      <c r="E324" s="12">
        <v>17181</v>
      </c>
      <c r="F324" s="17">
        <v>44123</v>
      </c>
      <c r="G324" s="12">
        <v>43838</v>
      </c>
      <c r="H324" s="11" t="s">
        <v>78</v>
      </c>
      <c r="I324" s="14" t="s">
        <v>2194</v>
      </c>
      <c r="J324" s="11" t="s">
        <v>2195</v>
      </c>
      <c r="K324" s="11" t="s">
        <v>2196</v>
      </c>
      <c r="L324" s="14" t="s">
        <v>2197</v>
      </c>
      <c r="M324" s="11" t="s">
        <v>2198</v>
      </c>
      <c r="N324" s="15">
        <v>0.67</v>
      </c>
      <c r="O324" s="15" t="str">
        <f>VLOOKUP(A324,Result!A:D,2,FALSE)</f>
        <v>No</v>
      </c>
      <c r="P324" s="15">
        <f>VLOOKUP(A324,Result!A:D,4,FALSE)</f>
        <v>0.61699999999999999</v>
      </c>
      <c r="Q324" s="16">
        <f>VLOOKUP(A324,Result!A:D,3,FALSE)</f>
        <v>0.45</v>
      </c>
      <c r="R324" s="16">
        <f>VLOOKUP(A324,Result!A:E,5,FALSE)</f>
        <v>0</v>
      </c>
      <c r="S324" s="28">
        <f>P324+Q324+R324</f>
        <v>1.0669999999999999</v>
      </c>
      <c r="T324" s="32">
        <f t="shared" si="22"/>
        <v>270</v>
      </c>
      <c r="U324" s="32">
        <f t="shared" si="23"/>
        <v>778.90999999999985</v>
      </c>
      <c r="V324" s="33">
        <f t="shared" si="21"/>
        <v>328.5</v>
      </c>
      <c r="W324" s="34">
        <f t="shared" si="20"/>
        <v>1107.4099999999999</v>
      </c>
      <c r="X324" s="10"/>
      <c r="Y324" s="10"/>
      <c r="Z324" s="10"/>
      <c r="AA324" s="10"/>
      <c r="AB324" s="10"/>
      <c r="AC324" s="10"/>
      <c r="AD324" s="10"/>
      <c r="AE324" s="10"/>
      <c r="AF324" s="10"/>
      <c r="AG324" s="10"/>
      <c r="AH324" s="10"/>
      <c r="AI324" s="10"/>
    </row>
    <row r="325" spans="1:35" ht="15.75" customHeight="1" x14ac:dyDescent="0.25">
      <c r="A325" s="6">
        <v>598</v>
      </c>
      <c r="B325" s="11" t="s">
        <v>112</v>
      </c>
      <c r="C325" s="11" t="s">
        <v>1619</v>
      </c>
      <c r="D325" s="11" t="s">
        <v>2199</v>
      </c>
      <c r="E325" s="12">
        <v>16995</v>
      </c>
      <c r="F325" s="17">
        <v>43956</v>
      </c>
      <c r="G325" s="12">
        <v>43838</v>
      </c>
      <c r="H325" s="11" t="s">
        <v>78</v>
      </c>
      <c r="I325" s="14" t="s">
        <v>2200</v>
      </c>
      <c r="J325" s="11" t="s">
        <v>80</v>
      </c>
      <c r="K325" s="11" t="s">
        <v>82</v>
      </c>
      <c r="L325" s="14" t="s">
        <v>82</v>
      </c>
      <c r="M325" s="11" t="s">
        <v>94</v>
      </c>
      <c r="N325" s="15">
        <v>0.46</v>
      </c>
      <c r="O325" s="15" t="str">
        <f>VLOOKUP(A325,Result!A:D,2,FALSE)</f>
        <v>No</v>
      </c>
      <c r="P325" s="15">
        <f>VLOOKUP(A325,Result!A:D,4,FALSE)</f>
        <v>0.44800000000000001</v>
      </c>
      <c r="Q325" s="16">
        <f>VLOOKUP(A325,Result!A:D,3,FALSE)</f>
        <v>0</v>
      </c>
      <c r="R325" s="16">
        <f>VLOOKUP(A325,Result!A:E,5,FALSE)</f>
        <v>0</v>
      </c>
      <c r="S325" s="28">
        <f>P325+Q325+R325</f>
        <v>0.44800000000000001</v>
      </c>
      <c r="T325" s="32">
        <f t="shared" si="22"/>
        <v>0</v>
      </c>
      <c r="U325" s="32">
        <f t="shared" si="23"/>
        <v>327.03999999999996</v>
      </c>
      <c r="V325" s="33">
        <f t="shared" si="21"/>
        <v>328.5</v>
      </c>
      <c r="W325" s="34">
        <f t="shared" si="20"/>
        <v>655.54</v>
      </c>
      <c r="X325" s="10"/>
      <c r="Y325" s="10"/>
      <c r="Z325" s="10"/>
      <c r="AA325" s="10"/>
      <c r="AB325" s="10"/>
      <c r="AC325" s="10"/>
      <c r="AD325" s="10"/>
      <c r="AE325" s="10"/>
      <c r="AF325" s="10"/>
      <c r="AG325" s="10"/>
      <c r="AH325" s="10"/>
      <c r="AI325" s="10"/>
    </row>
    <row r="326" spans="1:35" ht="15.75" customHeight="1" x14ac:dyDescent="0.25">
      <c r="A326" s="6">
        <v>599</v>
      </c>
      <c r="B326" s="11" t="s">
        <v>112</v>
      </c>
      <c r="C326" s="11" t="s">
        <v>1606</v>
      </c>
      <c r="D326" s="11" t="s">
        <v>2201</v>
      </c>
      <c r="E326" s="12">
        <v>13326</v>
      </c>
      <c r="F326" s="17">
        <v>43972</v>
      </c>
      <c r="G326" s="12">
        <v>43880</v>
      </c>
      <c r="H326" s="11" t="s">
        <v>114</v>
      </c>
      <c r="I326" s="14" t="s">
        <v>2202</v>
      </c>
      <c r="J326" s="11" t="s">
        <v>2203</v>
      </c>
      <c r="K326" s="11" t="s">
        <v>82</v>
      </c>
      <c r="L326" s="14" t="s">
        <v>82</v>
      </c>
      <c r="M326" s="11"/>
      <c r="N326" s="15">
        <v>1.6</v>
      </c>
      <c r="O326" s="15" t="str">
        <f>VLOOKUP(A326,Result!A:D,2,FALSE)</f>
        <v>No</v>
      </c>
      <c r="P326" s="15">
        <f>VLOOKUP(A326,Result!A:D,4,FALSE)</f>
        <v>1.093</v>
      </c>
      <c r="Q326" s="16">
        <f>VLOOKUP(A326,Result!A:D,3,FALSE)</f>
        <v>0</v>
      </c>
      <c r="R326" s="16">
        <f>VLOOKUP(A326,Result!A:E,5,FALSE)</f>
        <v>0</v>
      </c>
      <c r="S326" s="28">
        <f>P326+Q326+R326</f>
        <v>1.093</v>
      </c>
      <c r="T326" s="32">
        <f t="shared" si="22"/>
        <v>0</v>
      </c>
      <c r="U326" s="32">
        <f t="shared" si="23"/>
        <v>797.89</v>
      </c>
      <c r="V326" s="33">
        <f t="shared" si="21"/>
        <v>328.5</v>
      </c>
      <c r="W326" s="34">
        <f t="shared" si="20"/>
        <v>1126.3899999999999</v>
      </c>
      <c r="X326" s="10"/>
      <c r="Y326" s="10"/>
      <c r="Z326" s="10"/>
      <c r="AA326" s="10"/>
      <c r="AB326" s="10"/>
      <c r="AC326" s="10"/>
      <c r="AD326" s="10"/>
      <c r="AE326" s="10"/>
      <c r="AF326" s="10"/>
      <c r="AG326" s="10"/>
      <c r="AH326" s="10"/>
      <c r="AI326" s="10"/>
    </row>
    <row r="327" spans="1:35" ht="15.75" customHeight="1" x14ac:dyDescent="0.25">
      <c r="A327" s="6">
        <v>600</v>
      </c>
      <c r="B327" s="11" t="s">
        <v>112</v>
      </c>
      <c r="C327" s="11" t="s">
        <v>1606</v>
      </c>
      <c r="D327" s="11" t="s">
        <v>2204</v>
      </c>
      <c r="E327" s="12">
        <v>14760</v>
      </c>
      <c r="F327" s="17">
        <v>43998</v>
      </c>
      <c r="G327" s="12">
        <v>43880</v>
      </c>
      <c r="H327" s="11" t="s">
        <v>114</v>
      </c>
      <c r="I327" s="14" t="s">
        <v>2068</v>
      </c>
      <c r="J327" s="11" t="s">
        <v>80</v>
      </c>
      <c r="K327" s="11" t="s">
        <v>82</v>
      </c>
      <c r="L327" s="14" t="s">
        <v>82</v>
      </c>
      <c r="M327" s="11" t="s">
        <v>2205</v>
      </c>
      <c r="N327" s="15">
        <v>0.7</v>
      </c>
      <c r="O327" s="15" t="str">
        <f>VLOOKUP(A327,Result!A:D,2,FALSE)</f>
        <v>No</v>
      </c>
      <c r="P327" s="15">
        <f>VLOOKUP(A327,Result!A:D,4,FALSE)</f>
        <v>0.307</v>
      </c>
      <c r="Q327" s="16">
        <f>VLOOKUP(A327,Result!A:D,3,FALSE)</f>
        <v>0</v>
      </c>
      <c r="R327" s="16">
        <f>VLOOKUP(A327,Result!A:E,5,FALSE)</f>
        <v>0</v>
      </c>
      <c r="S327" s="28">
        <f>P327+Q327+R327</f>
        <v>0.307</v>
      </c>
      <c r="T327" s="32">
        <f t="shared" si="22"/>
        <v>0</v>
      </c>
      <c r="U327" s="32">
        <f t="shared" si="23"/>
        <v>224.11</v>
      </c>
      <c r="V327" s="33">
        <f t="shared" si="21"/>
        <v>328.5</v>
      </c>
      <c r="W327" s="34">
        <f t="shared" si="20"/>
        <v>552.61</v>
      </c>
      <c r="X327" s="10"/>
      <c r="Y327" s="10"/>
      <c r="Z327" s="10"/>
      <c r="AA327" s="10"/>
      <c r="AB327" s="10"/>
      <c r="AC327" s="10"/>
      <c r="AD327" s="10"/>
      <c r="AE327" s="10"/>
      <c r="AF327" s="10"/>
      <c r="AG327" s="10"/>
      <c r="AH327" s="10"/>
      <c r="AI327" s="10"/>
    </row>
    <row r="328" spans="1:35" ht="15.75" customHeight="1" x14ac:dyDescent="0.25">
      <c r="A328" s="6">
        <v>601</v>
      </c>
      <c r="B328" s="11" t="s">
        <v>112</v>
      </c>
      <c r="C328" s="11" t="s">
        <v>1606</v>
      </c>
      <c r="D328" s="11" t="s">
        <v>2206</v>
      </c>
      <c r="E328" s="12">
        <v>17777</v>
      </c>
      <c r="F328" s="17">
        <v>43944</v>
      </c>
      <c r="G328" s="12">
        <v>43880</v>
      </c>
      <c r="H328" s="11" t="s">
        <v>114</v>
      </c>
      <c r="I328" s="14" t="s">
        <v>2207</v>
      </c>
      <c r="J328" s="11" t="s">
        <v>2208</v>
      </c>
      <c r="K328" s="11" t="s">
        <v>82</v>
      </c>
      <c r="L328" s="14" t="s">
        <v>2209</v>
      </c>
      <c r="M328" s="11" t="s">
        <v>2210</v>
      </c>
      <c r="N328" s="15">
        <v>0.85</v>
      </c>
      <c r="O328" s="15" t="str">
        <f>VLOOKUP(A328,Result!A:D,2,FALSE)</f>
        <v>No</v>
      </c>
      <c r="P328" s="15">
        <f>VLOOKUP(A328,Result!A:D,4,FALSE)</f>
        <v>0.78600000000000003</v>
      </c>
      <c r="Q328" s="16">
        <f>VLOOKUP(A328,Result!A:D,3,FALSE)</f>
        <v>0.35299999999999998</v>
      </c>
      <c r="R328" s="16">
        <f>VLOOKUP(A328,Result!A:E,5,FALSE)</f>
        <v>0</v>
      </c>
      <c r="S328" s="28">
        <f>P328+Q328+R328</f>
        <v>1.139</v>
      </c>
      <c r="T328" s="32">
        <f t="shared" si="22"/>
        <v>211.79999999999998</v>
      </c>
      <c r="U328" s="32">
        <f t="shared" si="23"/>
        <v>831.47</v>
      </c>
      <c r="V328" s="33">
        <f t="shared" si="21"/>
        <v>328.5</v>
      </c>
      <c r="W328" s="34">
        <f t="shared" si="20"/>
        <v>1159.97</v>
      </c>
      <c r="X328" s="10"/>
      <c r="Y328" s="10"/>
      <c r="Z328" s="10"/>
      <c r="AA328" s="10"/>
      <c r="AB328" s="10"/>
      <c r="AC328" s="10"/>
      <c r="AD328" s="10"/>
      <c r="AE328" s="10"/>
      <c r="AF328" s="10"/>
      <c r="AG328" s="10"/>
      <c r="AH328" s="10"/>
      <c r="AI328" s="10"/>
    </row>
    <row r="329" spans="1:35" ht="15.75" customHeight="1" x14ac:dyDescent="0.25">
      <c r="A329" s="6">
        <v>602</v>
      </c>
      <c r="B329" s="11" t="s">
        <v>112</v>
      </c>
      <c r="C329" s="11" t="s">
        <v>1619</v>
      </c>
      <c r="D329" s="11" t="s">
        <v>2211</v>
      </c>
      <c r="E329" s="12">
        <v>14212</v>
      </c>
      <c r="F329" s="17">
        <v>44025</v>
      </c>
      <c r="G329" s="12">
        <v>43880</v>
      </c>
      <c r="H329" s="11" t="s">
        <v>114</v>
      </c>
      <c r="I329" s="14" t="s">
        <v>2212</v>
      </c>
      <c r="J329" s="11" t="s">
        <v>80</v>
      </c>
      <c r="K329" s="11" t="s">
        <v>2213</v>
      </c>
      <c r="L329" s="14" t="s">
        <v>2214</v>
      </c>
      <c r="M329" s="11" t="s">
        <v>2215</v>
      </c>
      <c r="N329" s="15" t="s">
        <v>85</v>
      </c>
      <c r="O329" s="15" t="str">
        <f>VLOOKUP(A329,Result!A:D,2,FALSE)</f>
        <v>Yes</v>
      </c>
      <c r="P329" s="15">
        <f>VLOOKUP(A329,Result!A:D,4,FALSE)</f>
        <v>2.137</v>
      </c>
      <c r="Q329" s="16">
        <f>VLOOKUP(A329,Result!A:D,3,FALSE)</f>
        <v>0.67300000000000004</v>
      </c>
      <c r="R329" s="16">
        <f>VLOOKUP(A329,Result!A:E,5,FALSE)</f>
        <v>0</v>
      </c>
      <c r="S329" s="28">
        <f>P329+Q329+R329</f>
        <v>2.81</v>
      </c>
      <c r="T329" s="32">
        <f t="shared" si="22"/>
        <v>403.8</v>
      </c>
      <c r="U329" s="32">
        <f t="shared" si="23"/>
        <v>2051.2999999999997</v>
      </c>
      <c r="V329" s="33">
        <f t="shared" si="21"/>
        <v>328.5</v>
      </c>
      <c r="W329" s="34">
        <f t="shared" si="20"/>
        <v>2379.7999999999997</v>
      </c>
      <c r="X329" s="10"/>
      <c r="Y329" s="10"/>
      <c r="Z329" s="10"/>
      <c r="AA329" s="10"/>
      <c r="AB329" s="10"/>
      <c r="AC329" s="10"/>
      <c r="AD329" s="10"/>
      <c r="AE329" s="10"/>
      <c r="AF329" s="10"/>
      <c r="AG329" s="10"/>
      <c r="AH329" s="10"/>
      <c r="AI329" s="10"/>
    </row>
    <row r="330" spans="1:35" ht="15.75" customHeight="1" x14ac:dyDescent="0.25">
      <c r="A330" s="6">
        <v>603</v>
      </c>
      <c r="B330" s="11" t="s">
        <v>112</v>
      </c>
      <c r="C330" s="11" t="s">
        <v>1606</v>
      </c>
      <c r="D330" s="11" t="s">
        <v>2216</v>
      </c>
      <c r="E330" s="12">
        <v>20199</v>
      </c>
      <c r="F330" s="17">
        <v>43943</v>
      </c>
      <c r="G330" s="12">
        <v>43880</v>
      </c>
      <c r="H330" s="11" t="s">
        <v>114</v>
      </c>
      <c r="I330" s="14" t="s">
        <v>2217</v>
      </c>
      <c r="J330" s="11" t="s">
        <v>80</v>
      </c>
      <c r="K330" s="11" t="s">
        <v>82</v>
      </c>
      <c r="L330" s="14" t="s">
        <v>2218</v>
      </c>
      <c r="M330" s="11" t="s">
        <v>2219</v>
      </c>
      <c r="N330" s="15">
        <v>1.25</v>
      </c>
      <c r="O330" s="15" t="str">
        <f>VLOOKUP(A330,Result!A:D,2,FALSE)</f>
        <v>No</v>
      </c>
      <c r="P330" s="15">
        <f>VLOOKUP(A330,Result!A:D,4,FALSE)</f>
        <v>1.869</v>
      </c>
      <c r="Q330" s="16">
        <f>VLOOKUP(A330,Result!A:D,3,FALSE)</f>
        <v>0.216</v>
      </c>
      <c r="R330" s="16">
        <f>VLOOKUP(A330,Result!A:E,5,FALSE)</f>
        <v>0</v>
      </c>
      <c r="S330" s="28">
        <f>P330+Q330+R330</f>
        <v>2.085</v>
      </c>
      <c r="T330" s="32">
        <f t="shared" si="22"/>
        <v>129.6</v>
      </c>
      <c r="U330" s="32">
        <f t="shared" si="23"/>
        <v>1522.0499999999997</v>
      </c>
      <c r="V330" s="33">
        <f t="shared" si="21"/>
        <v>328.5</v>
      </c>
      <c r="W330" s="34">
        <f t="shared" si="20"/>
        <v>1850.5499999999997</v>
      </c>
      <c r="X330" s="10"/>
      <c r="Y330" s="10"/>
      <c r="Z330" s="10"/>
      <c r="AA330" s="10"/>
      <c r="AB330" s="10"/>
      <c r="AC330" s="10"/>
      <c r="AD330" s="10"/>
      <c r="AE330" s="10"/>
      <c r="AF330" s="10"/>
      <c r="AG330" s="10"/>
      <c r="AH330" s="10"/>
      <c r="AI330" s="10"/>
    </row>
    <row r="331" spans="1:35" ht="15.75" customHeight="1" x14ac:dyDescent="0.25">
      <c r="A331" s="6">
        <v>604</v>
      </c>
      <c r="B331" s="11" t="s">
        <v>112</v>
      </c>
      <c r="C331" s="11" t="s">
        <v>1606</v>
      </c>
      <c r="D331" s="11" t="s">
        <v>2220</v>
      </c>
      <c r="E331" s="12">
        <v>19584</v>
      </c>
      <c r="F331" s="13">
        <v>43943</v>
      </c>
      <c r="G331" s="12">
        <v>43880</v>
      </c>
      <c r="H331" s="11" t="s">
        <v>114</v>
      </c>
      <c r="I331" s="14" t="s">
        <v>2221</v>
      </c>
      <c r="J331" s="11" t="s">
        <v>2222</v>
      </c>
      <c r="K331" s="11" t="s">
        <v>82</v>
      </c>
      <c r="L331" s="14" t="s">
        <v>2223</v>
      </c>
      <c r="M331" s="11" t="s">
        <v>2224</v>
      </c>
      <c r="N331" s="15">
        <v>0.45</v>
      </c>
      <c r="O331" s="15" t="str">
        <f>VLOOKUP(A331,Result!A:D,2,FALSE)</f>
        <v>No</v>
      </c>
      <c r="P331" s="15">
        <f>VLOOKUP(A331,Result!A:D,4,FALSE)</f>
        <v>0.35299999999999998</v>
      </c>
      <c r="Q331" s="16">
        <f>VLOOKUP(A331,Result!A:D,3,FALSE)</f>
        <v>1.595</v>
      </c>
      <c r="R331" s="16">
        <f>VLOOKUP(A331,Result!A:E,5,FALSE)</f>
        <v>0</v>
      </c>
      <c r="S331" s="28">
        <f>P331+Q331+R331</f>
        <v>1.948</v>
      </c>
      <c r="T331" s="32">
        <f t="shared" si="22"/>
        <v>957</v>
      </c>
      <c r="U331" s="32">
        <f t="shared" si="23"/>
        <v>1422.04</v>
      </c>
      <c r="V331" s="33">
        <f t="shared" si="21"/>
        <v>328.5</v>
      </c>
      <c r="W331" s="34">
        <f t="shared" si="20"/>
        <v>1750.54</v>
      </c>
      <c r="X331" s="10"/>
      <c r="Y331" s="10"/>
      <c r="Z331" s="10"/>
      <c r="AA331" s="10"/>
      <c r="AB331" s="10"/>
      <c r="AC331" s="10"/>
      <c r="AD331" s="10"/>
      <c r="AE331" s="10"/>
      <c r="AF331" s="10"/>
      <c r="AG331" s="10"/>
      <c r="AH331" s="10"/>
      <c r="AI331" s="10"/>
    </row>
    <row r="332" spans="1:35" ht="15.75" customHeight="1" x14ac:dyDescent="0.25">
      <c r="A332" s="6">
        <v>605</v>
      </c>
      <c r="B332" s="11" t="s">
        <v>112</v>
      </c>
      <c r="C332" s="11" t="s">
        <v>1606</v>
      </c>
      <c r="D332" s="11" t="s">
        <v>2225</v>
      </c>
      <c r="E332" s="12">
        <v>14649</v>
      </c>
      <c r="F332" s="19"/>
      <c r="G332" s="12">
        <v>43880</v>
      </c>
      <c r="H332" s="11" t="s">
        <v>114</v>
      </c>
      <c r="I332" s="14" t="s">
        <v>2226</v>
      </c>
      <c r="J332" s="11" t="s">
        <v>2227</v>
      </c>
      <c r="K332" s="11" t="s">
        <v>2228</v>
      </c>
      <c r="L332" s="14" t="s">
        <v>2229</v>
      </c>
      <c r="M332" s="11"/>
      <c r="N332" s="15">
        <v>1.85</v>
      </c>
      <c r="O332" s="15" t="str">
        <f>VLOOKUP(A332,Result!A:D,2,FALSE)</f>
        <v>No</v>
      </c>
      <c r="P332" s="15">
        <f>VLOOKUP(A332,Result!A:D,4,FALSE)</f>
        <v>1.504</v>
      </c>
      <c r="Q332" s="16">
        <f>VLOOKUP(A332,Result!A:D,3,FALSE)</f>
        <v>0.73099999999999998</v>
      </c>
      <c r="R332" s="16">
        <f>VLOOKUP(A332,Result!A:E,5,FALSE)</f>
        <v>0</v>
      </c>
      <c r="S332" s="28">
        <f>P332+Q332+R332</f>
        <v>2.2349999999999999</v>
      </c>
      <c r="T332" s="32">
        <f t="shared" si="22"/>
        <v>438.59999999999997</v>
      </c>
      <c r="U332" s="32">
        <f t="shared" si="23"/>
        <v>1631.55</v>
      </c>
      <c r="V332" s="33">
        <f t="shared" si="21"/>
        <v>328.5</v>
      </c>
      <c r="W332" s="34">
        <f t="shared" si="20"/>
        <v>1960.05</v>
      </c>
      <c r="X332" s="10"/>
      <c r="Y332" s="10"/>
      <c r="Z332" s="10"/>
      <c r="AA332" s="10"/>
      <c r="AB332" s="10"/>
      <c r="AC332" s="10"/>
      <c r="AD332" s="10"/>
      <c r="AE332" s="10"/>
      <c r="AF332" s="10"/>
      <c r="AG332" s="10"/>
      <c r="AH332" s="10"/>
      <c r="AI332" s="10"/>
    </row>
    <row r="333" spans="1:35" ht="15.75" customHeight="1" x14ac:dyDescent="0.25">
      <c r="A333" s="6">
        <v>606</v>
      </c>
      <c r="B333" s="11" t="s">
        <v>112</v>
      </c>
      <c r="C333" s="11" t="s">
        <v>1606</v>
      </c>
      <c r="D333" s="11" t="s">
        <v>2230</v>
      </c>
      <c r="E333" s="12">
        <v>19543</v>
      </c>
      <c r="F333" s="17">
        <v>43969</v>
      </c>
      <c r="G333" s="12">
        <v>43880</v>
      </c>
      <c r="H333" s="11" t="s">
        <v>108</v>
      </c>
      <c r="I333" s="14" t="s">
        <v>2231</v>
      </c>
      <c r="J333" s="11" t="s">
        <v>80</v>
      </c>
      <c r="K333" s="11"/>
      <c r="L333" s="14"/>
      <c r="M333" s="11" t="s">
        <v>2232</v>
      </c>
      <c r="N333" s="15" t="s">
        <v>85</v>
      </c>
      <c r="O333" s="15" t="str">
        <f>VLOOKUP(A333,Result!A:D,2,FALSE)</f>
        <v>No</v>
      </c>
      <c r="P333" s="15">
        <f>VLOOKUP(A333,Result!A:D,4,FALSE)</f>
        <v>1.7490000000000001</v>
      </c>
      <c r="Q333" s="16">
        <f>VLOOKUP(A333,Result!A:D,3,FALSE)</f>
        <v>0</v>
      </c>
      <c r="R333" s="16">
        <f>VLOOKUP(A333,Result!A:E,5,FALSE)</f>
        <v>0</v>
      </c>
      <c r="S333" s="28">
        <f>P333+Q333+R333</f>
        <v>1.7490000000000001</v>
      </c>
      <c r="T333" s="32">
        <f t="shared" si="22"/>
        <v>0</v>
      </c>
      <c r="U333" s="32">
        <f t="shared" si="23"/>
        <v>1276.77</v>
      </c>
      <c r="V333" s="33">
        <f t="shared" si="21"/>
        <v>328.5</v>
      </c>
      <c r="W333" s="34">
        <f t="shared" si="20"/>
        <v>1605.27</v>
      </c>
      <c r="X333" s="10"/>
      <c r="Y333" s="10"/>
      <c r="Z333" s="10"/>
      <c r="AA333" s="10"/>
      <c r="AB333" s="10"/>
      <c r="AC333" s="10"/>
      <c r="AD333" s="10"/>
      <c r="AE333" s="10"/>
      <c r="AF333" s="10"/>
      <c r="AG333" s="10"/>
      <c r="AH333" s="10"/>
      <c r="AI333" s="10"/>
    </row>
    <row r="334" spans="1:35" ht="15.75" customHeight="1" x14ac:dyDescent="0.25">
      <c r="A334" s="6">
        <v>607</v>
      </c>
      <c r="B334" s="11" t="s">
        <v>112</v>
      </c>
      <c r="C334" s="11" t="s">
        <v>1606</v>
      </c>
      <c r="D334" s="11" t="s">
        <v>2233</v>
      </c>
      <c r="E334" s="12">
        <v>15936</v>
      </c>
      <c r="F334" s="17">
        <v>44028</v>
      </c>
      <c r="G334" s="12">
        <v>43880</v>
      </c>
      <c r="H334" s="11" t="s">
        <v>114</v>
      </c>
      <c r="I334" s="14" t="s">
        <v>2234</v>
      </c>
      <c r="J334" s="11" t="s">
        <v>80</v>
      </c>
      <c r="K334" s="11" t="s">
        <v>82</v>
      </c>
      <c r="L334" s="14" t="s">
        <v>82</v>
      </c>
      <c r="M334" s="11"/>
      <c r="N334" s="15">
        <v>0.87</v>
      </c>
      <c r="O334" s="15" t="str">
        <f>VLOOKUP(A334,Result!A:D,2,FALSE)</f>
        <v>No</v>
      </c>
      <c r="P334" s="15">
        <f>VLOOKUP(A334,Result!A:D,4,FALSE)</f>
        <v>0.46</v>
      </c>
      <c r="Q334" s="16">
        <f>VLOOKUP(A334,Result!A:D,3,FALSE)</f>
        <v>0</v>
      </c>
      <c r="R334" s="16">
        <f>VLOOKUP(A334,Result!A:E,5,FALSE)</f>
        <v>0</v>
      </c>
      <c r="S334" s="28">
        <f>P334+Q334+R334</f>
        <v>0.46</v>
      </c>
      <c r="T334" s="32">
        <f t="shared" si="22"/>
        <v>0</v>
      </c>
      <c r="U334" s="32">
        <f t="shared" si="23"/>
        <v>335.79999999999995</v>
      </c>
      <c r="V334" s="33">
        <f t="shared" si="21"/>
        <v>328.5</v>
      </c>
      <c r="W334" s="34">
        <f t="shared" si="20"/>
        <v>664.3</v>
      </c>
      <c r="X334" s="10"/>
      <c r="Y334" s="10"/>
      <c r="Z334" s="10"/>
      <c r="AA334" s="10"/>
      <c r="AB334" s="10"/>
      <c r="AC334" s="10"/>
      <c r="AD334" s="10"/>
      <c r="AE334" s="10"/>
      <c r="AF334" s="10"/>
      <c r="AG334" s="10"/>
      <c r="AH334" s="10"/>
      <c r="AI334" s="10"/>
    </row>
    <row r="335" spans="1:35" ht="15.75" customHeight="1" x14ac:dyDescent="0.25">
      <c r="A335" s="6">
        <v>608</v>
      </c>
      <c r="B335" s="11" t="s">
        <v>112</v>
      </c>
      <c r="C335" s="11" t="s">
        <v>1619</v>
      </c>
      <c r="D335" s="11" t="s">
        <v>2235</v>
      </c>
      <c r="E335" s="12">
        <v>18875</v>
      </c>
      <c r="F335" s="17">
        <v>43937</v>
      </c>
      <c r="G335" s="12">
        <v>43880</v>
      </c>
      <c r="H335" s="11" t="s">
        <v>114</v>
      </c>
      <c r="I335" s="14" t="s">
        <v>97</v>
      </c>
      <c r="J335" s="11" t="s">
        <v>97</v>
      </c>
      <c r="K335" s="11" t="s">
        <v>82</v>
      </c>
      <c r="L335" s="14" t="s">
        <v>82</v>
      </c>
      <c r="M335" s="11" t="s">
        <v>2236</v>
      </c>
      <c r="N335" s="15">
        <v>0.4</v>
      </c>
      <c r="O335" s="15" t="str">
        <f>VLOOKUP(A335,Result!A:D,2,FALSE)</f>
        <v>No</v>
      </c>
      <c r="P335" s="15">
        <f>VLOOKUP(A335,Result!A:D,4,FALSE)</f>
        <v>0</v>
      </c>
      <c r="Q335" s="16">
        <f>VLOOKUP(A335,Result!A:D,3,FALSE)</f>
        <v>0</v>
      </c>
      <c r="R335" s="16">
        <f>VLOOKUP(A335,Result!A:E,5,FALSE)</f>
        <v>0</v>
      </c>
      <c r="S335" s="28">
        <f>P335+Q335+R335</f>
        <v>0</v>
      </c>
      <c r="T335" s="32">
        <f t="shared" si="22"/>
        <v>0</v>
      </c>
      <c r="U335" s="32">
        <f t="shared" si="23"/>
        <v>0</v>
      </c>
      <c r="V335" s="33">
        <f t="shared" si="21"/>
        <v>328.5</v>
      </c>
      <c r="W335" s="34">
        <f t="shared" si="20"/>
        <v>328.5</v>
      </c>
      <c r="X335" s="10"/>
      <c r="Y335" s="10"/>
      <c r="Z335" s="10"/>
      <c r="AA335" s="10"/>
      <c r="AB335" s="10"/>
      <c r="AC335" s="10"/>
      <c r="AD335" s="10"/>
      <c r="AE335" s="10"/>
      <c r="AF335" s="10"/>
      <c r="AG335" s="10"/>
      <c r="AH335" s="10"/>
      <c r="AI335" s="10"/>
    </row>
    <row r="336" spans="1:35" ht="15.75" customHeight="1" x14ac:dyDescent="0.25">
      <c r="A336" s="6">
        <v>609</v>
      </c>
      <c r="B336" s="11" t="s">
        <v>112</v>
      </c>
      <c r="C336" s="11" t="s">
        <v>1619</v>
      </c>
      <c r="D336" s="11" t="s">
        <v>2237</v>
      </c>
      <c r="E336" s="12">
        <v>14056</v>
      </c>
      <c r="F336" s="17">
        <v>43985</v>
      </c>
      <c r="G336" s="12">
        <v>43880</v>
      </c>
      <c r="H336" s="11" t="s">
        <v>114</v>
      </c>
      <c r="I336" s="14" t="s">
        <v>2238</v>
      </c>
      <c r="J336" s="11" t="s">
        <v>2239</v>
      </c>
      <c r="K336" s="11" t="s">
        <v>2240</v>
      </c>
      <c r="L336" s="14" t="s">
        <v>2241</v>
      </c>
      <c r="M336" s="11" t="s">
        <v>1717</v>
      </c>
      <c r="N336" s="15">
        <v>1.34</v>
      </c>
      <c r="O336" s="15" t="str">
        <f>VLOOKUP(A336,Result!A:D,2,FALSE)</f>
        <v>No</v>
      </c>
      <c r="P336" s="15">
        <f>VLOOKUP(A336,Result!A:D,4,FALSE)</f>
        <v>0.75800000000000001</v>
      </c>
      <c r="Q336" s="16">
        <f>VLOOKUP(A336,Result!A:D,3,FALSE)</f>
        <v>0.41099999999999998</v>
      </c>
      <c r="R336" s="16">
        <f>VLOOKUP(A336,Result!A:E,5,FALSE)</f>
        <v>0.152</v>
      </c>
      <c r="S336" s="28">
        <f>P336+Q336+R336</f>
        <v>1.321</v>
      </c>
      <c r="T336" s="32">
        <f t="shared" si="22"/>
        <v>337.7999999999999</v>
      </c>
      <c r="U336" s="32">
        <f t="shared" si="23"/>
        <v>964.32999999999993</v>
      </c>
      <c r="V336" s="33">
        <f t="shared" si="21"/>
        <v>328.5</v>
      </c>
      <c r="W336" s="34">
        <f t="shared" ref="W336:W399" si="24">SUM(U336+V336)</f>
        <v>1292.83</v>
      </c>
      <c r="X336" s="10"/>
      <c r="Y336" s="10"/>
      <c r="Z336" s="10"/>
      <c r="AA336" s="10"/>
      <c r="AB336" s="10"/>
      <c r="AC336" s="10"/>
      <c r="AD336" s="10"/>
      <c r="AE336" s="10"/>
      <c r="AF336" s="10"/>
      <c r="AG336" s="10"/>
      <c r="AH336" s="10"/>
      <c r="AI336" s="10"/>
    </row>
    <row r="337" spans="1:35" ht="15.75" customHeight="1" x14ac:dyDescent="0.25">
      <c r="A337" s="6">
        <v>610</v>
      </c>
      <c r="B337" s="11" t="s">
        <v>112</v>
      </c>
      <c r="C337" s="11" t="s">
        <v>1619</v>
      </c>
      <c r="D337" s="11" t="s">
        <v>2242</v>
      </c>
      <c r="E337" s="12">
        <v>14929</v>
      </c>
      <c r="F337" s="17">
        <v>43985</v>
      </c>
      <c r="G337" s="12">
        <v>43880</v>
      </c>
      <c r="H337" s="11" t="s">
        <v>114</v>
      </c>
      <c r="I337" s="14" t="s">
        <v>2243</v>
      </c>
      <c r="J337" s="11" t="s">
        <v>2244</v>
      </c>
      <c r="K337" s="11" t="s">
        <v>82</v>
      </c>
      <c r="L337" s="14" t="s">
        <v>2245</v>
      </c>
      <c r="M337" s="11"/>
      <c r="N337" s="15">
        <v>0.93</v>
      </c>
      <c r="O337" s="15" t="str">
        <f>VLOOKUP(A337,Result!A:D,2,FALSE)</f>
        <v>No</v>
      </c>
      <c r="P337" s="15">
        <f>VLOOKUP(A337,Result!A:D,4,FALSE)</f>
        <v>0.61199999999999999</v>
      </c>
      <c r="Q337" s="16">
        <f>VLOOKUP(A337,Result!A:D,3,FALSE)</f>
        <v>0.21199999999999999</v>
      </c>
      <c r="R337" s="16">
        <f>VLOOKUP(A337,Result!A:E,5,FALSE)</f>
        <v>0</v>
      </c>
      <c r="S337" s="28">
        <f>P337+Q337+R337</f>
        <v>0.82399999999999995</v>
      </c>
      <c r="T337" s="32">
        <f t="shared" si="22"/>
        <v>127.19999999999999</v>
      </c>
      <c r="U337" s="32">
        <f t="shared" si="23"/>
        <v>601.51999999999987</v>
      </c>
      <c r="V337" s="33">
        <f t="shared" si="21"/>
        <v>328.5</v>
      </c>
      <c r="W337" s="34">
        <f t="shared" si="24"/>
        <v>930.01999999999987</v>
      </c>
      <c r="X337" s="10"/>
      <c r="Y337" s="10"/>
      <c r="Z337" s="10"/>
      <c r="AA337" s="10"/>
      <c r="AB337" s="10"/>
      <c r="AC337" s="10"/>
      <c r="AD337" s="10"/>
      <c r="AE337" s="10"/>
      <c r="AF337" s="10"/>
      <c r="AG337" s="10"/>
      <c r="AH337" s="10"/>
      <c r="AI337" s="10"/>
    </row>
    <row r="338" spans="1:35" ht="15.75" customHeight="1" x14ac:dyDescent="0.25">
      <c r="A338" s="6">
        <v>611</v>
      </c>
      <c r="B338" s="11" t="s">
        <v>112</v>
      </c>
      <c r="C338" s="11" t="s">
        <v>1619</v>
      </c>
      <c r="D338" s="11" t="s">
        <v>2246</v>
      </c>
      <c r="E338" s="12">
        <v>19776</v>
      </c>
      <c r="F338" s="17">
        <v>43945</v>
      </c>
      <c r="G338" s="12">
        <v>43865</v>
      </c>
      <c r="H338" s="11" t="s">
        <v>78</v>
      </c>
      <c r="I338" s="14" t="s">
        <v>2247</v>
      </c>
      <c r="J338" s="11" t="s">
        <v>2248</v>
      </c>
      <c r="K338" s="11" t="s">
        <v>2249</v>
      </c>
      <c r="L338" s="14" t="s">
        <v>2250</v>
      </c>
      <c r="M338" s="11" t="s">
        <v>2251</v>
      </c>
      <c r="N338" s="15">
        <v>5.36</v>
      </c>
      <c r="O338" s="15" t="str">
        <f>VLOOKUP(A338,Result!A:D,2,FALSE)</f>
        <v>No</v>
      </c>
      <c r="P338" s="15">
        <f>VLOOKUP(A338,Result!A:D,4,FALSE)</f>
        <v>4.298</v>
      </c>
      <c r="Q338" s="16">
        <f>VLOOKUP(A338,Result!A:D,3,FALSE)</f>
        <v>0.36799999999999999</v>
      </c>
      <c r="R338" s="16">
        <f>VLOOKUP(A338,Result!A:E,5,FALSE)</f>
        <v>0.152</v>
      </c>
      <c r="S338" s="28">
        <f>P338+Q338+R338</f>
        <v>4.8180000000000005</v>
      </c>
      <c r="T338" s="32">
        <f t="shared" si="22"/>
        <v>312</v>
      </c>
      <c r="U338" s="32">
        <f t="shared" si="23"/>
        <v>3517.1400000000003</v>
      </c>
      <c r="V338" s="33">
        <f t="shared" si="21"/>
        <v>328.5</v>
      </c>
      <c r="W338" s="34">
        <f t="shared" si="24"/>
        <v>3845.6400000000003</v>
      </c>
      <c r="X338" s="10"/>
      <c r="Y338" s="10"/>
      <c r="Z338" s="10"/>
      <c r="AA338" s="10"/>
      <c r="AB338" s="10"/>
      <c r="AC338" s="10"/>
      <c r="AD338" s="10"/>
      <c r="AE338" s="10"/>
      <c r="AF338" s="10"/>
      <c r="AG338" s="10"/>
      <c r="AH338" s="10"/>
      <c r="AI338" s="10"/>
    </row>
    <row r="339" spans="1:35" ht="15.75" customHeight="1" x14ac:dyDescent="0.25">
      <c r="A339" s="6">
        <v>612</v>
      </c>
      <c r="B339" s="11" t="s">
        <v>112</v>
      </c>
      <c r="C339" s="11" t="s">
        <v>1606</v>
      </c>
      <c r="D339" s="11" t="s">
        <v>2252</v>
      </c>
      <c r="E339" s="12">
        <v>19704</v>
      </c>
      <c r="F339" s="17">
        <v>43978</v>
      </c>
      <c r="G339" s="12">
        <v>43880</v>
      </c>
      <c r="H339" s="11" t="s">
        <v>114</v>
      </c>
      <c r="I339" s="14" t="s">
        <v>2253</v>
      </c>
      <c r="J339" s="11" t="s">
        <v>80</v>
      </c>
      <c r="K339" s="11" t="s">
        <v>82</v>
      </c>
      <c r="L339" s="14" t="s">
        <v>82</v>
      </c>
      <c r="M339" s="11" t="s">
        <v>139</v>
      </c>
      <c r="N339" s="15">
        <v>0.69</v>
      </c>
      <c r="O339" s="15" t="str">
        <f>VLOOKUP(A339,Result!A:D,2,FALSE)</f>
        <v>No</v>
      </c>
      <c r="P339" s="15">
        <f>VLOOKUP(A339,Result!A:D,4,FALSE)</f>
        <v>0.79600000000000004</v>
      </c>
      <c r="Q339" s="16">
        <f>VLOOKUP(A339,Result!A:D,3,FALSE)</f>
        <v>0</v>
      </c>
      <c r="R339" s="16">
        <f>VLOOKUP(A339,Result!A:E,5,FALSE)</f>
        <v>0</v>
      </c>
      <c r="S339" s="28">
        <f>P339+Q339+R339</f>
        <v>0.79600000000000004</v>
      </c>
      <c r="T339" s="32">
        <f t="shared" si="22"/>
        <v>0</v>
      </c>
      <c r="U339" s="32">
        <f t="shared" si="23"/>
        <v>581.08000000000004</v>
      </c>
      <c r="V339" s="33">
        <f t="shared" si="21"/>
        <v>328.5</v>
      </c>
      <c r="W339" s="34">
        <f t="shared" si="24"/>
        <v>909.58</v>
      </c>
      <c r="X339" s="10"/>
      <c r="Y339" s="10"/>
      <c r="Z339" s="10"/>
      <c r="AA339" s="10"/>
      <c r="AB339" s="10"/>
      <c r="AC339" s="10"/>
      <c r="AD339" s="10"/>
      <c r="AE339" s="10"/>
      <c r="AF339" s="10"/>
      <c r="AG339" s="10"/>
      <c r="AH339" s="10"/>
      <c r="AI339" s="10"/>
    </row>
    <row r="340" spans="1:35" ht="15.75" customHeight="1" x14ac:dyDescent="0.25">
      <c r="A340" s="6">
        <v>613</v>
      </c>
      <c r="B340" s="11" t="s">
        <v>112</v>
      </c>
      <c r="C340" s="11" t="s">
        <v>1606</v>
      </c>
      <c r="D340" s="11" t="s">
        <v>2254</v>
      </c>
      <c r="E340" s="12">
        <v>18968</v>
      </c>
      <c r="F340" s="17">
        <v>43990</v>
      </c>
      <c r="G340" s="12">
        <v>43838</v>
      </c>
      <c r="H340" s="11" t="s">
        <v>78</v>
      </c>
      <c r="I340" s="14" t="s">
        <v>2255</v>
      </c>
      <c r="J340" s="11" t="s">
        <v>80</v>
      </c>
      <c r="K340" s="11" t="s">
        <v>82</v>
      </c>
      <c r="L340" s="14" t="s">
        <v>82</v>
      </c>
      <c r="M340" s="11" t="s">
        <v>2256</v>
      </c>
      <c r="N340" s="15">
        <v>1.1200000000000001</v>
      </c>
      <c r="O340" s="15" t="str">
        <f>VLOOKUP(A340,Result!A:D,2,FALSE)</f>
        <v>No</v>
      </c>
      <c r="P340" s="15">
        <f>VLOOKUP(A340,Result!A:D,4,FALSE)</f>
        <v>0.35299999999999998</v>
      </c>
      <c r="Q340" s="16">
        <f>VLOOKUP(A340,Result!A:D,3,FALSE)</f>
        <v>0</v>
      </c>
      <c r="R340" s="16">
        <f>VLOOKUP(A340,Result!A:E,5,FALSE)</f>
        <v>0</v>
      </c>
      <c r="S340" s="28">
        <f>P340+Q340+R340</f>
        <v>0.35299999999999998</v>
      </c>
      <c r="T340" s="32">
        <f t="shared" si="22"/>
        <v>0</v>
      </c>
      <c r="U340" s="32">
        <f t="shared" si="23"/>
        <v>257.68999999999994</v>
      </c>
      <c r="V340" s="33">
        <f t="shared" si="21"/>
        <v>328.5</v>
      </c>
      <c r="W340" s="34">
        <f t="shared" si="24"/>
        <v>586.18999999999994</v>
      </c>
      <c r="X340" s="10"/>
      <c r="Y340" s="10"/>
      <c r="Z340" s="10"/>
      <c r="AA340" s="10"/>
      <c r="AB340" s="10"/>
      <c r="AC340" s="10"/>
      <c r="AD340" s="10"/>
      <c r="AE340" s="10"/>
      <c r="AF340" s="10"/>
      <c r="AG340" s="10"/>
      <c r="AH340" s="10"/>
      <c r="AI340" s="10"/>
    </row>
    <row r="341" spans="1:35" ht="15.75" customHeight="1" x14ac:dyDescent="0.25">
      <c r="A341" s="6">
        <v>614</v>
      </c>
      <c r="B341" s="11" t="s">
        <v>112</v>
      </c>
      <c r="C341" s="11" t="s">
        <v>1606</v>
      </c>
      <c r="D341" s="11" t="s">
        <v>2257</v>
      </c>
      <c r="E341" s="12">
        <v>11112</v>
      </c>
      <c r="F341" s="19"/>
      <c r="G341" s="12">
        <v>43880</v>
      </c>
      <c r="H341" s="11" t="s">
        <v>78</v>
      </c>
      <c r="I341" s="14" t="s">
        <v>2258</v>
      </c>
      <c r="J341" s="11" t="s">
        <v>2259</v>
      </c>
      <c r="K341" s="11" t="s">
        <v>2260</v>
      </c>
      <c r="L341" s="14" t="s">
        <v>82</v>
      </c>
      <c r="M341" s="11" t="s">
        <v>1805</v>
      </c>
      <c r="N341" s="15">
        <v>1.95</v>
      </c>
      <c r="O341" s="15" t="str">
        <f>VLOOKUP(A341,Result!A:D,2,FALSE)</f>
        <v>No</v>
      </c>
      <c r="P341" s="15">
        <f>VLOOKUP(A341,Result!A:D,4,FALSE)</f>
        <v>0.59299999999999997</v>
      </c>
      <c r="Q341" s="16">
        <f>VLOOKUP(A341,Result!A:D,3,FALSE)</f>
        <v>0</v>
      </c>
      <c r="R341" s="16">
        <f>VLOOKUP(A341,Result!A:E,5,FALSE)</f>
        <v>0</v>
      </c>
      <c r="S341" s="28">
        <f>P341+Q341+R341</f>
        <v>0.59299999999999997</v>
      </c>
      <c r="T341" s="32">
        <f t="shared" si="22"/>
        <v>0</v>
      </c>
      <c r="U341" s="32">
        <f t="shared" si="23"/>
        <v>432.89</v>
      </c>
      <c r="V341" s="33">
        <f t="shared" si="21"/>
        <v>328.5</v>
      </c>
      <c r="W341" s="34">
        <f t="shared" si="24"/>
        <v>761.39</v>
      </c>
      <c r="X341" s="10"/>
      <c r="Y341" s="10"/>
      <c r="Z341" s="10"/>
      <c r="AA341" s="10"/>
      <c r="AB341" s="10"/>
      <c r="AC341" s="10"/>
      <c r="AD341" s="10"/>
      <c r="AE341" s="10"/>
      <c r="AF341" s="10"/>
      <c r="AG341" s="10"/>
      <c r="AH341" s="10"/>
      <c r="AI341" s="10"/>
    </row>
    <row r="342" spans="1:35" ht="15.75" customHeight="1" x14ac:dyDescent="0.25">
      <c r="A342" s="6">
        <v>615</v>
      </c>
      <c r="B342" s="11" t="s">
        <v>112</v>
      </c>
      <c r="C342" s="11" t="s">
        <v>1619</v>
      </c>
      <c r="D342" s="11" t="s">
        <v>2261</v>
      </c>
      <c r="E342" s="12">
        <v>18740</v>
      </c>
      <c r="F342" s="17">
        <v>44006</v>
      </c>
      <c r="G342" s="12">
        <v>43880</v>
      </c>
      <c r="H342" s="11" t="s">
        <v>114</v>
      </c>
      <c r="I342" s="14" t="s">
        <v>2262</v>
      </c>
      <c r="J342" s="11" t="s">
        <v>80</v>
      </c>
      <c r="K342" s="11" t="s">
        <v>2263</v>
      </c>
      <c r="L342" s="14" t="s">
        <v>82</v>
      </c>
      <c r="M342" s="11"/>
      <c r="N342" s="15">
        <v>0.95</v>
      </c>
      <c r="O342" s="15" t="str">
        <f>VLOOKUP(A342,Result!A:D,2,FALSE)</f>
        <v>No</v>
      </c>
      <c r="P342" s="15">
        <f>VLOOKUP(A342,Result!A:D,4,FALSE)</f>
        <v>0.61499999999999999</v>
      </c>
      <c r="Q342" s="16">
        <f>VLOOKUP(A342,Result!A:D,3,FALSE)</f>
        <v>0</v>
      </c>
      <c r="R342" s="16">
        <f>VLOOKUP(A342,Result!A:E,5,FALSE)</f>
        <v>0</v>
      </c>
      <c r="S342" s="28">
        <f>P342+Q342+R342</f>
        <v>0.61499999999999999</v>
      </c>
      <c r="T342" s="32">
        <f t="shared" si="22"/>
        <v>0</v>
      </c>
      <c r="U342" s="32">
        <f t="shared" si="23"/>
        <v>448.94999999999993</v>
      </c>
      <c r="V342" s="33">
        <f t="shared" si="21"/>
        <v>328.5</v>
      </c>
      <c r="W342" s="34">
        <f t="shared" si="24"/>
        <v>777.44999999999993</v>
      </c>
      <c r="X342" s="10"/>
      <c r="Y342" s="10"/>
      <c r="Z342" s="10"/>
      <c r="AA342" s="10"/>
      <c r="AB342" s="10"/>
      <c r="AC342" s="10"/>
      <c r="AD342" s="10"/>
      <c r="AE342" s="10"/>
      <c r="AF342" s="10"/>
      <c r="AG342" s="10"/>
      <c r="AH342" s="10"/>
      <c r="AI342" s="10"/>
    </row>
    <row r="343" spans="1:35" ht="15.75" customHeight="1" x14ac:dyDescent="0.25">
      <c r="A343" s="6">
        <v>616</v>
      </c>
      <c r="B343" s="11" t="s">
        <v>112</v>
      </c>
      <c r="C343" s="11" t="s">
        <v>1619</v>
      </c>
      <c r="D343" s="11" t="s">
        <v>2264</v>
      </c>
      <c r="E343" s="12">
        <v>10492</v>
      </c>
      <c r="F343" s="19"/>
      <c r="G343" s="12">
        <v>43880</v>
      </c>
      <c r="H343" s="11" t="s">
        <v>114</v>
      </c>
      <c r="I343" s="14" t="s">
        <v>2265</v>
      </c>
      <c r="J343" s="11" t="s">
        <v>2266</v>
      </c>
      <c r="K343" s="11" t="s">
        <v>2267</v>
      </c>
      <c r="L343" s="14" t="s">
        <v>2268</v>
      </c>
      <c r="M343" s="11" t="s">
        <v>2269</v>
      </c>
      <c r="N343" s="15">
        <v>3.45</v>
      </c>
      <c r="O343" s="15" t="str">
        <f>VLOOKUP(A343,Result!A:D,2,FALSE)</f>
        <v>No</v>
      </c>
      <c r="P343" s="15">
        <f>VLOOKUP(A343,Result!A:D,4,FALSE)</f>
        <v>1.4810000000000001</v>
      </c>
      <c r="Q343" s="16">
        <f>VLOOKUP(A343,Result!A:D,3,FALSE)</f>
        <v>0.55100000000000005</v>
      </c>
      <c r="R343" s="16">
        <f>VLOOKUP(A343,Result!A:E,5,FALSE)</f>
        <v>0</v>
      </c>
      <c r="S343" s="28">
        <f>P343+Q343+R343</f>
        <v>2.032</v>
      </c>
      <c r="T343" s="32">
        <f t="shared" si="22"/>
        <v>330.6</v>
      </c>
      <c r="U343" s="32">
        <f t="shared" si="23"/>
        <v>1483.3600000000001</v>
      </c>
      <c r="V343" s="33">
        <f t="shared" si="21"/>
        <v>328.5</v>
      </c>
      <c r="W343" s="34">
        <f t="shared" si="24"/>
        <v>1811.8600000000001</v>
      </c>
      <c r="X343" s="10"/>
      <c r="Y343" s="10"/>
      <c r="Z343" s="10"/>
      <c r="AA343" s="10"/>
      <c r="AB343" s="10"/>
      <c r="AC343" s="10"/>
      <c r="AD343" s="10"/>
      <c r="AE343" s="10"/>
      <c r="AF343" s="10"/>
      <c r="AG343" s="10"/>
      <c r="AH343" s="10"/>
      <c r="AI343" s="10"/>
    </row>
    <row r="344" spans="1:35" ht="15.75" customHeight="1" x14ac:dyDescent="0.25">
      <c r="A344" s="6">
        <v>617</v>
      </c>
      <c r="B344" s="11" t="s">
        <v>112</v>
      </c>
      <c r="C344" s="11" t="s">
        <v>1606</v>
      </c>
      <c r="D344" s="11" t="s">
        <v>2270</v>
      </c>
      <c r="E344" s="12">
        <v>12862</v>
      </c>
      <c r="F344" s="17">
        <v>43993</v>
      </c>
      <c r="G344" s="12">
        <v>43859</v>
      </c>
      <c r="H344" s="11" t="s">
        <v>78</v>
      </c>
      <c r="I344" s="14" t="s">
        <v>2271</v>
      </c>
      <c r="J344" s="11" t="s">
        <v>80</v>
      </c>
      <c r="K344" s="11" t="s">
        <v>2272</v>
      </c>
      <c r="L344" s="14" t="s">
        <v>82</v>
      </c>
      <c r="M344" s="11" t="s">
        <v>2273</v>
      </c>
      <c r="N344" s="15">
        <v>1.08</v>
      </c>
      <c r="O344" s="15" t="str">
        <f>VLOOKUP(A344,Result!A:D,2,FALSE)</f>
        <v>No</v>
      </c>
      <c r="P344" s="15">
        <f>VLOOKUP(A344,Result!A:D,4,FALSE)</f>
        <v>0.745</v>
      </c>
      <c r="Q344" s="16">
        <f>VLOOKUP(A344,Result!A:D,3,FALSE)</f>
        <v>0</v>
      </c>
      <c r="R344" s="16">
        <f>VLOOKUP(A344,Result!A:E,5,FALSE)</f>
        <v>0</v>
      </c>
      <c r="S344" s="28">
        <f>P344+Q344+R344</f>
        <v>0.745</v>
      </c>
      <c r="T344" s="32">
        <f t="shared" si="22"/>
        <v>0</v>
      </c>
      <c r="U344" s="32">
        <f t="shared" si="23"/>
        <v>543.84999999999991</v>
      </c>
      <c r="V344" s="33">
        <f t="shared" si="21"/>
        <v>328.5</v>
      </c>
      <c r="W344" s="34">
        <f t="shared" si="24"/>
        <v>872.34999999999991</v>
      </c>
      <c r="X344" s="10"/>
      <c r="Y344" s="10"/>
      <c r="Z344" s="10"/>
      <c r="AA344" s="10"/>
      <c r="AB344" s="10"/>
      <c r="AC344" s="10"/>
      <c r="AD344" s="10"/>
      <c r="AE344" s="10"/>
      <c r="AF344" s="10"/>
      <c r="AG344" s="10"/>
      <c r="AH344" s="10"/>
      <c r="AI344" s="10"/>
    </row>
    <row r="345" spans="1:35" ht="15.75" customHeight="1" x14ac:dyDescent="0.25">
      <c r="A345" s="6">
        <v>618</v>
      </c>
      <c r="B345" s="11" t="s">
        <v>112</v>
      </c>
      <c r="C345" s="11" t="s">
        <v>1606</v>
      </c>
      <c r="D345" s="11" t="s">
        <v>2274</v>
      </c>
      <c r="E345" s="12">
        <v>17640</v>
      </c>
      <c r="F345" s="19"/>
      <c r="G345" s="12">
        <v>43872</v>
      </c>
      <c r="H345" s="11" t="s">
        <v>114</v>
      </c>
      <c r="I345" s="14" t="s">
        <v>2275</v>
      </c>
      <c r="J345" s="11" t="s">
        <v>2276</v>
      </c>
      <c r="K345" s="11" t="s">
        <v>407</v>
      </c>
      <c r="L345" s="14" t="s">
        <v>82</v>
      </c>
      <c r="M345" s="11" t="s">
        <v>2277</v>
      </c>
      <c r="N345" s="15">
        <v>1.5</v>
      </c>
      <c r="O345" s="15" t="str">
        <f>VLOOKUP(A345,Result!A:D,2,FALSE)</f>
        <v>No</v>
      </c>
      <c r="P345" s="15">
        <f>VLOOKUP(A345,Result!A:D,4,FALSE)</f>
        <v>1.736</v>
      </c>
      <c r="Q345" s="16">
        <f>VLOOKUP(A345,Result!A:D,3,FALSE)</f>
        <v>0</v>
      </c>
      <c r="R345" s="16">
        <f>VLOOKUP(A345,Result!A:E,5,FALSE)</f>
        <v>0</v>
      </c>
      <c r="S345" s="28">
        <f>P345+Q345+R345</f>
        <v>1.736</v>
      </c>
      <c r="T345" s="32">
        <f t="shared" si="22"/>
        <v>0</v>
      </c>
      <c r="U345" s="32">
        <f t="shared" si="23"/>
        <v>1267.28</v>
      </c>
      <c r="V345" s="33">
        <f t="shared" si="21"/>
        <v>328.5</v>
      </c>
      <c r="W345" s="34">
        <f t="shared" si="24"/>
        <v>1595.78</v>
      </c>
      <c r="X345" s="10"/>
      <c r="Y345" s="10"/>
      <c r="Z345" s="10"/>
      <c r="AA345" s="10"/>
      <c r="AB345" s="10"/>
      <c r="AC345" s="10"/>
      <c r="AD345" s="10"/>
      <c r="AE345" s="10"/>
      <c r="AF345" s="10"/>
      <c r="AG345" s="10"/>
      <c r="AH345" s="10"/>
      <c r="AI345" s="10"/>
    </row>
    <row r="346" spans="1:35" ht="15.75" customHeight="1" x14ac:dyDescent="0.25">
      <c r="A346" s="6">
        <v>619</v>
      </c>
      <c r="B346" s="11" t="s">
        <v>112</v>
      </c>
      <c r="C346" s="11" t="s">
        <v>1606</v>
      </c>
      <c r="D346" s="11" t="s">
        <v>2278</v>
      </c>
      <c r="E346" s="12">
        <v>18381</v>
      </c>
      <c r="F346" s="17">
        <v>44021</v>
      </c>
      <c r="G346" s="12">
        <v>43864</v>
      </c>
      <c r="H346" s="11" t="s">
        <v>78</v>
      </c>
      <c r="I346" s="14" t="s">
        <v>2279</v>
      </c>
      <c r="J346" s="11" t="s">
        <v>80</v>
      </c>
      <c r="K346" s="11" t="s">
        <v>82</v>
      </c>
      <c r="L346" s="14" t="s">
        <v>2280</v>
      </c>
      <c r="M346" s="11" t="s">
        <v>2281</v>
      </c>
      <c r="N346" s="15">
        <v>0.55000000000000004</v>
      </c>
      <c r="O346" s="15" t="str">
        <f>VLOOKUP(A346,Result!A:D,2,FALSE)</f>
        <v>No</v>
      </c>
      <c r="P346" s="15">
        <f>VLOOKUP(A346,Result!A:D,4,FALSE)</f>
        <v>0.56899999999999995</v>
      </c>
      <c r="Q346" s="16">
        <f>VLOOKUP(A346,Result!A:D,3,FALSE)</f>
        <v>0.65999999999999992</v>
      </c>
      <c r="R346" s="16">
        <f>VLOOKUP(A346,Result!A:E,5,FALSE)</f>
        <v>0</v>
      </c>
      <c r="S346" s="28">
        <f>P346+Q346+R346</f>
        <v>1.2289999999999999</v>
      </c>
      <c r="T346" s="32">
        <f t="shared" si="22"/>
        <v>395.99999999999994</v>
      </c>
      <c r="U346" s="32">
        <f t="shared" si="23"/>
        <v>897.16999999999985</v>
      </c>
      <c r="V346" s="33">
        <f t="shared" si="21"/>
        <v>328.5</v>
      </c>
      <c r="W346" s="34">
        <f t="shared" si="24"/>
        <v>1225.6699999999998</v>
      </c>
      <c r="X346" s="10"/>
      <c r="Y346" s="10"/>
      <c r="Z346" s="10"/>
      <c r="AA346" s="10"/>
      <c r="AB346" s="10"/>
      <c r="AC346" s="10"/>
      <c r="AD346" s="10"/>
      <c r="AE346" s="10"/>
      <c r="AF346" s="10"/>
      <c r="AG346" s="10"/>
      <c r="AH346" s="10"/>
      <c r="AI346" s="10"/>
    </row>
    <row r="347" spans="1:35" ht="15.75" customHeight="1" x14ac:dyDescent="0.25">
      <c r="A347" s="6">
        <v>620</v>
      </c>
      <c r="B347" s="11" t="s">
        <v>112</v>
      </c>
      <c r="C347" s="11" t="s">
        <v>1606</v>
      </c>
      <c r="D347" s="11" t="s">
        <v>2282</v>
      </c>
      <c r="E347" s="12">
        <v>11424</v>
      </c>
      <c r="F347" s="17">
        <v>43957</v>
      </c>
      <c r="G347" s="12">
        <v>43880</v>
      </c>
      <c r="H347" s="11" t="s">
        <v>114</v>
      </c>
      <c r="I347" s="14" t="s">
        <v>2283</v>
      </c>
      <c r="J347" s="11" t="s">
        <v>2284</v>
      </c>
      <c r="K347" s="11" t="s">
        <v>2285</v>
      </c>
      <c r="L347" s="14" t="s">
        <v>82</v>
      </c>
      <c r="M347" s="11"/>
      <c r="N347" s="15">
        <v>1.28</v>
      </c>
      <c r="O347" s="15" t="str">
        <f>VLOOKUP(A347,Result!A:D,2,FALSE)</f>
        <v>No</v>
      </c>
      <c r="P347" s="15">
        <f>VLOOKUP(A347,Result!A:D,4,FALSE)</f>
        <v>1.3680000000000001</v>
      </c>
      <c r="Q347" s="16">
        <f>VLOOKUP(A347,Result!A:D,3,FALSE)</f>
        <v>0</v>
      </c>
      <c r="R347" s="16">
        <f>VLOOKUP(A347,Result!A:E,5,FALSE)</f>
        <v>0</v>
      </c>
      <c r="S347" s="28">
        <f>P347+Q347+R347</f>
        <v>1.3680000000000001</v>
      </c>
      <c r="T347" s="32">
        <f t="shared" si="22"/>
        <v>0</v>
      </c>
      <c r="U347" s="32">
        <f t="shared" si="23"/>
        <v>998.64</v>
      </c>
      <c r="V347" s="33">
        <f t="shared" si="21"/>
        <v>328.5</v>
      </c>
      <c r="W347" s="34">
        <f t="shared" si="24"/>
        <v>1327.1399999999999</v>
      </c>
      <c r="X347" s="10"/>
      <c r="Y347" s="10"/>
      <c r="Z347" s="10"/>
      <c r="AA347" s="10"/>
      <c r="AB347" s="10"/>
      <c r="AC347" s="10"/>
      <c r="AD347" s="10"/>
      <c r="AE347" s="10"/>
      <c r="AF347" s="10"/>
      <c r="AG347" s="10"/>
      <c r="AH347" s="10"/>
      <c r="AI347" s="10"/>
    </row>
    <row r="348" spans="1:35" ht="15.75" customHeight="1" x14ac:dyDescent="0.25">
      <c r="A348" s="6">
        <v>621</v>
      </c>
      <c r="B348" s="11" t="s">
        <v>112</v>
      </c>
      <c r="C348" s="11" t="s">
        <v>1606</v>
      </c>
      <c r="D348" s="11" t="s">
        <v>2286</v>
      </c>
      <c r="E348" s="12">
        <v>24802</v>
      </c>
      <c r="F348" s="17">
        <v>43962</v>
      </c>
      <c r="G348" s="12">
        <v>43868</v>
      </c>
      <c r="H348" s="11" t="s">
        <v>114</v>
      </c>
      <c r="I348" s="14" t="s">
        <v>2287</v>
      </c>
      <c r="J348" s="11" t="s">
        <v>80</v>
      </c>
      <c r="K348" s="11" t="s">
        <v>2288</v>
      </c>
      <c r="L348" s="14" t="s">
        <v>2289</v>
      </c>
      <c r="M348" s="11"/>
      <c r="N348" s="15">
        <v>1</v>
      </c>
      <c r="O348" s="15" t="str">
        <f>VLOOKUP(A348,Result!A:D,2,FALSE)</f>
        <v>No</v>
      </c>
      <c r="P348" s="15">
        <f>VLOOKUP(A348,Result!A:D,4,FALSE)</f>
        <v>2.08</v>
      </c>
      <c r="Q348" s="16">
        <f>VLOOKUP(A348,Result!A:D,3,FALSE)</f>
        <v>0.42599999999999999</v>
      </c>
      <c r="R348" s="16">
        <f>VLOOKUP(A348,Result!A:E,5,FALSE)</f>
        <v>0</v>
      </c>
      <c r="S348" s="28">
        <f>P348+Q348+R348</f>
        <v>2.5060000000000002</v>
      </c>
      <c r="T348" s="32">
        <f t="shared" si="22"/>
        <v>255.59999999999997</v>
      </c>
      <c r="U348" s="32">
        <f t="shared" si="23"/>
        <v>1829.38</v>
      </c>
      <c r="V348" s="33">
        <f t="shared" si="21"/>
        <v>328.5</v>
      </c>
      <c r="W348" s="34">
        <f t="shared" si="24"/>
        <v>2157.88</v>
      </c>
      <c r="X348" s="10"/>
      <c r="Y348" s="10"/>
      <c r="Z348" s="10"/>
      <c r="AA348" s="10"/>
      <c r="AB348" s="10"/>
      <c r="AC348" s="10"/>
      <c r="AD348" s="10"/>
      <c r="AE348" s="10"/>
      <c r="AF348" s="10"/>
      <c r="AG348" s="10"/>
      <c r="AH348" s="10"/>
      <c r="AI348" s="10"/>
    </row>
    <row r="349" spans="1:35" ht="15.75" customHeight="1" x14ac:dyDescent="0.25">
      <c r="A349" s="6">
        <v>622</v>
      </c>
      <c r="B349" s="11" t="s">
        <v>112</v>
      </c>
      <c r="C349" s="11" t="s">
        <v>1606</v>
      </c>
      <c r="D349" s="11" t="s">
        <v>2290</v>
      </c>
      <c r="E349" s="12">
        <v>15186</v>
      </c>
      <c r="F349" s="19"/>
      <c r="G349" s="12">
        <v>43880</v>
      </c>
      <c r="H349" s="11" t="s">
        <v>114</v>
      </c>
      <c r="I349" s="14" t="s">
        <v>115</v>
      </c>
      <c r="J349" s="11"/>
      <c r="K349" s="11"/>
      <c r="L349" s="14"/>
      <c r="M349" s="11"/>
      <c r="N349" s="15">
        <v>0.41</v>
      </c>
      <c r="O349" s="15" t="str">
        <f>VLOOKUP(A349,Result!A:D,2,FALSE)</f>
        <v>No</v>
      </c>
      <c r="P349" s="15">
        <f>VLOOKUP(A349,Result!A:D,4,FALSE)</f>
        <v>0</v>
      </c>
      <c r="Q349" s="16">
        <f>VLOOKUP(A349,Result!A:D,3,FALSE)</f>
        <v>0</v>
      </c>
      <c r="R349" s="16">
        <f>VLOOKUP(A349,Result!A:E,5,FALSE)</f>
        <v>0</v>
      </c>
      <c r="S349" s="28">
        <f>P349+Q349+R349</f>
        <v>0</v>
      </c>
      <c r="T349" s="32">
        <f t="shared" si="22"/>
        <v>0</v>
      </c>
      <c r="U349" s="32">
        <f t="shared" si="23"/>
        <v>0</v>
      </c>
      <c r="V349" s="33">
        <f t="shared" si="21"/>
        <v>328.5</v>
      </c>
      <c r="W349" s="34">
        <f t="shared" si="24"/>
        <v>328.5</v>
      </c>
      <c r="X349" s="10"/>
      <c r="Y349" s="10"/>
      <c r="Z349" s="10"/>
      <c r="AA349" s="10"/>
      <c r="AB349" s="10"/>
      <c r="AC349" s="10"/>
      <c r="AD349" s="10"/>
      <c r="AE349" s="10"/>
      <c r="AF349" s="10"/>
      <c r="AG349" s="10"/>
      <c r="AH349" s="10"/>
      <c r="AI349" s="10"/>
    </row>
    <row r="350" spans="1:35" ht="15.75" customHeight="1" x14ac:dyDescent="0.25">
      <c r="A350" s="6">
        <v>623</v>
      </c>
      <c r="B350" s="11" t="s">
        <v>112</v>
      </c>
      <c r="C350" s="11" t="s">
        <v>1606</v>
      </c>
      <c r="D350" s="11" t="s">
        <v>2291</v>
      </c>
      <c r="E350" s="12">
        <v>17465</v>
      </c>
      <c r="F350" s="19"/>
      <c r="G350" s="12">
        <v>43880</v>
      </c>
      <c r="H350" s="11" t="s">
        <v>114</v>
      </c>
      <c r="I350" s="14" t="s">
        <v>1584</v>
      </c>
      <c r="J350" s="11" t="s">
        <v>2292</v>
      </c>
      <c r="K350" s="11" t="s">
        <v>2293</v>
      </c>
      <c r="L350" s="14" t="s">
        <v>82</v>
      </c>
      <c r="M350" s="11" t="s">
        <v>2294</v>
      </c>
      <c r="N350" s="15">
        <v>0.56999999999999995</v>
      </c>
      <c r="O350" s="15" t="str">
        <f>VLOOKUP(A350,Result!A:D,2,FALSE)</f>
        <v>No</v>
      </c>
      <c r="P350" s="15">
        <f>VLOOKUP(A350,Result!A:D,4,FALSE)</f>
        <v>0.28199999999999997</v>
      </c>
      <c r="Q350" s="16">
        <f>VLOOKUP(A350,Result!A:D,3,FALSE)</f>
        <v>0</v>
      </c>
      <c r="R350" s="16">
        <f>VLOOKUP(A350,Result!A:E,5,FALSE)</f>
        <v>0</v>
      </c>
      <c r="S350" s="28">
        <f>P350+Q350+R350</f>
        <v>0.28199999999999997</v>
      </c>
      <c r="T350" s="32">
        <f t="shared" si="22"/>
        <v>0</v>
      </c>
      <c r="U350" s="32">
        <f t="shared" si="23"/>
        <v>205.85999999999999</v>
      </c>
      <c r="V350" s="33">
        <f t="shared" si="21"/>
        <v>328.5</v>
      </c>
      <c r="W350" s="34">
        <f t="shared" si="24"/>
        <v>534.36</v>
      </c>
      <c r="X350" s="10"/>
      <c r="Y350" s="10"/>
      <c r="Z350" s="10"/>
      <c r="AA350" s="10"/>
      <c r="AB350" s="10"/>
      <c r="AC350" s="10"/>
      <c r="AD350" s="10"/>
      <c r="AE350" s="10"/>
      <c r="AF350" s="10"/>
      <c r="AG350" s="10"/>
      <c r="AH350" s="10"/>
      <c r="AI350" s="10"/>
    </row>
    <row r="351" spans="1:35" ht="15.75" customHeight="1" x14ac:dyDescent="0.25">
      <c r="A351" s="6">
        <v>624</v>
      </c>
      <c r="B351" s="11" t="s">
        <v>112</v>
      </c>
      <c r="C351" s="11" t="s">
        <v>1606</v>
      </c>
      <c r="D351" s="11" t="s">
        <v>2295</v>
      </c>
      <c r="E351" s="12">
        <v>24337</v>
      </c>
      <c r="F351" s="17">
        <v>43965</v>
      </c>
      <c r="G351" s="12">
        <v>43880</v>
      </c>
      <c r="H351" s="11" t="s">
        <v>114</v>
      </c>
      <c r="I351" s="14" t="s">
        <v>2296</v>
      </c>
      <c r="J351" s="11" t="s">
        <v>80</v>
      </c>
      <c r="K351" s="11" t="s">
        <v>2297</v>
      </c>
      <c r="L351" s="14" t="s">
        <v>82</v>
      </c>
      <c r="M351" s="11" t="s">
        <v>2298</v>
      </c>
      <c r="N351" s="15">
        <v>2.1800000000000002</v>
      </c>
      <c r="O351" s="15" t="str">
        <f>VLOOKUP(A351,Result!A:D,2,FALSE)</f>
        <v>No</v>
      </c>
      <c r="P351" s="15">
        <f>VLOOKUP(A351,Result!A:D,4,FALSE)</f>
        <v>2.157</v>
      </c>
      <c r="Q351" s="16">
        <f>VLOOKUP(A351,Result!A:D,3,FALSE)</f>
        <v>0</v>
      </c>
      <c r="R351" s="16">
        <f>VLOOKUP(A351,Result!A:E,5,FALSE)</f>
        <v>0</v>
      </c>
      <c r="S351" s="28">
        <f>P351+Q351+R351</f>
        <v>2.157</v>
      </c>
      <c r="T351" s="32">
        <f t="shared" si="22"/>
        <v>0</v>
      </c>
      <c r="U351" s="32">
        <f t="shared" si="23"/>
        <v>1574.6100000000001</v>
      </c>
      <c r="V351" s="33">
        <f t="shared" si="21"/>
        <v>328.5</v>
      </c>
      <c r="W351" s="34">
        <f t="shared" si="24"/>
        <v>1903.1100000000001</v>
      </c>
      <c r="X351" s="10"/>
      <c r="Y351" s="10"/>
      <c r="Z351" s="10"/>
      <c r="AA351" s="10"/>
      <c r="AB351" s="10"/>
      <c r="AC351" s="10"/>
      <c r="AD351" s="10"/>
      <c r="AE351" s="10"/>
      <c r="AF351" s="10"/>
      <c r="AG351" s="10"/>
      <c r="AH351" s="10"/>
      <c r="AI351" s="10"/>
    </row>
    <row r="352" spans="1:35" ht="15.75" customHeight="1" x14ac:dyDescent="0.25">
      <c r="A352" s="6">
        <v>625</v>
      </c>
      <c r="B352" s="11" t="s">
        <v>112</v>
      </c>
      <c r="C352" s="11" t="s">
        <v>1619</v>
      </c>
      <c r="D352" s="11" t="s">
        <v>2299</v>
      </c>
      <c r="E352" s="12">
        <v>22264</v>
      </c>
      <c r="F352" s="17">
        <v>43962</v>
      </c>
      <c r="G352" s="12">
        <v>43880</v>
      </c>
      <c r="H352" s="11" t="s">
        <v>114</v>
      </c>
      <c r="I352" s="14" t="s">
        <v>97</v>
      </c>
      <c r="J352" s="11" t="s">
        <v>97</v>
      </c>
      <c r="K352" s="11" t="s">
        <v>82</v>
      </c>
      <c r="L352" s="14" t="s">
        <v>82</v>
      </c>
      <c r="M352" s="11" t="s">
        <v>2236</v>
      </c>
      <c r="N352" s="15">
        <v>0.25</v>
      </c>
      <c r="O352" s="15" t="str">
        <f>VLOOKUP(A352,Result!A:D,2,FALSE)</f>
        <v>No</v>
      </c>
      <c r="P352" s="15">
        <f>VLOOKUP(A352,Result!A:D,4,FALSE)</f>
        <v>0</v>
      </c>
      <c r="Q352" s="16">
        <f>VLOOKUP(A352,Result!A:D,3,FALSE)</f>
        <v>0</v>
      </c>
      <c r="R352" s="16">
        <f>VLOOKUP(A352,Result!A:E,5,FALSE)</f>
        <v>0</v>
      </c>
      <c r="S352" s="28">
        <f>P352+Q352+R352</f>
        <v>0</v>
      </c>
      <c r="T352" s="32">
        <f t="shared" si="22"/>
        <v>0</v>
      </c>
      <c r="U352" s="32">
        <f t="shared" si="23"/>
        <v>0</v>
      </c>
      <c r="V352" s="33">
        <f t="shared" si="21"/>
        <v>328.5</v>
      </c>
      <c r="W352" s="34">
        <f t="shared" si="24"/>
        <v>328.5</v>
      </c>
      <c r="X352" s="10"/>
      <c r="Y352" s="10"/>
      <c r="Z352" s="10"/>
      <c r="AA352" s="10"/>
      <c r="AB352" s="10"/>
      <c r="AC352" s="10"/>
      <c r="AD352" s="10"/>
      <c r="AE352" s="10"/>
      <c r="AF352" s="10"/>
      <c r="AG352" s="10"/>
      <c r="AH352" s="10"/>
      <c r="AI352" s="10"/>
    </row>
    <row r="353" spans="1:35" ht="15.75" customHeight="1" x14ac:dyDescent="0.25">
      <c r="A353" s="6">
        <v>626</v>
      </c>
      <c r="B353" s="11" t="s">
        <v>112</v>
      </c>
      <c r="C353" s="11" t="s">
        <v>1606</v>
      </c>
      <c r="D353" s="11" t="s">
        <v>2300</v>
      </c>
      <c r="E353" s="12">
        <v>15615</v>
      </c>
      <c r="F353" s="17">
        <v>43942</v>
      </c>
      <c r="G353" s="12">
        <v>43880</v>
      </c>
      <c r="H353" s="11" t="s">
        <v>114</v>
      </c>
      <c r="I353" s="14" t="s">
        <v>2301</v>
      </c>
      <c r="J353" s="11" t="s">
        <v>2302</v>
      </c>
      <c r="K353" s="11" t="s">
        <v>2303</v>
      </c>
      <c r="L353" s="14" t="s">
        <v>82</v>
      </c>
      <c r="M353" s="11" t="s">
        <v>1088</v>
      </c>
      <c r="N353" s="15">
        <v>3.11</v>
      </c>
      <c r="O353" s="15" t="str">
        <f>VLOOKUP(A353,Result!A:D,2,FALSE)</f>
        <v>No</v>
      </c>
      <c r="P353" s="15">
        <f>VLOOKUP(A353,Result!A:D,4,FALSE)</f>
        <v>2.54</v>
      </c>
      <c r="Q353" s="16">
        <f>VLOOKUP(A353,Result!A:D,3,FALSE)</f>
        <v>0</v>
      </c>
      <c r="R353" s="16">
        <f>VLOOKUP(A353,Result!A:E,5,FALSE)</f>
        <v>0.313</v>
      </c>
      <c r="S353" s="28">
        <f>P353+Q353+R353</f>
        <v>2.8530000000000002</v>
      </c>
      <c r="T353" s="32">
        <f t="shared" si="22"/>
        <v>187.8</v>
      </c>
      <c r="U353" s="32">
        <f t="shared" si="23"/>
        <v>2082.69</v>
      </c>
      <c r="V353" s="33">
        <f t="shared" si="21"/>
        <v>328.5</v>
      </c>
      <c r="W353" s="34">
        <f t="shared" si="24"/>
        <v>2411.19</v>
      </c>
      <c r="X353" s="10"/>
      <c r="Y353" s="10"/>
      <c r="Z353" s="10"/>
      <c r="AA353" s="10"/>
      <c r="AB353" s="10"/>
      <c r="AC353" s="10"/>
      <c r="AD353" s="10"/>
      <c r="AE353" s="10"/>
      <c r="AF353" s="10"/>
      <c r="AG353" s="10"/>
      <c r="AH353" s="10"/>
      <c r="AI353" s="10"/>
    </row>
    <row r="354" spans="1:35" ht="15.75" customHeight="1" x14ac:dyDescent="0.25">
      <c r="A354" s="6">
        <v>627</v>
      </c>
      <c r="B354" s="11" t="s">
        <v>112</v>
      </c>
      <c r="C354" s="11" t="s">
        <v>1606</v>
      </c>
      <c r="D354" s="11" t="s">
        <v>2304</v>
      </c>
      <c r="E354" s="12">
        <v>11629</v>
      </c>
      <c r="F354" s="17">
        <v>43955</v>
      </c>
      <c r="G354" s="12">
        <v>43863</v>
      </c>
      <c r="H354" s="11" t="s">
        <v>78</v>
      </c>
      <c r="I354" s="14" t="s">
        <v>2305</v>
      </c>
      <c r="J354" s="11" t="s">
        <v>80</v>
      </c>
      <c r="K354" s="11" t="s">
        <v>2306</v>
      </c>
      <c r="L354" s="14" t="s">
        <v>82</v>
      </c>
      <c r="M354" s="11" t="s">
        <v>1088</v>
      </c>
      <c r="N354" s="15">
        <v>1.47</v>
      </c>
      <c r="O354" s="15" t="str">
        <f>VLOOKUP(A354,Result!A:D,2,FALSE)</f>
        <v>No</v>
      </c>
      <c r="P354" s="15">
        <f>VLOOKUP(A354,Result!A:D,4,FALSE)</f>
        <v>1.77</v>
      </c>
      <c r="Q354" s="16">
        <f>VLOOKUP(A354,Result!A:D,3,FALSE)</f>
        <v>0</v>
      </c>
      <c r="R354" s="16">
        <f>VLOOKUP(A354,Result!A:E,5,FALSE)</f>
        <v>0</v>
      </c>
      <c r="S354" s="28">
        <f>P354+Q354+R354</f>
        <v>1.77</v>
      </c>
      <c r="T354" s="32">
        <f t="shared" si="22"/>
        <v>0</v>
      </c>
      <c r="U354" s="32">
        <f t="shared" si="23"/>
        <v>1292.0999999999999</v>
      </c>
      <c r="V354" s="33">
        <f t="shared" si="21"/>
        <v>328.5</v>
      </c>
      <c r="W354" s="34">
        <f t="shared" si="24"/>
        <v>1620.6</v>
      </c>
      <c r="X354" s="10"/>
      <c r="Y354" s="10"/>
      <c r="Z354" s="10"/>
      <c r="AA354" s="10"/>
      <c r="AB354" s="10"/>
      <c r="AC354" s="10"/>
      <c r="AD354" s="10"/>
      <c r="AE354" s="10"/>
      <c r="AF354" s="10"/>
      <c r="AG354" s="10"/>
      <c r="AH354" s="10"/>
      <c r="AI354" s="10"/>
    </row>
    <row r="355" spans="1:35" ht="15.75" customHeight="1" x14ac:dyDescent="0.25">
      <c r="A355" s="6">
        <v>628</v>
      </c>
      <c r="B355" s="11" t="s">
        <v>112</v>
      </c>
      <c r="C355" s="11" t="s">
        <v>1606</v>
      </c>
      <c r="D355" s="11" t="s">
        <v>2307</v>
      </c>
      <c r="E355" s="12">
        <v>10794</v>
      </c>
      <c r="F355" s="17">
        <v>43955</v>
      </c>
      <c r="G355" s="12">
        <v>43879</v>
      </c>
      <c r="H355" s="11" t="s">
        <v>108</v>
      </c>
      <c r="I355" s="14" t="s">
        <v>2308</v>
      </c>
      <c r="J355" s="11" t="s">
        <v>80</v>
      </c>
      <c r="K355" s="11" t="s">
        <v>2309</v>
      </c>
      <c r="L355" s="14" t="s">
        <v>82</v>
      </c>
      <c r="M355" s="11" t="s">
        <v>82</v>
      </c>
      <c r="N355" s="15">
        <v>2.06</v>
      </c>
      <c r="O355" s="15" t="str">
        <f>VLOOKUP(A355,Result!A:D,2,FALSE)</f>
        <v>No</v>
      </c>
      <c r="P355" s="15">
        <f>VLOOKUP(A355,Result!A:D,4,FALSE)</f>
        <v>1.53</v>
      </c>
      <c r="Q355" s="16">
        <f>VLOOKUP(A355,Result!A:D,3,FALSE)</f>
        <v>0</v>
      </c>
      <c r="R355" s="16">
        <f>VLOOKUP(A355,Result!A:E,5,FALSE)</f>
        <v>0</v>
      </c>
      <c r="S355" s="28">
        <f>P355+Q355+R355</f>
        <v>1.53</v>
      </c>
      <c r="T355" s="32">
        <f t="shared" si="22"/>
        <v>0</v>
      </c>
      <c r="U355" s="32">
        <f t="shared" si="23"/>
        <v>1116.8999999999999</v>
      </c>
      <c r="V355" s="33">
        <f t="shared" si="21"/>
        <v>328.5</v>
      </c>
      <c r="W355" s="34">
        <f t="shared" si="24"/>
        <v>1445.3999999999999</v>
      </c>
      <c r="X355" s="10"/>
      <c r="Y355" s="10"/>
      <c r="Z355" s="10"/>
      <c r="AA355" s="10"/>
      <c r="AB355" s="10"/>
      <c r="AC355" s="10"/>
      <c r="AD355" s="10"/>
      <c r="AE355" s="10"/>
      <c r="AF355" s="10"/>
      <c r="AG355" s="10"/>
      <c r="AH355" s="10"/>
      <c r="AI355" s="10"/>
    </row>
    <row r="356" spans="1:35" ht="15.75" customHeight="1" x14ac:dyDescent="0.25">
      <c r="A356" s="6">
        <v>629</v>
      </c>
      <c r="B356" s="11" t="s">
        <v>112</v>
      </c>
      <c r="C356" s="11" t="s">
        <v>1606</v>
      </c>
      <c r="D356" s="11" t="s">
        <v>2310</v>
      </c>
      <c r="E356" s="12">
        <v>18111</v>
      </c>
      <c r="F356" s="13">
        <v>43998</v>
      </c>
      <c r="G356" s="12">
        <v>43836</v>
      </c>
      <c r="H356" s="11" t="s">
        <v>78</v>
      </c>
      <c r="I356" s="14" t="s">
        <v>2311</v>
      </c>
      <c r="J356" s="11" t="s">
        <v>2312</v>
      </c>
      <c r="K356" s="11" t="s">
        <v>2313</v>
      </c>
      <c r="L356" s="14" t="s">
        <v>82</v>
      </c>
      <c r="M356" s="11" t="s">
        <v>2314</v>
      </c>
      <c r="N356" s="15">
        <v>0.61</v>
      </c>
      <c r="O356" s="15" t="str">
        <f>VLOOKUP(A356,Result!A:D,2,FALSE)</f>
        <v>No</v>
      </c>
      <c r="P356" s="15">
        <f>VLOOKUP(A356,Result!A:D,4,FALSE)</f>
        <v>0.41299999999999998</v>
      </c>
      <c r="Q356" s="16">
        <f>VLOOKUP(A356,Result!A:D,3,FALSE)</f>
        <v>0</v>
      </c>
      <c r="R356" s="16">
        <f>VLOOKUP(A356,Result!A:E,5,FALSE)</f>
        <v>0</v>
      </c>
      <c r="S356" s="28">
        <f>P356+Q356+R356</f>
        <v>0.41299999999999998</v>
      </c>
      <c r="T356" s="32">
        <f t="shared" si="22"/>
        <v>0</v>
      </c>
      <c r="U356" s="32">
        <f t="shared" si="23"/>
        <v>301.48999999999995</v>
      </c>
      <c r="V356" s="33">
        <f t="shared" si="21"/>
        <v>328.5</v>
      </c>
      <c r="W356" s="34">
        <f t="shared" si="24"/>
        <v>629.99</v>
      </c>
      <c r="X356" s="10"/>
      <c r="Y356" s="10"/>
      <c r="Z356" s="10"/>
      <c r="AA356" s="10"/>
      <c r="AB356" s="10"/>
      <c r="AC356" s="10"/>
      <c r="AD356" s="10"/>
      <c r="AE356" s="10"/>
      <c r="AF356" s="10"/>
      <c r="AG356" s="10"/>
      <c r="AH356" s="10"/>
      <c r="AI356" s="10"/>
    </row>
    <row r="357" spans="1:35" ht="15.75" customHeight="1" x14ac:dyDescent="0.25">
      <c r="A357" s="6">
        <v>630</v>
      </c>
      <c r="B357" s="11" t="s">
        <v>112</v>
      </c>
      <c r="C357" s="11" t="s">
        <v>1619</v>
      </c>
      <c r="D357" s="11" t="s">
        <v>2315</v>
      </c>
      <c r="E357" s="12">
        <v>16851</v>
      </c>
      <c r="F357" s="17">
        <v>43958</v>
      </c>
      <c r="G357" s="12">
        <v>43833</v>
      </c>
      <c r="H357" s="11" t="s">
        <v>78</v>
      </c>
      <c r="I357" s="14" t="s">
        <v>2316</v>
      </c>
      <c r="J357" s="11" t="s">
        <v>2317</v>
      </c>
      <c r="K357" s="11" t="s">
        <v>82</v>
      </c>
      <c r="L357" s="14" t="s">
        <v>82</v>
      </c>
      <c r="M357" s="11" t="s">
        <v>2318</v>
      </c>
      <c r="N357" s="15">
        <v>0.65</v>
      </c>
      <c r="O357" s="15" t="str">
        <f>VLOOKUP(A357,Result!A:D,2,FALSE)</f>
        <v>No</v>
      </c>
      <c r="P357" s="15">
        <f>VLOOKUP(A357,Result!A:D,4,FALSE)</f>
        <v>0.36799999999999999</v>
      </c>
      <c r="Q357" s="16">
        <f>VLOOKUP(A357,Result!A:D,3,FALSE)</f>
        <v>0</v>
      </c>
      <c r="R357" s="16">
        <f>VLOOKUP(A357,Result!A:E,5,FALSE)</f>
        <v>0</v>
      </c>
      <c r="S357" s="28">
        <f>P357+Q357+R357</f>
        <v>0.36799999999999999</v>
      </c>
      <c r="T357" s="32">
        <f t="shared" si="22"/>
        <v>0</v>
      </c>
      <c r="U357" s="32">
        <f t="shared" si="23"/>
        <v>268.64</v>
      </c>
      <c r="V357" s="33">
        <f t="shared" si="21"/>
        <v>328.5</v>
      </c>
      <c r="W357" s="34">
        <f t="shared" si="24"/>
        <v>597.14</v>
      </c>
      <c r="X357" s="10"/>
      <c r="Y357" s="10"/>
      <c r="Z357" s="10"/>
      <c r="AA357" s="10"/>
      <c r="AB357" s="10"/>
      <c r="AC357" s="10"/>
      <c r="AD357" s="10"/>
      <c r="AE357" s="10"/>
      <c r="AF357" s="10"/>
      <c r="AG357" s="10"/>
      <c r="AH357" s="10"/>
      <c r="AI357" s="10"/>
    </row>
    <row r="358" spans="1:35" ht="15.75" customHeight="1" x14ac:dyDescent="0.25">
      <c r="A358" s="6">
        <v>631</v>
      </c>
      <c r="B358" s="11" t="s">
        <v>112</v>
      </c>
      <c r="C358" s="11" t="s">
        <v>1606</v>
      </c>
      <c r="D358" s="11" t="s">
        <v>2319</v>
      </c>
      <c r="E358" s="12">
        <v>13463</v>
      </c>
      <c r="F358" s="17">
        <v>44021</v>
      </c>
      <c r="G358" s="12">
        <v>43880</v>
      </c>
      <c r="H358" s="11" t="s">
        <v>114</v>
      </c>
      <c r="I358" s="14" t="s">
        <v>2320</v>
      </c>
      <c r="J358" s="11" t="s">
        <v>80</v>
      </c>
      <c r="K358" s="11" t="s">
        <v>82</v>
      </c>
      <c r="L358" s="14" t="s">
        <v>82</v>
      </c>
      <c r="M358" s="11" t="s">
        <v>2321</v>
      </c>
      <c r="N358" s="15">
        <v>0.8</v>
      </c>
      <c r="O358" s="15" t="str">
        <f>VLOOKUP(A358,Result!A:D,2,FALSE)</f>
        <v>No</v>
      </c>
      <c r="P358" s="15">
        <f>VLOOKUP(A358,Result!A:D,4,FALSE)</f>
        <v>0.375</v>
      </c>
      <c r="Q358" s="16">
        <f>VLOOKUP(A358,Result!A:D,3,FALSE)</f>
        <v>0</v>
      </c>
      <c r="R358" s="16">
        <f>VLOOKUP(A358,Result!A:E,5,FALSE)</f>
        <v>0</v>
      </c>
      <c r="S358" s="28">
        <f>P358+Q358+R358</f>
        <v>0.375</v>
      </c>
      <c r="T358" s="32">
        <f t="shared" si="22"/>
        <v>0</v>
      </c>
      <c r="U358" s="32">
        <f t="shared" si="23"/>
        <v>273.75</v>
      </c>
      <c r="V358" s="33">
        <f t="shared" si="21"/>
        <v>328.5</v>
      </c>
      <c r="W358" s="34">
        <f t="shared" si="24"/>
        <v>602.25</v>
      </c>
      <c r="X358" s="10"/>
      <c r="Y358" s="10"/>
      <c r="Z358" s="10"/>
      <c r="AA358" s="10"/>
      <c r="AB358" s="10"/>
      <c r="AC358" s="10"/>
      <c r="AD358" s="10"/>
      <c r="AE358" s="10"/>
      <c r="AF358" s="10"/>
      <c r="AG358" s="10"/>
      <c r="AH358" s="10"/>
      <c r="AI358" s="10"/>
    </row>
    <row r="359" spans="1:35" ht="15.75" customHeight="1" x14ac:dyDescent="0.25">
      <c r="A359" s="6">
        <v>632</v>
      </c>
      <c r="B359" s="11" t="s">
        <v>112</v>
      </c>
      <c r="C359" s="11" t="s">
        <v>1606</v>
      </c>
      <c r="D359" s="11" t="s">
        <v>2322</v>
      </c>
      <c r="E359" s="12">
        <v>14257</v>
      </c>
      <c r="F359" s="17">
        <v>43963</v>
      </c>
      <c r="G359" s="12">
        <v>43880</v>
      </c>
      <c r="H359" s="11" t="s">
        <v>114</v>
      </c>
      <c r="I359" s="14" t="s">
        <v>97</v>
      </c>
      <c r="J359" s="11" t="s">
        <v>97</v>
      </c>
      <c r="K359" s="11" t="s">
        <v>82</v>
      </c>
      <c r="L359" s="14" t="s">
        <v>82</v>
      </c>
      <c r="M359" s="11" t="s">
        <v>2112</v>
      </c>
      <c r="N359" s="15">
        <v>0.48</v>
      </c>
      <c r="O359" s="15" t="str">
        <f>VLOOKUP(A359,Result!A:D,2,FALSE)</f>
        <v>No</v>
      </c>
      <c r="P359" s="15">
        <f>VLOOKUP(A359,Result!A:D,4,FALSE)</f>
        <v>0</v>
      </c>
      <c r="Q359" s="16">
        <f>VLOOKUP(A359,Result!A:D,3,FALSE)</f>
        <v>0</v>
      </c>
      <c r="R359" s="16">
        <f>VLOOKUP(A359,Result!A:E,5,FALSE)</f>
        <v>0</v>
      </c>
      <c r="S359" s="28">
        <f>P359+Q359+R359</f>
        <v>0</v>
      </c>
      <c r="T359" s="32">
        <f t="shared" si="22"/>
        <v>0</v>
      </c>
      <c r="U359" s="32">
        <f t="shared" si="23"/>
        <v>0</v>
      </c>
      <c r="V359" s="33">
        <f t="shared" si="21"/>
        <v>328.5</v>
      </c>
      <c r="W359" s="34">
        <f t="shared" si="24"/>
        <v>328.5</v>
      </c>
      <c r="X359" s="10"/>
      <c r="Y359" s="10"/>
      <c r="Z359" s="10"/>
      <c r="AA359" s="10"/>
      <c r="AB359" s="10"/>
      <c r="AC359" s="10"/>
      <c r="AD359" s="10"/>
      <c r="AE359" s="10"/>
      <c r="AF359" s="10"/>
      <c r="AG359" s="10"/>
      <c r="AH359" s="10"/>
      <c r="AI359" s="10"/>
    </row>
    <row r="360" spans="1:35" ht="15.75" customHeight="1" x14ac:dyDescent="0.25">
      <c r="A360" s="6">
        <v>633</v>
      </c>
      <c r="B360" s="11" t="s">
        <v>112</v>
      </c>
      <c r="C360" s="11" t="s">
        <v>1606</v>
      </c>
      <c r="D360" s="11" t="s">
        <v>2323</v>
      </c>
      <c r="E360" s="12">
        <v>21677</v>
      </c>
      <c r="F360" s="19"/>
      <c r="G360" s="12">
        <v>43865</v>
      </c>
      <c r="H360" s="11" t="s">
        <v>78</v>
      </c>
      <c r="I360" s="14" t="s">
        <v>2324</v>
      </c>
      <c r="J360" s="11" t="s">
        <v>2325</v>
      </c>
      <c r="K360" s="11" t="s">
        <v>2326</v>
      </c>
      <c r="L360" s="14" t="s">
        <v>2327</v>
      </c>
      <c r="M360" s="11" t="s">
        <v>2328</v>
      </c>
      <c r="N360" s="15">
        <v>1.23</v>
      </c>
      <c r="O360" s="15" t="str">
        <f>VLOOKUP(A360,Result!A:D,2,FALSE)</f>
        <v>No</v>
      </c>
      <c r="P360" s="15">
        <f>VLOOKUP(A360,Result!A:D,4,FALSE)</f>
        <v>0.84599999999999997</v>
      </c>
      <c r="Q360" s="16">
        <f>VLOOKUP(A360,Result!A:D,3,FALSE)</f>
        <v>0.106</v>
      </c>
      <c r="R360" s="16">
        <f>VLOOKUP(A360,Result!A:E,5,FALSE)</f>
        <v>0</v>
      </c>
      <c r="S360" s="28">
        <f>P360+Q360+R360</f>
        <v>0.95199999999999996</v>
      </c>
      <c r="T360" s="32">
        <f t="shared" si="22"/>
        <v>63.599999999999994</v>
      </c>
      <c r="U360" s="32">
        <f t="shared" si="23"/>
        <v>694.95999999999992</v>
      </c>
      <c r="V360" s="33">
        <f t="shared" si="21"/>
        <v>328.5</v>
      </c>
      <c r="W360" s="34">
        <f t="shared" si="24"/>
        <v>1023.4599999999999</v>
      </c>
      <c r="X360" s="10"/>
      <c r="Y360" s="10"/>
      <c r="Z360" s="10"/>
      <c r="AA360" s="10"/>
      <c r="AB360" s="10"/>
      <c r="AC360" s="10"/>
      <c r="AD360" s="10"/>
      <c r="AE360" s="10"/>
      <c r="AF360" s="10"/>
      <c r="AG360" s="10"/>
      <c r="AH360" s="10"/>
      <c r="AI360" s="10"/>
    </row>
    <row r="361" spans="1:35" ht="15.75" customHeight="1" x14ac:dyDescent="0.25">
      <c r="A361" s="6">
        <v>634</v>
      </c>
      <c r="B361" s="11" t="s">
        <v>112</v>
      </c>
      <c r="C361" s="11" t="s">
        <v>1606</v>
      </c>
      <c r="D361" s="11" t="s">
        <v>2329</v>
      </c>
      <c r="E361" s="12">
        <v>23918</v>
      </c>
      <c r="F361" s="17">
        <v>43951</v>
      </c>
      <c r="G361" s="12">
        <v>43859</v>
      </c>
      <c r="H361" s="11" t="s">
        <v>78</v>
      </c>
      <c r="I361" s="14" t="s">
        <v>2330</v>
      </c>
      <c r="J361" s="11" t="s">
        <v>80</v>
      </c>
      <c r="K361" s="11" t="s">
        <v>2331</v>
      </c>
      <c r="L361" s="14" t="s">
        <v>82</v>
      </c>
      <c r="M361" s="11" t="s">
        <v>2332</v>
      </c>
      <c r="N361" s="15">
        <v>2.0099999999999998</v>
      </c>
      <c r="O361" s="15" t="str">
        <f>VLOOKUP(A361,Result!A:D,2,FALSE)</f>
        <v>No</v>
      </c>
      <c r="P361" s="15">
        <f>VLOOKUP(A361,Result!A:D,4,FALSE)</f>
        <v>2.0579999999999998</v>
      </c>
      <c r="Q361" s="16">
        <f>VLOOKUP(A361,Result!A:D,3,FALSE)</f>
        <v>0</v>
      </c>
      <c r="R361" s="16">
        <f>VLOOKUP(A361,Result!A:E,5,FALSE)</f>
        <v>0</v>
      </c>
      <c r="S361" s="28">
        <f>P361+Q361+R361</f>
        <v>2.0579999999999998</v>
      </c>
      <c r="T361" s="32">
        <f t="shared" si="22"/>
        <v>0</v>
      </c>
      <c r="U361" s="32">
        <f t="shared" si="23"/>
        <v>1502.3399999999997</v>
      </c>
      <c r="V361" s="33">
        <f t="shared" si="21"/>
        <v>328.5</v>
      </c>
      <c r="W361" s="34">
        <f t="shared" si="24"/>
        <v>1830.8399999999997</v>
      </c>
      <c r="X361" s="10"/>
      <c r="Y361" s="10"/>
      <c r="Z361" s="10"/>
      <c r="AA361" s="10"/>
      <c r="AB361" s="10"/>
      <c r="AC361" s="10"/>
      <c r="AD361" s="10"/>
      <c r="AE361" s="10"/>
      <c r="AF361" s="10"/>
      <c r="AG361" s="10"/>
      <c r="AH361" s="10"/>
      <c r="AI361" s="10"/>
    </row>
    <row r="362" spans="1:35" ht="15.75" customHeight="1" x14ac:dyDescent="0.25">
      <c r="A362" s="6">
        <v>635</v>
      </c>
      <c r="B362" s="11" t="s">
        <v>112</v>
      </c>
      <c r="C362" s="11" t="s">
        <v>1606</v>
      </c>
      <c r="D362" s="11" t="s">
        <v>2333</v>
      </c>
      <c r="E362" s="12">
        <v>19422</v>
      </c>
      <c r="F362" s="17">
        <v>43942</v>
      </c>
      <c r="G362" s="12">
        <v>43880</v>
      </c>
      <c r="H362" s="11" t="s">
        <v>114</v>
      </c>
      <c r="I362" s="14" t="s">
        <v>2334</v>
      </c>
      <c r="J362" s="11" t="s">
        <v>2335</v>
      </c>
      <c r="K362" s="11" t="s">
        <v>82</v>
      </c>
      <c r="L362" s="14" t="s">
        <v>82</v>
      </c>
      <c r="M362" s="11"/>
      <c r="N362" s="15">
        <v>0.54</v>
      </c>
      <c r="O362" s="15" t="str">
        <f>VLOOKUP(A362,Result!A:D,2,FALSE)</f>
        <v>No</v>
      </c>
      <c r="P362" s="15">
        <f>VLOOKUP(A362,Result!A:D,4,FALSE)</f>
        <v>0.315</v>
      </c>
      <c r="Q362" s="16">
        <f>VLOOKUP(A362,Result!A:D,3,FALSE)</f>
        <v>0</v>
      </c>
      <c r="R362" s="16">
        <f>VLOOKUP(A362,Result!A:E,5,FALSE)</f>
        <v>0</v>
      </c>
      <c r="S362" s="28">
        <f>P362+Q362+R362</f>
        <v>0.315</v>
      </c>
      <c r="T362" s="32">
        <f t="shared" si="22"/>
        <v>0</v>
      </c>
      <c r="U362" s="32">
        <f t="shared" si="23"/>
        <v>229.95</v>
      </c>
      <c r="V362" s="33">
        <f t="shared" si="21"/>
        <v>328.5</v>
      </c>
      <c r="W362" s="34">
        <f t="shared" si="24"/>
        <v>558.45000000000005</v>
      </c>
      <c r="X362" s="10"/>
      <c r="Y362" s="10"/>
      <c r="Z362" s="10"/>
      <c r="AA362" s="10"/>
      <c r="AB362" s="10"/>
      <c r="AC362" s="10"/>
      <c r="AD362" s="10"/>
      <c r="AE362" s="10"/>
      <c r="AF362" s="10"/>
      <c r="AG362" s="10"/>
      <c r="AH362" s="10"/>
      <c r="AI362" s="10"/>
    </row>
    <row r="363" spans="1:35" ht="15.75" customHeight="1" x14ac:dyDescent="0.25">
      <c r="A363" s="6">
        <v>636</v>
      </c>
      <c r="B363" s="11" t="s">
        <v>112</v>
      </c>
      <c r="C363" s="11" t="s">
        <v>1619</v>
      </c>
      <c r="D363" s="11" t="s">
        <v>2336</v>
      </c>
      <c r="E363" s="12">
        <v>17821</v>
      </c>
      <c r="F363" s="19"/>
      <c r="G363" s="12">
        <v>43880</v>
      </c>
      <c r="H363" s="11" t="s">
        <v>114</v>
      </c>
      <c r="I363" s="14" t="s">
        <v>97</v>
      </c>
      <c r="J363" s="11" t="s">
        <v>97</v>
      </c>
      <c r="K363" s="11" t="s">
        <v>82</v>
      </c>
      <c r="L363" s="14" t="s">
        <v>2337</v>
      </c>
      <c r="M363" s="11" t="s">
        <v>2112</v>
      </c>
      <c r="N363" s="15">
        <v>2.08</v>
      </c>
      <c r="O363" s="15" t="str">
        <f>VLOOKUP(A363,Result!A:D,2,FALSE)</f>
        <v>No</v>
      </c>
      <c r="P363" s="15">
        <f>VLOOKUP(A363,Result!A:D,4,FALSE)</f>
        <v>0</v>
      </c>
      <c r="Q363" s="16">
        <f>VLOOKUP(A363,Result!A:D,3,FALSE)</f>
        <v>0.33500000000000002</v>
      </c>
      <c r="R363" s="16">
        <f>VLOOKUP(A363,Result!A:E,5,FALSE)</f>
        <v>0</v>
      </c>
      <c r="S363" s="28">
        <f>P363+Q363+R363</f>
        <v>0.33500000000000002</v>
      </c>
      <c r="T363" s="32">
        <f t="shared" si="22"/>
        <v>201</v>
      </c>
      <c r="U363" s="32">
        <f t="shared" si="23"/>
        <v>244.55</v>
      </c>
      <c r="V363" s="33">
        <f t="shared" si="21"/>
        <v>328.5</v>
      </c>
      <c r="W363" s="34">
        <f t="shared" si="24"/>
        <v>573.04999999999995</v>
      </c>
      <c r="X363" s="10"/>
      <c r="Y363" s="10"/>
      <c r="Z363" s="10"/>
      <c r="AA363" s="10"/>
      <c r="AB363" s="10"/>
      <c r="AC363" s="10"/>
      <c r="AD363" s="10"/>
      <c r="AE363" s="10"/>
      <c r="AF363" s="10"/>
      <c r="AG363" s="10"/>
      <c r="AH363" s="10"/>
      <c r="AI363" s="10"/>
    </row>
    <row r="364" spans="1:35" ht="15.75" customHeight="1" x14ac:dyDescent="0.25">
      <c r="A364" s="6">
        <v>637</v>
      </c>
      <c r="B364" s="11" t="s">
        <v>112</v>
      </c>
      <c r="C364" s="11" t="s">
        <v>1606</v>
      </c>
      <c r="D364" s="11" t="s">
        <v>2338</v>
      </c>
      <c r="E364" s="12">
        <v>18436</v>
      </c>
      <c r="F364" s="17">
        <v>43941</v>
      </c>
      <c r="G364" s="12">
        <v>43880</v>
      </c>
      <c r="H364" s="11" t="s">
        <v>114</v>
      </c>
      <c r="I364" s="14" t="s">
        <v>2339</v>
      </c>
      <c r="J364" s="11" t="s">
        <v>80</v>
      </c>
      <c r="K364" s="11" t="s">
        <v>2340</v>
      </c>
      <c r="L364" s="14" t="s">
        <v>82</v>
      </c>
      <c r="M364" s="11"/>
      <c r="N364" s="15">
        <v>1.01</v>
      </c>
      <c r="O364" s="15" t="str">
        <f>VLOOKUP(A364,Result!A:D,2,FALSE)</f>
        <v>No</v>
      </c>
      <c r="P364" s="15">
        <f>VLOOKUP(A364,Result!A:D,4,FALSE)</f>
        <v>1.3879999999999999</v>
      </c>
      <c r="Q364" s="16">
        <f>VLOOKUP(A364,Result!A:D,3,FALSE)</f>
        <v>0</v>
      </c>
      <c r="R364" s="16">
        <f>VLOOKUP(A364,Result!A:E,5,FALSE)</f>
        <v>0</v>
      </c>
      <c r="S364" s="28">
        <f>P364+Q364+R364</f>
        <v>1.3879999999999999</v>
      </c>
      <c r="T364" s="32">
        <f t="shared" si="22"/>
        <v>0</v>
      </c>
      <c r="U364" s="32">
        <f t="shared" si="23"/>
        <v>1013.2399999999999</v>
      </c>
      <c r="V364" s="33">
        <f t="shared" si="21"/>
        <v>328.5</v>
      </c>
      <c r="W364" s="34">
        <f t="shared" si="24"/>
        <v>1341.7399999999998</v>
      </c>
      <c r="X364" s="10"/>
      <c r="Y364" s="10"/>
      <c r="Z364" s="10"/>
      <c r="AA364" s="10"/>
      <c r="AB364" s="10"/>
      <c r="AC364" s="10"/>
      <c r="AD364" s="10"/>
      <c r="AE364" s="10"/>
      <c r="AF364" s="10"/>
      <c r="AG364" s="10"/>
      <c r="AH364" s="10"/>
      <c r="AI364" s="10"/>
    </row>
    <row r="365" spans="1:35" ht="15.75" customHeight="1" x14ac:dyDescent="0.25">
      <c r="A365" s="6">
        <v>638</v>
      </c>
      <c r="B365" s="11" t="s">
        <v>112</v>
      </c>
      <c r="C365" s="11" t="s">
        <v>1606</v>
      </c>
      <c r="D365" s="11" t="s">
        <v>2341</v>
      </c>
      <c r="E365" s="12">
        <v>15816</v>
      </c>
      <c r="F365" s="17">
        <v>43941</v>
      </c>
      <c r="G365" s="12">
        <v>43865</v>
      </c>
      <c r="H365" s="11" t="s">
        <v>78</v>
      </c>
      <c r="I365" s="14" t="s">
        <v>2342</v>
      </c>
      <c r="J365" s="11" t="s">
        <v>2343</v>
      </c>
      <c r="K365" s="11" t="s">
        <v>82</v>
      </c>
      <c r="L365" s="14" t="s">
        <v>82</v>
      </c>
      <c r="M365" s="11" t="s">
        <v>2344</v>
      </c>
      <c r="N365" s="15">
        <v>5.78</v>
      </c>
      <c r="O365" s="15" t="str">
        <f>VLOOKUP(A365,Result!A:D,2,FALSE)</f>
        <v>No</v>
      </c>
      <c r="P365" s="15">
        <f>VLOOKUP(A365,Result!A:D,4,FALSE)</f>
        <v>2.9550000000000001</v>
      </c>
      <c r="Q365" s="16">
        <f>VLOOKUP(A365,Result!A:D,3,FALSE)</f>
        <v>0</v>
      </c>
      <c r="R365" s="16">
        <f>VLOOKUP(A365,Result!A:E,5,FALSE)</f>
        <v>0.111</v>
      </c>
      <c r="S365" s="28">
        <f>P365+Q365+R365</f>
        <v>3.0660000000000003</v>
      </c>
      <c r="T365" s="32">
        <f t="shared" si="22"/>
        <v>66.599999999999994</v>
      </c>
      <c r="U365" s="32">
        <f t="shared" si="23"/>
        <v>2238.1799999999998</v>
      </c>
      <c r="V365" s="33">
        <f t="shared" si="21"/>
        <v>328.5</v>
      </c>
      <c r="W365" s="34">
        <f t="shared" si="24"/>
        <v>2566.6799999999998</v>
      </c>
      <c r="X365" s="10"/>
      <c r="Y365" s="10"/>
      <c r="Z365" s="10"/>
      <c r="AA365" s="10"/>
      <c r="AB365" s="10"/>
      <c r="AC365" s="10"/>
      <c r="AD365" s="10"/>
      <c r="AE365" s="10"/>
      <c r="AF365" s="10"/>
      <c r="AG365" s="10"/>
      <c r="AH365" s="10"/>
      <c r="AI365" s="10"/>
    </row>
    <row r="366" spans="1:35" ht="15.75" customHeight="1" x14ac:dyDescent="0.25">
      <c r="A366" s="6">
        <v>639</v>
      </c>
      <c r="B366" s="11" t="s">
        <v>112</v>
      </c>
      <c r="C366" s="11" t="s">
        <v>1619</v>
      </c>
      <c r="D366" s="11" t="s">
        <v>2345</v>
      </c>
      <c r="E366" s="12">
        <v>14590</v>
      </c>
      <c r="F366" s="17">
        <v>43941</v>
      </c>
      <c r="G366" s="12">
        <v>43880</v>
      </c>
      <c r="H366" s="11" t="s">
        <v>114</v>
      </c>
      <c r="I366" s="14" t="s">
        <v>2346</v>
      </c>
      <c r="J366" s="11" t="s">
        <v>1644</v>
      </c>
      <c r="K366" s="11" t="s">
        <v>2011</v>
      </c>
      <c r="L366" s="14" t="s">
        <v>82</v>
      </c>
      <c r="M366" s="11" t="s">
        <v>2347</v>
      </c>
      <c r="N366" s="15">
        <v>0.73</v>
      </c>
      <c r="O366" s="15" t="str">
        <f>VLOOKUP(A366,Result!A:D,2,FALSE)</f>
        <v>No</v>
      </c>
      <c r="P366" s="15">
        <f>VLOOKUP(A366,Result!A:D,4,FALSE)</f>
        <v>0.373</v>
      </c>
      <c r="Q366" s="16">
        <f>VLOOKUP(A366,Result!A:D,3,FALSE)</f>
        <v>0</v>
      </c>
      <c r="R366" s="16">
        <f>VLOOKUP(A366,Result!A:E,5,FALSE)</f>
        <v>0</v>
      </c>
      <c r="S366" s="28">
        <f>P366+Q366+R366</f>
        <v>0.373</v>
      </c>
      <c r="T366" s="32">
        <f t="shared" si="22"/>
        <v>0</v>
      </c>
      <c r="U366" s="32">
        <f t="shared" si="23"/>
        <v>272.28999999999996</v>
      </c>
      <c r="V366" s="33">
        <f t="shared" ref="V366:V429" si="25">SUM(0.45*73/0.1)</f>
        <v>328.5</v>
      </c>
      <c r="W366" s="34">
        <f t="shared" si="24"/>
        <v>600.79</v>
      </c>
      <c r="X366" s="10"/>
      <c r="Y366" s="10"/>
      <c r="Z366" s="10"/>
      <c r="AA366" s="10"/>
      <c r="AB366" s="10"/>
      <c r="AC366" s="10"/>
      <c r="AD366" s="10"/>
      <c r="AE366" s="10"/>
      <c r="AF366" s="10"/>
      <c r="AG366" s="10"/>
      <c r="AH366" s="10"/>
      <c r="AI366" s="10"/>
    </row>
    <row r="367" spans="1:35" ht="15.75" customHeight="1" x14ac:dyDescent="0.25">
      <c r="A367" s="6">
        <v>640</v>
      </c>
      <c r="B367" s="11" t="s">
        <v>112</v>
      </c>
      <c r="C367" s="11" t="s">
        <v>1606</v>
      </c>
      <c r="D367" s="11" t="s">
        <v>2348</v>
      </c>
      <c r="E367" s="12">
        <v>21003</v>
      </c>
      <c r="F367" s="17">
        <v>43942</v>
      </c>
      <c r="G367" s="12">
        <v>43871</v>
      </c>
      <c r="H367" s="11" t="s">
        <v>114</v>
      </c>
      <c r="I367" s="14" t="s">
        <v>2349</v>
      </c>
      <c r="J367" s="11" t="s">
        <v>80</v>
      </c>
      <c r="K367" s="11" t="s">
        <v>82</v>
      </c>
      <c r="L367" s="14" t="s">
        <v>82</v>
      </c>
      <c r="M367" s="11" t="s">
        <v>1130</v>
      </c>
      <c r="N367" s="15">
        <v>0.92</v>
      </c>
      <c r="O367" s="15" t="str">
        <f>VLOOKUP(A367,Result!A:D,2,FALSE)</f>
        <v>No</v>
      </c>
      <c r="P367" s="15">
        <f>VLOOKUP(A367,Result!A:D,4,FALSE)</f>
        <v>0.72099999999999997</v>
      </c>
      <c r="Q367" s="16">
        <f>VLOOKUP(A367,Result!A:D,3,FALSE)</f>
        <v>0</v>
      </c>
      <c r="R367" s="16">
        <f>VLOOKUP(A367,Result!A:E,5,FALSE)</f>
        <v>0</v>
      </c>
      <c r="S367" s="28">
        <f>P367+Q367+R367</f>
        <v>0.72099999999999997</v>
      </c>
      <c r="T367" s="32">
        <f t="shared" si="22"/>
        <v>0</v>
      </c>
      <c r="U367" s="32">
        <f t="shared" si="23"/>
        <v>526.32999999999993</v>
      </c>
      <c r="V367" s="33">
        <f t="shared" si="25"/>
        <v>328.5</v>
      </c>
      <c r="W367" s="34">
        <f t="shared" si="24"/>
        <v>854.82999999999993</v>
      </c>
      <c r="X367" s="10"/>
      <c r="Y367" s="10"/>
      <c r="Z367" s="10"/>
      <c r="AA367" s="10"/>
      <c r="AB367" s="10"/>
      <c r="AC367" s="10"/>
      <c r="AD367" s="10"/>
      <c r="AE367" s="10"/>
      <c r="AF367" s="10"/>
      <c r="AG367" s="10"/>
      <c r="AH367" s="10"/>
      <c r="AI367" s="10"/>
    </row>
    <row r="368" spans="1:35" ht="15.75" customHeight="1" x14ac:dyDescent="0.25">
      <c r="A368" s="6">
        <v>641</v>
      </c>
      <c r="B368" s="11" t="s">
        <v>112</v>
      </c>
      <c r="C368" s="11" t="s">
        <v>1606</v>
      </c>
      <c r="D368" s="11" t="s">
        <v>2350</v>
      </c>
      <c r="E368" s="12">
        <v>18079</v>
      </c>
      <c r="F368" s="17">
        <v>43959</v>
      </c>
      <c r="G368" s="12">
        <v>43880</v>
      </c>
      <c r="H368" s="11" t="s">
        <v>114</v>
      </c>
      <c r="I368" s="14" t="s">
        <v>446</v>
      </c>
      <c r="J368" s="11" t="s">
        <v>2351</v>
      </c>
      <c r="K368" s="11" t="s">
        <v>82</v>
      </c>
      <c r="L368" s="14" t="s">
        <v>82</v>
      </c>
      <c r="M368" s="11" t="s">
        <v>2352</v>
      </c>
      <c r="N368" s="15">
        <v>0.6</v>
      </c>
      <c r="O368" s="15" t="str">
        <f>VLOOKUP(A368,Result!A:D,2,FALSE)</f>
        <v>No</v>
      </c>
      <c r="P368" s="15">
        <f>VLOOKUP(A368,Result!A:D,4,FALSE)</f>
        <v>0.30499999999999999</v>
      </c>
      <c r="Q368" s="16">
        <f>VLOOKUP(A368,Result!A:D,3,FALSE)</f>
        <v>0</v>
      </c>
      <c r="R368" s="16">
        <f>VLOOKUP(A368,Result!A:E,5,FALSE)</f>
        <v>0</v>
      </c>
      <c r="S368" s="28">
        <f>P368+Q368+R368</f>
        <v>0.30499999999999999</v>
      </c>
      <c r="T368" s="32">
        <f t="shared" si="22"/>
        <v>0</v>
      </c>
      <c r="U368" s="32">
        <f t="shared" si="23"/>
        <v>222.65</v>
      </c>
      <c r="V368" s="33">
        <f t="shared" si="25"/>
        <v>328.5</v>
      </c>
      <c r="W368" s="34">
        <f t="shared" si="24"/>
        <v>551.15</v>
      </c>
      <c r="X368" s="10"/>
      <c r="Y368" s="10"/>
      <c r="Z368" s="10"/>
      <c r="AA368" s="10"/>
      <c r="AB368" s="10"/>
      <c r="AC368" s="10"/>
      <c r="AD368" s="10"/>
      <c r="AE368" s="10"/>
      <c r="AF368" s="10"/>
      <c r="AG368" s="10"/>
      <c r="AH368" s="10"/>
      <c r="AI368" s="10"/>
    </row>
    <row r="369" spans="1:35" ht="15.75" customHeight="1" x14ac:dyDescent="0.25">
      <c r="A369" s="6">
        <v>642</v>
      </c>
      <c r="B369" s="11" t="s">
        <v>112</v>
      </c>
      <c r="C369" s="11" t="s">
        <v>1606</v>
      </c>
      <c r="D369" s="11" t="s">
        <v>2353</v>
      </c>
      <c r="E369" s="12">
        <v>13440</v>
      </c>
      <c r="F369" s="17">
        <v>43985</v>
      </c>
      <c r="G369" s="12">
        <v>43863</v>
      </c>
      <c r="H369" s="11" t="s">
        <v>78</v>
      </c>
      <c r="I369" s="14" t="s">
        <v>2354</v>
      </c>
      <c r="J369" s="11" t="s">
        <v>80</v>
      </c>
      <c r="K369" s="11" t="s">
        <v>82</v>
      </c>
      <c r="L369" s="14" t="s">
        <v>82</v>
      </c>
      <c r="M369" s="11" t="s">
        <v>1088</v>
      </c>
      <c r="N369" s="15">
        <v>1.0900000000000001</v>
      </c>
      <c r="O369" s="15" t="str">
        <f>VLOOKUP(A369,Result!A:D,2,FALSE)</f>
        <v>No</v>
      </c>
      <c r="P369" s="15">
        <f>VLOOKUP(A369,Result!A:D,4,FALSE)</f>
        <v>1.2629999999999999</v>
      </c>
      <c r="Q369" s="16">
        <f>VLOOKUP(A369,Result!A:D,3,FALSE)</f>
        <v>0</v>
      </c>
      <c r="R369" s="16">
        <f>VLOOKUP(A369,Result!A:E,5,FALSE)</f>
        <v>0.20200000000000001</v>
      </c>
      <c r="S369" s="28">
        <f>P369+Q369+R369</f>
        <v>1.4649999999999999</v>
      </c>
      <c r="T369" s="32">
        <f t="shared" si="22"/>
        <v>121.2</v>
      </c>
      <c r="U369" s="32">
        <f t="shared" si="23"/>
        <v>1069.4499999999998</v>
      </c>
      <c r="V369" s="33">
        <f t="shared" si="25"/>
        <v>328.5</v>
      </c>
      <c r="W369" s="34">
        <f t="shared" si="24"/>
        <v>1397.9499999999998</v>
      </c>
      <c r="X369" s="10"/>
      <c r="Y369" s="10"/>
      <c r="Z369" s="10"/>
      <c r="AA369" s="10"/>
      <c r="AB369" s="10"/>
      <c r="AC369" s="10"/>
      <c r="AD369" s="10"/>
      <c r="AE369" s="10"/>
      <c r="AF369" s="10"/>
      <c r="AG369" s="10"/>
      <c r="AH369" s="10"/>
      <c r="AI369" s="10"/>
    </row>
    <row r="370" spans="1:35" ht="15.75" customHeight="1" x14ac:dyDescent="0.25">
      <c r="A370" s="6">
        <v>643</v>
      </c>
      <c r="B370" s="11" t="s">
        <v>112</v>
      </c>
      <c r="C370" s="11" t="s">
        <v>1606</v>
      </c>
      <c r="D370" s="11" t="s">
        <v>2355</v>
      </c>
      <c r="E370" s="12">
        <v>15035</v>
      </c>
      <c r="F370" s="17">
        <v>43985</v>
      </c>
      <c r="G370" s="12">
        <v>43879</v>
      </c>
      <c r="H370" s="11" t="s">
        <v>108</v>
      </c>
      <c r="I370" s="14" t="s">
        <v>2356</v>
      </c>
      <c r="J370" s="11" t="s">
        <v>80</v>
      </c>
      <c r="K370" s="11"/>
      <c r="L370" s="14"/>
      <c r="M370" s="11" t="s">
        <v>2357</v>
      </c>
      <c r="N370" s="15">
        <v>0.81</v>
      </c>
      <c r="O370" s="15" t="str">
        <f>VLOOKUP(A370,Result!A:D,2,FALSE)</f>
        <v>No</v>
      </c>
      <c r="P370" s="15">
        <f>VLOOKUP(A370,Result!A:D,4,FALSE)</f>
        <v>0.48499999999999999</v>
      </c>
      <c r="Q370" s="16">
        <f>VLOOKUP(A370,Result!A:D,3,FALSE)</f>
        <v>0</v>
      </c>
      <c r="R370" s="16">
        <f>VLOOKUP(A370,Result!A:E,5,FALSE)</f>
        <v>0</v>
      </c>
      <c r="S370" s="28">
        <f>P370+Q370+R370</f>
        <v>0.48499999999999999</v>
      </c>
      <c r="T370" s="32">
        <f t="shared" si="22"/>
        <v>0</v>
      </c>
      <c r="U370" s="32">
        <f t="shared" si="23"/>
        <v>354.05</v>
      </c>
      <c r="V370" s="33">
        <f t="shared" si="25"/>
        <v>328.5</v>
      </c>
      <c r="W370" s="34">
        <f t="shared" si="24"/>
        <v>682.55</v>
      </c>
      <c r="X370" s="10"/>
      <c r="Y370" s="10"/>
      <c r="Z370" s="10"/>
      <c r="AA370" s="10"/>
      <c r="AB370" s="10"/>
      <c r="AC370" s="10"/>
      <c r="AD370" s="10"/>
      <c r="AE370" s="10"/>
      <c r="AF370" s="10"/>
      <c r="AG370" s="10"/>
      <c r="AH370" s="10"/>
      <c r="AI370" s="10"/>
    </row>
    <row r="371" spans="1:35" ht="15.75" customHeight="1" x14ac:dyDescent="0.25">
      <c r="A371" s="6">
        <v>644</v>
      </c>
      <c r="B371" s="11" t="s">
        <v>112</v>
      </c>
      <c r="C371" s="11" t="s">
        <v>1606</v>
      </c>
      <c r="D371" s="11" t="s">
        <v>2358</v>
      </c>
      <c r="E371" s="12">
        <v>18862</v>
      </c>
      <c r="F371" s="17">
        <v>43986</v>
      </c>
      <c r="G371" s="12">
        <v>43880</v>
      </c>
      <c r="H371" s="11" t="s">
        <v>114</v>
      </c>
      <c r="I371" s="14" t="s">
        <v>2359</v>
      </c>
      <c r="J371" s="11" t="s">
        <v>80</v>
      </c>
      <c r="K371" s="11" t="s">
        <v>82</v>
      </c>
      <c r="L371" s="14" t="s">
        <v>2360</v>
      </c>
      <c r="M371" s="11" t="s">
        <v>94</v>
      </c>
      <c r="N371" s="15">
        <v>0.86</v>
      </c>
      <c r="O371" s="15" t="str">
        <f>VLOOKUP(A371,Result!A:D,2,FALSE)</f>
        <v>No</v>
      </c>
      <c r="P371" s="15">
        <f>VLOOKUP(A371,Result!A:D,4,FALSE)</f>
        <v>0.63</v>
      </c>
      <c r="Q371" s="16">
        <f>VLOOKUP(A371,Result!A:D,3,FALSE)</f>
        <v>0.42599999999999999</v>
      </c>
      <c r="R371" s="16">
        <f>VLOOKUP(A371,Result!A:E,5,FALSE)</f>
        <v>0</v>
      </c>
      <c r="S371" s="28">
        <f>P371+Q371+R371</f>
        <v>1.056</v>
      </c>
      <c r="T371" s="32">
        <f t="shared" si="22"/>
        <v>255.59999999999997</v>
      </c>
      <c r="U371" s="32">
        <f t="shared" si="23"/>
        <v>770.88</v>
      </c>
      <c r="V371" s="33">
        <f t="shared" si="25"/>
        <v>328.5</v>
      </c>
      <c r="W371" s="34">
        <f t="shared" si="24"/>
        <v>1099.3800000000001</v>
      </c>
      <c r="X371" s="10"/>
      <c r="Y371" s="10"/>
      <c r="Z371" s="10"/>
      <c r="AA371" s="10"/>
      <c r="AB371" s="10"/>
      <c r="AC371" s="10"/>
      <c r="AD371" s="10"/>
      <c r="AE371" s="10"/>
      <c r="AF371" s="10"/>
      <c r="AG371" s="10"/>
      <c r="AH371" s="10"/>
      <c r="AI371" s="10"/>
    </row>
    <row r="372" spans="1:35" ht="15.75" customHeight="1" x14ac:dyDescent="0.25">
      <c r="A372" s="6">
        <v>645</v>
      </c>
      <c r="B372" s="11" t="s">
        <v>112</v>
      </c>
      <c r="C372" s="11" t="s">
        <v>1606</v>
      </c>
      <c r="D372" s="11" t="s">
        <v>2361</v>
      </c>
      <c r="E372" s="12">
        <v>17341</v>
      </c>
      <c r="F372" s="17">
        <v>43964</v>
      </c>
      <c r="G372" s="12">
        <v>43873</v>
      </c>
      <c r="H372" s="11" t="s">
        <v>114</v>
      </c>
      <c r="I372" s="14" t="s">
        <v>2362</v>
      </c>
      <c r="J372" s="11" t="s">
        <v>80</v>
      </c>
      <c r="K372" s="11" t="s">
        <v>2363</v>
      </c>
      <c r="L372" s="14" t="s">
        <v>1656</v>
      </c>
      <c r="M372" s="11" t="s">
        <v>1645</v>
      </c>
      <c r="N372" s="15">
        <v>1.8</v>
      </c>
      <c r="O372" s="15" t="str">
        <f>VLOOKUP(A372,Result!A:D,2,FALSE)</f>
        <v>No</v>
      </c>
      <c r="P372" s="15">
        <f>VLOOKUP(A372,Result!A:D,4,FALSE)</f>
        <v>1.788</v>
      </c>
      <c r="Q372" s="16">
        <f>VLOOKUP(A372,Result!A:D,3,FALSE)</f>
        <v>0.307</v>
      </c>
      <c r="R372" s="16">
        <f>VLOOKUP(A372,Result!A:E,5,FALSE)</f>
        <v>0.35399999999999998</v>
      </c>
      <c r="S372" s="28">
        <f>P372+Q372+R372</f>
        <v>2.4490000000000003</v>
      </c>
      <c r="T372" s="32">
        <f t="shared" si="22"/>
        <v>396.6</v>
      </c>
      <c r="U372" s="32">
        <f t="shared" si="23"/>
        <v>1787.77</v>
      </c>
      <c r="V372" s="33">
        <f t="shared" si="25"/>
        <v>328.5</v>
      </c>
      <c r="W372" s="34">
        <f t="shared" si="24"/>
        <v>2116.27</v>
      </c>
      <c r="X372" s="10"/>
      <c r="Y372" s="10"/>
      <c r="Z372" s="10"/>
      <c r="AA372" s="10"/>
      <c r="AB372" s="10"/>
      <c r="AC372" s="10"/>
      <c r="AD372" s="10"/>
      <c r="AE372" s="10"/>
      <c r="AF372" s="10"/>
      <c r="AG372" s="10"/>
      <c r="AH372" s="10"/>
      <c r="AI372" s="10"/>
    </row>
    <row r="373" spans="1:35" ht="15.75" customHeight="1" x14ac:dyDescent="0.25">
      <c r="A373" s="6">
        <v>646</v>
      </c>
      <c r="B373" s="11" t="s">
        <v>112</v>
      </c>
      <c r="C373" s="11" t="s">
        <v>1606</v>
      </c>
      <c r="D373" s="11" t="s">
        <v>2364</v>
      </c>
      <c r="E373" s="12">
        <v>15992</v>
      </c>
      <c r="F373" s="17">
        <v>43979</v>
      </c>
      <c r="G373" s="12">
        <v>43880</v>
      </c>
      <c r="H373" s="11" t="s">
        <v>114</v>
      </c>
      <c r="I373" s="14" t="s">
        <v>2365</v>
      </c>
      <c r="J373" s="11" t="s">
        <v>80</v>
      </c>
      <c r="K373" s="11" t="s">
        <v>82</v>
      </c>
      <c r="L373" s="14" t="s">
        <v>82</v>
      </c>
      <c r="M373" s="11" t="s">
        <v>139</v>
      </c>
      <c r="N373" s="15">
        <v>0.44</v>
      </c>
      <c r="O373" s="15" t="str">
        <f>VLOOKUP(A373,Result!A:D,2,FALSE)</f>
        <v>No</v>
      </c>
      <c r="P373" s="15">
        <f>VLOOKUP(A373,Result!A:D,4,FALSE)</f>
        <v>0.436</v>
      </c>
      <c r="Q373" s="16">
        <f>VLOOKUP(A373,Result!A:D,3,FALSE)</f>
        <v>0</v>
      </c>
      <c r="R373" s="16">
        <f>VLOOKUP(A373,Result!A:E,5,FALSE)</f>
        <v>0</v>
      </c>
      <c r="S373" s="28">
        <f>P373+Q373+R373</f>
        <v>0.436</v>
      </c>
      <c r="T373" s="32">
        <f t="shared" si="22"/>
        <v>0</v>
      </c>
      <c r="U373" s="32">
        <f t="shared" si="23"/>
        <v>318.27999999999997</v>
      </c>
      <c r="V373" s="33">
        <f t="shared" si="25"/>
        <v>328.5</v>
      </c>
      <c r="W373" s="34">
        <f t="shared" si="24"/>
        <v>646.78</v>
      </c>
      <c r="X373" s="10"/>
      <c r="Y373" s="10"/>
      <c r="Z373" s="10"/>
      <c r="AA373" s="10"/>
      <c r="AB373" s="10"/>
      <c r="AC373" s="10"/>
      <c r="AD373" s="10"/>
      <c r="AE373" s="10"/>
      <c r="AF373" s="10"/>
      <c r="AG373" s="10"/>
      <c r="AH373" s="10"/>
      <c r="AI373" s="10"/>
    </row>
    <row r="374" spans="1:35" ht="15.75" customHeight="1" x14ac:dyDescent="0.25">
      <c r="A374" s="6">
        <v>647</v>
      </c>
      <c r="B374" s="11" t="s">
        <v>112</v>
      </c>
      <c r="C374" s="11" t="s">
        <v>1606</v>
      </c>
      <c r="D374" s="11" t="s">
        <v>2366</v>
      </c>
      <c r="E374" s="12">
        <v>16580</v>
      </c>
      <c r="F374" s="19"/>
      <c r="G374" s="12">
        <v>43881</v>
      </c>
      <c r="H374" s="11" t="s">
        <v>114</v>
      </c>
      <c r="I374" s="14" t="s">
        <v>431</v>
      </c>
      <c r="J374" s="11" t="s">
        <v>2367</v>
      </c>
      <c r="K374" s="11" t="s">
        <v>82</v>
      </c>
      <c r="L374" s="14" t="s">
        <v>82</v>
      </c>
      <c r="M374" s="11" t="s">
        <v>2368</v>
      </c>
      <c r="N374" s="15">
        <v>0.47</v>
      </c>
      <c r="O374" s="15" t="str">
        <f>VLOOKUP(A374,Result!A:D,2,FALSE)</f>
        <v>No</v>
      </c>
      <c r="P374" s="15">
        <f>VLOOKUP(A374,Result!A:D,4,FALSE)</f>
        <v>0.214</v>
      </c>
      <c r="Q374" s="16">
        <f>VLOOKUP(A374,Result!A:D,3,FALSE)</f>
        <v>0</v>
      </c>
      <c r="R374" s="16">
        <f>VLOOKUP(A374,Result!A:E,5,FALSE)</f>
        <v>0</v>
      </c>
      <c r="S374" s="28">
        <f>P374+Q374+R374</f>
        <v>0.214</v>
      </c>
      <c r="T374" s="32">
        <f t="shared" ref="T374:T437" si="26">SUM((Q374+R374)*60/0.1)</f>
        <v>0</v>
      </c>
      <c r="U374" s="32">
        <f t="shared" ref="U374:U437" si="27">SUM(S374*73/0.1)</f>
        <v>156.22</v>
      </c>
      <c r="V374" s="33">
        <f t="shared" si="25"/>
        <v>328.5</v>
      </c>
      <c r="W374" s="34">
        <f t="shared" si="24"/>
        <v>484.72</v>
      </c>
      <c r="X374" s="10"/>
      <c r="Y374" s="10"/>
      <c r="Z374" s="10"/>
      <c r="AA374" s="10"/>
      <c r="AB374" s="10"/>
      <c r="AC374" s="10"/>
      <c r="AD374" s="10"/>
      <c r="AE374" s="10"/>
      <c r="AF374" s="10"/>
      <c r="AG374" s="10"/>
      <c r="AH374" s="10"/>
      <c r="AI374" s="10"/>
    </row>
    <row r="375" spans="1:35" ht="15.75" customHeight="1" x14ac:dyDescent="0.25">
      <c r="A375" s="6">
        <v>648</v>
      </c>
      <c r="B375" s="11" t="s">
        <v>112</v>
      </c>
      <c r="C375" s="11" t="s">
        <v>1606</v>
      </c>
      <c r="D375" s="11" t="s">
        <v>2369</v>
      </c>
      <c r="E375" s="12">
        <v>22586</v>
      </c>
      <c r="F375" s="19"/>
      <c r="G375" s="12">
        <v>43881</v>
      </c>
      <c r="H375" s="11" t="s">
        <v>114</v>
      </c>
      <c r="I375" s="14" t="s">
        <v>809</v>
      </c>
      <c r="J375" s="11" t="s">
        <v>97</v>
      </c>
      <c r="K375" s="11" t="s">
        <v>82</v>
      </c>
      <c r="L375" s="14" t="s">
        <v>82</v>
      </c>
      <c r="M375" s="11" t="s">
        <v>2370</v>
      </c>
      <c r="N375" s="15">
        <v>0.89</v>
      </c>
      <c r="O375" s="15" t="str">
        <f>VLOOKUP(A375,Result!A:D,2,FALSE)</f>
        <v>No</v>
      </c>
      <c r="P375" s="15">
        <f>VLOOKUP(A375,Result!A:D,4,FALSE)</f>
        <v>0.26200000000000001</v>
      </c>
      <c r="Q375" s="16">
        <f>VLOOKUP(A375,Result!A:D,3,FALSE)</f>
        <v>0</v>
      </c>
      <c r="R375" s="16">
        <f>VLOOKUP(A375,Result!A:E,5,FALSE)</f>
        <v>0</v>
      </c>
      <c r="S375" s="28">
        <f>P375+Q375+R375</f>
        <v>0.26200000000000001</v>
      </c>
      <c r="T375" s="32">
        <f t="shared" si="26"/>
        <v>0</v>
      </c>
      <c r="U375" s="32">
        <f t="shared" si="27"/>
        <v>191.26</v>
      </c>
      <c r="V375" s="33">
        <f t="shared" si="25"/>
        <v>328.5</v>
      </c>
      <c r="W375" s="34">
        <f t="shared" si="24"/>
        <v>519.76</v>
      </c>
      <c r="X375" s="10"/>
      <c r="Y375" s="10"/>
      <c r="Z375" s="10"/>
      <c r="AA375" s="10"/>
      <c r="AB375" s="10"/>
      <c r="AC375" s="10"/>
      <c r="AD375" s="10"/>
      <c r="AE375" s="10"/>
      <c r="AF375" s="10"/>
      <c r="AG375" s="10"/>
      <c r="AH375" s="10"/>
      <c r="AI375" s="10"/>
    </row>
    <row r="376" spans="1:35" ht="15.75" customHeight="1" x14ac:dyDescent="0.25">
      <c r="A376" s="6">
        <v>649</v>
      </c>
      <c r="B376" s="11" t="s">
        <v>112</v>
      </c>
      <c r="C376" s="11" t="s">
        <v>1606</v>
      </c>
      <c r="D376" s="11" t="s">
        <v>2371</v>
      </c>
      <c r="E376" s="12">
        <v>15778</v>
      </c>
      <c r="F376" s="17">
        <v>43937</v>
      </c>
      <c r="G376" s="12">
        <v>43873</v>
      </c>
      <c r="H376" s="11" t="s">
        <v>114</v>
      </c>
      <c r="I376" s="14" t="s">
        <v>2372</v>
      </c>
      <c r="J376" s="11" t="s">
        <v>80</v>
      </c>
      <c r="K376" s="11" t="s">
        <v>82</v>
      </c>
      <c r="L376" s="14" t="s">
        <v>82</v>
      </c>
      <c r="M376" s="11"/>
      <c r="N376" s="15">
        <v>1.31</v>
      </c>
      <c r="O376" s="15" t="str">
        <f>VLOOKUP(A376,Result!A:D,2,FALSE)</f>
        <v>No</v>
      </c>
      <c r="P376" s="15">
        <f>VLOOKUP(A376,Result!A:D,4,FALSE)</f>
        <v>1.8620000000000001</v>
      </c>
      <c r="Q376" s="16">
        <f>VLOOKUP(A376,Result!A:D,3,FALSE)</f>
        <v>0</v>
      </c>
      <c r="R376" s="16">
        <f>VLOOKUP(A376,Result!A:E,5,FALSE)</f>
        <v>0.20200000000000001</v>
      </c>
      <c r="S376" s="28">
        <f>P376+Q376+R376</f>
        <v>2.0640000000000001</v>
      </c>
      <c r="T376" s="32">
        <f t="shared" si="26"/>
        <v>121.2</v>
      </c>
      <c r="U376" s="32">
        <f t="shared" si="27"/>
        <v>1506.7199999999998</v>
      </c>
      <c r="V376" s="33">
        <f t="shared" si="25"/>
        <v>328.5</v>
      </c>
      <c r="W376" s="34">
        <f t="shared" si="24"/>
        <v>1835.2199999999998</v>
      </c>
      <c r="X376" s="10"/>
      <c r="Y376" s="10"/>
      <c r="Z376" s="10"/>
      <c r="AA376" s="10"/>
      <c r="AB376" s="10"/>
      <c r="AC376" s="10"/>
      <c r="AD376" s="10"/>
      <c r="AE376" s="10"/>
      <c r="AF376" s="10"/>
      <c r="AG376" s="10"/>
      <c r="AH376" s="10"/>
      <c r="AI376" s="10"/>
    </row>
    <row r="377" spans="1:35" ht="15.75" customHeight="1" x14ac:dyDescent="0.25">
      <c r="A377" s="6">
        <v>650</v>
      </c>
      <c r="B377" s="11" t="s">
        <v>112</v>
      </c>
      <c r="C377" s="11" t="s">
        <v>1606</v>
      </c>
      <c r="D377" s="11" t="s">
        <v>2373</v>
      </c>
      <c r="E377" s="12">
        <v>14761</v>
      </c>
      <c r="F377" s="17">
        <v>43970</v>
      </c>
      <c r="G377" s="12">
        <v>43881</v>
      </c>
      <c r="H377" s="11" t="s">
        <v>114</v>
      </c>
      <c r="I377" s="14" t="s">
        <v>2374</v>
      </c>
      <c r="J377" s="11" t="s">
        <v>80</v>
      </c>
      <c r="K377" s="11" t="s">
        <v>2375</v>
      </c>
      <c r="L377" s="14" t="s">
        <v>2376</v>
      </c>
      <c r="M377" s="11" t="s">
        <v>2112</v>
      </c>
      <c r="N377" s="15">
        <v>3.03</v>
      </c>
      <c r="O377" s="15" t="str">
        <f>VLOOKUP(A377,Result!A:D,2,FALSE)</f>
        <v>No</v>
      </c>
      <c r="P377" s="15">
        <f>VLOOKUP(A377,Result!A:D,4,FALSE)</f>
        <v>2.4780000000000002</v>
      </c>
      <c r="Q377" s="16">
        <f>VLOOKUP(A377,Result!A:D,3,FALSE)</f>
        <v>0.42599999999999999</v>
      </c>
      <c r="R377" s="16">
        <f>VLOOKUP(A377,Result!A:E,5,FALSE)</f>
        <v>0.26300000000000001</v>
      </c>
      <c r="S377" s="28">
        <f>P377+Q377+R377</f>
        <v>3.1670000000000003</v>
      </c>
      <c r="T377" s="32">
        <f t="shared" si="26"/>
        <v>413.40000000000003</v>
      </c>
      <c r="U377" s="32">
        <f t="shared" si="27"/>
        <v>2311.9100000000003</v>
      </c>
      <c r="V377" s="33">
        <f t="shared" si="25"/>
        <v>328.5</v>
      </c>
      <c r="W377" s="34">
        <f t="shared" si="24"/>
        <v>2640.4100000000003</v>
      </c>
      <c r="X377" s="10"/>
      <c r="Y377" s="10"/>
      <c r="Z377" s="10"/>
      <c r="AA377" s="10"/>
      <c r="AB377" s="10"/>
      <c r="AC377" s="10"/>
      <c r="AD377" s="10"/>
      <c r="AE377" s="10"/>
      <c r="AF377" s="10"/>
      <c r="AG377" s="10"/>
      <c r="AH377" s="10"/>
      <c r="AI377" s="10"/>
    </row>
    <row r="378" spans="1:35" ht="15.75" customHeight="1" x14ac:dyDescent="0.25">
      <c r="A378" s="6">
        <v>651</v>
      </c>
      <c r="B378" s="11" t="s">
        <v>112</v>
      </c>
      <c r="C378" s="11" t="s">
        <v>1619</v>
      </c>
      <c r="D378" s="11" t="s">
        <v>2377</v>
      </c>
      <c r="E378" s="12">
        <v>18687</v>
      </c>
      <c r="F378" s="17">
        <v>43962</v>
      </c>
      <c r="G378" s="12">
        <v>43881</v>
      </c>
      <c r="H378" s="11" t="s">
        <v>114</v>
      </c>
      <c r="I378" s="14" t="s">
        <v>2010</v>
      </c>
      <c r="J378" s="11" t="s">
        <v>97</v>
      </c>
      <c r="K378" s="11" t="s">
        <v>2378</v>
      </c>
      <c r="L378" s="14" t="s">
        <v>2379</v>
      </c>
      <c r="M378" s="11"/>
      <c r="N378" s="15">
        <v>0.57999999999999996</v>
      </c>
      <c r="O378" s="15" t="str">
        <f>VLOOKUP(A378,Result!A:D,2,FALSE)</f>
        <v>No</v>
      </c>
      <c r="P378" s="15">
        <f>VLOOKUP(A378,Result!A:D,4,FALSE)</f>
        <v>0.30499999999999999</v>
      </c>
      <c r="Q378" s="16">
        <f>VLOOKUP(A378,Result!A:D,3,FALSE)</f>
        <v>0.35299999999999998</v>
      </c>
      <c r="R378" s="16">
        <f>VLOOKUP(A378,Result!A:E,5,FALSE)</f>
        <v>0</v>
      </c>
      <c r="S378" s="28">
        <f>P378+Q378+R378</f>
        <v>0.65799999999999992</v>
      </c>
      <c r="T378" s="32">
        <f t="shared" si="26"/>
        <v>211.79999999999998</v>
      </c>
      <c r="U378" s="32">
        <f t="shared" si="27"/>
        <v>480.33999999999992</v>
      </c>
      <c r="V378" s="33">
        <f t="shared" si="25"/>
        <v>328.5</v>
      </c>
      <c r="W378" s="34">
        <f t="shared" si="24"/>
        <v>808.83999999999992</v>
      </c>
      <c r="X378" s="10"/>
      <c r="Y378" s="10"/>
      <c r="Z378" s="10"/>
      <c r="AA378" s="10"/>
      <c r="AB378" s="10"/>
      <c r="AC378" s="10"/>
      <c r="AD378" s="10"/>
      <c r="AE378" s="10"/>
      <c r="AF378" s="10"/>
      <c r="AG378" s="10"/>
      <c r="AH378" s="10"/>
      <c r="AI378" s="10"/>
    </row>
    <row r="379" spans="1:35" ht="15.75" customHeight="1" x14ac:dyDescent="0.25">
      <c r="A379" s="6">
        <v>652</v>
      </c>
      <c r="B379" s="11" t="s">
        <v>112</v>
      </c>
      <c r="C379" s="11" t="s">
        <v>1606</v>
      </c>
      <c r="D379" s="11" t="s">
        <v>2380</v>
      </c>
      <c r="E379" s="12">
        <v>14366</v>
      </c>
      <c r="F379" s="17">
        <v>43941</v>
      </c>
      <c r="G379" s="12">
        <v>43881</v>
      </c>
      <c r="H379" s="11" t="s">
        <v>114</v>
      </c>
      <c r="I379" s="14" t="s">
        <v>2381</v>
      </c>
      <c r="J379" s="11" t="s">
        <v>97</v>
      </c>
      <c r="K379" s="11" t="s">
        <v>2382</v>
      </c>
      <c r="L379" s="14" t="s">
        <v>2383</v>
      </c>
      <c r="M379" s="11"/>
      <c r="N379" s="15">
        <v>0.78</v>
      </c>
      <c r="O379" s="15" t="str">
        <f>VLOOKUP(A379,Result!A:D,2,FALSE)</f>
        <v>No</v>
      </c>
      <c r="P379" s="15">
        <f>VLOOKUP(A379,Result!A:D,4,FALSE)</f>
        <v>0.72</v>
      </c>
      <c r="Q379" s="16">
        <f>VLOOKUP(A379,Result!A:D,3,FALSE)</f>
        <v>0.307</v>
      </c>
      <c r="R379" s="16">
        <f>VLOOKUP(A379,Result!A:E,5,FALSE)</f>
        <v>0</v>
      </c>
      <c r="S379" s="28">
        <f>P379+Q379+R379</f>
        <v>1.0269999999999999</v>
      </c>
      <c r="T379" s="32">
        <f t="shared" si="26"/>
        <v>184.19999999999996</v>
      </c>
      <c r="U379" s="32">
        <f t="shared" si="27"/>
        <v>749.70999999999981</v>
      </c>
      <c r="V379" s="33">
        <f t="shared" si="25"/>
        <v>328.5</v>
      </c>
      <c r="W379" s="34">
        <f t="shared" si="24"/>
        <v>1078.2099999999998</v>
      </c>
      <c r="X379" s="10"/>
      <c r="Y379" s="10"/>
      <c r="Z379" s="10"/>
      <c r="AA379" s="10"/>
      <c r="AB379" s="10"/>
      <c r="AC379" s="10"/>
      <c r="AD379" s="10"/>
      <c r="AE379" s="10"/>
      <c r="AF379" s="10"/>
      <c r="AG379" s="10"/>
      <c r="AH379" s="10"/>
      <c r="AI379" s="10"/>
    </row>
    <row r="380" spans="1:35" ht="15.75" customHeight="1" x14ac:dyDescent="0.25">
      <c r="A380" s="6">
        <v>653</v>
      </c>
      <c r="B380" s="11" t="s">
        <v>112</v>
      </c>
      <c r="C380" s="11" t="s">
        <v>1606</v>
      </c>
      <c r="D380" s="11" t="s">
        <v>2384</v>
      </c>
      <c r="E380" s="12">
        <v>22017</v>
      </c>
      <c r="F380" s="17">
        <v>44026</v>
      </c>
      <c r="G380" s="12">
        <v>43881</v>
      </c>
      <c r="H380" s="11" t="s">
        <v>114</v>
      </c>
      <c r="I380" s="14" t="s">
        <v>121</v>
      </c>
      <c r="J380" s="11" t="s">
        <v>80</v>
      </c>
      <c r="K380" s="11" t="s">
        <v>2385</v>
      </c>
      <c r="L380" s="14" t="s">
        <v>2386</v>
      </c>
      <c r="M380" s="11" t="s">
        <v>2387</v>
      </c>
      <c r="N380" s="15">
        <v>0.56000000000000005</v>
      </c>
      <c r="O380" s="15" t="str">
        <f>VLOOKUP(A380,Result!A:D,2,FALSE)</f>
        <v>No</v>
      </c>
      <c r="P380" s="15">
        <f>VLOOKUP(A380,Result!A:D,4,FALSE)</f>
        <v>0.307</v>
      </c>
      <c r="Q380" s="16">
        <f>VLOOKUP(A380,Result!A:D,3,FALSE)</f>
        <v>0.307</v>
      </c>
      <c r="R380" s="16">
        <f>VLOOKUP(A380,Result!A:E,5,FALSE)</f>
        <v>0</v>
      </c>
      <c r="S380" s="28">
        <f>P380+Q380+R380</f>
        <v>0.61399999999999999</v>
      </c>
      <c r="T380" s="32">
        <f t="shared" si="26"/>
        <v>184.19999999999996</v>
      </c>
      <c r="U380" s="32">
        <f t="shared" si="27"/>
        <v>448.22</v>
      </c>
      <c r="V380" s="33">
        <f t="shared" si="25"/>
        <v>328.5</v>
      </c>
      <c r="W380" s="34">
        <f t="shared" si="24"/>
        <v>776.72</v>
      </c>
      <c r="X380" s="10"/>
      <c r="Y380" s="10"/>
      <c r="Z380" s="10"/>
      <c r="AA380" s="10"/>
      <c r="AB380" s="10"/>
      <c r="AC380" s="10"/>
      <c r="AD380" s="10"/>
      <c r="AE380" s="10"/>
      <c r="AF380" s="10"/>
      <c r="AG380" s="10"/>
      <c r="AH380" s="10"/>
      <c r="AI380" s="10"/>
    </row>
    <row r="381" spans="1:35" ht="15.75" customHeight="1" x14ac:dyDescent="0.25">
      <c r="A381" s="6">
        <v>654</v>
      </c>
      <c r="B381" s="11" t="s">
        <v>112</v>
      </c>
      <c r="C381" s="11" t="s">
        <v>1619</v>
      </c>
      <c r="D381" s="11" t="s">
        <v>2388</v>
      </c>
      <c r="E381" s="12">
        <v>14054</v>
      </c>
      <c r="F381" s="17">
        <v>44056</v>
      </c>
      <c r="G381" s="12">
        <v>43881</v>
      </c>
      <c r="H381" s="11" t="s">
        <v>114</v>
      </c>
      <c r="I381" s="14" t="s">
        <v>2389</v>
      </c>
      <c r="J381" s="11" t="s">
        <v>2390</v>
      </c>
      <c r="K381" s="11" t="s">
        <v>2385</v>
      </c>
      <c r="L381" s="14" t="s">
        <v>1792</v>
      </c>
      <c r="M381" s="11" t="s">
        <v>2112</v>
      </c>
      <c r="N381" s="15">
        <v>1.85</v>
      </c>
      <c r="O381" s="15" t="str">
        <f>VLOOKUP(A381,Result!A:D,2,FALSE)</f>
        <v>No</v>
      </c>
      <c r="P381" s="15">
        <f>VLOOKUP(A381,Result!A:D,4,FALSE)</f>
        <v>0.76600000000000001</v>
      </c>
      <c r="Q381" s="16">
        <f>VLOOKUP(A381,Result!A:D,3,FALSE)</f>
        <v>0.106</v>
      </c>
      <c r="R381" s="16">
        <f>VLOOKUP(A381,Result!A:E,5,FALSE)</f>
        <v>0</v>
      </c>
      <c r="S381" s="28">
        <f>P381+Q381+R381</f>
        <v>0.872</v>
      </c>
      <c r="T381" s="32">
        <f t="shared" si="26"/>
        <v>63.599999999999994</v>
      </c>
      <c r="U381" s="32">
        <f t="shared" si="27"/>
        <v>636.55999999999995</v>
      </c>
      <c r="V381" s="33">
        <f t="shared" si="25"/>
        <v>328.5</v>
      </c>
      <c r="W381" s="34">
        <f t="shared" si="24"/>
        <v>965.06</v>
      </c>
      <c r="X381" s="10"/>
      <c r="Y381" s="10"/>
      <c r="Z381" s="10"/>
      <c r="AA381" s="10"/>
      <c r="AB381" s="10"/>
      <c r="AC381" s="10"/>
      <c r="AD381" s="10"/>
      <c r="AE381" s="10"/>
      <c r="AF381" s="10"/>
      <c r="AG381" s="10"/>
      <c r="AH381" s="10"/>
      <c r="AI381" s="10"/>
    </row>
    <row r="382" spans="1:35" ht="15.75" customHeight="1" x14ac:dyDescent="0.25">
      <c r="A382" s="6">
        <v>655</v>
      </c>
      <c r="B382" s="11" t="s">
        <v>112</v>
      </c>
      <c r="C382" s="11" t="s">
        <v>1619</v>
      </c>
      <c r="D382" s="11" t="s">
        <v>2391</v>
      </c>
      <c r="E382" s="12">
        <v>16898</v>
      </c>
      <c r="F382" s="13">
        <v>43951</v>
      </c>
      <c r="G382" s="11"/>
      <c r="H382" s="11"/>
      <c r="I382" s="14"/>
      <c r="J382" s="11"/>
      <c r="K382" s="11"/>
      <c r="L382" s="14"/>
      <c r="M382" s="11"/>
      <c r="N382" s="15" t="s">
        <v>85</v>
      </c>
      <c r="O382" s="15" t="str">
        <f>VLOOKUP(A382,Result!A:D,2,FALSE)</f>
        <v>No</v>
      </c>
      <c r="P382" s="15">
        <f>VLOOKUP(A382,Result!A:D,4,FALSE)</f>
        <v>0</v>
      </c>
      <c r="Q382" s="16">
        <f>VLOOKUP(A382,Result!A:D,3,FALSE)</f>
        <v>0</v>
      </c>
      <c r="R382" s="16">
        <f>VLOOKUP(A382,Result!A:E,5,FALSE)</f>
        <v>0</v>
      </c>
      <c r="S382" s="28">
        <f>P382+Q382+R382</f>
        <v>0</v>
      </c>
      <c r="T382" s="32">
        <f t="shared" si="26"/>
        <v>0</v>
      </c>
      <c r="U382" s="32">
        <f t="shared" si="27"/>
        <v>0</v>
      </c>
      <c r="V382" s="33">
        <f t="shared" si="25"/>
        <v>328.5</v>
      </c>
      <c r="W382" s="34">
        <f t="shared" si="24"/>
        <v>328.5</v>
      </c>
      <c r="X382" s="10"/>
      <c r="Y382" s="10"/>
      <c r="Z382" s="10"/>
      <c r="AA382" s="10"/>
      <c r="AB382" s="10"/>
      <c r="AC382" s="10"/>
      <c r="AD382" s="10"/>
      <c r="AE382" s="10"/>
      <c r="AF382" s="10"/>
      <c r="AG382" s="10"/>
      <c r="AH382" s="10"/>
      <c r="AI382" s="10"/>
    </row>
    <row r="383" spans="1:35" ht="15.75" customHeight="1" x14ac:dyDescent="0.25">
      <c r="A383" s="6">
        <v>656</v>
      </c>
      <c r="B383" s="11" t="s">
        <v>112</v>
      </c>
      <c r="C383" s="11" t="s">
        <v>1606</v>
      </c>
      <c r="D383" s="11" t="s">
        <v>2392</v>
      </c>
      <c r="E383" s="12">
        <v>17895</v>
      </c>
      <c r="F383" s="17">
        <v>43978</v>
      </c>
      <c r="G383" s="12">
        <v>43836</v>
      </c>
      <c r="H383" s="11" t="s">
        <v>78</v>
      </c>
      <c r="I383" s="14" t="s">
        <v>2393</v>
      </c>
      <c r="J383" s="11" t="s">
        <v>80</v>
      </c>
      <c r="K383" s="11" t="s">
        <v>2394</v>
      </c>
      <c r="L383" s="14" t="s">
        <v>2395</v>
      </c>
      <c r="M383" s="11" t="s">
        <v>2396</v>
      </c>
      <c r="N383" s="15">
        <v>1.64</v>
      </c>
      <c r="O383" s="15" t="str">
        <f>VLOOKUP(A383,Result!A:D,2,FALSE)</f>
        <v>No</v>
      </c>
      <c r="P383" s="15">
        <f>VLOOKUP(A383,Result!A:D,4,FALSE)</f>
        <v>1.7949999999999999</v>
      </c>
      <c r="Q383" s="16">
        <f>VLOOKUP(A383,Result!A:D,3,FALSE)</f>
        <v>0.35299999999999998</v>
      </c>
      <c r="R383" s="16">
        <f>VLOOKUP(A383,Result!A:E,5,FALSE)</f>
        <v>0</v>
      </c>
      <c r="S383" s="28">
        <f>P383+Q383+R383</f>
        <v>2.1479999999999997</v>
      </c>
      <c r="T383" s="32">
        <f t="shared" si="26"/>
        <v>211.79999999999998</v>
      </c>
      <c r="U383" s="32">
        <f t="shared" si="27"/>
        <v>1568.0399999999997</v>
      </c>
      <c r="V383" s="33">
        <f t="shared" si="25"/>
        <v>328.5</v>
      </c>
      <c r="W383" s="34">
        <f t="shared" si="24"/>
        <v>1896.5399999999997</v>
      </c>
      <c r="X383" s="10"/>
      <c r="Y383" s="10"/>
      <c r="Z383" s="10"/>
      <c r="AA383" s="10"/>
      <c r="AB383" s="10"/>
      <c r="AC383" s="10"/>
      <c r="AD383" s="10"/>
      <c r="AE383" s="10"/>
      <c r="AF383" s="10"/>
      <c r="AG383" s="10"/>
      <c r="AH383" s="10"/>
      <c r="AI383" s="10"/>
    </row>
    <row r="384" spans="1:35" ht="15.75" customHeight="1" x14ac:dyDescent="0.25">
      <c r="A384" s="6">
        <v>657</v>
      </c>
      <c r="B384" s="11" t="s">
        <v>112</v>
      </c>
      <c r="C384" s="11" t="s">
        <v>1606</v>
      </c>
      <c r="D384" s="11" t="s">
        <v>2397</v>
      </c>
      <c r="E384" s="12">
        <v>18957</v>
      </c>
      <c r="F384" s="17">
        <v>43978</v>
      </c>
      <c r="G384" s="12">
        <v>43881</v>
      </c>
      <c r="H384" s="11" t="s">
        <v>114</v>
      </c>
      <c r="I384" s="14" t="s">
        <v>2398</v>
      </c>
      <c r="J384" s="11" t="s">
        <v>80</v>
      </c>
      <c r="K384" s="11" t="s">
        <v>82</v>
      </c>
      <c r="L384" s="14" t="s">
        <v>82</v>
      </c>
      <c r="M384" s="11"/>
      <c r="N384" s="15">
        <v>0.56999999999999995</v>
      </c>
      <c r="O384" s="15" t="str">
        <f>VLOOKUP(A384,Result!A:D,2,FALSE)</f>
        <v>No</v>
      </c>
      <c r="P384" s="15">
        <f>VLOOKUP(A384,Result!A:D,4,FALSE)</f>
        <v>0.64</v>
      </c>
      <c r="Q384" s="16">
        <f>VLOOKUP(A384,Result!A:D,3,FALSE)</f>
        <v>0</v>
      </c>
      <c r="R384" s="16">
        <f>VLOOKUP(A384,Result!A:E,5,FALSE)</f>
        <v>0</v>
      </c>
      <c r="S384" s="28">
        <f>P384+Q384+R384</f>
        <v>0.64</v>
      </c>
      <c r="T384" s="32">
        <f t="shared" si="26"/>
        <v>0</v>
      </c>
      <c r="U384" s="32">
        <f t="shared" si="27"/>
        <v>467.2</v>
      </c>
      <c r="V384" s="33">
        <f t="shared" si="25"/>
        <v>328.5</v>
      </c>
      <c r="W384" s="34">
        <f t="shared" si="24"/>
        <v>795.7</v>
      </c>
      <c r="X384" s="10"/>
      <c r="Y384" s="10"/>
      <c r="Z384" s="10"/>
      <c r="AA384" s="10"/>
      <c r="AB384" s="10"/>
      <c r="AC384" s="10"/>
      <c r="AD384" s="10"/>
      <c r="AE384" s="10"/>
      <c r="AF384" s="10"/>
      <c r="AG384" s="10"/>
      <c r="AH384" s="10"/>
      <c r="AI384" s="10"/>
    </row>
    <row r="385" spans="1:35" ht="15.75" customHeight="1" x14ac:dyDescent="0.25">
      <c r="A385" s="6">
        <v>658</v>
      </c>
      <c r="B385" s="11" t="s">
        <v>112</v>
      </c>
      <c r="C385" s="11" t="s">
        <v>1619</v>
      </c>
      <c r="D385" s="11" t="s">
        <v>2399</v>
      </c>
      <c r="E385" s="12">
        <v>15761</v>
      </c>
      <c r="F385" s="17">
        <v>43990</v>
      </c>
      <c r="G385" s="12">
        <v>43881</v>
      </c>
      <c r="H385" s="11" t="s">
        <v>114</v>
      </c>
      <c r="I385" s="14" t="s">
        <v>2400</v>
      </c>
      <c r="J385" s="11" t="s">
        <v>2401</v>
      </c>
      <c r="K385" s="11" t="s">
        <v>2402</v>
      </c>
      <c r="L385" s="14" t="s">
        <v>2403</v>
      </c>
      <c r="M385" s="11" t="s">
        <v>2404</v>
      </c>
      <c r="N385" s="15">
        <v>2.25</v>
      </c>
      <c r="O385" s="15" t="str">
        <f>VLOOKUP(A385,Result!A:D,2,FALSE)</f>
        <v>No</v>
      </c>
      <c r="P385" s="15">
        <f>VLOOKUP(A385,Result!A:D,4,FALSE)</f>
        <v>2.4790000000000001</v>
      </c>
      <c r="Q385" s="16">
        <f>VLOOKUP(A385,Result!A:D,3,FALSE)</f>
        <v>0.216</v>
      </c>
      <c r="R385" s="16">
        <f>VLOOKUP(A385,Result!A:E,5,FALSE)</f>
        <v>0.152</v>
      </c>
      <c r="S385" s="28">
        <f>P385+Q385+R385</f>
        <v>2.8470000000000004</v>
      </c>
      <c r="T385" s="32">
        <f t="shared" si="26"/>
        <v>220.79999999999998</v>
      </c>
      <c r="U385" s="32">
        <f t="shared" si="27"/>
        <v>2078.31</v>
      </c>
      <c r="V385" s="33">
        <f t="shared" si="25"/>
        <v>328.5</v>
      </c>
      <c r="W385" s="34">
        <f t="shared" si="24"/>
        <v>2406.81</v>
      </c>
      <c r="X385" s="10"/>
      <c r="Y385" s="10"/>
      <c r="Z385" s="10"/>
      <c r="AA385" s="10"/>
      <c r="AB385" s="10"/>
      <c r="AC385" s="10"/>
      <c r="AD385" s="10"/>
      <c r="AE385" s="10"/>
      <c r="AF385" s="10"/>
      <c r="AG385" s="10"/>
      <c r="AH385" s="10"/>
      <c r="AI385" s="10"/>
    </row>
    <row r="386" spans="1:35" ht="15.75" customHeight="1" x14ac:dyDescent="0.25">
      <c r="A386" s="6">
        <v>659</v>
      </c>
      <c r="B386" s="11" t="s">
        <v>112</v>
      </c>
      <c r="C386" s="11" t="s">
        <v>1619</v>
      </c>
      <c r="D386" s="11" t="s">
        <v>2405</v>
      </c>
      <c r="E386" s="12">
        <v>14727</v>
      </c>
      <c r="F386" s="17">
        <v>43990</v>
      </c>
      <c r="G386" s="12">
        <v>43881</v>
      </c>
      <c r="H386" s="11" t="s">
        <v>114</v>
      </c>
      <c r="I386" s="14" t="s">
        <v>2406</v>
      </c>
      <c r="J386" s="11" t="s">
        <v>2407</v>
      </c>
      <c r="K386" s="11" t="s">
        <v>2408</v>
      </c>
      <c r="L386" s="14" t="s">
        <v>82</v>
      </c>
      <c r="M386" s="11" t="s">
        <v>94</v>
      </c>
      <c r="N386" s="15">
        <v>4.7</v>
      </c>
      <c r="O386" s="15" t="str">
        <f>VLOOKUP(A386,Result!A:D,2,FALSE)</f>
        <v>No</v>
      </c>
      <c r="P386" s="15">
        <f>VLOOKUP(A386,Result!A:D,4,FALSE)</f>
        <v>2.9350000000000001</v>
      </c>
      <c r="Q386" s="16">
        <f>VLOOKUP(A386,Result!A:D,3,FALSE)</f>
        <v>0</v>
      </c>
      <c r="R386" s="16">
        <f>VLOOKUP(A386,Result!A:E,5,FALSE)</f>
        <v>0</v>
      </c>
      <c r="S386" s="28">
        <f>P386+Q386+R386</f>
        <v>2.9350000000000001</v>
      </c>
      <c r="T386" s="32">
        <f t="shared" si="26"/>
        <v>0</v>
      </c>
      <c r="U386" s="32">
        <f t="shared" si="27"/>
        <v>2142.5499999999997</v>
      </c>
      <c r="V386" s="33">
        <f t="shared" si="25"/>
        <v>328.5</v>
      </c>
      <c r="W386" s="34">
        <f t="shared" si="24"/>
        <v>2471.0499999999997</v>
      </c>
      <c r="X386" s="10"/>
      <c r="Y386" s="10"/>
      <c r="Z386" s="10"/>
      <c r="AA386" s="10"/>
      <c r="AB386" s="10"/>
      <c r="AC386" s="10"/>
      <c r="AD386" s="10"/>
      <c r="AE386" s="10"/>
      <c r="AF386" s="10"/>
      <c r="AG386" s="10"/>
      <c r="AH386" s="10"/>
      <c r="AI386" s="10"/>
    </row>
    <row r="387" spans="1:35" ht="15.75" customHeight="1" x14ac:dyDescent="0.25">
      <c r="A387" s="6">
        <v>660</v>
      </c>
      <c r="B387" s="11" t="s">
        <v>112</v>
      </c>
      <c r="C387" s="11" t="s">
        <v>1606</v>
      </c>
      <c r="D387" s="11" t="s">
        <v>2409</v>
      </c>
      <c r="E387" s="12">
        <v>13753</v>
      </c>
      <c r="F387" s="17">
        <v>43938</v>
      </c>
      <c r="G387" s="12">
        <v>43881</v>
      </c>
      <c r="H387" s="11" t="s">
        <v>114</v>
      </c>
      <c r="I387" s="14" t="s">
        <v>2410</v>
      </c>
      <c r="J387" s="11" t="s">
        <v>2411</v>
      </c>
      <c r="K387" s="11" t="s">
        <v>2412</v>
      </c>
      <c r="L387" s="14" t="s">
        <v>2413</v>
      </c>
      <c r="M387" s="11" t="s">
        <v>2112</v>
      </c>
      <c r="N387" s="15">
        <v>1.53</v>
      </c>
      <c r="O387" s="15" t="str">
        <f>VLOOKUP(A387,Result!A:D,2,FALSE)</f>
        <v>No</v>
      </c>
      <c r="P387" s="15">
        <f>VLOOKUP(A387,Result!A:D,4,FALSE)</f>
        <v>1.3680000000000001</v>
      </c>
      <c r="Q387" s="16">
        <f>VLOOKUP(A387,Result!A:D,3,FALSE)</f>
        <v>0.30499999999999999</v>
      </c>
      <c r="R387" s="16">
        <f>VLOOKUP(A387,Result!A:E,5,FALSE)</f>
        <v>0</v>
      </c>
      <c r="S387" s="28">
        <f>P387+Q387+R387</f>
        <v>1.673</v>
      </c>
      <c r="T387" s="32">
        <f t="shared" si="26"/>
        <v>183</v>
      </c>
      <c r="U387" s="32">
        <f t="shared" si="27"/>
        <v>1221.29</v>
      </c>
      <c r="V387" s="33">
        <f t="shared" si="25"/>
        <v>328.5</v>
      </c>
      <c r="W387" s="34">
        <f t="shared" si="24"/>
        <v>1549.79</v>
      </c>
      <c r="X387" s="10"/>
      <c r="Y387" s="10"/>
      <c r="Z387" s="10"/>
      <c r="AA387" s="10"/>
      <c r="AB387" s="10"/>
      <c r="AC387" s="10"/>
      <c r="AD387" s="10"/>
      <c r="AE387" s="10"/>
      <c r="AF387" s="10"/>
      <c r="AG387" s="10"/>
      <c r="AH387" s="10"/>
      <c r="AI387" s="10"/>
    </row>
    <row r="388" spans="1:35" ht="15.75" customHeight="1" x14ac:dyDescent="0.25">
      <c r="A388" s="6">
        <v>661</v>
      </c>
      <c r="B388" s="11" t="s">
        <v>112</v>
      </c>
      <c r="C388" s="11" t="s">
        <v>1606</v>
      </c>
      <c r="D388" s="11" t="s">
        <v>2414</v>
      </c>
      <c r="E388" s="12">
        <v>21234</v>
      </c>
      <c r="F388" s="17">
        <v>43948</v>
      </c>
      <c r="G388" s="12">
        <v>43881</v>
      </c>
      <c r="H388" s="11" t="s">
        <v>114</v>
      </c>
      <c r="I388" s="14" t="s">
        <v>2415</v>
      </c>
      <c r="J388" s="11" t="s">
        <v>2416</v>
      </c>
      <c r="K388" s="11" t="s">
        <v>2417</v>
      </c>
      <c r="L388" s="14" t="s">
        <v>2418</v>
      </c>
      <c r="M388" s="11" t="s">
        <v>2419</v>
      </c>
      <c r="N388" s="15">
        <v>7.52</v>
      </c>
      <c r="O388" s="15" t="str">
        <f>VLOOKUP(A388,Result!A:D,2,FALSE)</f>
        <v>No</v>
      </c>
      <c r="P388" s="15">
        <f>VLOOKUP(A388,Result!A:D,4,FALSE)</f>
        <v>2.161</v>
      </c>
      <c r="Q388" s="16">
        <f>VLOOKUP(A388,Result!A:D,3,FALSE)</f>
        <v>0.375</v>
      </c>
      <c r="R388" s="16">
        <f>VLOOKUP(A388,Result!A:E,5,FALSE)</f>
        <v>0.35399999999999998</v>
      </c>
      <c r="S388" s="28">
        <f>P388+Q388+R388</f>
        <v>2.89</v>
      </c>
      <c r="T388" s="32">
        <f t="shared" si="26"/>
        <v>437.4</v>
      </c>
      <c r="U388" s="32">
        <f t="shared" si="27"/>
        <v>2109.6999999999998</v>
      </c>
      <c r="V388" s="33">
        <f t="shared" si="25"/>
        <v>328.5</v>
      </c>
      <c r="W388" s="34">
        <f t="shared" si="24"/>
        <v>2438.1999999999998</v>
      </c>
      <c r="X388" s="10"/>
      <c r="Y388" s="10"/>
      <c r="Z388" s="10"/>
      <c r="AA388" s="10"/>
      <c r="AB388" s="10"/>
      <c r="AC388" s="10"/>
      <c r="AD388" s="10"/>
      <c r="AE388" s="10"/>
      <c r="AF388" s="10"/>
      <c r="AG388" s="10"/>
      <c r="AH388" s="10"/>
      <c r="AI388" s="10"/>
    </row>
    <row r="389" spans="1:35" ht="15.75" customHeight="1" x14ac:dyDescent="0.25">
      <c r="A389" s="6">
        <v>662</v>
      </c>
      <c r="B389" s="11" t="s">
        <v>112</v>
      </c>
      <c r="C389" s="11" t="s">
        <v>1619</v>
      </c>
      <c r="D389" s="11" t="s">
        <v>2420</v>
      </c>
      <c r="E389" s="12">
        <v>19266</v>
      </c>
      <c r="F389" s="17">
        <v>44012</v>
      </c>
      <c r="G389" s="12">
        <v>43881</v>
      </c>
      <c r="H389" s="11" t="s">
        <v>114</v>
      </c>
      <c r="I389" s="14" t="s">
        <v>2421</v>
      </c>
      <c r="J389" s="11" t="s">
        <v>80</v>
      </c>
      <c r="K389" s="11" t="s">
        <v>82</v>
      </c>
      <c r="L389" s="14" t="s">
        <v>82</v>
      </c>
      <c r="M389" s="11" t="s">
        <v>2422</v>
      </c>
      <c r="N389" s="15">
        <v>0.51</v>
      </c>
      <c r="O389" s="15" t="str">
        <f>VLOOKUP(A389,Result!A:D,2,FALSE)</f>
        <v>No</v>
      </c>
      <c r="P389" s="15">
        <f>VLOOKUP(A389,Result!A:D,4,FALSE)</f>
        <v>0.92199999999999993</v>
      </c>
      <c r="Q389" s="16">
        <f>VLOOKUP(A389,Result!A:D,3,FALSE)</f>
        <v>0</v>
      </c>
      <c r="R389" s="16">
        <f>VLOOKUP(A389,Result!A:E,5,FALSE)</f>
        <v>0</v>
      </c>
      <c r="S389" s="28">
        <f>P389+Q389+R389</f>
        <v>0.92199999999999993</v>
      </c>
      <c r="T389" s="32">
        <f t="shared" si="26"/>
        <v>0</v>
      </c>
      <c r="U389" s="32">
        <f t="shared" si="27"/>
        <v>673.06</v>
      </c>
      <c r="V389" s="33">
        <f t="shared" si="25"/>
        <v>328.5</v>
      </c>
      <c r="W389" s="34">
        <f t="shared" si="24"/>
        <v>1001.56</v>
      </c>
      <c r="X389" s="10"/>
      <c r="Y389" s="10"/>
      <c r="Z389" s="10"/>
      <c r="AA389" s="10"/>
      <c r="AB389" s="10"/>
      <c r="AC389" s="10"/>
      <c r="AD389" s="10"/>
      <c r="AE389" s="10"/>
      <c r="AF389" s="10"/>
      <c r="AG389" s="10"/>
      <c r="AH389" s="10"/>
      <c r="AI389" s="10"/>
    </row>
    <row r="390" spans="1:35" ht="15.75" customHeight="1" x14ac:dyDescent="0.25">
      <c r="A390" s="6">
        <v>663</v>
      </c>
      <c r="B390" s="11" t="s">
        <v>112</v>
      </c>
      <c r="C390" s="11" t="s">
        <v>1606</v>
      </c>
      <c r="D390" s="11" t="s">
        <v>2423</v>
      </c>
      <c r="E390" s="12">
        <v>12337</v>
      </c>
      <c r="F390" s="17">
        <v>43963</v>
      </c>
      <c r="G390" s="12">
        <v>43872</v>
      </c>
      <c r="H390" s="11" t="s">
        <v>114</v>
      </c>
      <c r="I390" s="14" t="s">
        <v>2424</v>
      </c>
      <c r="J390" s="11" t="s">
        <v>2425</v>
      </c>
      <c r="K390" s="11" t="s">
        <v>82</v>
      </c>
      <c r="L390" s="14" t="s">
        <v>82</v>
      </c>
      <c r="M390" s="11" t="s">
        <v>2426</v>
      </c>
      <c r="N390" s="15">
        <v>4.1100000000000003</v>
      </c>
      <c r="O390" s="15" t="str">
        <f>VLOOKUP(A390,Result!A:D,2,FALSE)</f>
        <v>No</v>
      </c>
      <c r="P390" s="15">
        <f>VLOOKUP(A390,Result!A:D,4,FALSE)</f>
        <v>3.8250000000000002</v>
      </c>
      <c r="Q390" s="16">
        <f>VLOOKUP(A390,Result!A:D,3,FALSE)</f>
        <v>0</v>
      </c>
      <c r="R390" s="16">
        <f>VLOOKUP(A390,Result!A:E,5,FALSE)</f>
        <v>0.20200000000000001</v>
      </c>
      <c r="S390" s="28">
        <f>P390+Q390+R390</f>
        <v>4.0270000000000001</v>
      </c>
      <c r="T390" s="32">
        <f t="shared" si="26"/>
        <v>121.2</v>
      </c>
      <c r="U390" s="32">
        <f t="shared" si="27"/>
        <v>2939.71</v>
      </c>
      <c r="V390" s="33">
        <f t="shared" si="25"/>
        <v>328.5</v>
      </c>
      <c r="W390" s="34">
        <f t="shared" si="24"/>
        <v>3268.21</v>
      </c>
      <c r="X390" s="10"/>
      <c r="Y390" s="10"/>
      <c r="Z390" s="10"/>
      <c r="AA390" s="10"/>
      <c r="AB390" s="10"/>
      <c r="AC390" s="10"/>
      <c r="AD390" s="10"/>
      <c r="AE390" s="10"/>
      <c r="AF390" s="10"/>
      <c r="AG390" s="10"/>
      <c r="AH390" s="10"/>
      <c r="AI390" s="10"/>
    </row>
    <row r="391" spans="1:35" ht="15.75" customHeight="1" x14ac:dyDescent="0.25">
      <c r="A391" s="6">
        <v>664</v>
      </c>
      <c r="B391" s="11" t="s">
        <v>112</v>
      </c>
      <c r="C391" s="11" t="s">
        <v>1606</v>
      </c>
      <c r="D391" s="11" t="s">
        <v>2427</v>
      </c>
      <c r="E391" s="12">
        <v>22630</v>
      </c>
      <c r="F391" s="17">
        <v>43937</v>
      </c>
      <c r="G391" s="12">
        <v>43881</v>
      </c>
      <c r="H391" s="11" t="s">
        <v>114</v>
      </c>
      <c r="I391" s="14" t="s">
        <v>2428</v>
      </c>
      <c r="J391" s="11" t="s">
        <v>2429</v>
      </c>
      <c r="K391" s="11" t="s">
        <v>2430</v>
      </c>
      <c r="L391" s="14" t="s">
        <v>2431</v>
      </c>
      <c r="M391" s="11" t="s">
        <v>2432</v>
      </c>
      <c r="N391" s="15">
        <v>1.1100000000000001</v>
      </c>
      <c r="O391" s="15" t="str">
        <f>VLOOKUP(A391,Result!A:D,2,FALSE)</f>
        <v>No</v>
      </c>
      <c r="P391" s="15">
        <f>VLOOKUP(A391,Result!A:D,4,FALSE)</f>
        <v>1.806</v>
      </c>
      <c r="Q391" s="16">
        <f>VLOOKUP(A391,Result!A:D,3,FALSE)</f>
        <v>0.67500000000000004</v>
      </c>
      <c r="R391" s="16">
        <f>VLOOKUP(A391,Result!A:E,5,FALSE)</f>
        <v>0</v>
      </c>
      <c r="S391" s="28">
        <f>P391+Q391+R391</f>
        <v>2.4809999999999999</v>
      </c>
      <c r="T391" s="32">
        <f t="shared" si="26"/>
        <v>405</v>
      </c>
      <c r="U391" s="32">
        <f t="shared" si="27"/>
        <v>1811.1299999999999</v>
      </c>
      <c r="V391" s="33">
        <f t="shared" si="25"/>
        <v>328.5</v>
      </c>
      <c r="W391" s="34">
        <f t="shared" si="24"/>
        <v>2139.63</v>
      </c>
      <c r="X391" s="10"/>
      <c r="Y391" s="10"/>
      <c r="Z391" s="10"/>
      <c r="AA391" s="10"/>
      <c r="AB391" s="10"/>
      <c r="AC391" s="10"/>
      <c r="AD391" s="10"/>
      <c r="AE391" s="10"/>
      <c r="AF391" s="10"/>
      <c r="AG391" s="10"/>
      <c r="AH391" s="10"/>
      <c r="AI391" s="10"/>
    </row>
    <row r="392" spans="1:35" ht="15.75" customHeight="1" x14ac:dyDescent="0.25">
      <c r="A392" s="6">
        <v>665</v>
      </c>
      <c r="B392" s="11" t="s">
        <v>112</v>
      </c>
      <c r="C392" s="11" t="s">
        <v>1606</v>
      </c>
      <c r="D392" s="11" t="s">
        <v>2433</v>
      </c>
      <c r="E392" s="12">
        <v>18663</v>
      </c>
      <c r="F392" s="17">
        <v>43948</v>
      </c>
      <c r="G392" s="12">
        <v>43881</v>
      </c>
      <c r="H392" s="11" t="s">
        <v>114</v>
      </c>
      <c r="I392" s="14" t="s">
        <v>2434</v>
      </c>
      <c r="J392" s="11" t="s">
        <v>1611</v>
      </c>
      <c r="K392" s="11" t="s">
        <v>2435</v>
      </c>
      <c r="L392" s="14" t="s">
        <v>2436</v>
      </c>
      <c r="M392" s="11" t="s">
        <v>2437</v>
      </c>
      <c r="N392" s="15">
        <v>0.7</v>
      </c>
      <c r="O392" s="15" t="str">
        <f>VLOOKUP(A392,Result!A:D,2,FALSE)</f>
        <v>No</v>
      </c>
      <c r="P392" s="15">
        <f>VLOOKUP(A392,Result!A:D,4,FALSE)</f>
        <v>0.95700000000000007</v>
      </c>
      <c r="Q392" s="16">
        <f>VLOOKUP(A392,Result!A:D,3,FALSE)</f>
        <v>0.73299999999999998</v>
      </c>
      <c r="R392" s="16">
        <f>VLOOKUP(A392,Result!A:E,5,FALSE)</f>
        <v>0</v>
      </c>
      <c r="S392" s="28">
        <f>P392+Q392+R392</f>
        <v>1.69</v>
      </c>
      <c r="T392" s="32">
        <f t="shared" si="26"/>
        <v>439.79999999999995</v>
      </c>
      <c r="U392" s="32">
        <f t="shared" si="27"/>
        <v>1233.6999999999998</v>
      </c>
      <c r="V392" s="33">
        <f t="shared" si="25"/>
        <v>328.5</v>
      </c>
      <c r="W392" s="34">
        <f t="shared" si="24"/>
        <v>1562.1999999999998</v>
      </c>
      <c r="X392" s="10"/>
      <c r="Y392" s="10"/>
      <c r="Z392" s="10"/>
      <c r="AA392" s="10"/>
      <c r="AB392" s="10"/>
      <c r="AC392" s="10"/>
      <c r="AD392" s="10"/>
      <c r="AE392" s="10"/>
      <c r="AF392" s="10"/>
      <c r="AG392" s="10"/>
      <c r="AH392" s="10"/>
      <c r="AI392" s="10"/>
    </row>
    <row r="393" spans="1:35" ht="15.75" customHeight="1" x14ac:dyDescent="0.25">
      <c r="A393" s="6">
        <v>666</v>
      </c>
      <c r="B393" s="11" t="s">
        <v>112</v>
      </c>
      <c r="C393" s="11" t="s">
        <v>1606</v>
      </c>
      <c r="D393" s="11" t="s">
        <v>2438</v>
      </c>
      <c r="E393" s="12">
        <v>29489</v>
      </c>
      <c r="F393" s="17">
        <v>43999</v>
      </c>
      <c r="G393" s="12">
        <v>43881</v>
      </c>
      <c r="H393" s="11" t="s">
        <v>114</v>
      </c>
      <c r="I393" s="14" t="s">
        <v>97</v>
      </c>
      <c r="J393" s="11" t="s">
        <v>97</v>
      </c>
      <c r="K393" s="11" t="s">
        <v>82</v>
      </c>
      <c r="L393" s="14" t="s">
        <v>82</v>
      </c>
      <c r="M393" s="11" t="s">
        <v>2236</v>
      </c>
      <c r="N393" s="15">
        <v>0.24</v>
      </c>
      <c r="O393" s="15" t="str">
        <f>VLOOKUP(A393,Result!A:D,2,FALSE)</f>
        <v>No</v>
      </c>
      <c r="P393" s="15">
        <f>VLOOKUP(A393,Result!A:D,4,FALSE)</f>
        <v>0</v>
      </c>
      <c r="Q393" s="16">
        <f>VLOOKUP(A393,Result!A:D,3,FALSE)</f>
        <v>0</v>
      </c>
      <c r="R393" s="16">
        <f>VLOOKUP(A393,Result!A:E,5,FALSE)</f>
        <v>0</v>
      </c>
      <c r="S393" s="28">
        <f>P393+Q393+R393</f>
        <v>0</v>
      </c>
      <c r="T393" s="32">
        <f t="shared" si="26"/>
        <v>0</v>
      </c>
      <c r="U393" s="32">
        <f t="shared" si="27"/>
        <v>0</v>
      </c>
      <c r="V393" s="33">
        <f t="shared" si="25"/>
        <v>328.5</v>
      </c>
      <c r="W393" s="34">
        <f t="shared" si="24"/>
        <v>328.5</v>
      </c>
      <c r="X393" s="10"/>
      <c r="Y393" s="10"/>
      <c r="Z393" s="10"/>
      <c r="AA393" s="10"/>
      <c r="AB393" s="10"/>
      <c r="AC393" s="10"/>
      <c r="AD393" s="10"/>
      <c r="AE393" s="10"/>
      <c r="AF393" s="10"/>
      <c r="AG393" s="10"/>
      <c r="AH393" s="10"/>
      <c r="AI393" s="10"/>
    </row>
    <row r="394" spans="1:35" ht="15.75" customHeight="1" x14ac:dyDescent="0.25">
      <c r="A394" s="6">
        <v>667</v>
      </c>
      <c r="B394" s="11" t="s">
        <v>112</v>
      </c>
      <c r="C394" s="11" t="s">
        <v>1619</v>
      </c>
      <c r="D394" s="11" t="s">
        <v>2439</v>
      </c>
      <c r="E394" s="12">
        <v>7810</v>
      </c>
      <c r="F394" s="17">
        <v>43955</v>
      </c>
      <c r="G394" s="12">
        <v>43864</v>
      </c>
      <c r="H394" s="11" t="s">
        <v>78</v>
      </c>
      <c r="I394" s="14" t="s">
        <v>2440</v>
      </c>
      <c r="J394" s="11" t="s">
        <v>80</v>
      </c>
      <c r="K394" s="11" t="s">
        <v>82</v>
      </c>
      <c r="L394" s="14" t="s">
        <v>82</v>
      </c>
      <c r="M394" s="11" t="s">
        <v>82</v>
      </c>
      <c r="N394" s="15">
        <v>1.73</v>
      </c>
      <c r="O394" s="15" t="str">
        <f>VLOOKUP(A394,Result!A:D,2,FALSE)</f>
        <v>No</v>
      </c>
      <c r="P394" s="15">
        <f>VLOOKUP(A394,Result!A:D,4,FALSE)</f>
        <v>1.0940000000000001</v>
      </c>
      <c r="Q394" s="16">
        <f>VLOOKUP(A394,Result!A:D,3,FALSE)</f>
        <v>0</v>
      </c>
      <c r="R394" s="16">
        <f>VLOOKUP(A394,Result!A:E,5,FALSE)</f>
        <v>0</v>
      </c>
      <c r="S394" s="28">
        <f>P394+Q394+R394</f>
        <v>1.0940000000000001</v>
      </c>
      <c r="T394" s="32">
        <f t="shared" si="26"/>
        <v>0</v>
      </c>
      <c r="U394" s="32">
        <f t="shared" si="27"/>
        <v>798.62</v>
      </c>
      <c r="V394" s="33">
        <f t="shared" si="25"/>
        <v>328.5</v>
      </c>
      <c r="W394" s="34">
        <f t="shared" si="24"/>
        <v>1127.1199999999999</v>
      </c>
      <c r="X394" s="10"/>
      <c r="Y394" s="10"/>
      <c r="Z394" s="10"/>
      <c r="AA394" s="10"/>
      <c r="AB394" s="10"/>
      <c r="AC394" s="10"/>
      <c r="AD394" s="10"/>
      <c r="AE394" s="10"/>
      <c r="AF394" s="10"/>
      <c r="AG394" s="10"/>
      <c r="AH394" s="10"/>
      <c r="AI394" s="10"/>
    </row>
    <row r="395" spans="1:35" ht="15.75" customHeight="1" x14ac:dyDescent="0.25">
      <c r="A395" s="6">
        <v>668</v>
      </c>
      <c r="B395" s="11" t="s">
        <v>112</v>
      </c>
      <c r="C395" s="11" t="s">
        <v>1606</v>
      </c>
      <c r="D395" s="11" t="s">
        <v>2441</v>
      </c>
      <c r="E395" s="12">
        <v>17323</v>
      </c>
      <c r="F395" s="19"/>
      <c r="G395" s="12">
        <v>43835</v>
      </c>
      <c r="H395" s="11" t="s">
        <v>78</v>
      </c>
      <c r="I395" s="14" t="s">
        <v>2442</v>
      </c>
      <c r="J395" s="11" t="s">
        <v>2443</v>
      </c>
      <c r="K395" s="11" t="s">
        <v>82</v>
      </c>
      <c r="L395" s="14" t="s">
        <v>2444</v>
      </c>
      <c r="M395" s="11" t="s">
        <v>2445</v>
      </c>
      <c r="N395" s="15">
        <v>1.7</v>
      </c>
      <c r="O395" s="15" t="str">
        <f>VLOOKUP(A395,Result!A:D,2,FALSE)</f>
        <v>No</v>
      </c>
      <c r="P395" s="15">
        <f>VLOOKUP(A395,Result!A:D,4,FALSE)</f>
        <v>1.0860000000000001</v>
      </c>
      <c r="Q395" s="16">
        <f>VLOOKUP(A395,Result!A:D,3,FALSE)</f>
        <v>0</v>
      </c>
      <c r="R395" s="16">
        <f>VLOOKUP(A395,Result!A:E,5,FALSE)</f>
        <v>0</v>
      </c>
      <c r="S395" s="28">
        <f>P395+Q395+R395</f>
        <v>1.0860000000000001</v>
      </c>
      <c r="T395" s="32">
        <f t="shared" si="26"/>
        <v>0</v>
      </c>
      <c r="U395" s="32">
        <f t="shared" si="27"/>
        <v>792.78</v>
      </c>
      <c r="V395" s="33">
        <f t="shared" si="25"/>
        <v>328.5</v>
      </c>
      <c r="W395" s="34">
        <f t="shared" si="24"/>
        <v>1121.28</v>
      </c>
      <c r="X395" s="10"/>
      <c r="Y395" s="10"/>
      <c r="Z395" s="10"/>
      <c r="AA395" s="10"/>
      <c r="AB395" s="10"/>
      <c r="AC395" s="10"/>
      <c r="AD395" s="10"/>
      <c r="AE395" s="10"/>
      <c r="AF395" s="10"/>
      <c r="AG395" s="10"/>
      <c r="AH395" s="10"/>
      <c r="AI395" s="10"/>
    </row>
    <row r="396" spans="1:35" ht="15.75" customHeight="1" x14ac:dyDescent="0.25">
      <c r="A396" s="6">
        <v>669</v>
      </c>
      <c r="B396" s="11" t="s">
        <v>112</v>
      </c>
      <c r="C396" s="11" t="s">
        <v>1606</v>
      </c>
      <c r="D396" s="11" t="s">
        <v>2446</v>
      </c>
      <c r="E396" s="12">
        <v>22352</v>
      </c>
      <c r="F396" s="19"/>
      <c r="G396" s="12">
        <v>43881</v>
      </c>
      <c r="H396" s="11" t="s">
        <v>114</v>
      </c>
      <c r="I396" s="14" t="s">
        <v>2010</v>
      </c>
      <c r="J396" s="11" t="s">
        <v>708</v>
      </c>
      <c r="K396" s="11" t="s">
        <v>82</v>
      </c>
      <c r="L396" s="14" t="s">
        <v>2447</v>
      </c>
      <c r="M396" s="11"/>
      <c r="N396" s="15">
        <v>1.31</v>
      </c>
      <c r="O396" s="15" t="str">
        <f>VLOOKUP(A396,Result!A:D,2,FALSE)</f>
        <v>No</v>
      </c>
      <c r="P396" s="15">
        <f>VLOOKUP(A396,Result!A:D,4,FALSE)</f>
        <v>0.30499999999999999</v>
      </c>
      <c r="Q396" s="16">
        <f>VLOOKUP(A396,Result!A:D,3,FALSE)</f>
        <v>0.42599999999999999</v>
      </c>
      <c r="R396" s="16">
        <f>VLOOKUP(A396,Result!A:E,5,FALSE)</f>
        <v>0</v>
      </c>
      <c r="S396" s="28">
        <f>P396+Q396+R396</f>
        <v>0.73099999999999998</v>
      </c>
      <c r="T396" s="32">
        <f t="shared" si="26"/>
        <v>255.59999999999997</v>
      </c>
      <c r="U396" s="32">
        <f t="shared" si="27"/>
        <v>533.63</v>
      </c>
      <c r="V396" s="33">
        <f t="shared" si="25"/>
        <v>328.5</v>
      </c>
      <c r="W396" s="34">
        <f t="shared" si="24"/>
        <v>862.13</v>
      </c>
      <c r="X396" s="10"/>
      <c r="Y396" s="10"/>
      <c r="Z396" s="10"/>
      <c r="AA396" s="10"/>
      <c r="AB396" s="10"/>
      <c r="AC396" s="10"/>
      <c r="AD396" s="10"/>
      <c r="AE396" s="10"/>
      <c r="AF396" s="10"/>
      <c r="AG396" s="10"/>
      <c r="AH396" s="10"/>
      <c r="AI396" s="10"/>
    </row>
    <row r="397" spans="1:35" ht="15.75" customHeight="1" x14ac:dyDescent="0.25">
      <c r="A397" s="6">
        <v>670</v>
      </c>
      <c r="B397" s="11" t="s">
        <v>112</v>
      </c>
      <c r="C397" s="11" t="s">
        <v>1606</v>
      </c>
      <c r="D397" s="11" t="s">
        <v>2448</v>
      </c>
      <c r="E397" s="12">
        <v>16668</v>
      </c>
      <c r="F397" s="19"/>
      <c r="G397" s="12">
        <v>43881</v>
      </c>
      <c r="H397" s="11" t="s">
        <v>114</v>
      </c>
      <c r="I397" s="14" t="s">
        <v>265</v>
      </c>
      <c r="J397" s="11" t="s">
        <v>1644</v>
      </c>
      <c r="K397" s="11" t="s">
        <v>82</v>
      </c>
      <c r="L397" s="14" t="s">
        <v>82</v>
      </c>
      <c r="M397" s="11" t="s">
        <v>2419</v>
      </c>
      <c r="N397" s="15">
        <v>0.37</v>
      </c>
      <c r="O397" s="15" t="str">
        <f>VLOOKUP(A397,Result!A:D,2,FALSE)</f>
        <v>No</v>
      </c>
      <c r="P397" s="15">
        <f>VLOOKUP(A397,Result!A:D,4,FALSE)</f>
        <v>6.8000000000000005E-2</v>
      </c>
      <c r="Q397" s="16">
        <f>VLOOKUP(A397,Result!A:D,3,FALSE)</f>
        <v>0</v>
      </c>
      <c r="R397" s="16">
        <f>VLOOKUP(A397,Result!A:E,5,FALSE)</f>
        <v>0</v>
      </c>
      <c r="S397" s="28">
        <f>P397+Q397+R397</f>
        <v>6.8000000000000005E-2</v>
      </c>
      <c r="T397" s="32">
        <f t="shared" si="26"/>
        <v>0</v>
      </c>
      <c r="U397" s="32">
        <f t="shared" si="27"/>
        <v>49.64</v>
      </c>
      <c r="V397" s="33">
        <f t="shared" si="25"/>
        <v>328.5</v>
      </c>
      <c r="W397" s="34">
        <f t="shared" si="24"/>
        <v>378.14</v>
      </c>
      <c r="X397" s="10"/>
      <c r="Y397" s="10"/>
      <c r="Z397" s="10"/>
      <c r="AA397" s="10"/>
      <c r="AB397" s="10"/>
      <c r="AC397" s="10"/>
      <c r="AD397" s="10"/>
      <c r="AE397" s="10"/>
      <c r="AF397" s="10"/>
      <c r="AG397" s="10"/>
      <c r="AH397" s="10"/>
      <c r="AI397" s="10"/>
    </row>
    <row r="398" spans="1:35" ht="15.75" customHeight="1" x14ac:dyDescent="0.25">
      <c r="A398" s="6">
        <v>671</v>
      </c>
      <c r="B398" s="11" t="s">
        <v>112</v>
      </c>
      <c r="C398" s="11" t="s">
        <v>1606</v>
      </c>
      <c r="D398" s="11" t="s">
        <v>2449</v>
      </c>
      <c r="E398" s="12">
        <v>11439</v>
      </c>
      <c r="F398" s="17">
        <v>43993</v>
      </c>
      <c r="G398" s="12">
        <v>43873</v>
      </c>
      <c r="H398" s="11" t="s">
        <v>114</v>
      </c>
      <c r="I398" s="14" t="s">
        <v>2450</v>
      </c>
      <c r="J398" s="11" t="s">
        <v>80</v>
      </c>
      <c r="K398" s="11" t="s">
        <v>82</v>
      </c>
      <c r="L398" s="14" t="s">
        <v>82</v>
      </c>
      <c r="M398" s="11" t="s">
        <v>650</v>
      </c>
      <c r="N398" s="15">
        <v>2.2999999999999998</v>
      </c>
      <c r="O398" s="15" t="str">
        <f>VLOOKUP(A398,Result!A:D,2,FALSE)</f>
        <v>No</v>
      </c>
      <c r="P398" s="15">
        <f>VLOOKUP(A398,Result!A:D,4,FALSE)</f>
        <v>2.5470000000000002</v>
      </c>
      <c r="Q398" s="16">
        <f>VLOOKUP(A398,Result!A:D,3,FALSE)</f>
        <v>0</v>
      </c>
      <c r="R398" s="16">
        <f>VLOOKUP(A398,Result!A:E,5,FALSE)</f>
        <v>0</v>
      </c>
      <c r="S398" s="28">
        <f>P398+Q398+R398</f>
        <v>2.5470000000000002</v>
      </c>
      <c r="T398" s="32">
        <f t="shared" si="26"/>
        <v>0</v>
      </c>
      <c r="U398" s="32">
        <f t="shared" si="27"/>
        <v>1859.31</v>
      </c>
      <c r="V398" s="33">
        <f t="shared" si="25"/>
        <v>328.5</v>
      </c>
      <c r="W398" s="34">
        <f t="shared" si="24"/>
        <v>2187.81</v>
      </c>
      <c r="X398" s="10"/>
      <c r="Y398" s="10"/>
      <c r="Z398" s="10"/>
      <c r="AA398" s="10"/>
      <c r="AB398" s="10"/>
      <c r="AC398" s="10"/>
      <c r="AD398" s="10"/>
      <c r="AE398" s="10"/>
      <c r="AF398" s="10"/>
      <c r="AG398" s="10"/>
      <c r="AH398" s="10"/>
      <c r="AI398" s="10"/>
    </row>
    <row r="399" spans="1:35" ht="15.75" customHeight="1" x14ac:dyDescent="0.25">
      <c r="A399" s="6">
        <v>672</v>
      </c>
      <c r="B399" s="11" t="s">
        <v>112</v>
      </c>
      <c r="C399" s="11" t="s">
        <v>1606</v>
      </c>
      <c r="D399" s="11" t="s">
        <v>2451</v>
      </c>
      <c r="E399" s="12">
        <v>10702</v>
      </c>
      <c r="F399" s="17">
        <v>43936</v>
      </c>
      <c r="G399" s="12">
        <v>43881</v>
      </c>
      <c r="H399" s="11" t="s">
        <v>114</v>
      </c>
      <c r="I399" s="14" t="s">
        <v>2452</v>
      </c>
      <c r="J399" s="11" t="s">
        <v>2453</v>
      </c>
      <c r="K399" s="11" t="s">
        <v>2454</v>
      </c>
      <c r="L399" s="14" t="s">
        <v>2455</v>
      </c>
      <c r="M399" s="11"/>
      <c r="N399" s="15">
        <v>2.73</v>
      </c>
      <c r="O399" s="15" t="str">
        <f>VLOOKUP(A399,Result!A:D,2,FALSE)</f>
        <v>No</v>
      </c>
      <c r="P399" s="15">
        <f>VLOOKUP(A399,Result!A:D,4,FALSE)</f>
        <v>2.1429999999999998</v>
      </c>
      <c r="Q399" s="16">
        <f>VLOOKUP(A399,Result!A:D,3,FALSE)</f>
        <v>0.36799999999999999</v>
      </c>
      <c r="R399" s="16">
        <f>VLOOKUP(A399,Result!A:E,5,FALSE)</f>
        <v>0.35399999999999998</v>
      </c>
      <c r="S399" s="28">
        <f>P399+Q399+R399</f>
        <v>2.8649999999999998</v>
      </c>
      <c r="T399" s="32">
        <f t="shared" si="26"/>
        <v>433.2</v>
      </c>
      <c r="U399" s="32">
        <f t="shared" si="27"/>
        <v>2091.4499999999998</v>
      </c>
      <c r="V399" s="33">
        <f t="shared" si="25"/>
        <v>328.5</v>
      </c>
      <c r="W399" s="34">
        <f t="shared" si="24"/>
        <v>2419.9499999999998</v>
      </c>
      <c r="X399" s="10"/>
      <c r="Y399" s="10"/>
      <c r="Z399" s="10"/>
      <c r="AA399" s="10"/>
      <c r="AB399" s="10"/>
      <c r="AC399" s="10"/>
      <c r="AD399" s="10"/>
      <c r="AE399" s="10"/>
      <c r="AF399" s="10"/>
      <c r="AG399" s="10"/>
      <c r="AH399" s="10"/>
      <c r="AI399" s="10"/>
    </row>
    <row r="400" spans="1:35" ht="15.75" customHeight="1" x14ac:dyDescent="0.25">
      <c r="A400" s="6">
        <v>673</v>
      </c>
      <c r="B400" s="11" t="s">
        <v>112</v>
      </c>
      <c r="C400" s="11" t="s">
        <v>1619</v>
      </c>
      <c r="D400" s="11" t="s">
        <v>2456</v>
      </c>
      <c r="E400" s="12">
        <v>17794</v>
      </c>
      <c r="F400" s="17">
        <v>44006</v>
      </c>
      <c r="G400" s="12">
        <v>43881</v>
      </c>
      <c r="H400" s="11" t="s">
        <v>114</v>
      </c>
      <c r="I400" s="14" t="s">
        <v>2457</v>
      </c>
      <c r="J400" s="11" t="s">
        <v>80</v>
      </c>
      <c r="K400" s="11" t="s">
        <v>82</v>
      </c>
      <c r="L400" s="14" t="s">
        <v>82</v>
      </c>
      <c r="M400" s="11"/>
      <c r="N400" s="15">
        <v>0.66</v>
      </c>
      <c r="O400" s="15" t="str">
        <f>VLOOKUP(A400,Result!A:D,2,FALSE)</f>
        <v>No</v>
      </c>
      <c r="P400" s="15">
        <f>VLOOKUP(A400,Result!A:D,4,FALSE)</f>
        <v>0.68799999999999994</v>
      </c>
      <c r="Q400" s="16">
        <f>VLOOKUP(A400,Result!A:D,3,FALSE)</f>
        <v>0</v>
      </c>
      <c r="R400" s="16">
        <f>VLOOKUP(A400,Result!A:E,5,FALSE)</f>
        <v>0</v>
      </c>
      <c r="S400" s="28">
        <f>P400+Q400+R400</f>
        <v>0.68799999999999994</v>
      </c>
      <c r="T400" s="32">
        <f t="shared" si="26"/>
        <v>0</v>
      </c>
      <c r="U400" s="32">
        <f t="shared" si="27"/>
        <v>502.23999999999995</v>
      </c>
      <c r="V400" s="33">
        <f t="shared" si="25"/>
        <v>328.5</v>
      </c>
      <c r="W400" s="34">
        <f t="shared" ref="W400:W463" si="28">SUM(U400+V400)</f>
        <v>830.74</v>
      </c>
      <c r="X400" s="10"/>
      <c r="Y400" s="10"/>
      <c r="Z400" s="10"/>
      <c r="AA400" s="10"/>
      <c r="AB400" s="10"/>
      <c r="AC400" s="10"/>
      <c r="AD400" s="10"/>
      <c r="AE400" s="10"/>
      <c r="AF400" s="10"/>
      <c r="AG400" s="10"/>
      <c r="AH400" s="10"/>
      <c r="AI400" s="10"/>
    </row>
    <row r="401" spans="1:35" ht="15.75" customHeight="1" x14ac:dyDescent="0.25">
      <c r="A401" s="6">
        <v>674</v>
      </c>
      <c r="B401" s="11" t="s">
        <v>112</v>
      </c>
      <c r="C401" s="11" t="s">
        <v>1606</v>
      </c>
      <c r="D401" s="11" t="s">
        <v>2458</v>
      </c>
      <c r="E401" s="12">
        <v>14897</v>
      </c>
      <c r="F401" s="17">
        <v>43945</v>
      </c>
      <c r="G401" s="12">
        <v>43881</v>
      </c>
      <c r="H401" s="11" t="s">
        <v>114</v>
      </c>
      <c r="I401" s="14" t="s">
        <v>2459</v>
      </c>
      <c r="J401" s="11" t="s">
        <v>1611</v>
      </c>
      <c r="K401" s="11" t="s">
        <v>2460</v>
      </c>
      <c r="L401" s="14" t="s">
        <v>1872</v>
      </c>
      <c r="M401" s="11" t="s">
        <v>2112</v>
      </c>
      <c r="N401" s="15">
        <v>1.19</v>
      </c>
      <c r="O401" s="15" t="str">
        <f>VLOOKUP(A401,Result!A:D,2,FALSE)</f>
        <v>No</v>
      </c>
      <c r="P401" s="15">
        <f>VLOOKUP(A401,Result!A:D,4,FALSE)</f>
        <v>0.69799999999999995</v>
      </c>
      <c r="Q401" s="16">
        <f>VLOOKUP(A401,Result!A:D,3,FALSE)</f>
        <v>0.36799999999999999</v>
      </c>
      <c r="R401" s="16">
        <f>VLOOKUP(A401,Result!A:E,5,FALSE)</f>
        <v>0</v>
      </c>
      <c r="S401" s="28">
        <f>P401+Q401+R401</f>
        <v>1.0659999999999998</v>
      </c>
      <c r="T401" s="32">
        <f t="shared" si="26"/>
        <v>220.79999999999998</v>
      </c>
      <c r="U401" s="32">
        <f t="shared" si="27"/>
        <v>778.17999999999984</v>
      </c>
      <c r="V401" s="33">
        <f t="shared" si="25"/>
        <v>328.5</v>
      </c>
      <c r="W401" s="34">
        <f t="shared" si="28"/>
        <v>1106.6799999999998</v>
      </c>
      <c r="X401" s="10"/>
      <c r="Y401" s="10"/>
      <c r="Z401" s="10"/>
      <c r="AA401" s="10"/>
      <c r="AB401" s="10"/>
      <c r="AC401" s="10"/>
      <c r="AD401" s="10"/>
      <c r="AE401" s="10"/>
      <c r="AF401" s="10"/>
      <c r="AG401" s="10"/>
      <c r="AH401" s="10"/>
      <c r="AI401" s="10"/>
    </row>
    <row r="402" spans="1:35" ht="15.75" customHeight="1" x14ac:dyDescent="0.25">
      <c r="A402" s="6">
        <v>675</v>
      </c>
      <c r="B402" s="11" t="s">
        <v>112</v>
      </c>
      <c r="C402" s="11" t="s">
        <v>1619</v>
      </c>
      <c r="D402" s="11" t="s">
        <v>2461</v>
      </c>
      <c r="E402" s="12">
        <v>11536</v>
      </c>
      <c r="F402" s="17">
        <v>43950</v>
      </c>
      <c r="G402" s="12">
        <v>43881</v>
      </c>
      <c r="H402" s="11" t="s">
        <v>114</v>
      </c>
      <c r="I402" s="14" t="s">
        <v>2462</v>
      </c>
      <c r="J402" s="11" t="s">
        <v>2463</v>
      </c>
      <c r="K402" s="11" t="s">
        <v>2464</v>
      </c>
      <c r="L402" s="14" t="s">
        <v>82</v>
      </c>
      <c r="M402" s="11" t="s">
        <v>2465</v>
      </c>
      <c r="N402" s="15">
        <v>0.73</v>
      </c>
      <c r="O402" s="15" t="str">
        <f>VLOOKUP(A402,Result!A:D,2,FALSE)</f>
        <v>No</v>
      </c>
      <c r="P402" s="15">
        <f>VLOOKUP(A402,Result!A:D,4,FALSE)</f>
        <v>1.615</v>
      </c>
      <c r="Q402" s="16">
        <f>VLOOKUP(A402,Result!A:D,3,FALSE)</f>
        <v>0</v>
      </c>
      <c r="R402" s="16">
        <f>VLOOKUP(A402,Result!A:E,5,FALSE)</f>
        <v>0</v>
      </c>
      <c r="S402" s="28">
        <f>P402+Q402+R402</f>
        <v>1.615</v>
      </c>
      <c r="T402" s="32">
        <f t="shared" si="26"/>
        <v>0</v>
      </c>
      <c r="U402" s="32">
        <f t="shared" si="27"/>
        <v>1178.9499999999998</v>
      </c>
      <c r="V402" s="33">
        <f t="shared" si="25"/>
        <v>328.5</v>
      </c>
      <c r="W402" s="34">
        <f t="shared" si="28"/>
        <v>1507.4499999999998</v>
      </c>
      <c r="X402" s="10"/>
      <c r="Y402" s="10"/>
      <c r="Z402" s="10"/>
      <c r="AA402" s="10"/>
      <c r="AB402" s="10"/>
      <c r="AC402" s="10"/>
      <c r="AD402" s="10"/>
      <c r="AE402" s="10"/>
      <c r="AF402" s="10"/>
      <c r="AG402" s="10"/>
      <c r="AH402" s="10"/>
      <c r="AI402" s="10"/>
    </row>
    <row r="403" spans="1:35" ht="15.75" customHeight="1" x14ac:dyDescent="0.25">
      <c r="A403" s="6">
        <v>676</v>
      </c>
      <c r="B403" s="11" t="s">
        <v>112</v>
      </c>
      <c r="C403" s="11" t="s">
        <v>1606</v>
      </c>
      <c r="D403" s="11" t="s">
        <v>2466</v>
      </c>
      <c r="E403" s="12">
        <v>15451</v>
      </c>
      <c r="F403" s="19"/>
      <c r="G403" s="12">
        <v>43881</v>
      </c>
      <c r="H403" s="11" t="s">
        <v>114</v>
      </c>
      <c r="I403" s="14" t="s">
        <v>2467</v>
      </c>
      <c r="J403" s="11" t="s">
        <v>2468</v>
      </c>
      <c r="K403" s="11" t="s">
        <v>2469</v>
      </c>
      <c r="L403" s="14" t="s">
        <v>2470</v>
      </c>
      <c r="M403" s="11" t="s">
        <v>94</v>
      </c>
      <c r="N403" s="15">
        <v>4.9400000000000004</v>
      </c>
      <c r="O403" s="15" t="str">
        <f>VLOOKUP(A403,Result!A:D,2,FALSE)</f>
        <v>No</v>
      </c>
      <c r="P403" s="15">
        <f>VLOOKUP(A403,Result!A:D,4,FALSE)</f>
        <v>6.4279999999999999</v>
      </c>
      <c r="Q403" s="16">
        <f>VLOOKUP(A403,Result!A:D,3,FALSE)</f>
        <v>0.49099999999999999</v>
      </c>
      <c r="R403" s="16">
        <f>VLOOKUP(A403,Result!A:E,5,FALSE)</f>
        <v>0.84699999999999998</v>
      </c>
      <c r="S403" s="28">
        <f>P403+Q403+R403</f>
        <v>7.766</v>
      </c>
      <c r="T403" s="32">
        <f t="shared" si="26"/>
        <v>802.8</v>
      </c>
      <c r="U403" s="32">
        <f t="shared" si="27"/>
        <v>5669.1799999999994</v>
      </c>
      <c r="V403" s="33">
        <f t="shared" si="25"/>
        <v>328.5</v>
      </c>
      <c r="W403" s="34">
        <f t="shared" si="28"/>
        <v>5997.6799999999994</v>
      </c>
      <c r="X403" s="10"/>
      <c r="Y403" s="10"/>
      <c r="Z403" s="10"/>
      <c r="AA403" s="10"/>
      <c r="AB403" s="10"/>
      <c r="AC403" s="10"/>
      <c r="AD403" s="10"/>
      <c r="AE403" s="10"/>
      <c r="AF403" s="10"/>
      <c r="AG403" s="10"/>
      <c r="AH403" s="10"/>
      <c r="AI403" s="10"/>
    </row>
    <row r="404" spans="1:35" ht="15.75" customHeight="1" x14ac:dyDescent="0.25">
      <c r="A404" s="6">
        <v>677</v>
      </c>
      <c r="B404" s="11" t="s">
        <v>112</v>
      </c>
      <c r="C404" s="11" t="s">
        <v>1606</v>
      </c>
      <c r="D404" s="11" t="s">
        <v>2471</v>
      </c>
      <c r="E404" s="12">
        <v>15451</v>
      </c>
      <c r="F404" s="17">
        <v>43959</v>
      </c>
      <c r="G404" s="12">
        <v>43867</v>
      </c>
      <c r="H404" s="11" t="s">
        <v>114</v>
      </c>
      <c r="I404" s="14" t="s">
        <v>2472</v>
      </c>
      <c r="J404" s="11" t="s">
        <v>2473</v>
      </c>
      <c r="K404" s="11" t="s">
        <v>82</v>
      </c>
      <c r="L404" s="14" t="s">
        <v>2474</v>
      </c>
      <c r="M404" s="11" t="s">
        <v>2475</v>
      </c>
      <c r="N404" s="15">
        <v>1.19</v>
      </c>
      <c r="O404" s="15" t="str">
        <f>VLOOKUP(A404,Result!A:D,2,FALSE)</f>
        <v>No</v>
      </c>
      <c r="P404" s="15">
        <f>VLOOKUP(A404,Result!A:D,4,FALSE)</f>
        <v>0.83600000000000008</v>
      </c>
      <c r="Q404" s="16">
        <f>VLOOKUP(A404,Result!A:D,3,FALSE)</f>
        <v>0.98799999999999999</v>
      </c>
      <c r="R404" s="16">
        <f>VLOOKUP(A404,Result!A:E,5,FALSE)</f>
        <v>0.84699999999999998</v>
      </c>
      <c r="S404" s="28">
        <f>P404+Q404+R404</f>
        <v>2.6710000000000003</v>
      </c>
      <c r="T404" s="32">
        <f t="shared" si="26"/>
        <v>1100.9999999999998</v>
      </c>
      <c r="U404" s="32">
        <f t="shared" si="27"/>
        <v>1949.8300000000002</v>
      </c>
      <c r="V404" s="33">
        <f t="shared" si="25"/>
        <v>328.5</v>
      </c>
      <c r="W404" s="34">
        <f t="shared" si="28"/>
        <v>2278.33</v>
      </c>
      <c r="X404" s="10"/>
      <c r="Y404" s="10"/>
      <c r="Z404" s="10"/>
      <c r="AA404" s="10"/>
      <c r="AB404" s="10"/>
      <c r="AC404" s="10"/>
      <c r="AD404" s="10"/>
      <c r="AE404" s="10"/>
      <c r="AF404" s="10"/>
      <c r="AG404" s="10"/>
      <c r="AH404" s="10"/>
      <c r="AI404" s="10"/>
    </row>
    <row r="405" spans="1:35" ht="15.75" customHeight="1" x14ac:dyDescent="0.25">
      <c r="A405" s="6">
        <v>678</v>
      </c>
      <c r="B405" s="11" t="s">
        <v>112</v>
      </c>
      <c r="C405" s="11" t="s">
        <v>1606</v>
      </c>
      <c r="D405" s="11" t="s">
        <v>2476</v>
      </c>
      <c r="E405" s="12">
        <v>19557</v>
      </c>
      <c r="F405" s="17">
        <v>43998</v>
      </c>
      <c r="G405" s="12">
        <v>43881</v>
      </c>
      <c r="H405" s="11" t="s">
        <v>114</v>
      </c>
      <c r="I405" s="14" t="s">
        <v>97</v>
      </c>
      <c r="J405" s="11" t="s">
        <v>97</v>
      </c>
      <c r="K405" s="11" t="s">
        <v>82</v>
      </c>
      <c r="L405" s="14" t="s">
        <v>2477</v>
      </c>
      <c r="M405" s="11"/>
      <c r="N405" s="15">
        <v>0.27</v>
      </c>
      <c r="O405" s="15" t="str">
        <f>VLOOKUP(A405,Result!A:D,2,FALSE)</f>
        <v>No</v>
      </c>
      <c r="P405" s="15">
        <f>VLOOKUP(A405,Result!A:D,4,FALSE)</f>
        <v>0</v>
      </c>
      <c r="Q405" s="16">
        <f>VLOOKUP(A405,Result!A:D,3,FALSE)</f>
        <v>0.36799999999999999</v>
      </c>
      <c r="R405" s="16">
        <f>VLOOKUP(A405,Result!A:E,5,FALSE)</f>
        <v>0</v>
      </c>
      <c r="S405" s="28">
        <f>P405+Q405+R405</f>
        <v>0.36799999999999999</v>
      </c>
      <c r="T405" s="32">
        <f t="shared" si="26"/>
        <v>220.79999999999998</v>
      </c>
      <c r="U405" s="32">
        <f t="shared" si="27"/>
        <v>268.64</v>
      </c>
      <c r="V405" s="33">
        <f t="shared" si="25"/>
        <v>328.5</v>
      </c>
      <c r="W405" s="34">
        <f t="shared" si="28"/>
        <v>597.14</v>
      </c>
      <c r="X405" s="10"/>
      <c r="Y405" s="10"/>
      <c r="Z405" s="10"/>
      <c r="AA405" s="10"/>
      <c r="AB405" s="10"/>
      <c r="AC405" s="10"/>
      <c r="AD405" s="10"/>
      <c r="AE405" s="10"/>
      <c r="AF405" s="10"/>
      <c r="AG405" s="10"/>
      <c r="AH405" s="10"/>
      <c r="AI405" s="10"/>
    </row>
    <row r="406" spans="1:35" ht="15.75" customHeight="1" x14ac:dyDescent="0.25">
      <c r="A406" s="6">
        <v>679</v>
      </c>
      <c r="B406" s="11" t="s">
        <v>112</v>
      </c>
      <c r="C406" s="11" t="s">
        <v>1619</v>
      </c>
      <c r="D406" s="11" t="s">
        <v>2478</v>
      </c>
      <c r="E406" s="12">
        <v>18890</v>
      </c>
      <c r="F406" s="17">
        <v>43942</v>
      </c>
      <c r="G406" s="12">
        <v>43881</v>
      </c>
      <c r="H406" s="11" t="s">
        <v>114</v>
      </c>
      <c r="I406" s="14" t="s">
        <v>2479</v>
      </c>
      <c r="J406" s="11" t="s">
        <v>80</v>
      </c>
      <c r="K406" s="11" t="s">
        <v>2417</v>
      </c>
      <c r="L406" s="14" t="s">
        <v>82</v>
      </c>
      <c r="M406" s="11"/>
      <c r="N406" s="15">
        <v>1.54</v>
      </c>
      <c r="O406" s="15" t="str">
        <f>VLOOKUP(A406,Result!A:D,2,FALSE)</f>
        <v>No</v>
      </c>
      <c r="P406" s="15">
        <f>VLOOKUP(A406,Result!A:D,4,FALSE)</f>
        <v>1.3620000000000001</v>
      </c>
      <c r="Q406" s="16">
        <f>VLOOKUP(A406,Result!A:D,3,FALSE)</f>
        <v>0</v>
      </c>
      <c r="R406" s="16">
        <f>VLOOKUP(A406,Result!A:E,5,FALSE)</f>
        <v>0</v>
      </c>
      <c r="S406" s="28">
        <f>P406+Q406+R406</f>
        <v>1.3620000000000001</v>
      </c>
      <c r="T406" s="32">
        <f t="shared" si="26"/>
        <v>0</v>
      </c>
      <c r="U406" s="32">
        <f t="shared" si="27"/>
        <v>994.26</v>
      </c>
      <c r="V406" s="33">
        <f t="shared" si="25"/>
        <v>328.5</v>
      </c>
      <c r="W406" s="34">
        <f t="shared" si="28"/>
        <v>1322.76</v>
      </c>
      <c r="X406" s="10"/>
      <c r="Y406" s="10"/>
      <c r="Z406" s="10"/>
      <c r="AA406" s="10"/>
      <c r="AB406" s="10"/>
      <c r="AC406" s="10"/>
      <c r="AD406" s="10"/>
      <c r="AE406" s="10"/>
      <c r="AF406" s="10"/>
      <c r="AG406" s="10"/>
      <c r="AH406" s="10"/>
      <c r="AI406" s="10"/>
    </row>
    <row r="407" spans="1:35" ht="15.75" customHeight="1" x14ac:dyDescent="0.25">
      <c r="A407" s="6">
        <v>680</v>
      </c>
      <c r="B407" s="11" t="s">
        <v>112</v>
      </c>
      <c r="C407" s="11" t="s">
        <v>1606</v>
      </c>
      <c r="D407" s="11" t="s">
        <v>2480</v>
      </c>
      <c r="E407" s="12">
        <v>23141</v>
      </c>
      <c r="F407" s="17">
        <v>44026</v>
      </c>
      <c r="G407" s="12">
        <v>43881</v>
      </c>
      <c r="H407" s="11" t="s">
        <v>114</v>
      </c>
      <c r="I407" s="14" t="s">
        <v>2481</v>
      </c>
      <c r="J407" s="11" t="s">
        <v>2482</v>
      </c>
      <c r="K407" s="11" t="s">
        <v>1792</v>
      </c>
      <c r="L407" s="14" t="s">
        <v>82</v>
      </c>
      <c r="M407" s="11"/>
      <c r="N407" s="15">
        <v>0.56000000000000005</v>
      </c>
      <c r="O407" s="15" t="str">
        <f>VLOOKUP(A407,Result!A:D,2,FALSE)</f>
        <v>No</v>
      </c>
      <c r="P407" s="15">
        <f>VLOOKUP(A407,Result!A:D,4,FALSE)</f>
        <v>0.7659999999999999</v>
      </c>
      <c r="Q407" s="16">
        <f>VLOOKUP(A407,Result!A:D,3,FALSE)</f>
        <v>0</v>
      </c>
      <c r="R407" s="16">
        <f>VLOOKUP(A407,Result!A:E,5,FALSE)</f>
        <v>0</v>
      </c>
      <c r="S407" s="28">
        <f>P407+Q407+R407</f>
        <v>0.7659999999999999</v>
      </c>
      <c r="T407" s="32">
        <f t="shared" si="26"/>
        <v>0</v>
      </c>
      <c r="U407" s="32">
        <f t="shared" si="27"/>
        <v>559.17999999999984</v>
      </c>
      <c r="V407" s="33">
        <f t="shared" si="25"/>
        <v>328.5</v>
      </c>
      <c r="W407" s="34">
        <f t="shared" si="28"/>
        <v>887.67999999999984</v>
      </c>
      <c r="X407" s="10"/>
      <c r="Y407" s="10"/>
      <c r="Z407" s="10"/>
      <c r="AA407" s="10"/>
      <c r="AB407" s="10"/>
      <c r="AC407" s="10"/>
      <c r="AD407" s="10"/>
      <c r="AE407" s="10"/>
      <c r="AF407" s="10"/>
      <c r="AG407" s="10"/>
      <c r="AH407" s="10"/>
      <c r="AI407" s="10"/>
    </row>
    <row r="408" spans="1:35" ht="15.75" customHeight="1" x14ac:dyDescent="0.25">
      <c r="A408" s="6">
        <v>681</v>
      </c>
      <c r="B408" s="11" t="s">
        <v>112</v>
      </c>
      <c r="C408" s="11" t="s">
        <v>1606</v>
      </c>
      <c r="D408" s="11" t="s">
        <v>2483</v>
      </c>
      <c r="E408" s="12">
        <v>12506</v>
      </c>
      <c r="F408" s="19"/>
      <c r="G408" s="12">
        <v>43881</v>
      </c>
      <c r="H408" s="11" t="s">
        <v>114</v>
      </c>
      <c r="I408" s="14" t="s">
        <v>2484</v>
      </c>
      <c r="J408" s="11" t="s">
        <v>2485</v>
      </c>
      <c r="K408" s="11" t="s">
        <v>407</v>
      </c>
      <c r="L408" s="14" t="s">
        <v>82</v>
      </c>
      <c r="M408" s="11"/>
      <c r="N408" s="15">
        <v>1.85</v>
      </c>
      <c r="O408" s="15" t="str">
        <f>VLOOKUP(A408,Result!A:D,2,FALSE)</f>
        <v>No</v>
      </c>
      <c r="P408" s="15">
        <f>VLOOKUP(A408,Result!A:D,4,FALSE)</f>
        <v>1.171</v>
      </c>
      <c r="Q408" s="16">
        <f>VLOOKUP(A408,Result!A:D,3,FALSE)</f>
        <v>0</v>
      </c>
      <c r="R408" s="16">
        <f>VLOOKUP(A408,Result!A:E,5,FALSE)</f>
        <v>0</v>
      </c>
      <c r="S408" s="28">
        <f>P408+Q408+R408</f>
        <v>1.171</v>
      </c>
      <c r="T408" s="32">
        <f t="shared" si="26"/>
        <v>0</v>
      </c>
      <c r="U408" s="32">
        <f t="shared" si="27"/>
        <v>854.83</v>
      </c>
      <c r="V408" s="33">
        <f t="shared" si="25"/>
        <v>328.5</v>
      </c>
      <c r="W408" s="34">
        <f t="shared" si="28"/>
        <v>1183.33</v>
      </c>
      <c r="X408" s="10"/>
      <c r="Y408" s="10"/>
      <c r="Z408" s="10"/>
      <c r="AA408" s="10"/>
      <c r="AB408" s="10"/>
      <c r="AC408" s="10"/>
      <c r="AD408" s="10"/>
      <c r="AE408" s="10"/>
      <c r="AF408" s="10"/>
      <c r="AG408" s="10"/>
      <c r="AH408" s="10"/>
      <c r="AI408" s="10"/>
    </row>
    <row r="409" spans="1:35" ht="15.75" customHeight="1" x14ac:dyDescent="0.25">
      <c r="A409" s="6">
        <v>682</v>
      </c>
      <c r="B409" s="11" t="s">
        <v>112</v>
      </c>
      <c r="C409" s="11" t="s">
        <v>1606</v>
      </c>
      <c r="D409" s="11" t="s">
        <v>2486</v>
      </c>
      <c r="E409" s="12">
        <v>17910</v>
      </c>
      <c r="F409" s="17">
        <v>44006</v>
      </c>
      <c r="G409" s="12">
        <v>43867</v>
      </c>
      <c r="H409" s="11" t="s">
        <v>114</v>
      </c>
      <c r="I409" s="14" t="s">
        <v>2487</v>
      </c>
      <c r="J409" s="11" t="s">
        <v>2488</v>
      </c>
      <c r="K409" s="11" t="s">
        <v>2489</v>
      </c>
      <c r="L409" s="14" t="s">
        <v>2490</v>
      </c>
      <c r="M409" s="11" t="s">
        <v>2491</v>
      </c>
      <c r="N409" s="15">
        <v>1.17</v>
      </c>
      <c r="O409" s="15" t="str">
        <f>VLOOKUP(A409,Result!A:D,2,FALSE)</f>
        <v>No</v>
      </c>
      <c r="P409" s="15">
        <f>VLOOKUP(A409,Result!A:D,4,FALSE)</f>
        <v>1.0169999999999999</v>
      </c>
      <c r="Q409" s="16">
        <f>VLOOKUP(A409,Result!A:D,3,FALSE)</f>
        <v>1.103</v>
      </c>
      <c r="R409" s="16">
        <f>VLOOKUP(A409,Result!A:E,5,FALSE)</f>
        <v>0</v>
      </c>
      <c r="S409" s="28">
        <f>P409+Q409+R409</f>
        <v>2.12</v>
      </c>
      <c r="T409" s="32">
        <f t="shared" si="26"/>
        <v>661.79999999999984</v>
      </c>
      <c r="U409" s="32">
        <f t="shared" si="27"/>
        <v>1547.6000000000001</v>
      </c>
      <c r="V409" s="33">
        <f t="shared" si="25"/>
        <v>328.5</v>
      </c>
      <c r="W409" s="34">
        <f t="shared" si="28"/>
        <v>1876.1000000000001</v>
      </c>
      <c r="X409" s="10"/>
      <c r="Y409" s="10"/>
      <c r="Z409" s="10"/>
      <c r="AA409" s="10"/>
      <c r="AB409" s="10"/>
      <c r="AC409" s="10"/>
      <c r="AD409" s="10"/>
      <c r="AE409" s="10"/>
      <c r="AF409" s="10"/>
      <c r="AG409" s="10"/>
      <c r="AH409" s="10"/>
      <c r="AI409" s="10"/>
    </row>
    <row r="410" spans="1:35" ht="15.75" customHeight="1" x14ac:dyDescent="0.25">
      <c r="A410" s="6">
        <v>683</v>
      </c>
      <c r="B410" s="11" t="s">
        <v>112</v>
      </c>
      <c r="C410" s="11" t="s">
        <v>1606</v>
      </c>
      <c r="D410" s="11" t="s">
        <v>2492</v>
      </c>
      <c r="E410" s="12">
        <v>18021</v>
      </c>
      <c r="F410" s="25">
        <v>43910</v>
      </c>
      <c r="G410" s="12">
        <v>43902</v>
      </c>
      <c r="H410" s="11" t="s">
        <v>114</v>
      </c>
      <c r="I410" s="14" t="s">
        <v>2493</v>
      </c>
      <c r="J410" s="11" t="s">
        <v>2494</v>
      </c>
      <c r="K410" s="11" t="s">
        <v>2120</v>
      </c>
      <c r="L410" s="14" t="s">
        <v>2495</v>
      </c>
      <c r="M410" s="11"/>
      <c r="N410" s="15" t="s">
        <v>85</v>
      </c>
      <c r="O410" s="15" t="str">
        <f>VLOOKUP(A410,Result!A:D,2,FALSE)</f>
        <v>No</v>
      </c>
      <c r="P410" s="15">
        <f>VLOOKUP(A410,Result!A:D,4,FALSE)</f>
        <v>1.056</v>
      </c>
      <c r="Q410" s="16">
        <f>VLOOKUP(A410,Result!A:D,3,FALSE)</f>
        <v>0.14299999999999999</v>
      </c>
      <c r="R410" s="16">
        <f>VLOOKUP(A410,Result!A:E,5,FALSE)</f>
        <v>0</v>
      </c>
      <c r="S410" s="28">
        <f>P410+Q410+R410</f>
        <v>1.1990000000000001</v>
      </c>
      <c r="T410" s="32">
        <f t="shared" si="26"/>
        <v>85.8</v>
      </c>
      <c r="U410" s="32">
        <f t="shared" si="27"/>
        <v>875.27</v>
      </c>
      <c r="V410" s="33">
        <f t="shared" si="25"/>
        <v>328.5</v>
      </c>
      <c r="W410" s="34">
        <f t="shared" si="28"/>
        <v>1203.77</v>
      </c>
      <c r="X410" s="10"/>
      <c r="Y410" s="10"/>
      <c r="Z410" s="10"/>
      <c r="AA410" s="10"/>
      <c r="AB410" s="10"/>
      <c r="AC410" s="10"/>
      <c r="AD410" s="10"/>
      <c r="AE410" s="10"/>
      <c r="AF410" s="10"/>
      <c r="AG410" s="10"/>
      <c r="AH410" s="10"/>
      <c r="AI410" s="10"/>
    </row>
    <row r="411" spans="1:35" ht="15.75" customHeight="1" x14ac:dyDescent="0.25">
      <c r="A411" s="6">
        <v>684</v>
      </c>
      <c r="B411" s="11" t="s">
        <v>112</v>
      </c>
      <c r="C411" s="11" t="s">
        <v>1619</v>
      </c>
      <c r="D411" s="11" t="s">
        <v>2496</v>
      </c>
      <c r="E411" s="12">
        <v>17640</v>
      </c>
      <c r="F411" s="17">
        <v>43948</v>
      </c>
      <c r="G411" s="12">
        <v>43902</v>
      </c>
      <c r="H411" s="11" t="s">
        <v>114</v>
      </c>
      <c r="I411" s="14" t="s">
        <v>2497</v>
      </c>
      <c r="J411" s="11" t="s">
        <v>1928</v>
      </c>
      <c r="K411" s="11" t="s">
        <v>2498</v>
      </c>
      <c r="L411" s="14" t="s">
        <v>2499</v>
      </c>
      <c r="M411" s="11"/>
      <c r="N411" s="15" t="s">
        <v>85</v>
      </c>
      <c r="O411" s="15" t="str">
        <f>VLOOKUP(A411,Result!A:D,2,FALSE)</f>
        <v>No</v>
      </c>
      <c r="P411" s="15">
        <f>VLOOKUP(A411,Result!A:D,4,FALSE)</f>
        <v>1.093</v>
      </c>
      <c r="Q411" s="16">
        <f>VLOOKUP(A411,Result!A:D,3,FALSE)</f>
        <v>0.35299999999999998</v>
      </c>
      <c r="R411" s="16">
        <f>VLOOKUP(A411,Result!A:E,5,FALSE)</f>
        <v>0</v>
      </c>
      <c r="S411" s="28">
        <f>P411+Q411+R411</f>
        <v>1.446</v>
      </c>
      <c r="T411" s="32">
        <f t="shared" si="26"/>
        <v>211.79999999999998</v>
      </c>
      <c r="U411" s="32">
        <f t="shared" si="27"/>
        <v>1055.58</v>
      </c>
      <c r="V411" s="33">
        <f t="shared" si="25"/>
        <v>328.5</v>
      </c>
      <c r="W411" s="34">
        <f t="shared" si="28"/>
        <v>1384.08</v>
      </c>
      <c r="X411" s="10"/>
      <c r="Y411" s="10"/>
      <c r="Z411" s="10"/>
      <c r="AA411" s="10"/>
      <c r="AB411" s="10"/>
      <c r="AC411" s="10"/>
      <c r="AD411" s="10"/>
      <c r="AE411" s="10"/>
      <c r="AF411" s="10"/>
      <c r="AG411" s="10"/>
      <c r="AH411" s="10"/>
      <c r="AI411" s="10"/>
    </row>
    <row r="412" spans="1:35" ht="15.75" customHeight="1" x14ac:dyDescent="0.25">
      <c r="A412" s="6">
        <v>685</v>
      </c>
      <c r="B412" s="11" t="s">
        <v>112</v>
      </c>
      <c r="C412" s="11" t="s">
        <v>1606</v>
      </c>
      <c r="D412" s="11" t="s">
        <v>2500</v>
      </c>
      <c r="E412" s="12">
        <v>24755</v>
      </c>
      <c r="F412" s="17">
        <v>43969</v>
      </c>
      <c r="G412" s="12">
        <v>43836</v>
      </c>
      <c r="H412" s="11" t="s">
        <v>78</v>
      </c>
      <c r="I412" s="14" t="s">
        <v>2501</v>
      </c>
      <c r="J412" s="11" t="s">
        <v>80</v>
      </c>
      <c r="K412" s="11" t="s">
        <v>2502</v>
      </c>
      <c r="L412" s="14" t="s">
        <v>82</v>
      </c>
      <c r="M412" s="11" t="s">
        <v>94</v>
      </c>
      <c r="N412" s="15">
        <v>1.41</v>
      </c>
      <c r="O412" s="15" t="str">
        <f>VLOOKUP(A412,Result!A:D,2,FALSE)</f>
        <v>No</v>
      </c>
      <c r="P412" s="15">
        <f>VLOOKUP(A412,Result!A:D,4,FALSE)</f>
        <v>1.905</v>
      </c>
      <c r="Q412" s="16">
        <f>VLOOKUP(A412,Result!A:D,3,FALSE)</f>
        <v>0</v>
      </c>
      <c r="R412" s="16">
        <f>VLOOKUP(A412,Result!A:E,5,FALSE)</f>
        <v>0</v>
      </c>
      <c r="S412" s="28">
        <f>P412+Q412+R412</f>
        <v>1.905</v>
      </c>
      <c r="T412" s="32">
        <f t="shared" si="26"/>
        <v>0</v>
      </c>
      <c r="U412" s="32">
        <f t="shared" si="27"/>
        <v>1390.6499999999999</v>
      </c>
      <c r="V412" s="33">
        <f t="shared" si="25"/>
        <v>328.5</v>
      </c>
      <c r="W412" s="34">
        <f t="shared" si="28"/>
        <v>1719.1499999999999</v>
      </c>
      <c r="X412" s="10"/>
      <c r="Y412" s="10"/>
      <c r="Z412" s="10"/>
      <c r="AA412" s="10"/>
      <c r="AB412" s="10"/>
      <c r="AC412" s="10"/>
      <c r="AD412" s="10"/>
      <c r="AE412" s="10"/>
      <c r="AF412" s="10"/>
      <c r="AG412" s="10"/>
      <c r="AH412" s="10"/>
      <c r="AI412" s="10"/>
    </row>
    <row r="413" spans="1:35" ht="15.75" customHeight="1" x14ac:dyDescent="0.25">
      <c r="A413" s="6">
        <v>686</v>
      </c>
      <c r="B413" s="11" t="s">
        <v>112</v>
      </c>
      <c r="C413" s="11" t="s">
        <v>1606</v>
      </c>
      <c r="D413" s="11" t="s">
        <v>2503</v>
      </c>
      <c r="E413" s="12">
        <v>18703</v>
      </c>
      <c r="F413" s="17">
        <v>44025</v>
      </c>
      <c r="G413" s="12">
        <v>43881</v>
      </c>
      <c r="H413" s="11" t="s">
        <v>114</v>
      </c>
      <c r="I413" s="14" t="s">
        <v>97</v>
      </c>
      <c r="J413" s="11" t="s">
        <v>97</v>
      </c>
      <c r="K413" s="11" t="s">
        <v>82</v>
      </c>
      <c r="L413" s="14" t="s">
        <v>82</v>
      </c>
      <c r="M413" s="11"/>
      <c r="N413" s="15">
        <v>0.28000000000000003</v>
      </c>
      <c r="O413" s="15" t="str">
        <f>VLOOKUP(A413,Result!A:D,2,FALSE)</f>
        <v>No</v>
      </c>
      <c r="P413" s="15">
        <f>VLOOKUP(A413,Result!A:D,4,FALSE)</f>
        <v>0</v>
      </c>
      <c r="Q413" s="16">
        <f>VLOOKUP(A413,Result!A:D,3,FALSE)</f>
        <v>0</v>
      </c>
      <c r="R413" s="16">
        <f>VLOOKUP(A413,Result!A:E,5,FALSE)</f>
        <v>0</v>
      </c>
      <c r="S413" s="28">
        <f>P413+Q413+R413</f>
        <v>0</v>
      </c>
      <c r="T413" s="32">
        <f t="shared" si="26"/>
        <v>0</v>
      </c>
      <c r="U413" s="32">
        <f t="shared" si="27"/>
        <v>0</v>
      </c>
      <c r="V413" s="33">
        <f t="shared" si="25"/>
        <v>328.5</v>
      </c>
      <c r="W413" s="34">
        <f t="shared" si="28"/>
        <v>328.5</v>
      </c>
      <c r="X413" s="10"/>
      <c r="Y413" s="10"/>
      <c r="Z413" s="10"/>
      <c r="AA413" s="10"/>
      <c r="AB413" s="10"/>
      <c r="AC413" s="10"/>
      <c r="AD413" s="10"/>
      <c r="AE413" s="10"/>
      <c r="AF413" s="10"/>
      <c r="AG413" s="10"/>
      <c r="AH413" s="10"/>
      <c r="AI413" s="10"/>
    </row>
    <row r="414" spans="1:35" ht="15.75" customHeight="1" x14ac:dyDescent="0.25">
      <c r="A414" s="6">
        <v>687</v>
      </c>
      <c r="B414" s="11" t="s">
        <v>112</v>
      </c>
      <c r="C414" s="11" t="s">
        <v>1619</v>
      </c>
      <c r="D414" s="11" t="s">
        <v>2504</v>
      </c>
      <c r="E414" s="12">
        <v>16500</v>
      </c>
      <c r="F414" s="17">
        <v>44001</v>
      </c>
      <c r="G414" s="12">
        <v>43881</v>
      </c>
      <c r="H414" s="11" t="s">
        <v>114</v>
      </c>
      <c r="I414" s="14" t="s">
        <v>2505</v>
      </c>
      <c r="J414" s="11" t="s">
        <v>80</v>
      </c>
      <c r="K414" s="11" t="s">
        <v>2506</v>
      </c>
      <c r="L414" s="14" t="s">
        <v>82</v>
      </c>
      <c r="M414" s="11" t="s">
        <v>2352</v>
      </c>
      <c r="N414" s="15">
        <v>0.9</v>
      </c>
      <c r="O414" s="15" t="str">
        <f>VLOOKUP(A414,Result!A:D,2,FALSE)</f>
        <v>No</v>
      </c>
      <c r="P414" s="15">
        <f>VLOOKUP(A414,Result!A:D,4,FALSE)</f>
        <v>0.88900000000000001</v>
      </c>
      <c r="Q414" s="16">
        <f>VLOOKUP(A414,Result!A:D,3,FALSE)</f>
        <v>0</v>
      </c>
      <c r="R414" s="16">
        <f>VLOOKUP(A414,Result!A:E,5,FALSE)</f>
        <v>0</v>
      </c>
      <c r="S414" s="28">
        <f>P414+Q414+R414</f>
        <v>0.88900000000000001</v>
      </c>
      <c r="T414" s="32">
        <f t="shared" si="26"/>
        <v>0</v>
      </c>
      <c r="U414" s="32">
        <f t="shared" si="27"/>
        <v>648.97</v>
      </c>
      <c r="V414" s="33">
        <f t="shared" si="25"/>
        <v>328.5</v>
      </c>
      <c r="W414" s="34">
        <f t="shared" si="28"/>
        <v>977.47</v>
      </c>
      <c r="X414" s="10"/>
      <c r="Y414" s="10"/>
      <c r="Z414" s="10"/>
      <c r="AA414" s="10"/>
      <c r="AB414" s="10"/>
      <c r="AC414" s="10"/>
      <c r="AD414" s="10"/>
      <c r="AE414" s="10"/>
      <c r="AF414" s="10"/>
      <c r="AG414" s="10"/>
      <c r="AH414" s="10"/>
      <c r="AI414" s="10"/>
    </row>
    <row r="415" spans="1:35" ht="15.75" customHeight="1" x14ac:dyDescent="0.25">
      <c r="A415" s="6">
        <v>688</v>
      </c>
      <c r="B415" s="11" t="s">
        <v>112</v>
      </c>
      <c r="C415" s="11" t="s">
        <v>1606</v>
      </c>
      <c r="D415" s="11" t="s">
        <v>2507</v>
      </c>
      <c r="E415" s="12">
        <v>19625</v>
      </c>
      <c r="F415" s="13">
        <v>44026</v>
      </c>
      <c r="G415" s="12">
        <v>43881</v>
      </c>
      <c r="H415" s="11" t="s">
        <v>114</v>
      </c>
      <c r="I415" s="14" t="s">
        <v>97</v>
      </c>
      <c r="J415" s="11" t="s">
        <v>97</v>
      </c>
      <c r="K415" s="11" t="s">
        <v>82</v>
      </c>
      <c r="L415" s="14" t="s">
        <v>82</v>
      </c>
      <c r="M415" s="11"/>
      <c r="N415" s="15">
        <v>0.45</v>
      </c>
      <c r="O415" s="15" t="str">
        <f>VLOOKUP(A415,Result!A:D,2,FALSE)</f>
        <v>No</v>
      </c>
      <c r="P415" s="15">
        <f>VLOOKUP(A415,Result!A:D,4,FALSE)</f>
        <v>0</v>
      </c>
      <c r="Q415" s="16">
        <f>VLOOKUP(A415,Result!A:D,3,FALSE)</f>
        <v>0</v>
      </c>
      <c r="R415" s="16">
        <f>VLOOKUP(A415,Result!A:E,5,FALSE)</f>
        <v>0</v>
      </c>
      <c r="S415" s="28">
        <f>P415+Q415+R415</f>
        <v>0</v>
      </c>
      <c r="T415" s="32">
        <f t="shared" si="26"/>
        <v>0</v>
      </c>
      <c r="U415" s="32">
        <f t="shared" si="27"/>
        <v>0</v>
      </c>
      <c r="V415" s="33">
        <f t="shared" si="25"/>
        <v>328.5</v>
      </c>
      <c r="W415" s="34">
        <f t="shared" si="28"/>
        <v>328.5</v>
      </c>
      <c r="X415" s="10"/>
      <c r="Y415" s="10"/>
      <c r="Z415" s="10"/>
      <c r="AA415" s="10"/>
      <c r="AB415" s="10"/>
      <c r="AC415" s="10"/>
      <c r="AD415" s="10"/>
      <c r="AE415" s="10"/>
      <c r="AF415" s="10"/>
      <c r="AG415" s="10"/>
      <c r="AH415" s="10"/>
      <c r="AI415" s="10"/>
    </row>
    <row r="416" spans="1:35" ht="15.75" customHeight="1" x14ac:dyDescent="0.25">
      <c r="A416" s="6">
        <v>689</v>
      </c>
      <c r="B416" s="11" t="s">
        <v>112</v>
      </c>
      <c r="C416" s="11" t="s">
        <v>1606</v>
      </c>
      <c r="D416" s="11" t="s">
        <v>2508</v>
      </c>
      <c r="E416" s="12">
        <v>20778</v>
      </c>
      <c r="F416" s="13">
        <v>44025</v>
      </c>
      <c r="G416" s="12">
        <v>43837</v>
      </c>
      <c r="H416" s="11" t="s">
        <v>78</v>
      </c>
      <c r="I416" s="14" t="s">
        <v>2509</v>
      </c>
      <c r="J416" s="11" t="s">
        <v>2510</v>
      </c>
      <c r="K416" s="11" t="s">
        <v>82</v>
      </c>
      <c r="L416" s="14" t="s">
        <v>82</v>
      </c>
      <c r="M416" s="11" t="s">
        <v>2511</v>
      </c>
      <c r="N416" s="15">
        <v>1.48</v>
      </c>
      <c r="O416" s="15" t="str">
        <f>VLOOKUP(A416,Result!A:D,2,FALSE)</f>
        <v>No</v>
      </c>
      <c r="P416" s="15">
        <f>VLOOKUP(A416,Result!A:D,4,FALSE)</f>
        <v>1.748</v>
      </c>
      <c r="Q416" s="16">
        <f>VLOOKUP(A416,Result!A:D,3,FALSE)</f>
        <v>0</v>
      </c>
      <c r="R416" s="16">
        <f>VLOOKUP(A416,Result!A:E,5,FALSE)</f>
        <v>0</v>
      </c>
      <c r="S416" s="28">
        <f>P416+Q416+R416</f>
        <v>1.748</v>
      </c>
      <c r="T416" s="32">
        <f t="shared" si="26"/>
        <v>0</v>
      </c>
      <c r="U416" s="32">
        <f t="shared" si="27"/>
        <v>1276.04</v>
      </c>
      <c r="V416" s="33">
        <f t="shared" si="25"/>
        <v>328.5</v>
      </c>
      <c r="W416" s="34">
        <f t="shared" si="28"/>
        <v>1604.54</v>
      </c>
      <c r="X416" s="10"/>
      <c r="Y416" s="10"/>
      <c r="Z416" s="10"/>
      <c r="AA416" s="10"/>
      <c r="AB416" s="10"/>
      <c r="AC416" s="10"/>
      <c r="AD416" s="10"/>
      <c r="AE416" s="10"/>
      <c r="AF416" s="10"/>
      <c r="AG416" s="10"/>
      <c r="AH416" s="10"/>
      <c r="AI416" s="10"/>
    </row>
    <row r="417" spans="1:35" ht="15.75" customHeight="1" x14ac:dyDescent="0.25">
      <c r="A417" s="6">
        <v>690</v>
      </c>
      <c r="B417" s="11" t="s">
        <v>112</v>
      </c>
      <c r="C417" s="11" t="s">
        <v>1606</v>
      </c>
      <c r="D417" s="11" t="s">
        <v>2512</v>
      </c>
      <c r="E417" s="12">
        <v>24839</v>
      </c>
      <c r="F417" s="17">
        <v>43955</v>
      </c>
      <c r="G417" s="12">
        <v>43881</v>
      </c>
      <c r="H417" s="11" t="s">
        <v>114</v>
      </c>
      <c r="I417" s="14" t="s">
        <v>2513</v>
      </c>
      <c r="J417" s="11" t="s">
        <v>2514</v>
      </c>
      <c r="K417" s="11" t="s">
        <v>2515</v>
      </c>
      <c r="L417" s="14" t="s">
        <v>82</v>
      </c>
      <c r="M417" s="11" t="s">
        <v>2516</v>
      </c>
      <c r="N417" s="15">
        <v>2.04</v>
      </c>
      <c r="O417" s="15" t="str">
        <f>VLOOKUP(A417,Result!A:D,2,FALSE)</f>
        <v>No</v>
      </c>
      <c r="P417" s="15">
        <f>VLOOKUP(A417,Result!A:D,4,FALSE)</f>
        <v>2.5569999999999999</v>
      </c>
      <c r="Q417" s="16">
        <f>VLOOKUP(A417,Result!A:D,3,FALSE)</f>
        <v>0</v>
      </c>
      <c r="R417" s="16">
        <f>VLOOKUP(A417,Result!A:E,5,FALSE)</f>
        <v>0.191</v>
      </c>
      <c r="S417" s="28">
        <f>P417+Q417+R417</f>
        <v>2.7479999999999998</v>
      </c>
      <c r="T417" s="32">
        <f t="shared" si="26"/>
        <v>114.60000000000001</v>
      </c>
      <c r="U417" s="32">
        <f t="shared" si="27"/>
        <v>2006.0399999999997</v>
      </c>
      <c r="V417" s="33">
        <f t="shared" si="25"/>
        <v>328.5</v>
      </c>
      <c r="W417" s="34">
        <f t="shared" si="28"/>
        <v>2334.54</v>
      </c>
      <c r="X417" s="10"/>
      <c r="Y417" s="10"/>
      <c r="Z417" s="10"/>
      <c r="AA417" s="10"/>
      <c r="AB417" s="10"/>
      <c r="AC417" s="10"/>
      <c r="AD417" s="10"/>
      <c r="AE417" s="10"/>
      <c r="AF417" s="10"/>
      <c r="AG417" s="10"/>
      <c r="AH417" s="10"/>
      <c r="AI417" s="10"/>
    </row>
    <row r="418" spans="1:35" ht="15.75" customHeight="1" x14ac:dyDescent="0.25">
      <c r="A418" s="6">
        <v>691</v>
      </c>
      <c r="B418" s="11" t="s">
        <v>112</v>
      </c>
      <c r="C418" s="11" t="s">
        <v>1619</v>
      </c>
      <c r="D418" s="11" t="s">
        <v>2517</v>
      </c>
      <c r="E418" s="12">
        <v>14694</v>
      </c>
      <c r="F418" s="17">
        <v>43964</v>
      </c>
      <c r="G418" s="12">
        <v>43881</v>
      </c>
      <c r="H418" s="11" t="s">
        <v>114</v>
      </c>
      <c r="I418" s="14" t="s">
        <v>2518</v>
      </c>
      <c r="J418" s="11" t="s">
        <v>2519</v>
      </c>
      <c r="K418" s="11" t="s">
        <v>2520</v>
      </c>
      <c r="L418" s="14" t="s">
        <v>2521</v>
      </c>
      <c r="M418" s="11" t="s">
        <v>2522</v>
      </c>
      <c r="N418" s="15">
        <v>0.63</v>
      </c>
      <c r="O418" s="15" t="str">
        <f>VLOOKUP(A418,Result!A:D,2,FALSE)</f>
        <v>No</v>
      </c>
      <c r="P418" s="15">
        <f>VLOOKUP(A418,Result!A:D,4,FALSE)</f>
        <v>0.56399999999999995</v>
      </c>
      <c r="Q418" s="16">
        <f>VLOOKUP(A418,Result!A:D,3,FALSE)</f>
        <v>0.30499999999999999</v>
      </c>
      <c r="R418" s="16">
        <f>VLOOKUP(A418,Result!A:E,5,FALSE)</f>
        <v>0</v>
      </c>
      <c r="S418" s="28">
        <f>P418+Q418+R418</f>
        <v>0.86899999999999999</v>
      </c>
      <c r="T418" s="32">
        <f t="shared" si="26"/>
        <v>183</v>
      </c>
      <c r="U418" s="32">
        <f t="shared" si="27"/>
        <v>634.36999999999989</v>
      </c>
      <c r="V418" s="33">
        <f t="shared" si="25"/>
        <v>328.5</v>
      </c>
      <c r="W418" s="34">
        <f t="shared" si="28"/>
        <v>962.86999999999989</v>
      </c>
      <c r="X418" s="10"/>
      <c r="Y418" s="10"/>
      <c r="Z418" s="10"/>
      <c r="AA418" s="10"/>
      <c r="AB418" s="10"/>
      <c r="AC418" s="10"/>
      <c r="AD418" s="10"/>
      <c r="AE418" s="10"/>
      <c r="AF418" s="10"/>
      <c r="AG418" s="10"/>
      <c r="AH418" s="10"/>
      <c r="AI418" s="10"/>
    </row>
    <row r="419" spans="1:35" ht="15.75" customHeight="1" x14ac:dyDescent="0.25">
      <c r="A419" s="6">
        <v>692</v>
      </c>
      <c r="B419" s="11" t="s">
        <v>112</v>
      </c>
      <c r="C419" s="11" t="s">
        <v>1619</v>
      </c>
      <c r="D419" s="11" t="s">
        <v>2523</v>
      </c>
      <c r="E419" s="12">
        <v>22185</v>
      </c>
      <c r="F419" s="17">
        <v>43987</v>
      </c>
      <c r="G419" s="12">
        <v>43881</v>
      </c>
      <c r="H419" s="11" t="s">
        <v>114</v>
      </c>
      <c r="I419" s="14" t="s">
        <v>2524</v>
      </c>
      <c r="J419" s="11" t="s">
        <v>80</v>
      </c>
      <c r="K419" s="11" t="s">
        <v>2525</v>
      </c>
      <c r="L419" s="14" t="s">
        <v>1656</v>
      </c>
      <c r="M419" s="11" t="s">
        <v>2526</v>
      </c>
      <c r="N419" s="15">
        <v>2.56</v>
      </c>
      <c r="O419" s="15" t="str">
        <f>VLOOKUP(A419,Result!A:D,2,FALSE)</f>
        <v>No</v>
      </c>
      <c r="P419" s="15">
        <f>VLOOKUP(A419,Result!A:D,4,FALSE)</f>
        <v>1.292</v>
      </c>
      <c r="Q419" s="16">
        <f>VLOOKUP(A419,Result!A:D,3,FALSE)</f>
        <v>0.307</v>
      </c>
      <c r="R419" s="16">
        <f>VLOOKUP(A419,Result!A:E,5,FALSE)</f>
        <v>0</v>
      </c>
      <c r="S419" s="28">
        <f>P419+Q419+R419</f>
        <v>1.599</v>
      </c>
      <c r="T419" s="32">
        <f t="shared" si="26"/>
        <v>184.19999999999996</v>
      </c>
      <c r="U419" s="32">
        <f t="shared" si="27"/>
        <v>1167.27</v>
      </c>
      <c r="V419" s="33">
        <f t="shared" si="25"/>
        <v>328.5</v>
      </c>
      <c r="W419" s="34">
        <f t="shared" si="28"/>
        <v>1495.77</v>
      </c>
      <c r="X419" s="10"/>
      <c r="Y419" s="10"/>
      <c r="Z419" s="10"/>
      <c r="AA419" s="10"/>
      <c r="AB419" s="10"/>
      <c r="AC419" s="10"/>
      <c r="AD419" s="10"/>
      <c r="AE419" s="10"/>
      <c r="AF419" s="10"/>
      <c r="AG419" s="10"/>
      <c r="AH419" s="10"/>
      <c r="AI419" s="10"/>
    </row>
    <row r="420" spans="1:35" ht="15.75" customHeight="1" x14ac:dyDescent="0.25">
      <c r="A420" s="6">
        <v>693</v>
      </c>
      <c r="B420" s="11" t="s">
        <v>112</v>
      </c>
      <c r="C420" s="11" t="s">
        <v>1619</v>
      </c>
      <c r="D420" s="11" t="s">
        <v>2527</v>
      </c>
      <c r="E420" s="12">
        <v>7324</v>
      </c>
      <c r="F420" s="17">
        <v>44027</v>
      </c>
      <c r="G420" s="12">
        <v>43881</v>
      </c>
      <c r="H420" s="11" t="s">
        <v>114</v>
      </c>
      <c r="I420" s="14" t="s">
        <v>2528</v>
      </c>
      <c r="J420" s="11" t="s">
        <v>2529</v>
      </c>
      <c r="K420" s="11" t="s">
        <v>2530</v>
      </c>
      <c r="L420" s="14" t="s">
        <v>2531</v>
      </c>
      <c r="M420" s="11" t="s">
        <v>2532</v>
      </c>
      <c r="N420" s="15">
        <v>1.39</v>
      </c>
      <c r="O420" s="15" t="str">
        <f>VLOOKUP(A420,Result!A:D,2,FALSE)</f>
        <v>No</v>
      </c>
      <c r="P420" s="15">
        <f>VLOOKUP(A420,Result!A:D,4,FALSE)</f>
        <v>0.92</v>
      </c>
      <c r="Q420" s="16">
        <f>VLOOKUP(A420,Result!A:D,3,FALSE)</f>
        <v>1.105</v>
      </c>
      <c r="R420" s="16">
        <f>VLOOKUP(A420,Result!A:E,5,FALSE)</f>
        <v>0</v>
      </c>
      <c r="S420" s="28">
        <f>P420+Q420+R420</f>
        <v>2.0249999999999999</v>
      </c>
      <c r="T420" s="32">
        <f t="shared" si="26"/>
        <v>662.99999999999989</v>
      </c>
      <c r="U420" s="32">
        <f t="shared" si="27"/>
        <v>1478.2499999999998</v>
      </c>
      <c r="V420" s="33">
        <f t="shared" si="25"/>
        <v>328.5</v>
      </c>
      <c r="W420" s="34">
        <f t="shared" si="28"/>
        <v>1806.7499999999998</v>
      </c>
      <c r="X420" s="10"/>
      <c r="Y420" s="10"/>
      <c r="Z420" s="10"/>
      <c r="AA420" s="10"/>
      <c r="AB420" s="10"/>
      <c r="AC420" s="10"/>
      <c r="AD420" s="10"/>
      <c r="AE420" s="10"/>
      <c r="AF420" s="10"/>
      <c r="AG420" s="10"/>
      <c r="AH420" s="10"/>
      <c r="AI420" s="10"/>
    </row>
    <row r="421" spans="1:35" ht="15.75" customHeight="1" x14ac:dyDescent="0.25">
      <c r="A421" s="6">
        <v>694</v>
      </c>
      <c r="B421" s="11" t="s">
        <v>112</v>
      </c>
      <c r="C421" s="11" t="s">
        <v>1606</v>
      </c>
      <c r="D421" s="11" t="s">
        <v>2533</v>
      </c>
      <c r="E421" s="12">
        <v>13401</v>
      </c>
      <c r="F421" s="17">
        <v>43979</v>
      </c>
      <c r="G421" s="12">
        <v>43881</v>
      </c>
      <c r="H421" s="11" t="s">
        <v>114</v>
      </c>
      <c r="I421" s="14" t="s">
        <v>97</v>
      </c>
      <c r="J421" s="11" t="s">
        <v>97</v>
      </c>
      <c r="K421" s="11" t="s">
        <v>82</v>
      </c>
      <c r="L421" s="14" t="s">
        <v>82</v>
      </c>
      <c r="M421" s="11" t="s">
        <v>2534</v>
      </c>
      <c r="N421" s="15">
        <v>0.48</v>
      </c>
      <c r="O421" s="15" t="str">
        <f>VLOOKUP(A421,Result!A:D,2,FALSE)</f>
        <v>No</v>
      </c>
      <c r="P421" s="15">
        <f>VLOOKUP(A421,Result!A:D,4,FALSE)</f>
        <v>0</v>
      </c>
      <c r="Q421" s="16">
        <f>VLOOKUP(A421,Result!A:D,3,FALSE)</f>
        <v>0</v>
      </c>
      <c r="R421" s="16">
        <f>VLOOKUP(A421,Result!A:E,5,FALSE)</f>
        <v>0</v>
      </c>
      <c r="S421" s="28">
        <f>P421+Q421+R421</f>
        <v>0</v>
      </c>
      <c r="T421" s="32">
        <f t="shared" si="26"/>
        <v>0</v>
      </c>
      <c r="U421" s="32">
        <f t="shared" si="27"/>
        <v>0</v>
      </c>
      <c r="V421" s="33">
        <f t="shared" si="25"/>
        <v>328.5</v>
      </c>
      <c r="W421" s="34">
        <f t="shared" si="28"/>
        <v>328.5</v>
      </c>
      <c r="X421" s="10"/>
      <c r="Y421" s="10"/>
      <c r="Z421" s="10"/>
      <c r="AA421" s="10"/>
      <c r="AB421" s="10"/>
      <c r="AC421" s="10"/>
      <c r="AD421" s="10"/>
      <c r="AE421" s="10"/>
      <c r="AF421" s="10"/>
      <c r="AG421" s="10"/>
      <c r="AH421" s="10"/>
      <c r="AI421" s="10"/>
    </row>
    <row r="422" spans="1:35" ht="15.75" customHeight="1" x14ac:dyDescent="0.25">
      <c r="A422" s="6">
        <v>695</v>
      </c>
      <c r="B422" s="11" t="s">
        <v>112</v>
      </c>
      <c r="C422" s="11" t="s">
        <v>1606</v>
      </c>
      <c r="D422" s="11" t="s">
        <v>2535</v>
      </c>
      <c r="E422" s="12">
        <v>19694</v>
      </c>
      <c r="F422" s="13">
        <v>43966</v>
      </c>
      <c r="G422" s="12">
        <v>43935</v>
      </c>
      <c r="H422" s="11" t="s">
        <v>466</v>
      </c>
      <c r="I422" s="14" t="s">
        <v>2536</v>
      </c>
      <c r="J422" s="11" t="s">
        <v>80</v>
      </c>
      <c r="K422" s="11" t="s">
        <v>82</v>
      </c>
      <c r="L422" s="14" t="s">
        <v>82</v>
      </c>
      <c r="M422" s="11" t="s">
        <v>322</v>
      </c>
      <c r="N422" s="15" t="s">
        <v>85</v>
      </c>
      <c r="O422" s="15" t="str">
        <f>VLOOKUP(A422,Result!A:D,2,FALSE)</f>
        <v>No</v>
      </c>
      <c r="P422" s="15">
        <f>VLOOKUP(A422,Result!A:D,4,FALSE)</f>
        <v>0.27700000000000002</v>
      </c>
      <c r="Q422" s="16">
        <f>VLOOKUP(A422,Result!A:D,3,FALSE)</f>
        <v>0</v>
      </c>
      <c r="R422" s="16">
        <f>VLOOKUP(A422,Result!A:E,5,FALSE)</f>
        <v>0</v>
      </c>
      <c r="S422" s="28">
        <f>P422+Q422+R422</f>
        <v>0.27700000000000002</v>
      </c>
      <c r="T422" s="32">
        <f t="shared" si="26"/>
        <v>0</v>
      </c>
      <c r="U422" s="32">
        <f t="shared" si="27"/>
        <v>202.20999999999998</v>
      </c>
      <c r="V422" s="33">
        <f t="shared" si="25"/>
        <v>328.5</v>
      </c>
      <c r="W422" s="34">
        <f t="shared" si="28"/>
        <v>530.71</v>
      </c>
      <c r="X422" s="10"/>
      <c r="Y422" s="10"/>
      <c r="Z422" s="10"/>
      <c r="AA422" s="10"/>
      <c r="AB422" s="10"/>
      <c r="AC422" s="10"/>
      <c r="AD422" s="10"/>
      <c r="AE422" s="10"/>
      <c r="AF422" s="10"/>
      <c r="AG422" s="10"/>
      <c r="AH422" s="10"/>
      <c r="AI422" s="10"/>
    </row>
    <row r="423" spans="1:35" ht="15.75" customHeight="1" x14ac:dyDescent="0.25">
      <c r="A423" s="6">
        <v>696</v>
      </c>
      <c r="B423" s="11" t="s">
        <v>112</v>
      </c>
      <c r="C423" s="11" t="s">
        <v>1606</v>
      </c>
      <c r="D423" s="11" t="s">
        <v>2537</v>
      </c>
      <c r="E423" s="12">
        <v>9821</v>
      </c>
      <c r="F423" s="17">
        <v>43944</v>
      </c>
      <c r="G423" s="12">
        <v>43871</v>
      </c>
      <c r="H423" s="11" t="s">
        <v>114</v>
      </c>
      <c r="I423" s="14" t="s">
        <v>2538</v>
      </c>
      <c r="J423" s="11" t="s">
        <v>2539</v>
      </c>
      <c r="K423" s="11" t="s">
        <v>2540</v>
      </c>
      <c r="L423" s="14" t="s">
        <v>2541</v>
      </c>
      <c r="M423" s="11" t="s">
        <v>2542</v>
      </c>
      <c r="N423" s="15">
        <v>2.7</v>
      </c>
      <c r="O423" s="15" t="str">
        <f>VLOOKUP(A423,Result!A:D,2,FALSE)</f>
        <v>No</v>
      </c>
      <c r="P423" s="15">
        <f>VLOOKUP(A423,Result!A:D,4,FALSE)</f>
        <v>3.055000000000001</v>
      </c>
      <c r="Q423" s="16">
        <f>VLOOKUP(A423,Result!A:D,3,FALSE)</f>
        <v>2.1120000000000001</v>
      </c>
      <c r="R423" s="16">
        <f>VLOOKUP(A423,Result!A:E,5,FALSE)</f>
        <v>0.26300000000000001</v>
      </c>
      <c r="S423" s="28">
        <f>P423+Q423+R423</f>
        <v>5.4300000000000015</v>
      </c>
      <c r="T423" s="32">
        <f t="shared" si="26"/>
        <v>1425</v>
      </c>
      <c r="U423" s="32">
        <f t="shared" si="27"/>
        <v>3963.900000000001</v>
      </c>
      <c r="V423" s="33">
        <f t="shared" si="25"/>
        <v>328.5</v>
      </c>
      <c r="W423" s="34">
        <f t="shared" si="28"/>
        <v>4292.4000000000015</v>
      </c>
      <c r="X423" s="10"/>
      <c r="Y423" s="10"/>
      <c r="Z423" s="10"/>
      <c r="AA423" s="10"/>
      <c r="AB423" s="10"/>
      <c r="AC423" s="10"/>
      <c r="AD423" s="10"/>
      <c r="AE423" s="10"/>
      <c r="AF423" s="10"/>
      <c r="AG423" s="10"/>
      <c r="AH423" s="10"/>
      <c r="AI423" s="10"/>
    </row>
    <row r="424" spans="1:35" ht="15.75" customHeight="1" x14ac:dyDescent="0.25">
      <c r="A424" s="6">
        <v>697</v>
      </c>
      <c r="B424" s="11" t="s">
        <v>112</v>
      </c>
      <c r="C424" s="11" t="s">
        <v>1606</v>
      </c>
      <c r="D424" s="11" t="s">
        <v>2543</v>
      </c>
      <c r="E424" s="12">
        <v>19531</v>
      </c>
      <c r="F424" s="17">
        <v>44032</v>
      </c>
      <c r="G424" s="12">
        <v>43881</v>
      </c>
      <c r="H424" s="11" t="s">
        <v>114</v>
      </c>
      <c r="I424" s="14" t="s">
        <v>2544</v>
      </c>
      <c r="J424" s="11" t="s">
        <v>1714</v>
      </c>
      <c r="K424" s="11" t="s">
        <v>82</v>
      </c>
      <c r="L424" s="14" t="s">
        <v>82</v>
      </c>
      <c r="M424" s="11" t="s">
        <v>2545</v>
      </c>
      <c r="N424" s="15">
        <v>0.85</v>
      </c>
      <c r="O424" s="15" t="str">
        <f>VLOOKUP(A424,Result!A:D,2,FALSE)</f>
        <v>No</v>
      </c>
      <c r="P424" s="15">
        <f>VLOOKUP(A424,Result!A:D,4,FALSE)</f>
        <v>0.67500000000000004</v>
      </c>
      <c r="Q424" s="16">
        <f>VLOOKUP(A424,Result!A:D,3,FALSE)</f>
        <v>0</v>
      </c>
      <c r="R424" s="16">
        <f>VLOOKUP(A424,Result!A:E,5,FALSE)</f>
        <v>0</v>
      </c>
      <c r="S424" s="28">
        <f>P424+Q424+R424</f>
        <v>0.67500000000000004</v>
      </c>
      <c r="T424" s="32">
        <f t="shared" si="26"/>
        <v>0</v>
      </c>
      <c r="U424" s="32">
        <f t="shared" si="27"/>
        <v>492.75000000000006</v>
      </c>
      <c r="V424" s="33">
        <f t="shared" si="25"/>
        <v>328.5</v>
      </c>
      <c r="W424" s="34">
        <f t="shared" si="28"/>
        <v>821.25</v>
      </c>
      <c r="X424" s="10"/>
      <c r="Y424" s="10"/>
      <c r="Z424" s="10"/>
      <c r="AA424" s="10"/>
      <c r="AB424" s="10"/>
      <c r="AC424" s="10"/>
      <c r="AD424" s="10"/>
      <c r="AE424" s="10"/>
      <c r="AF424" s="10"/>
      <c r="AG424" s="10"/>
      <c r="AH424" s="10"/>
      <c r="AI424" s="10"/>
    </row>
    <row r="425" spans="1:35" ht="15.75" customHeight="1" x14ac:dyDescent="0.25">
      <c r="A425" s="6">
        <v>698</v>
      </c>
      <c r="B425" s="11" t="s">
        <v>112</v>
      </c>
      <c r="C425" s="11" t="s">
        <v>1619</v>
      </c>
      <c r="D425" s="11" t="s">
        <v>2546</v>
      </c>
      <c r="E425" s="12">
        <v>19827</v>
      </c>
      <c r="F425" s="19"/>
      <c r="G425" s="12">
        <v>43881</v>
      </c>
      <c r="H425" s="11" t="s">
        <v>114</v>
      </c>
      <c r="I425" s="14" t="s">
        <v>97</v>
      </c>
      <c r="J425" s="11" t="s">
        <v>97</v>
      </c>
      <c r="K425" s="11" t="s">
        <v>82</v>
      </c>
      <c r="L425" s="14" t="s">
        <v>82</v>
      </c>
      <c r="M425" s="11"/>
      <c r="N425" s="15">
        <v>0.46</v>
      </c>
      <c r="O425" s="15" t="str">
        <f>VLOOKUP(A425,Result!A:D,2,FALSE)</f>
        <v>No</v>
      </c>
      <c r="P425" s="15">
        <f>VLOOKUP(A425,Result!A:D,4,FALSE)</f>
        <v>0</v>
      </c>
      <c r="Q425" s="16">
        <f>VLOOKUP(A425,Result!A:D,3,FALSE)</f>
        <v>0</v>
      </c>
      <c r="R425" s="16">
        <f>VLOOKUP(A425,Result!A:E,5,FALSE)</f>
        <v>0</v>
      </c>
      <c r="S425" s="28">
        <f>P425+Q425+R425</f>
        <v>0</v>
      </c>
      <c r="T425" s="32">
        <f t="shared" si="26"/>
        <v>0</v>
      </c>
      <c r="U425" s="32">
        <f t="shared" si="27"/>
        <v>0</v>
      </c>
      <c r="V425" s="33">
        <f t="shared" si="25"/>
        <v>328.5</v>
      </c>
      <c r="W425" s="34">
        <f t="shared" si="28"/>
        <v>328.5</v>
      </c>
      <c r="X425" s="10"/>
      <c r="Y425" s="10"/>
      <c r="Z425" s="10"/>
      <c r="AA425" s="10"/>
      <c r="AB425" s="10"/>
      <c r="AC425" s="10"/>
      <c r="AD425" s="10"/>
      <c r="AE425" s="10"/>
      <c r="AF425" s="10"/>
      <c r="AG425" s="10"/>
      <c r="AH425" s="10"/>
      <c r="AI425" s="10"/>
    </row>
    <row r="426" spans="1:35" ht="15.75" customHeight="1" x14ac:dyDescent="0.25">
      <c r="A426" s="6">
        <v>699</v>
      </c>
      <c r="B426" s="11" t="s">
        <v>112</v>
      </c>
      <c r="C426" s="11" t="s">
        <v>1619</v>
      </c>
      <c r="D426" s="11" t="s">
        <v>2547</v>
      </c>
      <c r="E426" s="12">
        <v>17222</v>
      </c>
      <c r="F426" s="17">
        <v>43958</v>
      </c>
      <c r="G426" s="12">
        <v>43867</v>
      </c>
      <c r="H426" s="11" t="s">
        <v>114</v>
      </c>
      <c r="I426" s="14" t="s">
        <v>2548</v>
      </c>
      <c r="J426" s="11" t="s">
        <v>2549</v>
      </c>
      <c r="K426" s="11" t="s">
        <v>2550</v>
      </c>
      <c r="L426" s="14" t="s">
        <v>82</v>
      </c>
      <c r="M426" s="11"/>
      <c r="N426" s="15">
        <v>1.3</v>
      </c>
      <c r="O426" s="15" t="str">
        <f>VLOOKUP(A426,Result!A:D,2,FALSE)</f>
        <v>No</v>
      </c>
      <c r="P426" s="15">
        <f>VLOOKUP(A426,Result!A:D,4,FALSE)</f>
        <v>1.052</v>
      </c>
      <c r="Q426" s="16">
        <f>VLOOKUP(A426,Result!A:D,3,FALSE)</f>
        <v>0</v>
      </c>
      <c r="R426" s="16">
        <f>VLOOKUP(A426,Result!A:E,5,FALSE)</f>
        <v>0</v>
      </c>
      <c r="S426" s="28">
        <f>P426+Q426+R426</f>
        <v>1.052</v>
      </c>
      <c r="T426" s="32">
        <f t="shared" si="26"/>
        <v>0</v>
      </c>
      <c r="U426" s="32">
        <f t="shared" si="27"/>
        <v>767.96</v>
      </c>
      <c r="V426" s="33">
        <f t="shared" si="25"/>
        <v>328.5</v>
      </c>
      <c r="W426" s="34">
        <f t="shared" si="28"/>
        <v>1096.46</v>
      </c>
      <c r="X426" s="10"/>
      <c r="Y426" s="10"/>
      <c r="Z426" s="10"/>
      <c r="AA426" s="10"/>
      <c r="AB426" s="10"/>
      <c r="AC426" s="10"/>
      <c r="AD426" s="10"/>
      <c r="AE426" s="10"/>
      <c r="AF426" s="10"/>
      <c r="AG426" s="10"/>
      <c r="AH426" s="10"/>
      <c r="AI426" s="10"/>
    </row>
    <row r="427" spans="1:35" ht="15.75" customHeight="1" x14ac:dyDescent="0.25">
      <c r="A427" s="6">
        <v>700</v>
      </c>
      <c r="B427" s="11" t="s">
        <v>112</v>
      </c>
      <c r="C427" s="11" t="s">
        <v>1619</v>
      </c>
      <c r="D427" s="11" t="s">
        <v>2551</v>
      </c>
      <c r="E427" s="12">
        <v>18272</v>
      </c>
      <c r="F427" s="19"/>
      <c r="G427" s="12">
        <v>43882</v>
      </c>
      <c r="H427" s="11" t="s">
        <v>114</v>
      </c>
      <c r="I427" s="14" t="s">
        <v>2552</v>
      </c>
      <c r="J427" s="11" t="s">
        <v>2553</v>
      </c>
      <c r="K427" s="11" t="s">
        <v>2554</v>
      </c>
      <c r="L427" s="14" t="s">
        <v>2555</v>
      </c>
      <c r="M427" s="11" t="s">
        <v>2556</v>
      </c>
      <c r="N427" s="15">
        <v>1.02</v>
      </c>
      <c r="O427" s="15" t="str">
        <f>VLOOKUP(A427,Result!A:D,2,FALSE)</f>
        <v>No</v>
      </c>
      <c r="P427" s="15">
        <f>VLOOKUP(A427,Result!A:D,4,FALSE)</f>
        <v>0.79800000000000004</v>
      </c>
      <c r="Q427" s="16">
        <f>VLOOKUP(A427,Result!A:D,3,FALSE)</f>
        <v>0.67500000000000004</v>
      </c>
      <c r="R427" s="16">
        <f>VLOOKUP(A427,Result!A:E,5,FALSE)</f>
        <v>0</v>
      </c>
      <c r="S427" s="28">
        <f>P427+Q427+R427</f>
        <v>1.4730000000000001</v>
      </c>
      <c r="T427" s="32">
        <f t="shared" si="26"/>
        <v>405</v>
      </c>
      <c r="U427" s="32">
        <f t="shared" si="27"/>
        <v>1075.29</v>
      </c>
      <c r="V427" s="33">
        <f t="shared" si="25"/>
        <v>328.5</v>
      </c>
      <c r="W427" s="34">
        <f t="shared" si="28"/>
        <v>1403.79</v>
      </c>
      <c r="X427" s="10"/>
      <c r="Y427" s="10"/>
      <c r="Z427" s="10"/>
      <c r="AA427" s="10"/>
      <c r="AB427" s="10"/>
      <c r="AC427" s="10"/>
      <c r="AD427" s="10"/>
      <c r="AE427" s="10"/>
      <c r="AF427" s="10"/>
      <c r="AG427" s="10"/>
      <c r="AH427" s="10"/>
      <c r="AI427" s="10"/>
    </row>
    <row r="428" spans="1:35" ht="15.75" customHeight="1" x14ac:dyDescent="0.25">
      <c r="A428" s="6">
        <v>701</v>
      </c>
      <c r="B428" s="11" t="s">
        <v>112</v>
      </c>
      <c r="C428" s="11" t="s">
        <v>1619</v>
      </c>
      <c r="D428" s="11" t="s">
        <v>2557</v>
      </c>
      <c r="E428" s="12">
        <v>18822</v>
      </c>
      <c r="F428" s="17">
        <v>43992</v>
      </c>
      <c r="G428" s="12">
        <v>43882</v>
      </c>
      <c r="H428" s="11" t="s">
        <v>114</v>
      </c>
      <c r="I428" s="14" t="s">
        <v>2558</v>
      </c>
      <c r="J428" s="11" t="s">
        <v>80</v>
      </c>
      <c r="K428" s="11" t="s">
        <v>82</v>
      </c>
      <c r="L428" s="14" t="s">
        <v>82</v>
      </c>
      <c r="M428" s="11"/>
      <c r="N428" s="15">
        <v>0.82</v>
      </c>
      <c r="O428" s="15" t="str">
        <f>VLOOKUP(A428,Result!A:D,2,FALSE)</f>
        <v>No</v>
      </c>
      <c r="P428" s="15">
        <f>VLOOKUP(A428,Result!A:D,4,FALSE)</f>
        <v>0.64</v>
      </c>
      <c r="Q428" s="16">
        <f>VLOOKUP(A428,Result!A:D,3,FALSE)</f>
        <v>0</v>
      </c>
      <c r="R428" s="16">
        <f>VLOOKUP(A428,Result!A:E,5,FALSE)</f>
        <v>0</v>
      </c>
      <c r="S428" s="28">
        <f>P428+Q428+R428</f>
        <v>0.64</v>
      </c>
      <c r="T428" s="32">
        <f t="shared" si="26"/>
        <v>0</v>
      </c>
      <c r="U428" s="32">
        <f t="shared" si="27"/>
        <v>467.2</v>
      </c>
      <c r="V428" s="33">
        <f t="shared" si="25"/>
        <v>328.5</v>
      </c>
      <c r="W428" s="34">
        <f t="shared" si="28"/>
        <v>795.7</v>
      </c>
      <c r="X428" s="10"/>
      <c r="Y428" s="10"/>
      <c r="Z428" s="10"/>
      <c r="AA428" s="10"/>
      <c r="AB428" s="10"/>
      <c r="AC428" s="10"/>
      <c r="AD428" s="10"/>
      <c r="AE428" s="10"/>
      <c r="AF428" s="10"/>
      <c r="AG428" s="10"/>
      <c r="AH428" s="10"/>
      <c r="AI428" s="10"/>
    </row>
    <row r="429" spans="1:35" ht="15.75" customHeight="1" x14ac:dyDescent="0.25">
      <c r="A429" s="6">
        <v>702</v>
      </c>
      <c r="B429" s="11" t="s">
        <v>112</v>
      </c>
      <c r="C429" s="11" t="s">
        <v>1619</v>
      </c>
      <c r="D429" s="11" t="s">
        <v>2559</v>
      </c>
      <c r="E429" s="12">
        <v>19867</v>
      </c>
      <c r="F429" s="17">
        <v>43993</v>
      </c>
      <c r="G429" s="12">
        <v>43882</v>
      </c>
      <c r="H429" s="11" t="s">
        <v>114</v>
      </c>
      <c r="I429" s="14" t="s">
        <v>2560</v>
      </c>
      <c r="J429" s="11" t="s">
        <v>80</v>
      </c>
      <c r="K429" s="11" t="s">
        <v>82</v>
      </c>
      <c r="L429" s="14" t="s">
        <v>82</v>
      </c>
      <c r="M429" s="11"/>
      <c r="N429" s="15">
        <v>0.46</v>
      </c>
      <c r="O429" s="15" t="str">
        <f>VLOOKUP(A429,Result!A:D,2,FALSE)</f>
        <v>No</v>
      </c>
      <c r="P429" s="15">
        <f>VLOOKUP(A429,Result!A:D,4,FALSE)</f>
        <v>0.95</v>
      </c>
      <c r="Q429" s="16">
        <f>VLOOKUP(A429,Result!A:D,3,FALSE)</f>
        <v>0</v>
      </c>
      <c r="R429" s="16">
        <f>VLOOKUP(A429,Result!A:E,5,FALSE)</f>
        <v>0</v>
      </c>
      <c r="S429" s="28">
        <f>P429+Q429+R429</f>
        <v>0.95</v>
      </c>
      <c r="T429" s="32">
        <f t="shared" si="26"/>
        <v>0</v>
      </c>
      <c r="U429" s="32">
        <f t="shared" si="27"/>
        <v>693.49999999999989</v>
      </c>
      <c r="V429" s="33">
        <f t="shared" si="25"/>
        <v>328.5</v>
      </c>
      <c r="W429" s="34">
        <f t="shared" si="28"/>
        <v>1021.9999999999999</v>
      </c>
      <c r="X429" s="10"/>
      <c r="Y429" s="10"/>
      <c r="Z429" s="10"/>
      <c r="AA429" s="10"/>
      <c r="AB429" s="10"/>
      <c r="AC429" s="10"/>
      <c r="AD429" s="10"/>
      <c r="AE429" s="10"/>
      <c r="AF429" s="10"/>
      <c r="AG429" s="10"/>
      <c r="AH429" s="10"/>
      <c r="AI429" s="10"/>
    </row>
    <row r="430" spans="1:35" ht="15.75" customHeight="1" x14ac:dyDescent="0.25">
      <c r="A430" s="6">
        <v>703</v>
      </c>
      <c r="B430" s="11" t="s">
        <v>112</v>
      </c>
      <c r="C430" s="11" t="s">
        <v>1619</v>
      </c>
      <c r="D430" s="11" t="s">
        <v>2561</v>
      </c>
      <c r="E430" s="12">
        <v>20797</v>
      </c>
      <c r="F430" s="13">
        <v>43969</v>
      </c>
      <c r="G430" s="11"/>
      <c r="H430" s="18"/>
      <c r="I430" s="14"/>
      <c r="J430" s="11"/>
      <c r="K430" s="11"/>
      <c r="L430" s="14"/>
      <c r="M430" s="11"/>
      <c r="N430" s="15" t="s">
        <v>85</v>
      </c>
      <c r="O430" s="15" t="str">
        <f>VLOOKUP(A430,Result!A:D,2,FALSE)</f>
        <v>No</v>
      </c>
      <c r="P430" s="15">
        <f>VLOOKUP(A430,Result!A:D,4,FALSE)</f>
        <v>0</v>
      </c>
      <c r="Q430" s="16">
        <f>VLOOKUP(A430,Result!A:D,3,FALSE)</f>
        <v>0</v>
      </c>
      <c r="R430" s="16">
        <f>VLOOKUP(A430,Result!A:E,5,FALSE)</f>
        <v>0</v>
      </c>
      <c r="S430" s="28">
        <f>P430+Q430+R430</f>
        <v>0</v>
      </c>
      <c r="T430" s="32">
        <f t="shared" si="26"/>
        <v>0</v>
      </c>
      <c r="U430" s="32">
        <f t="shared" si="27"/>
        <v>0</v>
      </c>
      <c r="V430" s="33">
        <f t="shared" ref="V430:V493" si="29">SUM(0.45*73/0.1)</f>
        <v>328.5</v>
      </c>
      <c r="W430" s="34">
        <f t="shared" si="28"/>
        <v>328.5</v>
      </c>
      <c r="X430" s="10"/>
      <c r="Y430" s="10"/>
      <c r="Z430" s="10"/>
      <c r="AA430" s="10"/>
      <c r="AB430" s="10"/>
      <c r="AC430" s="10"/>
      <c r="AD430" s="10"/>
      <c r="AE430" s="10"/>
      <c r="AF430" s="10"/>
      <c r="AG430" s="10"/>
      <c r="AH430" s="10"/>
      <c r="AI430" s="10"/>
    </row>
    <row r="431" spans="1:35" ht="15.75" customHeight="1" x14ac:dyDescent="0.25">
      <c r="A431" s="6">
        <v>704</v>
      </c>
      <c r="B431" s="11" t="s">
        <v>112</v>
      </c>
      <c r="C431" s="11" t="s">
        <v>1606</v>
      </c>
      <c r="D431" s="11" t="s">
        <v>2562</v>
      </c>
      <c r="E431" s="12">
        <v>28431</v>
      </c>
      <c r="F431" s="19"/>
      <c r="G431" s="12">
        <v>43835</v>
      </c>
      <c r="H431" s="11" t="s">
        <v>78</v>
      </c>
      <c r="I431" s="14" t="s">
        <v>2563</v>
      </c>
      <c r="J431" s="11" t="s">
        <v>2564</v>
      </c>
      <c r="K431" s="11" t="s">
        <v>2565</v>
      </c>
      <c r="L431" s="14" t="s">
        <v>2566</v>
      </c>
      <c r="M431" s="11" t="s">
        <v>2567</v>
      </c>
      <c r="N431" s="15">
        <v>0.67</v>
      </c>
      <c r="O431" s="15" t="str">
        <f>VLOOKUP(A431,Result!A:D,2,FALSE)</f>
        <v>No</v>
      </c>
      <c r="P431" s="15">
        <f>VLOOKUP(A431,Result!A:D,4,FALSE)</f>
        <v>2.177</v>
      </c>
      <c r="Q431" s="16">
        <f>VLOOKUP(A431,Result!A:D,3,FALSE)</f>
        <v>0.106</v>
      </c>
      <c r="R431" s="16">
        <f>VLOOKUP(A431,Result!A:E,5,FALSE)</f>
        <v>0</v>
      </c>
      <c r="S431" s="28">
        <f>P431+Q431+R431</f>
        <v>2.2829999999999999</v>
      </c>
      <c r="T431" s="32">
        <f t="shared" si="26"/>
        <v>63.599999999999994</v>
      </c>
      <c r="U431" s="32">
        <f t="shared" si="27"/>
        <v>1666.59</v>
      </c>
      <c r="V431" s="33">
        <f t="shared" si="29"/>
        <v>328.5</v>
      </c>
      <c r="W431" s="34">
        <f t="shared" si="28"/>
        <v>1995.09</v>
      </c>
      <c r="X431" s="10"/>
      <c r="Y431" s="10"/>
      <c r="Z431" s="10"/>
      <c r="AA431" s="10"/>
      <c r="AB431" s="10"/>
      <c r="AC431" s="10"/>
      <c r="AD431" s="10"/>
      <c r="AE431" s="10"/>
      <c r="AF431" s="10"/>
      <c r="AG431" s="10"/>
      <c r="AH431" s="10"/>
      <c r="AI431" s="10"/>
    </row>
    <row r="432" spans="1:35" ht="15.75" customHeight="1" x14ac:dyDescent="0.25">
      <c r="A432" s="6">
        <v>705</v>
      </c>
      <c r="B432" s="11" t="s">
        <v>112</v>
      </c>
      <c r="C432" s="11" t="s">
        <v>1606</v>
      </c>
      <c r="D432" s="11" t="s">
        <v>2568</v>
      </c>
      <c r="E432" s="12">
        <v>21751</v>
      </c>
      <c r="F432" s="17">
        <v>44033</v>
      </c>
      <c r="G432" s="12">
        <v>43868</v>
      </c>
      <c r="H432" s="11" t="s">
        <v>114</v>
      </c>
      <c r="I432" s="14" t="s">
        <v>2569</v>
      </c>
      <c r="J432" s="11" t="s">
        <v>2570</v>
      </c>
      <c r="K432" s="11" t="s">
        <v>82</v>
      </c>
      <c r="L432" s="14" t="s">
        <v>82</v>
      </c>
      <c r="M432" s="11"/>
      <c r="N432" s="15">
        <v>0.55000000000000004</v>
      </c>
      <c r="O432" s="15" t="str">
        <f>VLOOKUP(A432,Result!A:D,2,FALSE)</f>
        <v>No</v>
      </c>
      <c r="P432" s="15">
        <f>VLOOKUP(A432,Result!A:D,4,FALSE)</f>
        <v>0.98299999999999998</v>
      </c>
      <c r="Q432" s="16">
        <f>VLOOKUP(A432,Result!A:D,3,FALSE)</f>
        <v>0</v>
      </c>
      <c r="R432" s="16">
        <f>VLOOKUP(A432,Result!A:E,5,FALSE)</f>
        <v>0</v>
      </c>
      <c r="S432" s="28">
        <f>P432+Q432+R432</f>
        <v>0.98299999999999998</v>
      </c>
      <c r="T432" s="32">
        <f t="shared" si="26"/>
        <v>0</v>
      </c>
      <c r="U432" s="32">
        <f t="shared" si="27"/>
        <v>717.58999999999992</v>
      </c>
      <c r="V432" s="33">
        <f t="shared" si="29"/>
        <v>328.5</v>
      </c>
      <c r="W432" s="34">
        <f t="shared" si="28"/>
        <v>1046.0899999999999</v>
      </c>
      <c r="X432" s="10"/>
      <c r="Y432" s="10"/>
      <c r="Z432" s="10"/>
      <c r="AA432" s="10"/>
      <c r="AB432" s="10"/>
      <c r="AC432" s="10"/>
      <c r="AD432" s="10"/>
      <c r="AE432" s="10"/>
      <c r="AF432" s="10"/>
      <c r="AG432" s="10"/>
      <c r="AH432" s="10"/>
      <c r="AI432" s="10"/>
    </row>
    <row r="433" spans="1:35" ht="15.75" customHeight="1" x14ac:dyDescent="0.25">
      <c r="A433" s="6">
        <v>706</v>
      </c>
      <c r="B433" s="11" t="s">
        <v>112</v>
      </c>
      <c r="C433" s="11" t="s">
        <v>1606</v>
      </c>
      <c r="D433" s="11" t="s">
        <v>2571</v>
      </c>
      <c r="E433" s="12">
        <v>15448</v>
      </c>
      <c r="F433" s="13">
        <v>44046</v>
      </c>
      <c r="G433" s="12">
        <v>43882</v>
      </c>
      <c r="H433" s="11" t="s">
        <v>114</v>
      </c>
      <c r="I433" s="14" t="s">
        <v>265</v>
      </c>
      <c r="J433" s="11" t="s">
        <v>1644</v>
      </c>
      <c r="K433" s="11" t="s">
        <v>82</v>
      </c>
      <c r="L433" s="14" t="s">
        <v>2572</v>
      </c>
      <c r="M433" s="11" t="s">
        <v>2573</v>
      </c>
      <c r="N433" s="15">
        <v>0.63</v>
      </c>
      <c r="O433" s="15" t="str">
        <f>VLOOKUP(A433,Result!A:D,2,FALSE)</f>
        <v>No</v>
      </c>
      <c r="P433" s="15">
        <f>VLOOKUP(A433,Result!A:D,4,FALSE)</f>
        <v>6.8000000000000005E-2</v>
      </c>
      <c r="Q433" s="16">
        <f>VLOOKUP(A433,Result!A:D,3,FALSE)</f>
        <v>1.056</v>
      </c>
      <c r="R433" s="16">
        <f>VLOOKUP(A433,Result!A:E,5,FALSE)</f>
        <v>0</v>
      </c>
      <c r="S433" s="28">
        <f>P433+Q433+R433</f>
        <v>1.1240000000000001</v>
      </c>
      <c r="T433" s="32">
        <f t="shared" si="26"/>
        <v>633.59999999999991</v>
      </c>
      <c r="U433" s="32">
        <f t="shared" si="27"/>
        <v>820.52</v>
      </c>
      <c r="V433" s="33">
        <f t="shared" si="29"/>
        <v>328.5</v>
      </c>
      <c r="W433" s="34">
        <f t="shared" si="28"/>
        <v>1149.02</v>
      </c>
      <c r="X433" s="10"/>
      <c r="Y433" s="10"/>
      <c r="Z433" s="10"/>
      <c r="AA433" s="10"/>
      <c r="AB433" s="10"/>
      <c r="AC433" s="10"/>
      <c r="AD433" s="10"/>
      <c r="AE433" s="10"/>
      <c r="AF433" s="10"/>
      <c r="AG433" s="10"/>
      <c r="AH433" s="10"/>
      <c r="AI433" s="10"/>
    </row>
    <row r="434" spans="1:35" ht="15.75" customHeight="1" x14ac:dyDescent="0.25">
      <c r="A434" s="6">
        <v>707</v>
      </c>
      <c r="B434" s="11" t="s">
        <v>112</v>
      </c>
      <c r="C434" s="11" t="s">
        <v>1606</v>
      </c>
      <c r="D434" s="11" t="s">
        <v>2574</v>
      </c>
      <c r="E434" s="12">
        <v>13899</v>
      </c>
      <c r="F434" s="17">
        <v>43964</v>
      </c>
      <c r="G434" s="12">
        <v>43873</v>
      </c>
      <c r="H434" s="11" t="s">
        <v>114</v>
      </c>
      <c r="I434" s="14" t="s">
        <v>2575</v>
      </c>
      <c r="J434" s="11" t="s">
        <v>80</v>
      </c>
      <c r="K434" s="11" t="s">
        <v>2576</v>
      </c>
      <c r="L434" s="14" t="s">
        <v>2577</v>
      </c>
      <c r="M434" s="11" t="s">
        <v>2578</v>
      </c>
      <c r="N434" s="15">
        <v>3</v>
      </c>
      <c r="O434" s="15" t="str">
        <f>VLOOKUP(A434,Result!A:D,2,FALSE)</f>
        <v>No</v>
      </c>
      <c r="P434" s="15">
        <f>VLOOKUP(A434,Result!A:D,4,FALSE)</f>
        <v>1.7729999999999999</v>
      </c>
      <c r="Q434" s="16">
        <f>VLOOKUP(A434,Result!A:D,3,FALSE)</f>
        <v>1.218</v>
      </c>
      <c r="R434" s="16">
        <f>VLOOKUP(A434,Result!A:E,5,FALSE)</f>
        <v>0.26300000000000001</v>
      </c>
      <c r="S434" s="28">
        <f>P434+Q434+R434</f>
        <v>3.2539999999999996</v>
      </c>
      <c r="T434" s="32">
        <f t="shared" si="26"/>
        <v>888.5999999999998</v>
      </c>
      <c r="U434" s="32">
        <f t="shared" si="27"/>
        <v>2375.4199999999996</v>
      </c>
      <c r="V434" s="33">
        <f t="shared" si="29"/>
        <v>328.5</v>
      </c>
      <c r="W434" s="34">
        <f t="shared" si="28"/>
        <v>2703.9199999999996</v>
      </c>
      <c r="X434" s="10"/>
      <c r="Y434" s="10"/>
      <c r="Z434" s="10"/>
      <c r="AA434" s="10"/>
      <c r="AB434" s="10"/>
      <c r="AC434" s="10"/>
      <c r="AD434" s="10"/>
      <c r="AE434" s="10"/>
      <c r="AF434" s="10"/>
      <c r="AG434" s="10"/>
      <c r="AH434" s="10"/>
      <c r="AI434" s="10"/>
    </row>
    <row r="435" spans="1:35" ht="15.75" customHeight="1" x14ac:dyDescent="0.25">
      <c r="A435" s="6">
        <v>708</v>
      </c>
      <c r="B435" s="11" t="s">
        <v>112</v>
      </c>
      <c r="C435" s="11" t="s">
        <v>1606</v>
      </c>
      <c r="D435" s="11" t="s">
        <v>2579</v>
      </c>
      <c r="E435" s="12">
        <v>13693</v>
      </c>
      <c r="F435" s="17">
        <v>43943</v>
      </c>
      <c r="G435" s="12">
        <v>43882</v>
      </c>
      <c r="H435" s="11" t="s">
        <v>114</v>
      </c>
      <c r="I435" s="14" t="s">
        <v>2580</v>
      </c>
      <c r="J435" s="11" t="s">
        <v>80</v>
      </c>
      <c r="K435" s="11" t="s">
        <v>2581</v>
      </c>
      <c r="L435" s="14" t="s">
        <v>2582</v>
      </c>
      <c r="M435" s="11" t="s">
        <v>1884</v>
      </c>
      <c r="N435" s="15">
        <v>1.19</v>
      </c>
      <c r="O435" s="15" t="str">
        <f>VLOOKUP(A435,Result!A:D,2,FALSE)</f>
        <v>No</v>
      </c>
      <c r="P435" s="15">
        <f>VLOOKUP(A435,Result!A:D,4,FALSE)</f>
        <v>0.58899999999999997</v>
      </c>
      <c r="Q435" s="16">
        <f>VLOOKUP(A435,Result!A:D,3,FALSE)</f>
        <v>0.28399999999999997</v>
      </c>
      <c r="R435" s="16">
        <f>VLOOKUP(A435,Result!A:E,5,FALSE)</f>
        <v>0</v>
      </c>
      <c r="S435" s="28">
        <f>P435+Q435+R435</f>
        <v>0.873</v>
      </c>
      <c r="T435" s="32">
        <f t="shared" si="26"/>
        <v>170.39999999999998</v>
      </c>
      <c r="U435" s="32">
        <f t="shared" si="27"/>
        <v>637.29</v>
      </c>
      <c r="V435" s="33">
        <f t="shared" si="29"/>
        <v>328.5</v>
      </c>
      <c r="W435" s="34">
        <f t="shared" si="28"/>
        <v>965.79</v>
      </c>
      <c r="X435" s="10"/>
      <c r="Y435" s="10"/>
      <c r="Z435" s="10"/>
      <c r="AA435" s="10"/>
      <c r="AB435" s="10"/>
      <c r="AC435" s="10"/>
      <c r="AD435" s="10"/>
      <c r="AE435" s="10"/>
      <c r="AF435" s="10"/>
      <c r="AG435" s="10"/>
      <c r="AH435" s="10"/>
      <c r="AI435" s="10"/>
    </row>
    <row r="436" spans="1:35" ht="15.75" customHeight="1" x14ac:dyDescent="0.25">
      <c r="A436" s="6">
        <v>709</v>
      </c>
      <c r="B436" s="11" t="s">
        <v>112</v>
      </c>
      <c r="C436" s="11" t="s">
        <v>1606</v>
      </c>
      <c r="D436" s="11" t="s">
        <v>2583</v>
      </c>
      <c r="E436" s="12">
        <v>15719</v>
      </c>
      <c r="F436" s="17">
        <v>43948</v>
      </c>
      <c r="G436" s="12">
        <v>43882</v>
      </c>
      <c r="H436" s="11" t="s">
        <v>114</v>
      </c>
      <c r="I436" s="14" t="s">
        <v>2584</v>
      </c>
      <c r="J436" s="11" t="s">
        <v>2585</v>
      </c>
      <c r="K436" s="11" t="s">
        <v>2586</v>
      </c>
      <c r="L436" s="14" t="s">
        <v>2587</v>
      </c>
      <c r="M436" s="11" t="s">
        <v>1645</v>
      </c>
      <c r="N436" s="15">
        <v>3.21</v>
      </c>
      <c r="O436" s="15" t="str">
        <f>VLOOKUP(A436,Result!A:D,2,FALSE)</f>
        <v>No</v>
      </c>
      <c r="P436" s="15">
        <f>VLOOKUP(A436,Result!A:D,4,FALSE)</f>
        <v>2.5939999999999999</v>
      </c>
      <c r="Q436" s="16">
        <f>VLOOKUP(A436,Result!A:D,3,FALSE)</f>
        <v>0.314</v>
      </c>
      <c r="R436" s="16">
        <f>VLOOKUP(A436,Result!A:E,5,FALSE)</f>
        <v>0</v>
      </c>
      <c r="S436" s="28">
        <f>P436+Q436+R436</f>
        <v>2.9079999999999999</v>
      </c>
      <c r="T436" s="32">
        <f t="shared" si="26"/>
        <v>188.39999999999998</v>
      </c>
      <c r="U436" s="32">
        <f t="shared" si="27"/>
        <v>2122.8399999999997</v>
      </c>
      <c r="V436" s="33">
        <f t="shared" si="29"/>
        <v>328.5</v>
      </c>
      <c r="W436" s="34">
        <f t="shared" si="28"/>
        <v>2451.3399999999997</v>
      </c>
      <c r="X436" s="10"/>
      <c r="Y436" s="10"/>
      <c r="Z436" s="10"/>
      <c r="AA436" s="10"/>
      <c r="AB436" s="10"/>
      <c r="AC436" s="10"/>
      <c r="AD436" s="10"/>
      <c r="AE436" s="10"/>
      <c r="AF436" s="10"/>
      <c r="AG436" s="10"/>
      <c r="AH436" s="10"/>
      <c r="AI436" s="10"/>
    </row>
    <row r="437" spans="1:35" ht="15.75" customHeight="1" x14ac:dyDescent="0.25">
      <c r="A437" s="6">
        <v>710</v>
      </c>
      <c r="B437" s="11" t="s">
        <v>112</v>
      </c>
      <c r="C437" s="11" t="s">
        <v>1606</v>
      </c>
      <c r="D437" s="11" t="s">
        <v>2588</v>
      </c>
      <c r="E437" s="12">
        <v>19052</v>
      </c>
      <c r="F437" s="17">
        <v>43957</v>
      </c>
      <c r="G437" s="12">
        <v>43880</v>
      </c>
      <c r="H437" s="11" t="s">
        <v>108</v>
      </c>
      <c r="I437" s="14" t="s">
        <v>2589</v>
      </c>
      <c r="J437" s="11" t="s">
        <v>80</v>
      </c>
      <c r="K437" s="11" t="s">
        <v>82</v>
      </c>
      <c r="L437" s="14"/>
      <c r="M437" s="11"/>
      <c r="N437" s="15">
        <v>1.67</v>
      </c>
      <c r="O437" s="15" t="str">
        <f>VLOOKUP(A437,Result!A:D,2,FALSE)</f>
        <v>No</v>
      </c>
      <c r="P437" s="15">
        <f>VLOOKUP(A437,Result!A:D,4,FALSE)</f>
        <v>1.361</v>
      </c>
      <c r="Q437" s="16">
        <f>VLOOKUP(A437,Result!A:D,3,FALSE)</f>
        <v>0</v>
      </c>
      <c r="R437" s="16">
        <f>VLOOKUP(A437,Result!A:E,5,FALSE)</f>
        <v>0</v>
      </c>
      <c r="S437" s="28">
        <f>P437+Q437+R437</f>
        <v>1.361</v>
      </c>
      <c r="T437" s="32">
        <f t="shared" si="26"/>
        <v>0</v>
      </c>
      <c r="U437" s="32">
        <f t="shared" si="27"/>
        <v>993.52999999999986</v>
      </c>
      <c r="V437" s="33">
        <f t="shared" si="29"/>
        <v>328.5</v>
      </c>
      <c r="W437" s="34">
        <f t="shared" si="28"/>
        <v>1322.0299999999997</v>
      </c>
      <c r="X437" s="10"/>
      <c r="Y437" s="10"/>
      <c r="Z437" s="10"/>
      <c r="AA437" s="10"/>
      <c r="AB437" s="10"/>
      <c r="AC437" s="10"/>
      <c r="AD437" s="10"/>
      <c r="AE437" s="10"/>
      <c r="AF437" s="10"/>
      <c r="AG437" s="10"/>
      <c r="AH437" s="10"/>
      <c r="AI437" s="10"/>
    </row>
    <row r="438" spans="1:35" ht="15.75" customHeight="1" x14ac:dyDescent="0.25">
      <c r="A438" s="6">
        <v>711</v>
      </c>
      <c r="B438" s="11" t="s">
        <v>112</v>
      </c>
      <c r="C438" s="11" t="s">
        <v>1606</v>
      </c>
      <c r="D438" s="11" t="s">
        <v>2590</v>
      </c>
      <c r="E438" s="12">
        <v>13771</v>
      </c>
      <c r="F438" s="17">
        <v>44032</v>
      </c>
      <c r="G438" s="12">
        <v>43882</v>
      </c>
      <c r="H438" s="11" t="s">
        <v>114</v>
      </c>
      <c r="I438" s="14" t="s">
        <v>2591</v>
      </c>
      <c r="J438" s="11" t="s">
        <v>2592</v>
      </c>
      <c r="K438" s="11" t="s">
        <v>2593</v>
      </c>
      <c r="L438" s="14" t="s">
        <v>2594</v>
      </c>
      <c r="M438" s="11" t="s">
        <v>1645</v>
      </c>
      <c r="N438" s="15">
        <v>1.83</v>
      </c>
      <c r="O438" s="15" t="str">
        <f>VLOOKUP(A438,Result!A:D,2,FALSE)</f>
        <v>No</v>
      </c>
      <c r="P438" s="15">
        <f>VLOOKUP(A438,Result!A:D,4,FALSE)</f>
        <v>3.2690000000000001</v>
      </c>
      <c r="Q438" s="16">
        <f>VLOOKUP(A438,Result!A:D,3,FALSE)</f>
        <v>0.79400000000000004</v>
      </c>
      <c r="R438" s="16">
        <f>VLOOKUP(A438,Result!A:E,5,FALSE)</f>
        <v>0</v>
      </c>
      <c r="S438" s="28">
        <f>P438+Q438+R438</f>
        <v>4.0630000000000006</v>
      </c>
      <c r="T438" s="32">
        <f t="shared" ref="T438:T501" si="30">SUM((Q438+R438)*60/0.1)</f>
        <v>476.4</v>
      </c>
      <c r="U438" s="32">
        <f t="shared" ref="U438:U501" si="31">SUM(S438*73/0.1)</f>
        <v>2965.9900000000002</v>
      </c>
      <c r="V438" s="33">
        <f t="shared" si="29"/>
        <v>328.5</v>
      </c>
      <c r="W438" s="34">
        <f t="shared" si="28"/>
        <v>3294.4900000000002</v>
      </c>
      <c r="X438" s="10"/>
      <c r="Y438" s="10"/>
      <c r="Z438" s="10"/>
      <c r="AA438" s="10"/>
      <c r="AB438" s="10"/>
      <c r="AC438" s="10"/>
      <c r="AD438" s="10"/>
      <c r="AE438" s="10"/>
      <c r="AF438" s="10"/>
      <c r="AG438" s="10"/>
      <c r="AH438" s="10"/>
      <c r="AI438" s="10"/>
    </row>
    <row r="439" spans="1:35" ht="15.75" customHeight="1" x14ac:dyDescent="0.25">
      <c r="A439" s="6">
        <v>712</v>
      </c>
      <c r="B439" s="11" t="s">
        <v>112</v>
      </c>
      <c r="C439" s="11" t="s">
        <v>1606</v>
      </c>
      <c r="D439" s="11" t="s">
        <v>2595</v>
      </c>
      <c r="E439" s="12">
        <v>10603</v>
      </c>
      <c r="F439" s="17">
        <v>43962</v>
      </c>
      <c r="G439" s="12">
        <v>43882</v>
      </c>
      <c r="H439" s="11" t="s">
        <v>114</v>
      </c>
      <c r="I439" s="14" t="s">
        <v>2596</v>
      </c>
      <c r="J439" s="11" t="s">
        <v>2597</v>
      </c>
      <c r="K439" s="11" t="s">
        <v>82</v>
      </c>
      <c r="L439" s="14" t="s">
        <v>82</v>
      </c>
      <c r="M439" s="11" t="s">
        <v>2598</v>
      </c>
      <c r="N439" s="15">
        <v>2.25</v>
      </c>
      <c r="O439" s="15" t="str">
        <f>VLOOKUP(A439,Result!A:D,2,FALSE)</f>
        <v>No</v>
      </c>
      <c r="P439" s="15">
        <f>VLOOKUP(A439,Result!A:D,4,FALSE)</f>
        <v>2.0609999999999999</v>
      </c>
      <c r="Q439" s="16">
        <f>VLOOKUP(A439,Result!A:D,3,FALSE)</f>
        <v>0</v>
      </c>
      <c r="R439" s="16">
        <f>VLOOKUP(A439,Result!A:E,5,FALSE)</f>
        <v>0</v>
      </c>
      <c r="S439" s="28">
        <f>P439+Q439+R439</f>
        <v>2.0609999999999999</v>
      </c>
      <c r="T439" s="32">
        <f t="shared" si="30"/>
        <v>0</v>
      </c>
      <c r="U439" s="32">
        <f t="shared" si="31"/>
        <v>1504.53</v>
      </c>
      <c r="V439" s="33">
        <f t="shared" si="29"/>
        <v>328.5</v>
      </c>
      <c r="W439" s="34">
        <f t="shared" si="28"/>
        <v>1833.03</v>
      </c>
      <c r="X439" s="10"/>
      <c r="Y439" s="10"/>
      <c r="Z439" s="10"/>
      <c r="AA439" s="10"/>
      <c r="AB439" s="10"/>
      <c r="AC439" s="10"/>
      <c r="AD439" s="10"/>
      <c r="AE439" s="10"/>
      <c r="AF439" s="10"/>
      <c r="AG439" s="10"/>
      <c r="AH439" s="10"/>
      <c r="AI439" s="10"/>
    </row>
    <row r="440" spans="1:35" ht="15.75" customHeight="1" x14ac:dyDescent="0.25">
      <c r="A440" s="6">
        <v>713</v>
      </c>
      <c r="B440" s="11" t="s">
        <v>112</v>
      </c>
      <c r="C440" s="11" t="s">
        <v>1606</v>
      </c>
      <c r="D440" s="11" t="s">
        <v>2599</v>
      </c>
      <c r="E440" s="12">
        <v>16443</v>
      </c>
      <c r="F440" s="17">
        <v>43991</v>
      </c>
      <c r="G440" s="12">
        <v>43882</v>
      </c>
      <c r="H440" s="11" t="s">
        <v>114</v>
      </c>
      <c r="I440" s="14" t="s">
        <v>2600</v>
      </c>
      <c r="J440" s="11" t="s">
        <v>2601</v>
      </c>
      <c r="K440" s="11" t="s">
        <v>82</v>
      </c>
      <c r="L440" s="14" t="s">
        <v>2602</v>
      </c>
      <c r="M440" s="11" t="s">
        <v>2603</v>
      </c>
      <c r="N440" s="15">
        <v>3.94</v>
      </c>
      <c r="O440" s="15" t="str">
        <f>VLOOKUP(A440,Result!A:D,2,FALSE)</f>
        <v>No</v>
      </c>
      <c r="P440" s="15">
        <f>VLOOKUP(A440,Result!A:D,4,FALSE)</f>
        <v>4.1379999999999999</v>
      </c>
      <c r="Q440" s="16">
        <f>VLOOKUP(A440,Result!A:D,3,FALSE)</f>
        <v>0.51900000000000002</v>
      </c>
      <c r="R440" s="16">
        <f>VLOOKUP(A440,Result!A:E,5,FALSE)</f>
        <v>0.46500000000000002</v>
      </c>
      <c r="S440" s="28">
        <f>P440+Q440+R440</f>
        <v>5.1219999999999999</v>
      </c>
      <c r="T440" s="32">
        <f t="shared" si="30"/>
        <v>590.4</v>
      </c>
      <c r="U440" s="32">
        <f t="shared" si="31"/>
        <v>3739.06</v>
      </c>
      <c r="V440" s="33">
        <f t="shared" si="29"/>
        <v>328.5</v>
      </c>
      <c r="W440" s="34">
        <f t="shared" si="28"/>
        <v>4067.56</v>
      </c>
      <c r="X440" s="10"/>
      <c r="Y440" s="10"/>
      <c r="Z440" s="10"/>
      <c r="AA440" s="10"/>
      <c r="AB440" s="10"/>
      <c r="AC440" s="10"/>
      <c r="AD440" s="10"/>
      <c r="AE440" s="10"/>
      <c r="AF440" s="10"/>
      <c r="AG440" s="10"/>
      <c r="AH440" s="10"/>
      <c r="AI440" s="10"/>
    </row>
    <row r="441" spans="1:35" ht="15.75" customHeight="1" x14ac:dyDescent="0.25">
      <c r="A441" s="6">
        <v>714</v>
      </c>
      <c r="B441" s="11" t="s">
        <v>112</v>
      </c>
      <c r="C441" s="11" t="s">
        <v>1606</v>
      </c>
      <c r="D441" s="11" t="s">
        <v>2604</v>
      </c>
      <c r="E441" s="12">
        <v>23984</v>
      </c>
      <c r="F441" s="17">
        <v>43938</v>
      </c>
      <c r="G441" s="12">
        <v>43882</v>
      </c>
      <c r="H441" s="11" t="s">
        <v>114</v>
      </c>
      <c r="I441" s="14" t="s">
        <v>2605</v>
      </c>
      <c r="J441" s="11" t="s">
        <v>2606</v>
      </c>
      <c r="K441" s="11" t="s">
        <v>2607</v>
      </c>
      <c r="L441" s="14" t="s">
        <v>2608</v>
      </c>
      <c r="M441" s="11" t="s">
        <v>1645</v>
      </c>
      <c r="N441" s="15">
        <v>0.59</v>
      </c>
      <c r="O441" s="15" t="str">
        <f>VLOOKUP(A441,Result!A:D,2,FALSE)</f>
        <v>No</v>
      </c>
      <c r="P441" s="15">
        <f>VLOOKUP(A441,Result!A:D,4,FALSE)</f>
        <v>0.95400000000000007</v>
      </c>
      <c r="Q441" s="16">
        <f>VLOOKUP(A441,Result!A:D,3,FALSE)</f>
        <v>1.4139999999999999</v>
      </c>
      <c r="R441" s="16">
        <f>VLOOKUP(A441,Result!A:E,5,FALSE)</f>
        <v>0.313</v>
      </c>
      <c r="S441" s="28">
        <f>P441+Q441+R441</f>
        <v>2.681</v>
      </c>
      <c r="T441" s="32">
        <f t="shared" si="30"/>
        <v>1036.1999999999998</v>
      </c>
      <c r="U441" s="32">
        <f t="shared" si="31"/>
        <v>1957.1299999999999</v>
      </c>
      <c r="V441" s="33">
        <f t="shared" si="29"/>
        <v>328.5</v>
      </c>
      <c r="W441" s="34">
        <f t="shared" si="28"/>
        <v>2285.63</v>
      </c>
      <c r="X441" s="10"/>
      <c r="Y441" s="10"/>
      <c r="Z441" s="10"/>
      <c r="AA441" s="10"/>
      <c r="AB441" s="10"/>
      <c r="AC441" s="10"/>
      <c r="AD441" s="10"/>
      <c r="AE441" s="10"/>
      <c r="AF441" s="10"/>
      <c r="AG441" s="10"/>
      <c r="AH441" s="10"/>
      <c r="AI441" s="10"/>
    </row>
    <row r="442" spans="1:35" ht="15.75" customHeight="1" x14ac:dyDescent="0.25">
      <c r="A442" s="6">
        <v>715</v>
      </c>
      <c r="B442" s="11" t="s">
        <v>112</v>
      </c>
      <c r="C442" s="11" t="s">
        <v>1619</v>
      </c>
      <c r="D442" s="11" t="s">
        <v>2609</v>
      </c>
      <c r="E442" s="12">
        <v>18714</v>
      </c>
      <c r="F442" s="17">
        <v>43998</v>
      </c>
      <c r="G442" s="12">
        <v>43882</v>
      </c>
      <c r="H442" s="11" t="s">
        <v>114</v>
      </c>
      <c r="I442" s="14" t="s">
        <v>2610</v>
      </c>
      <c r="J442" s="11" t="s">
        <v>80</v>
      </c>
      <c r="K442" s="11" t="s">
        <v>82</v>
      </c>
      <c r="L442" s="14" t="s">
        <v>82</v>
      </c>
      <c r="M442" s="11" t="s">
        <v>139</v>
      </c>
      <c r="N442" s="15">
        <v>0.83</v>
      </c>
      <c r="O442" s="15" t="str">
        <f>VLOOKUP(A442,Result!A:D,2,FALSE)</f>
        <v>No</v>
      </c>
      <c r="P442" s="15">
        <f>VLOOKUP(A442,Result!A:D,4,FALSE)</f>
        <v>0</v>
      </c>
      <c r="Q442" s="16">
        <f>VLOOKUP(A442,Result!A:D,3,FALSE)</f>
        <v>0</v>
      </c>
      <c r="R442" s="16">
        <f>VLOOKUP(A442,Result!A:E,5,FALSE)</f>
        <v>0</v>
      </c>
      <c r="S442" s="28">
        <f>P442+Q442+R442</f>
        <v>0</v>
      </c>
      <c r="T442" s="32">
        <f t="shared" si="30"/>
        <v>0</v>
      </c>
      <c r="U442" s="32">
        <f t="shared" si="31"/>
        <v>0</v>
      </c>
      <c r="V442" s="33">
        <f t="shared" si="29"/>
        <v>328.5</v>
      </c>
      <c r="W442" s="34">
        <f t="shared" si="28"/>
        <v>328.5</v>
      </c>
      <c r="X442" s="10"/>
      <c r="Y442" s="10"/>
      <c r="Z442" s="10"/>
      <c r="AA442" s="10"/>
      <c r="AB442" s="10"/>
      <c r="AC442" s="10"/>
      <c r="AD442" s="10"/>
      <c r="AE442" s="10"/>
      <c r="AF442" s="10"/>
      <c r="AG442" s="10"/>
      <c r="AH442" s="10"/>
      <c r="AI442" s="10"/>
    </row>
    <row r="443" spans="1:35" ht="15.75" customHeight="1" x14ac:dyDescent="0.25">
      <c r="A443" s="6">
        <v>716</v>
      </c>
      <c r="B443" s="11" t="s">
        <v>112</v>
      </c>
      <c r="C443" s="11" t="s">
        <v>1606</v>
      </c>
      <c r="D443" s="11" t="s">
        <v>2611</v>
      </c>
      <c r="E443" s="12">
        <v>12480</v>
      </c>
      <c r="F443" s="17">
        <v>43958</v>
      </c>
      <c r="G443" s="12">
        <v>43867</v>
      </c>
      <c r="H443" s="11" t="s">
        <v>114</v>
      </c>
      <c r="I443" s="14" t="s">
        <v>2612</v>
      </c>
      <c r="J443" s="11" t="s">
        <v>2613</v>
      </c>
      <c r="K443" s="11" t="s">
        <v>82</v>
      </c>
      <c r="L443" s="14" t="s">
        <v>82</v>
      </c>
      <c r="M443" s="11" t="s">
        <v>2614</v>
      </c>
      <c r="N443" s="15">
        <v>3.73</v>
      </c>
      <c r="O443" s="15" t="str">
        <f>VLOOKUP(A443,Result!A:D,2,FALSE)</f>
        <v>No</v>
      </c>
      <c r="P443" s="15">
        <f>VLOOKUP(A443,Result!A:D,4,FALSE)</f>
        <v>2.2669999999999999</v>
      </c>
      <c r="Q443" s="16">
        <f>VLOOKUP(A443,Result!A:D,3,FALSE)</f>
        <v>0</v>
      </c>
      <c r="R443" s="16">
        <f>VLOOKUP(A443,Result!A:E,5,FALSE)</f>
        <v>0</v>
      </c>
      <c r="S443" s="28">
        <f>P443+Q443+R443</f>
        <v>2.2669999999999999</v>
      </c>
      <c r="T443" s="32">
        <f t="shared" si="30"/>
        <v>0</v>
      </c>
      <c r="U443" s="32">
        <f t="shared" si="31"/>
        <v>1654.9099999999999</v>
      </c>
      <c r="V443" s="33">
        <f t="shared" si="29"/>
        <v>328.5</v>
      </c>
      <c r="W443" s="34">
        <f t="shared" si="28"/>
        <v>1983.4099999999999</v>
      </c>
      <c r="X443" s="10"/>
      <c r="Y443" s="10"/>
      <c r="Z443" s="10"/>
      <c r="AA443" s="10"/>
      <c r="AB443" s="10"/>
      <c r="AC443" s="10"/>
      <c r="AD443" s="10"/>
      <c r="AE443" s="10"/>
      <c r="AF443" s="10"/>
      <c r="AG443" s="10"/>
      <c r="AH443" s="10"/>
      <c r="AI443" s="10"/>
    </row>
    <row r="444" spans="1:35" ht="15.75" customHeight="1" x14ac:dyDescent="0.25">
      <c r="A444" s="6">
        <v>717</v>
      </c>
      <c r="B444" s="11" t="s">
        <v>112</v>
      </c>
      <c r="C444" s="11" t="s">
        <v>1606</v>
      </c>
      <c r="D444" s="11" t="s">
        <v>2615</v>
      </c>
      <c r="E444" s="12">
        <v>19678</v>
      </c>
      <c r="F444" s="17">
        <v>43943</v>
      </c>
      <c r="G444" s="12">
        <v>43873</v>
      </c>
      <c r="H444" s="11" t="s">
        <v>78</v>
      </c>
      <c r="I444" s="14" t="s">
        <v>115</v>
      </c>
      <c r="J444" s="11" t="s">
        <v>97</v>
      </c>
      <c r="K444" s="11" t="s">
        <v>82</v>
      </c>
      <c r="L444" s="14" t="s">
        <v>82</v>
      </c>
      <c r="M444" s="11" t="s">
        <v>99</v>
      </c>
      <c r="N444" s="15">
        <v>0.47</v>
      </c>
      <c r="O444" s="15" t="str">
        <f>VLOOKUP(A444,Result!A:D,2,FALSE)</f>
        <v>No</v>
      </c>
      <c r="P444" s="15">
        <f>VLOOKUP(A444,Result!A:D,4,FALSE)</f>
        <v>0</v>
      </c>
      <c r="Q444" s="16">
        <f>VLOOKUP(A444,Result!A:D,3,FALSE)</f>
        <v>0</v>
      </c>
      <c r="R444" s="16">
        <f>VLOOKUP(A444,Result!A:E,5,FALSE)</f>
        <v>0</v>
      </c>
      <c r="S444" s="28">
        <f>P444+Q444+R444</f>
        <v>0</v>
      </c>
      <c r="T444" s="32">
        <f t="shared" si="30"/>
        <v>0</v>
      </c>
      <c r="U444" s="32">
        <f t="shared" si="31"/>
        <v>0</v>
      </c>
      <c r="V444" s="33">
        <f t="shared" si="29"/>
        <v>328.5</v>
      </c>
      <c r="W444" s="34">
        <f t="shared" si="28"/>
        <v>328.5</v>
      </c>
      <c r="X444" s="10"/>
      <c r="Y444" s="10"/>
      <c r="Z444" s="10"/>
      <c r="AA444" s="10"/>
      <c r="AB444" s="10"/>
      <c r="AC444" s="10"/>
      <c r="AD444" s="10"/>
      <c r="AE444" s="10"/>
      <c r="AF444" s="10"/>
      <c r="AG444" s="10"/>
      <c r="AH444" s="10"/>
      <c r="AI444" s="10"/>
    </row>
    <row r="445" spans="1:35" ht="15.75" customHeight="1" x14ac:dyDescent="0.25">
      <c r="A445" s="6">
        <v>718</v>
      </c>
      <c r="B445" s="11" t="s">
        <v>112</v>
      </c>
      <c r="C445" s="11" t="s">
        <v>1606</v>
      </c>
      <c r="D445" s="11" t="s">
        <v>2616</v>
      </c>
      <c r="E445" s="12">
        <v>16330</v>
      </c>
      <c r="F445" s="17">
        <v>44025</v>
      </c>
      <c r="G445" s="12">
        <v>43882</v>
      </c>
      <c r="H445" s="11" t="s">
        <v>114</v>
      </c>
      <c r="I445" s="14" t="s">
        <v>97</v>
      </c>
      <c r="J445" s="11"/>
      <c r="K445" s="11" t="s">
        <v>82</v>
      </c>
      <c r="L445" s="14" t="s">
        <v>2617</v>
      </c>
      <c r="M445" s="11" t="s">
        <v>2618</v>
      </c>
      <c r="N445" s="15">
        <v>0.41</v>
      </c>
      <c r="O445" s="15" t="str">
        <f>VLOOKUP(A445,Result!A:D,2,FALSE)</f>
        <v>No</v>
      </c>
      <c r="P445" s="15">
        <f>VLOOKUP(A445,Result!A:D,4,FALSE)</f>
        <v>0</v>
      </c>
      <c r="Q445" s="16">
        <f>VLOOKUP(A445,Result!A:D,3,FALSE)</f>
        <v>0.73299999999999998</v>
      </c>
      <c r="R445" s="16">
        <f>VLOOKUP(A445,Result!A:E,5,FALSE)</f>
        <v>0</v>
      </c>
      <c r="S445" s="28">
        <f>P445+Q445+R445</f>
        <v>0.73299999999999998</v>
      </c>
      <c r="T445" s="32">
        <f t="shared" si="30"/>
        <v>439.79999999999995</v>
      </c>
      <c r="U445" s="32">
        <f t="shared" si="31"/>
        <v>535.08999999999992</v>
      </c>
      <c r="V445" s="33">
        <f t="shared" si="29"/>
        <v>328.5</v>
      </c>
      <c r="W445" s="34">
        <f t="shared" si="28"/>
        <v>863.58999999999992</v>
      </c>
      <c r="X445" s="10"/>
      <c r="Y445" s="10"/>
      <c r="Z445" s="10"/>
      <c r="AA445" s="10"/>
      <c r="AB445" s="10"/>
      <c r="AC445" s="10"/>
      <c r="AD445" s="10"/>
      <c r="AE445" s="10"/>
      <c r="AF445" s="10"/>
      <c r="AG445" s="10"/>
      <c r="AH445" s="10"/>
      <c r="AI445" s="10"/>
    </row>
    <row r="446" spans="1:35" ht="15.75" customHeight="1" x14ac:dyDescent="0.25">
      <c r="A446" s="6">
        <v>719</v>
      </c>
      <c r="B446" s="11" t="s">
        <v>112</v>
      </c>
      <c r="C446" s="11" t="s">
        <v>1606</v>
      </c>
      <c r="D446" s="11" t="s">
        <v>2619</v>
      </c>
      <c r="E446" s="12">
        <v>12245</v>
      </c>
      <c r="F446" s="17">
        <v>43994</v>
      </c>
      <c r="G446" s="12">
        <v>43882</v>
      </c>
      <c r="H446" s="11" t="s">
        <v>114</v>
      </c>
      <c r="I446" s="14" t="s">
        <v>2620</v>
      </c>
      <c r="J446" s="11" t="s">
        <v>2621</v>
      </c>
      <c r="K446" s="11" t="s">
        <v>82</v>
      </c>
      <c r="L446" s="14" t="s">
        <v>82</v>
      </c>
      <c r="M446" s="11"/>
      <c r="N446" s="15">
        <v>1.53</v>
      </c>
      <c r="O446" s="15" t="str">
        <f>VLOOKUP(A446,Result!A:D,2,FALSE)</f>
        <v>No</v>
      </c>
      <c r="P446" s="15">
        <f>VLOOKUP(A446,Result!A:D,4,FALSE)</f>
        <v>0.36799999999999999</v>
      </c>
      <c r="Q446" s="16">
        <f>VLOOKUP(A446,Result!A:D,3,FALSE)</f>
        <v>0</v>
      </c>
      <c r="R446" s="16">
        <f>VLOOKUP(A446,Result!A:E,5,FALSE)</f>
        <v>0</v>
      </c>
      <c r="S446" s="28">
        <f>P446+Q446+R446</f>
        <v>0.36799999999999999</v>
      </c>
      <c r="T446" s="32">
        <f t="shared" si="30"/>
        <v>0</v>
      </c>
      <c r="U446" s="32">
        <f t="shared" si="31"/>
        <v>268.64</v>
      </c>
      <c r="V446" s="33">
        <f t="shared" si="29"/>
        <v>328.5</v>
      </c>
      <c r="W446" s="34">
        <f t="shared" si="28"/>
        <v>597.14</v>
      </c>
      <c r="X446" s="10"/>
      <c r="Y446" s="10"/>
      <c r="Z446" s="10"/>
      <c r="AA446" s="10"/>
      <c r="AB446" s="10"/>
      <c r="AC446" s="10"/>
      <c r="AD446" s="10"/>
      <c r="AE446" s="10"/>
      <c r="AF446" s="10"/>
      <c r="AG446" s="10"/>
      <c r="AH446" s="10"/>
      <c r="AI446" s="10"/>
    </row>
    <row r="447" spans="1:35" ht="15.75" customHeight="1" x14ac:dyDescent="0.25">
      <c r="A447" s="6">
        <v>720</v>
      </c>
      <c r="B447" s="11" t="s">
        <v>112</v>
      </c>
      <c r="C447" s="11" t="s">
        <v>1619</v>
      </c>
      <c r="D447" s="11" t="s">
        <v>2622</v>
      </c>
      <c r="E447" s="12">
        <v>17764</v>
      </c>
      <c r="F447" s="17">
        <v>43955</v>
      </c>
      <c r="G447" s="12">
        <v>43882</v>
      </c>
      <c r="H447" s="11" t="s">
        <v>114</v>
      </c>
      <c r="I447" s="14" t="s">
        <v>2623</v>
      </c>
      <c r="J447" s="11" t="s">
        <v>2624</v>
      </c>
      <c r="K447" s="11" t="s">
        <v>2625</v>
      </c>
      <c r="L447" s="14" t="s">
        <v>2626</v>
      </c>
      <c r="M447" s="11" t="s">
        <v>94</v>
      </c>
      <c r="N447" s="15">
        <v>2.81</v>
      </c>
      <c r="O447" s="15" t="str">
        <f>VLOOKUP(A447,Result!A:D,2,FALSE)</f>
        <v>No</v>
      </c>
      <c r="P447" s="15">
        <f>VLOOKUP(A447,Result!A:D,4,FALSE)</f>
        <v>3.226</v>
      </c>
      <c r="Q447" s="16">
        <f>VLOOKUP(A447,Result!A:D,3,FALSE)</f>
        <v>0.307</v>
      </c>
      <c r="R447" s="16">
        <f>VLOOKUP(A447,Result!A:E,5,FALSE)</f>
        <v>0.26300000000000001</v>
      </c>
      <c r="S447" s="28">
        <f>P447+Q447+R447</f>
        <v>3.7959999999999998</v>
      </c>
      <c r="T447" s="32">
        <f t="shared" si="30"/>
        <v>342</v>
      </c>
      <c r="U447" s="32">
        <f t="shared" si="31"/>
        <v>2771.08</v>
      </c>
      <c r="V447" s="33">
        <f t="shared" si="29"/>
        <v>328.5</v>
      </c>
      <c r="W447" s="34">
        <f t="shared" si="28"/>
        <v>3099.58</v>
      </c>
      <c r="X447" s="10"/>
      <c r="Y447" s="10"/>
      <c r="Z447" s="10"/>
      <c r="AA447" s="10"/>
      <c r="AB447" s="10"/>
      <c r="AC447" s="10"/>
      <c r="AD447" s="10"/>
      <c r="AE447" s="10"/>
      <c r="AF447" s="10"/>
      <c r="AG447" s="10"/>
      <c r="AH447" s="10"/>
      <c r="AI447" s="10"/>
    </row>
    <row r="448" spans="1:35" ht="15.75" customHeight="1" x14ac:dyDescent="0.25">
      <c r="A448" s="6">
        <v>721</v>
      </c>
      <c r="B448" s="11" t="s">
        <v>112</v>
      </c>
      <c r="C448" s="11" t="s">
        <v>1606</v>
      </c>
      <c r="D448" s="11" t="s">
        <v>2627</v>
      </c>
      <c r="E448" s="12">
        <v>19815</v>
      </c>
      <c r="F448" s="17">
        <v>44015</v>
      </c>
      <c r="G448" s="12">
        <v>43882</v>
      </c>
      <c r="H448" s="11" t="s">
        <v>114</v>
      </c>
      <c r="I448" s="14" t="s">
        <v>97</v>
      </c>
      <c r="J448" s="11" t="s">
        <v>97</v>
      </c>
      <c r="K448" s="11" t="s">
        <v>82</v>
      </c>
      <c r="L448" s="14" t="s">
        <v>82</v>
      </c>
      <c r="M448" s="11" t="s">
        <v>1717</v>
      </c>
      <c r="N448" s="15">
        <v>0.46</v>
      </c>
      <c r="O448" s="15" t="str">
        <f>VLOOKUP(A448,Result!A:D,2,FALSE)</f>
        <v>No</v>
      </c>
      <c r="P448" s="15">
        <f>VLOOKUP(A448,Result!A:D,4,FALSE)</f>
        <v>0</v>
      </c>
      <c r="Q448" s="16">
        <f>VLOOKUP(A448,Result!A:D,3,FALSE)</f>
        <v>0</v>
      </c>
      <c r="R448" s="16">
        <f>VLOOKUP(A448,Result!A:E,5,FALSE)</f>
        <v>0</v>
      </c>
      <c r="S448" s="28">
        <f>P448+Q448+R448</f>
        <v>0</v>
      </c>
      <c r="T448" s="32">
        <f t="shared" si="30"/>
        <v>0</v>
      </c>
      <c r="U448" s="32">
        <f t="shared" si="31"/>
        <v>0</v>
      </c>
      <c r="V448" s="33">
        <f t="shared" si="29"/>
        <v>328.5</v>
      </c>
      <c r="W448" s="34">
        <f t="shared" si="28"/>
        <v>328.5</v>
      </c>
      <c r="X448" s="10"/>
      <c r="Y448" s="10"/>
      <c r="Z448" s="10"/>
      <c r="AA448" s="10"/>
      <c r="AB448" s="10"/>
      <c r="AC448" s="10"/>
      <c r="AD448" s="10"/>
      <c r="AE448" s="10"/>
      <c r="AF448" s="10"/>
      <c r="AG448" s="10"/>
      <c r="AH448" s="10"/>
      <c r="AI448" s="10"/>
    </row>
    <row r="449" spans="1:35" ht="15.75" customHeight="1" x14ac:dyDescent="0.25">
      <c r="A449" s="6">
        <v>722</v>
      </c>
      <c r="B449" s="11" t="s">
        <v>112</v>
      </c>
      <c r="C449" s="11" t="s">
        <v>1619</v>
      </c>
      <c r="D449" s="11" t="s">
        <v>2628</v>
      </c>
      <c r="E449" s="12">
        <v>20441</v>
      </c>
      <c r="F449" s="17">
        <v>44027</v>
      </c>
      <c r="G449" s="12">
        <v>43882</v>
      </c>
      <c r="H449" s="11" t="s">
        <v>114</v>
      </c>
      <c r="I449" s="14" t="s">
        <v>2629</v>
      </c>
      <c r="J449" s="11" t="s">
        <v>2630</v>
      </c>
      <c r="K449" s="11" t="s">
        <v>82</v>
      </c>
      <c r="L449" s="14" t="s">
        <v>2631</v>
      </c>
      <c r="M449" s="11" t="s">
        <v>2632</v>
      </c>
      <c r="N449" s="15">
        <v>2.61</v>
      </c>
      <c r="O449" s="15" t="str">
        <f>VLOOKUP(A449,Result!A:D,2,FALSE)</f>
        <v>No</v>
      </c>
      <c r="P449" s="15">
        <f>VLOOKUP(A449,Result!A:D,4,FALSE)</f>
        <v>1.482</v>
      </c>
      <c r="Q449" s="16">
        <f>VLOOKUP(A449,Result!A:D,3,FALSE)</f>
        <v>0.30499999999999999</v>
      </c>
      <c r="R449" s="16">
        <f>VLOOKUP(A449,Result!A:E,5,FALSE)</f>
        <v>0</v>
      </c>
      <c r="S449" s="28">
        <f>P449+Q449+R449</f>
        <v>1.7869999999999999</v>
      </c>
      <c r="T449" s="32">
        <f t="shared" si="30"/>
        <v>183</v>
      </c>
      <c r="U449" s="32">
        <f t="shared" si="31"/>
        <v>1304.5099999999998</v>
      </c>
      <c r="V449" s="33">
        <f t="shared" si="29"/>
        <v>328.5</v>
      </c>
      <c r="W449" s="34">
        <f t="shared" si="28"/>
        <v>1633.0099999999998</v>
      </c>
      <c r="X449" s="10"/>
      <c r="Y449" s="10"/>
      <c r="Z449" s="10"/>
      <c r="AA449" s="10"/>
      <c r="AB449" s="10"/>
      <c r="AC449" s="10"/>
      <c r="AD449" s="10"/>
      <c r="AE449" s="10"/>
      <c r="AF449" s="10"/>
      <c r="AG449" s="10"/>
      <c r="AH449" s="10"/>
      <c r="AI449" s="10"/>
    </row>
    <row r="450" spans="1:35" ht="15.75" customHeight="1" x14ac:dyDescent="0.25">
      <c r="A450" s="6">
        <v>723</v>
      </c>
      <c r="B450" s="11" t="s">
        <v>112</v>
      </c>
      <c r="C450" s="11" t="s">
        <v>1619</v>
      </c>
      <c r="D450" s="11" t="s">
        <v>2633</v>
      </c>
      <c r="E450" s="12">
        <v>12376</v>
      </c>
      <c r="F450" s="19"/>
      <c r="G450" s="12">
        <v>43882</v>
      </c>
      <c r="H450" s="11" t="s">
        <v>114</v>
      </c>
      <c r="I450" s="14" t="s">
        <v>1665</v>
      </c>
      <c r="J450" s="11" t="s">
        <v>80</v>
      </c>
      <c r="K450" s="11" t="s">
        <v>82</v>
      </c>
      <c r="L450" s="14" t="s">
        <v>82</v>
      </c>
      <c r="M450" s="11"/>
      <c r="N450" s="15">
        <v>0.78</v>
      </c>
      <c r="O450" s="15" t="str">
        <f>VLOOKUP(A450,Result!A:D,2,FALSE)</f>
        <v>No</v>
      </c>
      <c r="P450" s="15">
        <f>VLOOKUP(A450,Result!A:D,4,FALSE)</f>
        <v>0.31</v>
      </c>
      <c r="Q450" s="16">
        <f>VLOOKUP(A450,Result!A:D,3,FALSE)</f>
        <v>0</v>
      </c>
      <c r="R450" s="16">
        <f>VLOOKUP(A450,Result!A:E,5,FALSE)</f>
        <v>0</v>
      </c>
      <c r="S450" s="28">
        <f>P450+Q450+R450</f>
        <v>0.31</v>
      </c>
      <c r="T450" s="32">
        <f t="shared" si="30"/>
        <v>0</v>
      </c>
      <c r="U450" s="32">
        <f t="shared" si="31"/>
        <v>226.29999999999998</v>
      </c>
      <c r="V450" s="33">
        <f t="shared" si="29"/>
        <v>328.5</v>
      </c>
      <c r="W450" s="34">
        <f t="shared" si="28"/>
        <v>554.79999999999995</v>
      </c>
      <c r="X450" s="10"/>
      <c r="Y450" s="10"/>
      <c r="Z450" s="10"/>
      <c r="AA450" s="10"/>
      <c r="AB450" s="10"/>
      <c r="AC450" s="10"/>
      <c r="AD450" s="10"/>
      <c r="AE450" s="10"/>
      <c r="AF450" s="10"/>
      <c r="AG450" s="10"/>
      <c r="AH450" s="10"/>
      <c r="AI450" s="10"/>
    </row>
    <row r="451" spans="1:35" ht="15.75" customHeight="1" x14ac:dyDescent="0.25">
      <c r="A451" s="6">
        <v>724</v>
      </c>
      <c r="B451" s="11" t="s">
        <v>112</v>
      </c>
      <c r="C451" s="11" t="s">
        <v>1606</v>
      </c>
      <c r="D451" s="11" t="s">
        <v>2634</v>
      </c>
      <c r="E451" s="12">
        <v>10471</v>
      </c>
      <c r="F451" s="17">
        <v>43949</v>
      </c>
      <c r="G451" s="12">
        <v>43882</v>
      </c>
      <c r="H451" s="11" t="s">
        <v>114</v>
      </c>
      <c r="I451" s="14" t="s">
        <v>2635</v>
      </c>
      <c r="J451" s="11" t="s">
        <v>2636</v>
      </c>
      <c r="K451" s="11" t="s">
        <v>2637</v>
      </c>
      <c r="L451" s="14" t="s">
        <v>82</v>
      </c>
      <c r="M451" s="11" t="s">
        <v>2638</v>
      </c>
      <c r="N451" s="15">
        <v>1.74</v>
      </c>
      <c r="O451" s="15" t="str">
        <f>VLOOKUP(A451,Result!A:D,2,FALSE)</f>
        <v>No</v>
      </c>
      <c r="P451" s="15">
        <f>VLOOKUP(A451,Result!A:D,4,FALSE)</f>
        <v>1.8859999999999999</v>
      </c>
      <c r="Q451" s="16">
        <f>VLOOKUP(A451,Result!A:D,3,FALSE)</f>
        <v>0</v>
      </c>
      <c r="R451" s="16">
        <f>VLOOKUP(A451,Result!A:E,5,FALSE)</f>
        <v>0</v>
      </c>
      <c r="S451" s="28">
        <f>P451+Q451+R451</f>
        <v>1.8859999999999999</v>
      </c>
      <c r="T451" s="32">
        <f t="shared" si="30"/>
        <v>0</v>
      </c>
      <c r="U451" s="32">
        <f t="shared" si="31"/>
        <v>1376.78</v>
      </c>
      <c r="V451" s="33">
        <f t="shared" si="29"/>
        <v>328.5</v>
      </c>
      <c r="W451" s="34">
        <f t="shared" si="28"/>
        <v>1705.28</v>
      </c>
      <c r="X451" s="10"/>
      <c r="Y451" s="10"/>
      <c r="Z451" s="10"/>
      <c r="AA451" s="10"/>
      <c r="AB451" s="10"/>
      <c r="AC451" s="10"/>
      <c r="AD451" s="10"/>
      <c r="AE451" s="10"/>
      <c r="AF451" s="10"/>
      <c r="AG451" s="10"/>
      <c r="AH451" s="10"/>
      <c r="AI451" s="10"/>
    </row>
    <row r="452" spans="1:35" ht="15.75" customHeight="1" x14ac:dyDescent="0.25">
      <c r="A452" s="6">
        <v>725</v>
      </c>
      <c r="B452" s="11" t="s">
        <v>112</v>
      </c>
      <c r="C452" s="11" t="s">
        <v>1619</v>
      </c>
      <c r="D452" s="11" t="s">
        <v>2639</v>
      </c>
      <c r="E452" s="12">
        <v>13747</v>
      </c>
      <c r="F452" s="17">
        <v>43949</v>
      </c>
      <c r="G452" s="12">
        <v>43882</v>
      </c>
      <c r="H452" s="11" t="s">
        <v>114</v>
      </c>
      <c r="I452" s="14" t="s">
        <v>2640</v>
      </c>
      <c r="J452" s="11" t="s">
        <v>2641</v>
      </c>
      <c r="K452" s="11" t="s">
        <v>82</v>
      </c>
      <c r="L452" s="14" t="s">
        <v>82</v>
      </c>
      <c r="M452" s="11" t="s">
        <v>2642</v>
      </c>
      <c r="N452" s="15">
        <v>1.5</v>
      </c>
      <c r="O452" s="15" t="str">
        <f>VLOOKUP(A452,Result!A:D,2,FALSE)</f>
        <v>No</v>
      </c>
      <c r="P452" s="15">
        <f>VLOOKUP(A452,Result!A:D,4,FALSE)</f>
        <v>1.171</v>
      </c>
      <c r="Q452" s="16">
        <f>VLOOKUP(A452,Result!A:D,3,FALSE)</f>
        <v>0</v>
      </c>
      <c r="R452" s="16">
        <f>VLOOKUP(A452,Result!A:E,5,FALSE)</f>
        <v>0</v>
      </c>
      <c r="S452" s="28">
        <f>P452+Q452+R452</f>
        <v>1.171</v>
      </c>
      <c r="T452" s="32">
        <f t="shared" si="30"/>
        <v>0</v>
      </c>
      <c r="U452" s="32">
        <f t="shared" si="31"/>
        <v>854.83</v>
      </c>
      <c r="V452" s="33">
        <f t="shared" si="29"/>
        <v>328.5</v>
      </c>
      <c r="W452" s="34">
        <f t="shared" si="28"/>
        <v>1183.33</v>
      </c>
      <c r="X452" s="10"/>
      <c r="Y452" s="10"/>
      <c r="Z452" s="10"/>
      <c r="AA452" s="10"/>
      <c r="AB452" s="10"/>
      <c r="AC452" s="10"/>
      <c r="AD452" s="10"/>
      <c r="AE452" s="10"/>
      <c r="AF452" s="10"/>
      <c r="AG452" s="10"/>
      <c r="AH452" s="10"/>
      <c r="AI452" s="10"/>
    </row>
    <row r="453" spans="1:35" ht="15.75" customHeight="1" x14ac:dyDescent="0.25">
      <c r="A453" s="6">
        <v>726</v>
      </c>
      <c r="B453" s="11" t="s">
        <v>112</v>
      </c>
      <c r="C453" s="11" t="s">
        <v>1606</v>
      </c>
      <c r="D453" s="11" t="s">
        <v>2643</v>
      </c>
      <c r="E453" s="12">
        <v>21946</v>
      </c>
      <c r="F453" s="17">
        <v>43972</v>
      </c>
      <c r="G453" s="12">
        <v>43836</v>
      </c>
      <c r="H453" s="11" t="s">
        <v>78</v>
      </c>
      <c r="I453" s="14" t="s">
        <v>2644</v>
      </c>
      <c r="J453" s="11" t="s">
        <v>2645</v>
      </c>
      <c r="K453" s="11" t="s">
        <v>2646</v>
      </c>
      <c r="L453" s="14" t="s">
        <v>2647</v>
      </c>
      <c r="M453" s="11" t="s">
        <v>94</v>
      </c>
      <c r="N453" s="15">
        <v>1.02</v>
      </c>
      <c r="O453" s="15" t="str">
        <f>VLOOKUP(A453,Result!A:D,2,FALSE)</f>
        <v>No</v>
      </c>
      <c r="P453" s="15">
        <f>VLOOKUP(A453,Result!A:D,4,FALSE)</f>
        <v>1.486</v>
      </c>
      <c r="Q453" s="16">
        <f>VLOOKUP(A453,Result!A:D,3,FALSE)</f>
        <v>0.30499999999999999</v>
      </c>
      <c r="R453" s="16">
        <f>VLOOKUP(A453,Result!A:E,5,FALSE)</f>
        <v>0</v>
      </c>
      <c r="S453" s="28">
        <f>P453+Q453+R453</f>
        <v>1.7909999999999999</v>
      </c>
      <c r="T453" s="32">
        <f t="shared" si="30"/>
        <v>183</v>
      </c>
      <c r="U453" s="32">
        <f t="shared" si="31"/>
        <v>1307.4299999999998</v>
      </c>
      <c r="V453" s="33">
        <f t="shared" si="29"/>
        <v>328.5</v>
      </c>
      <c r="W453" s="34">
        <f t="shared" si="28"/>
        <v>1635.9299999999998</v>
      </c>
      <c r="X453" s="10"/>
      <c r="Y453" s="10"/>
      <c r="Z453" s="10"/>
      <c r="AA453" s="10"/>
      <c r="AB453" s="10"/>
      <c r="AC453" s="10"/>
      <c r="AD453" s="10"/>
      <c r="AE453" s="10"/>
      <c r="AF453" s="10"/>
      <c r="AG453" s="10"/>
      <c r="AH453" s="10"/>
      <c r="AI453" s="10"/>
    </row>
    <row r="454" spans="1:35" ht="15.75" customHeight="1" x14ac:dyDescent="0.25">
      <c r="A454" s="6">
        <v>727</v>
      </c>
      <c r="B454" s="11" t="s">
        <v>112</v>
      </c>
      <c r="C454" s="11" t="s">
        <v>1606</v>
      </c>
      <c r="D454" s="11" t="s">
        <v>2648</v>
      </c>
      <c r="E454" s="12">
        <v>22263</v>
      </c>
      <c r="F454" s="17">
        <v>43962</v>
      </c>
      <c r="G454" s="12">
        <v>43871</v>
      </c>
      <c r="H454" s="11" t="s">
        <v>114</v>
      </c>
      <c r="I454" s="14" t="s">
        <v>2649</v>
      </c>
      <c r="J454" s="11" t="s">
        <v>80</v>
      </c>
      <c r="K454" s="11" t="s">
        <v>82</v>
      </c>
      <c r="L454" s="14" t="s">
        <v>2650</v>
      </c>
      <c r="M454" s="11" t="s">
        <v>2638</v>
      </c>
      <c r="N454" s="15">
        <v>0.66</v>
      </c>
      <c r="O454" s="15" t="str">
        <f>VLOOKUP(A454,Result!A:D,2,FALSE)</f>
        <v>No</v>
      </c>
      <c r="P454" s="15">
        <f>VLOOKUP(A454,Result!A:D,4,FALSE)</f>
        <v>0.71</v>
      </c>
      <c r="Q454" s="16">
        <f>VLOOKUP(A454,Result!A:D,3,FALSE)</f>
        <v>0.83899999999999997</v>
      </c>
      <c r="R454" s="16">
        <f>VLOOKUP(A454,Result!A:E,5,FALSE)</f>
        <v>0</v>
      </c>
      <c r="S454" s="28">
        <f>P454+Q454+R454</f>
        <v>1.5489999999999999</v>
      </c>
      <c r="T454" s="32">
        <f t="shared" si="30"/>
        <v>503.39999999999992</v>
      </c>
      <c r="U454" s="32">
        <f t="shared" si="31"/>
        <v>1130.77</v>
      </c>
      <c r="V454" s="33">
        <f t="shared" si="29"/>
        <v>328.5</v>
      </c>
      <c r="W454" s="34">
        <f t="shared" si="28"/>
        <v>1459.27</v>
      </c>
      <c r="X454" s="10"/>
      <c r="Y454" s="10"/>
      <c r="Z454" s="10"/>
      <c r="AA454" s="10"/>
      <c r="AB454" s="10"/>
      <c r="AC454" s="10"/>
      <c r="AD454" s="10"/>
      <c r="AE454" s="10"/>
      <c r="AF454" s="10"/>
      <c r="AG454" s="10"/>
      <c r="AH454" s="10"/>
      <c r="AI454" s="10"/>
    </row>
    <row r="455" spans="1:35" ht="15.75" customHeight="1" x14ac:dyDescent="0.25">
      <c r="A455" s="6">
        <v>728</v>
      </c>
      <c r="B455" s="11" t="s">
        <v>112</v>
      </c>
      <c r="C455" s="11" t="s">
        <v>1606</v>
      </c>
      <c r="D455" s="11" t="s">
        <v>2651</v>
      </c>
      <c r="E455" s="12">
        <v>26012</v>
      </c>
      <c r="F455" s="13">
        <v>43956</v>
      </c>
      <c r="G455" s="12">
        <v>43882</v>
      </c>
      <c r="H455" s="11" t="s">
        <v>114</v>
      </c>
      <c r="I455" s="14" t="s">
        <v>2652</v>
      </c>
      <c r="J455" s="11" t="s">
        <v>2653</v>
      </c>
      <c r="K455" s="11" t="s">
        <v>2654</v>
      </c>
      <c r="L455" s="14" t="s">
        <v>82</v>
      </c>
      <c r="M455" s="11" t="s">
        <v>2655</v>
      </c>
      <c r="N455" s="15">
        <v>0.71</v>
      </c>
      <c r="O455" s="15" t="str">
        <f>VLOOKUP(A455,Result!A:D,2,FALSE)</f>
        <v>No</v>
      </c>
      <c r="P455" s="15">
        <f>VLOOKUP(A455,Result!A:D,4,FALSE)</f>
        <v>1.5469999999999999</v>
      </c>
      <c r="Q455" s="16">
        <f>VLOOKUP(A455,Result!A:D,3,FALSE)</f>
        <v>0</v>
      </c>
      <c r="R455" s="16">
        <f>VLOOKUP(A455,Result!A:E,5,FALSE)</f>
        <v>0</v>
      </c>
      <c r="S455" s="28">
        <f>P455+Q455+R455</f>
        <v>1.5469999999999999</v>
      </c>
      <c r="T455" s="32">
        <f t="shared" si="30"/>
        <v>0</v>
      </c>
      <c r="U455" s="32">
        <f t="shared" si="31"/>
        <v>1129.31</v>
      </c>
      <c r="V455" s="33">
        <f t="shared" si="29"/>
        <v>328.5</v>
      </c>
      <c r="W455" s="34">
        <f t="shared" si="28"/>
        <v>1457.81</v>
      </c>
      <c r="X455" s="10"/>
      <c r="Y455" s="10"/>
      <c r="Z455" s="10"/>
      <c r="AA455" s="10"/>
      <c r="AB455" s="10"/>
      <c r="AC455" s="10"/>
      <c r="AD455" s="10"/>
      <c r="AE455" s="10"/>
      <c r="AF455" s="10"/>
      <c r="AG455" s="10"/>
      <c r="AH455" s="10"/>
      <c r="AI455" s="10"/>
    </row>
    <row r="456" spans="1:35" ht="15.75" customHeight="1" x14ac:dyDescent="0.25">
      <c r="A456" s="6">
        <v>729</v>
      </c>
      <c r="B456" s="11" t="s">
        <v>112</v>
      </c>
      <c r="C456" s="11" t="s">
        <v>1619</v>
      </c>
      <c r="D456" s="11" t="s">
        <v>2656</v>
      </c>
      <c r="E456" s="12">
        <v>16147</v>
      </c>
      <c r="F456" s="12">
        <v>43943</v>
      </c>
      <c r="G456" s="12">
        <v>43882</v>
      </c>
      <c r="H456" s="11" t="s">
        <v>114</v>
      </c>
      <c r="I456" s="14" t="s">
        <v>265</v>
      </c>
      <c r="J456" s="11" t="s">
        <v>1644</v>
      </c>
      <c r="K456" s="11" t="s">
        <v>82</v>
      </c>
      <c r="L456" s="14" t="s">
        <v>82</v>
      </c>
      <c r="M456" s="11" t="s">
        <v>2657</v>
      </c>
      <c r="N456" s="15">
        <v>0.62</v>
      </c>
      <c r="O456" s="15" t="str">
        <f>VLOOKUP(A456,Result!A:D,2,FALSE)</f>
        <v>No</v>
      </c>
      <c r="P456" s="15">
        <f>VLOOKUP(A456,Result!A:D,4,FALSE)</f>
        <v>6.8000000000000005E-2</v>
      </c>
      <c r="Q456" s="16">
        <f>VLOOKUP(A456,Result!A:D,3,FALSE)</f>
        <v>0</v>
      </c>
      <c r="R456" s="16">
        <f>VLOOKUP(A456,Result!A:E,5,FALSE)</f>
        <v>0</v>
      </c>
      <c r="S456" s="28">
        <f>P456+Q456+R456</f>
        <v>6.8000000000000005E-2</v>
      </c>
      <c r="T456" s="32">
        <f t="shared" si="30"/>
        <v>0</v>
      </c>
      <c r="U456" s="32">
        <f t="shared" si="31"/>
        <v>49.64</v>
      </c>
      <c r="V456" s="33">
        <f t="shared" si="29"/>
        <v>328.5</v>
      </c>
      <c r="W456" s="34">
        <f t="shared" si="28"/>
        <v>378.14</v>
      </c>
      <c r="X456" s="10"/>
      <c r="Y456" s="10"/>
      <c r="Z456" s="10"/>
      <c r="AA456" s="10"/>
      <c r="AB456" s="10"/>
      <c r="AC456" s="10"/>
      <c r="AD456" s="10"/>
      <c r="AE456" s="10"/>
      <c r="AF456" s="10"/>
      <c r="AG456" s="10"/>
      <c r="AH456" s="10"/>
      <c r="AI456" s="10"/>
    </row>
    <row r="457" spans="1:35" ht="15.75" customHeight="1" x14ac:dyDescent="0.25">
      <c r="A457" s="6">
        <v>730</v>
      </c>
      <c r="B457" s="11" t="s">
        <v>112</v>
      </c>
      <c r="C457" s="11" t="s">
        <v>1606</v>
      </c>
      <c r="D457" s="11" t="s">
        <v>2658</v>
      </c>
      <c r="E457" s="12">
        <v>15956</v>
      </c>
      <c r="F457" s="17">
        <v>44056</v>
      </c>
      <c r="G457" s="12">
        <v>43882</v>
      </c>
      <c r="H457" s="11" t="s">
        <v>114</v>
      </c>
      <c r="I457" s="14" t="s">
        <v>2659</v>
      </c>
      <c r="J457" s="11" t="s">
        <v>2660</v>
      </c>
      <c r="K457" s="11" t="s">
        <v>2661</v>
      </c>
      <c r="L457" s="14" t="s">
        <v>2244</v>
      </c>
      <c r="M457" s="11" t="s">
        <v>2642</v>
      </c>
      <c r="N457" s="15">
        <v>1.39</v>
      </c>
      <c r="O457" s="15" t="str">
        <f>VLOOKUP(A457,Result!A:D,2,FALSE)</f>
        <v>No</v>
      </c>
      <c r="P457" s="15">
        <f>VLOOKUP(A457,Result!A:D,4,FALSE)</f>
        <v>1.3560000000000001</v>
      </c>
      <c r="Q457" s="16">
        <f>VLOOKUP(A457,Result!A:D,3,FALSE)</f>
        <v>0.61199999999999999</v>
      </c>
      <c r="R457" s="16">
        <f>VLOOKUP(A457,Result!A:E,5,FALSE)</f>
        <v>0</v>
      </c>
      <c r="S457" s="28">
        <f>P457+Q457+R457</f>
        <v>1.968</v>
      </c>
      <c r="T457" s="32">
        <f t="shared" si="30"/>
        <v>367.2</v>
      </c>
      <c r="U457" s="32">
        <f t="shared" si="31"/>
        <v>1436.6399999999999</v>
      </c>
      <c r="V457" s="33">
        <f t="shared" si="29"/>
        <v>328.5</v>
      </c>
      <c r="W457" s="34">
        <f t="shared" si="28"/>
        <v>1765.1399999999999</v>
      </c>
      <c r="X457" s="10"/>
      <c r="Y457" s="10"/>
      <c r="Z457" s="10"/>
      <c r="AA457" s="10"/>
      <c r="AB457" s="10"/>
      <c r="AC457" s="10"/>
      <c r="AD457" s="10"/>
      <c r="AE457" s="10"/>
      <c r="AF457" s="10"/>
      <c r="AG457" s="10"/>
      <c r="AH457" s="10"/>
      <c r="AI457" s="10"/>
    </row>
    <row r="458" spans="1:35" ht="15.75" customHeight="1" x14ac:dyDescent="0.25">
      <c r="A458" s="6">
        <v>731</v>
      </c>
      <c r="B458" s="11" t="s">
        <v>112</v>
      </c>
      <c r="C458" s="11" t="s">
        <v>1619</v>
      </c>
      <c r="D458" s="11" t="s">
        <v>2662</v>
      </c>
      <c r="E458" s="12">
        <v>20089</v>
      </c>
      <c r="F458" s="17">
        <v>43942</v>
      </c>
      <c r="G458" s="12">
        <v>43882</v>
      </c>
      <c r="H458" s="11" t="s">
        <v>114</v>
      </c>
      <c r="I458" s="14" t="s">
        <v>2663</v>
      </c>
      <c r="J458" s="11" t="s">
        <v>2664</v>
      </c>
      <c r="K458" s="11" t="s">
        <v>2665</v>
      </c>
      <c r="L458" s="14" t="s">
        <v>1804</v>
      </c>
      <c r="M458" s="11" t="s">
        <v>2666</v>
      </c>
      <c r="N458" s="15">
        <v>3.48</v>
      </c>
      <c r="O458" s="15" t="str">
        <f>VLOOKUP(A458,Result!A:D,2,FALSE)</f>
        <v>No</v>
      </c>
      <c r="P458" s="15">
        <f>VLOOKUP(A458,Result!A:D,4,FALSE)</f>
        <v>1.6140000000000001</v>
      </c>
      <c r="Q458" s="16">
        <f>VLOOKUP(A458,Result!A:D,3,FALSE)</f>
        <v>0.49099999999999999</v>
      </c>
      <c r="R458" s="16">
        <f>VLOOKUP(A458,Result!A:E,5,FALSE)</f>
        <v>0</v>
      </c>
      <c r="S458" s="28">
        <f>P458+Q458+R458</f>
        <v>2.105</v>
      </c>
      <c r="T458" s="32">
        <f t="shared" si="30"/>
        <v>294.59999999999997</v>
      </c>
      <c r="U458" s="32">
        <f t="shared" si="31"/>
        <v>1536.6499999999999</v>
      </c>
      <c r="V458" s="33">
        <f t="shared" si="29"/>
        <v>328.5</v>
      </c>
      <c r="W458" s="34">
        <f t="shared" si="28"/>
        <v>1865.1499999999999</v>
      </c>
      <c r="X458" s="10"/>
      <c r="Y458" s="10"/>
      <c r="Z458" s="10"/>
      <c r="AA458" s="10"/>
      <c r="AB458" s="10"/>
      <c r="AC458" s="10"/>
      <c r="AD458" s="10"/>
      <c r="AE458" s="10"/>
      <c r="AF458" s="10"/>
      <c r="AG458" s="10"/>
      <c r="AH458" s="10"/>
      <c r="AI458" s="10"/>
    </row>
    <row r="459" spans="1:35" ht="15.75" customHeight="1" x14ac:dyDescent="0.25">
      <c r="A459" s="6">
        <v>732</v>
      </c>
      <c r="B459" s="11" t="s">
        <v>112</v>
      </c>
      <c r="C459" s="11" t="s">
        <v>1606</v>
      </c>
      <c r="D459" s="11" t="s">
        <v>2667</v>
      </c>
      <c r="E459" s="12">
        <v>19629</v>
      </c>
      <c r="F459" s="17">
        <v>43973</v>
      </c>
      <c r="G459" s="12">
        <v>43873</v>
      </c>
      <c r="H459" s="11" t="s">
        <v>114</v>
      </c>
      <c r="I459" s="14" t="s">
        <v>2668</v>
      </c>
      <c r="J459" s="11" t="s">
        <v>80</v>
      </c>
      <c r="K459" s="11" t="s">
        <v>82</v>
      </c>
      <c r="L459" s="14" t="s">
        <v>82</v>
      </c>
      <c r="M459" s="11" t="s">
        <v>650</v>
      </c>
      <c r="N459" s="15">
        <v>1.01</v>
      </c>
      <c r="O459" s="15" t="str">
        <f>VLOOKUP(A459,Result!A:D,2,FALSE)</f>
        <v>No</v>
      </c>
      <c r="P459" s="15">
        <f>VLOOKUP(A459,Result!A:D,4,FALSE)</f>
        <v>0.63</v>
      </c>
      <c r="Q459" s="16">
        <f>VLOOKUP(A459,Result!A:D,3,FALSE)</f>
        <v>0</v>
      </c>
      <c r="R459" s="16">
        <f>VLOOKUP(A459,Result!A:E,5,FALSE)</f>
        <v>0</v>
      </c>
      <c r="S459" s="28">
        <f>P459+Q459+R459</f>
        <v>0.63</v>
      </c>
      <c r="T459" s="32">
        <f t="shared" si="30"/>
        <v>0</v>
      </c>
      <c r="U459" s="32">
        <f t="shared" si="31"/>
        <v>459.9</v>
      </c>
      <c r="V459" s="33">
        <f t="shared" si="29"/>
        <v>328.5</v>
      </c>
      <c r="W459" s="34">
        <f t="shared" si="28"/>
        <v>788.4</v>
      </c>
      <c r="X459" s="10"/>
      <c r="Y459" s="10"/>
      <c r="Z459" s="10"/>
      <c r="AA459" s="10"/>
      <c r="AB459" s="10"/>
      <c r="AC459" s="10"/>
      <c r="AD459" s="10"/>
      <c r="AE459" s="10"/>
      <c r="AF459" s="10"/>
      <c r="AG459" s="10"/>
      <c r="AH459" s="10"/>
      <c r="AI459" s="10"/>
    </row>
    <row r="460" spans="1:35" ht="15.75" customHeight="1" x14ac:dyDescent="0.25">
      <c r="A460" s="6">
        <v>733</v>
      </c>
      <c r="B460" s="11" t="s">
        <v>112</v>
      </c>
      <c r="C460" s="11" t="s">
        <v>1606</v>
      </c>
      <c r="D460" s="11" t="s">
        <v>2669</v>
      </c>
      <c r="E460" s="12">
        <v>19951</v>
      </c>
      <c r="F460" s="19"/>
      <c r="G460" s="12">
        <v>43902</v>
      </c>
      <c r="H460" s="11" t="s">
        <v>114</v>
      </c>
      <c r="I460" s="14" t="s">
        <v>115</v>
      </c>
      <c r="J460" s="11"/>
      <c r="K460" s="11"/>
      <c r="L460" s="14"/>
      <c r="M460" s="11"/>
      <c r="N460" s="15">
        <v>0.46</v>
      </c>
      <c r="O460" s="15" t="str">
        <f>VLOOKUP(A460,Result!A:D,2,FALSE)</f>
        <v>No</v>
      </c>
      <c r="P460" s="15">
        <f>VLOOKUP(A460,Result!A:D,4,FALSE)</f>
        <v>0</v>
      </c>
      <c r="Q460" s="16">
        <f>VLOOKUP(A460,Result!A:D,3,FALSE)</f>
        <v>0</v>
      </c>
      <c r="R460" s="16">
        <f>VLOOKUP(A460,Result!A:E,5,FALSE)</f>
        <v>0</v>
      </c>
      <c r="S460" s="28">
        <f>P460+Q460+R460</f>
        <v>0</v>
      </c>
      <c r="T460" s="32">
        <f t="shared" si="30"/>
        <v>0</v>
      </c>
      <c r="U460" s="32">
        <f t="shared" si="31"/>
        <v>0</v>
      </c>
      <c r="V460" s="33">
        <f t="shared" si="29"/>
        <v>328.5</v>
      </c>
      <c r="W460" s="34">
        <f t="shared" si="28"/>
        <v>328.5</v>
      </c>
      <c r="X460" s="10"/>
      <c r="Y460" s="10"/>
      <c r="Z460" s="10"/>
      <c r="AA460" s="10"/>
      <c r="AB460" s="10"/>
      <c r="AC460" s="10"/>
      <c r="AD460" s="10"/>
      <c r="AE460" s="10"/>
      <c r="AF460" s="10"/>
      <c r="AG460" s="10"/>
      <c r="AH460" s="10"/>
      <c r="AI460" s="10"/>
    </row>
    <row r="461" spans="1:35" ht="15.75" customHeight="1" x14ac:dyDescent="0.25">
      <c r="A461" s="6">
        <v>958</v>
      </c>
      <c r="B461" s="11" t="s">
        <v>112</v>
      </c>
      <c r="C461" s="11" t="s">
        <v>3322</v>
      </c>
      <c r="D461" s="11" t="s">
        <v>3323</v>
      </c>
      <c r="E461" s="12">
        <v>22939</v>
      </c>
      <c r="F461" s="17">
        <v>43999</v>
      </c>
      <c r="G461" s="12">
        <v>43906</v>
      </c>
      <c r="H461" s="11" t="s">
        <v>78</v>
      </c>
      <c r="I461" s="14" t="s">
        <v>809</v>
      </c>
      <c r="J461" s="11" t="s">
        <v>80</v>
      </c>
      <c r="K461" s="11" t="s">
        <v>82</v>
      </c>
      <c r="L461" s="14" t="s">
        <v>3324</v>
      </c>
      <c r="M461" s="11" t="s">
        <v>3325</v>
      </c>
      <c r="N461" s="15" t="s">
        <v>85</v>
      </c>
      <c r="O461" s="15" t="str">
        <f>VLOOKUP(A461,Result!A:D,2,FALSE)</f>
        <v>No</v>
      </c>
      <c r="P461" s="15">
        <f>VLOOKUP(A461,Result!A:D,4,FALSE)</f>
        <v>0.26200000000000001</v>
      </c>
      <c r="Q461" s="16">
        <f>VLOOKUP(A461,Result!A:D,3,FALSE)</f>
        <v>0.35299999999999998</v>
      </c>
      <c r="R461" s="16">
        <f>VLOOKUP(A461,Result!A:E,5,FALSE)</f>
        <v>0</v>
      </c>
      <c r="S461" s="28">
        <f>P461+Q461+R461</f>
        <v>0.61499999999999999</v>
      </c>
      <c r="T461" s="32">
        <f t="shared" si="30"/>
        <v>211.79999999999998</v>
      </c>
      <c r="U461" s="32">
        <f t="shared" si="31"/>
        <v>448.94999999999993</v>
      </c>
      <c r="V461" s="33">
        <f t="shared" si="29"/>
        <v>328.5</v>
      </c>
      <c r="W461" s="34">
        <f t="shared" si="28"/>
        <v>777.44999999999993</v>
      </c>
      <c r="X461" s="10"/>
      <c r="Y461" s="10"/>
      <c r="Z461" s="10"/>
      <c r="AA461" s="10"/>
      <c r="AB461" s="10"/>
      <c r="AC461" s="10"/>
      <c r="AD461" s="10"/>
      <c r="AE461" s="10"/>
      <c r="AF461" s="10"/>
      <c r="AG461" s="10"/>
      <c r="AH461" s="10"/>
      <c r="AI461" s="10"/>
    </row>
    <row r="462" spans="1:35" ht="15.75" customHeight="1" x14ac:dyDescent="0.25">
      <c r="A462" s="6">
        <v>959</v>
      </c>
      <c r="B462" s="11" t="s">
        <v>112</v>
      </c>
      <c r="C462" s="11" t="s">
        <v>3322</v>
      </c>
      <c r="D462" s="11" t="s">
        <v>3326</v>
      </c>
      <c r="E462" s="12">
        <v>14191</v>
      </c>
      <c r="F462" s="17">
        <v>43993</v>
      </c>
      <c r="G462" s="12">
        <v>43906</v>
      </c>
      <c r="H462" s="11" t="s">
        <v>78</v>
      </c>
      <c r="I462" s="14" t="s">
        <v>131</v>
      </c>
      <c r="J462" s="11" t="s">
        <v>80</v>
      </c>
      <c r="K462" s="11" t="s">
        <v>82</v>
      </c>
      <c r="L462" s="14" t="s">
        <v>3327</v>
      </c>
      <c r="M462" s="11" t="s">
        <v>3328</v>
      </c>
      <c r="N462" s="15" t="s">
        <v>85</v>
      </c>
      <c r="O462" s="15" t="str">
        <f>VLOOKUP(A462,Result!A:D,2,FALSE)</f>
        <v>No</v>
      </c>
      <c r="P462" s="15">
        <f>VLOOKUP(A462,Result!A:D,4,FALSE)</f>
        <v>0.33500000000000002</v>
      </c>
      <c r="Q462" s="16">
        <f>VLOOKUP(A462,Result!A:D,3,FALSE)</f>
        <v>0.85899999999999999</v>
      </c>
      <c r="R462" s="16">
        <f>VLOOKUP(A462,Result!A:E,5,FALSE)</f>
        <v>0</v>
      </c>
      <c r="S462" s="28">
        <f>P462+Q462+R462</f>
        <v>1.194</v>
      </c>
      <c r="T462" s="32">
        <f t="shared" si="30"/>
        <v>515.4</v>
      </c>
      <c r="U462" s="32">
        <f t="shared" si="31"/>
        <v>871.61999999999989</v>
      </c>
      <c r="V462" s="33">
        <f t="shared" si="29"/>
        <v>328.5</v>
      </c>
      <c r="W462" s="34">
        <f t="shared" si="28"/>
        <v>1200.1199999999999</v>
      </c>
      <c r="X462" s="10"/>
      <c r="Y462" s="10"/>
      <c r="Z462" s="10"/>
      <c r="AA462" s="10"/>
      <c r="AB462" s="10"/>
      <c r="AC462" s="10"/>
      <c r="AD462" s="10"/>
      <c r="AE462" s="10"/>
      <c r="AF462" s="10"/>
      <c r="AG462" s="10"/>
      <c r="AH462" s="10"/>
      <c r="AI462" s="10"/>
    </row>
    <row r="463" spans="1:35" ht="15.75" customHeight="1" x14ac:dyDescent="0.25">
      <c r="A463" s="6">
        <v>960</v>
      </c>
      <c r="B463" s="11" t="s">
        <v>112</v>
      </c>
      <c r="C463" s="11" t="s">
        <v>3322</v>
      </c>
      <c r="D463" s="11" t="s">
        <v>3329</v>
      </c>
      <c r="E463" s="12">
        <v>24655</v>
      </c>
      <c r="F463" s="13">
        <v>44026</v>
      </c>
      <c r="G463" s="12">
        <v>43859</v>
      </c>
      <c r="H463" s="11" t="s">
        <v>78</v>
      </c>
      <c r="I463" s="14" t="s">
        <v>809</v>
      </c>
      <c r="J463" s="11" t="s">
        <v>80</v>
      </c>
      <c r="K463" s="11" t="s">
        <v>82</v>
      </c>
      <c r="L463" s="14" t="s">
        <v>82</v>
      </c>
      <c r="M463" s="11" t="s">
        <v>3330</v>
      </c>
      <c r="N463" s="15">
        <v>0.75</v>
      </c>
      <c r="O463" s="15" t="str">
        <f>VLOOKUP(A463,Result!A:D,2,FALSE)</f>
        <v>No</v>
      </c>
      <c r="P463" s="15">
        <f>VLOOKUP(A463,Result!A:D,4,FALSE)</f>
        <v>0.26200000000000001</v>
      </c>
      <c r="Q463" s="16">
        <f>VLOOKUP(A463,Result!A:D,3,FALSE)</f>
        <v>0</v>
      </c>
      <c r="R463" s="16">
        <f>VLOOKUP(A463,Result!A:E,5,FALSE)</f>
        <v>0</v>
      </c>
      <c r="S463" s="28">
        <f>P463+Q463+R463</f>
        <v>0.26200000000000001</v>
      </c>
      <c r="T463" s="32">
        <f t="shared" si="30"/>
        <v>0</v>
      </c>
      <c r="U463" s="32">
        <f t="shared" si="31"/>
        <v>191.26</v>
      </c>
      <c r="V463" s="33">
        <f t="shared" si="29"/>
        <v>328.5</v>
      </c>
      <c r="W463" s="34">
        <f t="shared" si="28"/>
        <v>519.76</v>
      </c>
      <c r="X463" s="10"/>
      <c r="Y463" s="10"/>
      <c r="Z463" s="10"/>
      <c r="AA463" s="10"/>
      <c r="AB463" s="10"/>
      <c r="AC463" s="10"/>
      <c r="AD463" s="10"/>
      <c r="AE463" s="10"/>
      <c r="AF463" s="10"/>
      <c r="AG463" s="10"/>
      <c r="AH463" s="10"/>
      <c r="AI463" s="10"/>
    </row>
    <row r="464" spans="1:35" ht="15.75" customHeight="1" x14ac:dyDescent="0.25">
      <c r="A464" s="6">
        <v>961</v>
      </c>
      <c r="B464" s="11" t="s">
        <v>112</v>
      </c>
      <c r="C464" s="11" t="s">
        <v>3322</v>
      </c>
      <c r="D464" s="11" t="s">
        <v>3331</v>
      </c>
      <c r="E464" s="12">
        <v>14955</v>
      </c>
      <c r="F464" s="13">
        <v>43949</v>
      </c>
      <c r="G464" s="12">
        <v>43859</v>
      </c>
      <c r="H464" s="11" t="s">
        <v>78</v>
      </c>
      <c r="I464" s="14" t="s">
        <v>115</v>
      </c>
      <c r="J464" s="11" t="s">
        <v>97</v>
      </c>
      <c r="K464" s="11" t="s">
        <v>82</v>
      </c>
      <c r="L464" s="14" t="s">
        <v>3332</v>
      </c>
      <c r="M464" s="11" t="s">
        <v>3333</v>
      </c>
      <c r="N464" s="15">
        <v>0.77</v>
      </c>
      <c r="O464" s="15" t="str">
        <f>VLOOKUP(A464,Result!A:D,2,FALSE)</f>
        <v>Yes</v>
      </c>
      <c r="P464" s="15">
        <f>VLOOKUP(A464,Result!A:D,4,FALSE)</f>
        <v>0</v>
      </c>
      <c r="Q464" s="16">
        <f>VLOOKUP(A464,Result!A:D,3,FALSE)</f>
        <v>0</v>
      </c>
      <c r="R464" s="16">
        <f>VLOOKUP(A464,Result!A:E,5,FALSE)</f>
        <v>0</v>
      </c>
      <c r="S464" s="28">
        <f>P464+Q464+R464</f>
        <v>0</v>
      </c>
      <c r="T464" s="32">
        <f t="shared" si="30"/>
        <v>0</v>
      </c>
      <c r="U464" s="32">
        <f t="shared" si="31"/>
        <v>0</v>
      </c>
      <c r="V464" s="33">
        <f t="shared" si="29"/>
        <v>328.5</v>
      </c>
      <c r="W464" s="34">
        <f t="shared" ref="W464:W527" si="32">SUM(U464+V464)</f>
        <v>328.5</v>
      </c>
      <c r="X464" s="10"/>
      <c r="Y464" s="10"/>
      <c r="Z464" s="10"/>
      <c r="AA464" s="10"/>
      <c r="AB464" s="10"/>
      <c r="AC464" s="10"/>
      <c r="AD464" s="10"/>
      <c r="AE464" s="10"/>
      <c r="AF464" s="10"/>
      <c r="AG464" s="10"/>
      <c r="AH464" s="10"/>
      <c r="AI464" s="10"/>
    </row>
    <row r="465" spans="1:35" ht="15.75" customHeight="1" x14ac:dyDescent="0.25">
      <c r="A465" s="6">
        <v>962</v>
      </c>
      <c r="B465" s="11" t="s">
        <v>112</v>
      </c>
      <c r="C465" s="11" t="s">
        <v>3322</v>
      </c>
      <c r="D465" s="11" t="s">
        <v>3334</v>
      </c>
      <c r="E465" s="12">
        <v>19871</v>
      </c>
      <c r="F465" s="17">
        <v>43945</v>
      </c>
      <c r="G465" s="12">
        <v>43881</v>
      </c>
      <c r="H465" s="11" t="s">
        <v>783</v>
      </c>
      <c r="I465" s="14" t="s">
        <v>97</v>
      </c>
      <c r="J465" s="11" t="s">
        <v>97</v>
      </c>
      <c r="K465" s="11" t="s">
        <v>82</v>
      </c>
      <c r="L465" s="14" t="s">
        <v>82</v>
      </c>
      <c r="M465" s="11" t="s">
        <v>3335</v>
      </c>
      <c r="N465" s="15" t="s">
        <v>85</v>
      </c>
      <c r="O465" s="15" t="str">
        <f>VLOOKUP(A465,Result!A:D,2,FALSE)</f>
        <v>No</v>
      </c>
      <c r="P465" s="15">
        <f>VLOOKUP(A465,Result!A:D,4,FALSE)</f>
        <v>0</v>
      </c>
      <c r="Q465" s="16">
        <f>VLOOKUP(A465,Result!A:D,3,FALSE)</f>
        <v>0</v>
      </c>
      <c r="R465" s="16">
        <f>VLOOKUP(A465,Result!A:E,5,FALSE)</f>
        <v>0</v>
      </c>
      <c r="S465" s="28">
        <f>P465+Q465+R465</f>
        <v>0</v>
      </c>
      <c r="T465" s="32">
        <f t="shared" si="30"/>
        <v>0</v>
      </c>
      <c r="U465" s="32">
        <f t="shared" si="31"/>
        <v>0</v>
      </c>
      <c r="V465" s="33">
        <f t="shared" si="29"/>
        <v>328.5</v>
      </c>
      <c r="W465" s="34">
        <f t="shared" si="32"/>
        <v>328.5</v>
      </c>
      <c r="X465" s="10"/>
      <c r="Y465" s="10"/>
      <c r="Z465" s="10"/>
      <c r="AA465" s="10"/>
      <c r="AB465" s="10"/>
      <c r="AC465" s="10"/>
      <c r="AD465" s="10"/>
      <c r="AE465" s="10"/>
      <c r="AF465" s="10"/>
      <c r="AG465" s="10"/>
      <c r="AH465" s="10"/>
      <c r="AI465" s="10"/>
    </row>
    <row r="466" spans="1:35" ht="15.75" customHeight="1" x14ac:dyDescent="0.25">
      <c r="A466" s="6">
        <v>963</v>
      </c>
      <c r="B466" s="11" t="s">
        <v>112</v>
      </c>
      <c r="C466" s="11" t="s">
        <v>3322</v>
      </c>
      <c r="D466" s="11" t="s">
        <v>3336</v>
      </c>
      <c r="E466" s="12">
        <v>19056</v>
      </c>
      <c r="F466" s="17">
        <v>43964</v>
      </c>
      <c r="G466" s="12">
        <v>43893</v>
      </c>
      <c r="H466" s="11" t="s">
        <v>3337</v>
      </c>
      <c r="I466" s="14" t="s">
        <v>199</v>
      </c>
      <c r="J466" s="11" t="s">
        <v>97</v>
      </c>
      <c r="K466" s="11" t="s">
        <v>82</v>
      </c>
      <c r="L466" s="14" t="s">
        <v>82</v>
      </c>
      <c r="M466" s="11" t="s">
        <v>650</v>
      </c>
      <c r="N466" s="15">
        <v>0.51</v>
      </c>
      <c r="O466" s="15" t="str">
        <f>VLOOKUP(A466,Result!A:D,2,FALSE)</f>
        <v>No</v>
      </c>
      <c r="P466" s="15">
        <f>VLOOKUP(A466,Result!A:D,4,FALSE)</f>
        <v>0</v>
      </c>
      <c r="Q466" s="16">
        <f>VLOOKUP(A466,Result!A:D,3,FALSE)</f>
        <v>0</v>
      </c>
      <c r="R466" s="16">
        <f>VLOOKUP(A466,Result!A:E,5,FALSE)</f>
        <v>0</v>
      </c>
      <c r="S466" s="28">
        <f>P466+Q466+R466</f>
        <v>0</v>
      </c>
      <c r="T466" s="32">
        <f t="shared" si="30"/>
        <v>0</v>
      </c>
      <c r="U466" s="32">
        <f t="shared" si="31"/>
        <v>0</v>
      </c>
      <c r="V466" s="33">
        <f t="shared" si="29"/>
        <v>328.5</v>
      </c>
      <c r="W466" s="34">
        <f t="shared" si="32"/>
        <v>328.5</v>
      </c>
      <c r="X466" s="10"/>
      <c r="Y466" s="10"/>
      <c r="Z466" s="10"/>
      <c r="AA466" s="10"/>
      <c r="AB466" s="10"/>
      <c r="AC466" s="10"/>
      <c r="AD466" s="10"/>
      <c r="AE466" s="10"/>
      <c r="AF466" s="10"/>
      <c r="AG466" s="10"/>
      <c r="AH466" s="10"/>
      <c r="AI466" s="10"/>
    </row>
    <row r="467" spans="1:35" ht="15.75" customHeight="1" x14ac:dyDescent="0.25">
      <c r="A467" s="6">
        <v>964</v>
      </c>
      <c r="B467" s="11" t="s">
        <v>112</v>
      </c>
      <c r="C467" s="11" t="s">
        <v>3322</v>
      </c>
      <c r="D467" s="11" t="s">
        <v>3338</v>
      </c>
      <c r="E467" s="12">
        <v>17680</v>
      </c>
      <c r="F467" s="17">
        <v>44029</v>
      </c>
      <c r="G467" s="12">
        <v>43881</v>
      </c>
      <c r="H467" s="11" t="s">
        <v>783</v>
      </c>
      <c r="I467" s="14" t="s">
        <v>3339</v>
      </c>
      <c r="J467" s="11" t="s">
        <v>3340</v>
      </c>
      <c r="K467" s="11" t="s">
        <v>3341</v>
      </c>
      <c r="L467" s="14" t="s">
        <v>3342</v>
      </c>
      <c r="M467" s="11" t="s">
        <v>650</v>
      </c>
      <c r="N467" s="15">
        <v>1</v>
      </c>
      <c r="O467" s="15" t="str">
        <f>VLOOKUP(A467,Result!A:D,2,FALSE)</f>
        <v>No</v>
      </c>
      <c r="P467" s="15">
        <f>VLOOKUP(A467,Result!A:D,4,FALSE)</f>
        <v>0.41299999999999998</v>
      </c>
      <c r="Q467" s="16">
        <f>VLOOKUP(A467,Result!A:D,3,FALSE)</f>
        <v>0</v>
      </c>
      <c r="R467" s="16">
        <f>VLOOKUP(A467,Result!A:E,5,FALSE)</f>
        <v>0</v>
      </c>
      <c r="S467" s="28">
        <f>P467+Q467+R467</f>
        <v>0.41299999999999998</v>
      </c>
      <c r="T467" s="32">
        <f t="shared" si="30"/>
        <v>0</v>
      </c>
      <c r="U467" s="32">
        <f t="shared" si="31"/>
        <v>301.48999999999995</v>
      </c>
      <c r="V467" s="33">
        <f t="shared" si="29"/>
        <v>328.5</v>
      </c>
      <c r="W467" s="34">
        <f t="shared" si="32"/>
        <v>629.99</v>
      </c>
      <c r="X467" s="10"/>
      <c r="Y467" s="10"/>
      <c r="Z467" s="10"/>
      <c r="AA467" s="10"/>
      <c r="AB467" s="10"/>
      <c r="AC467" s="10"/>
      <c r="AD467" s="10"/>
      <c r="AE467" s="10"/>
      <c r="AF467" s="10"/>
      <c r="AG467" s="10"/>
      <c r="AH467" s="10"/>
      <c r="AI467" s="10"/>
    </row>
    <row r="468" spans="1:35" ht="15.75" customHeight="1" x14ac:dyDescent="0.25">
      <c r="A468" s="6">
        <v>965</v>
      </c>
      <c r="B468" s="11" t="s">
        <v>112</v>
      </c>
      <c r="C468" s="11" t="s">
        <v>3322</v>
      </c>
      <c r="D468" s="11" t="s">
        <v>3343</v>
      </c>
      <c r="E468" s="12">
        <v>17659</v>
      </c>
      <c r="F468" s="17">
        <v>44029</v>
      </c>
      <c r="G468" s="12">
        <v>43881</v>
      </c>
      <c r="H468" s="11" t="s">
        <v>783</v>
      </c>
      <c r="I468" s="14" t="s">
        <v>3344</v>
      </c>
      <c r="J468" s="11" t="s">
        <v>3345</v>
      </c>
      <c r="K468" s="11" t="s">
        <v>3346</v>
      </c>
      <c r="L468" s="14" t="s">
        <v>82</v>
      </c>
      <c r="M468" s="11" t="s">
        <v>3347</v>
      </c>
      <c r="N468" s="15">
        <v>1.01</v>
      </c>
      <c r="O468" s="15" t="str">
        <f>VLOOKUP(A468,Result!A:D,2,FALSE)</f>
        <v>No</v>
      </c>
      <c r="P468" s="15">
        <f>VLOOKUP(A468,Result!A:D,4,FALSE)</f>
        <v>0.26200000000000001</v>
      </c>
      <c r="Q468" s="16">
        <f>VLOOKUP(A468,Result!A:D,3,FALSE)</f>
        <v>0</v>
      </c>
      <c r="R468" s="16">
        <f>VLOOKUP(A468,Result!A:E,5,FALSE)</f>
        <v>0</v>
      </c>
      <c r="S468" s="28">
        <f>P468+Q468+R468</f>
        <v>0.26200000000000001</v>
      </c>
      <c r="T468" s="32">
        <f t="shared" si="30"/>
        <v>0</v>
      </c>
      <c r="U468" s="32">
        <f t="shared" si="31"/>
        <v>191.26</v>
      </c>
      <c r="V468" s="33">
        <f t="shared" si="29"/>
        <v>328.5</v>
      </c>
      <c r="W468" s="34">
        <f t="shared" si="32"/>
        <v>519.76</v>
      </c>
      <c r="X468" s="10"/>
      <c r="Y468" s="10"/>
      <c r="Z468" s="10"/>
      <c r="AA468" s="10"/>
      <c r="AB468" s="10"/>
      <c r="AC468" s="10"/>
      <c r="AD468" s="10"/>
      <c r="AE468" s="10"/>
      <c r="AF468" s="10"/>
      <c r="AG468" s="10"/>
      <c r="AH468" s="10"/>
      <c r="AI468" s="10"/>
    </row>
    <row r="469" spans="1:35" ht="15.75" customHeight="1" x14ac:dyDescent="0.25">
      <c r="A469" s="6">
        <v>966</v>
      </c>
      <c r="B469" s="11" t="s">
        <v>112</v>
      </c>
      <c r="C469" s="11" t="s">
        <v>3322</v>
      </c>
      <c r="D469" s="11" t="s">
        <v>3348</v>
      </c>
      <c r="E469" s="12">
        <v>20146</v>
      </c>
      <c r="F469" s="19"/>
      <c r="G469" s="12">
        <v>43881</v>
      </c>
      <c r="H469" s="11" t="s">
        <v>783</v>
      </c>
      <c r="I469" s="14" t="s">
        <v>3349</v>
      </c>
      <c r="J469" s="11" t="s">
        <v>708</v>
      </c>
      <c r="K469" s="11" t="s">
        <v>3350</v>
      </c>
      <c r="L469" s="14" t="s">
        <v>3351</v>
      </c>
      <c r="M469" s="11" t="s">
        <v>3352</v>
      </c>
      <c r="N469" s="15" t="s">
        <v>85</v>
      </c>
      <c r="O469" s="15" t="str">
        <f>VLOOKUP(A469,Result!A:D,2,FALSE)</f>
        <v>No</v>
      </c>
      <c r="P469" s="15">
        <f>VLOOKUP(A469,Result!A:D,4,FALSE)</f>
        <v>0.56699999999999995</v>
      </c>
      <c r="Q469" s="16">
        <f>VLOOKUP(A469,Result!A:D,3,FALSE)</f>
        <v>0.30499999999999999</v>
      </c>
      <c r="R469" s="16">
        <f>VLOOKUP(A469,Result!A:E,5,FALSE)</f>
        <v>0</v>
      </c>
      <c r="S469" s="28">
        <f>P469+Q469+R469</f>
        <v>0.87199999999999989</v>
      </c>
      <c r="T469" s="32">
        <f t="shared" si="30"/>
        <v>183</v>
      </c>
      <c r="U469" s="32">
        <f t="shared" si="31"/>
        <v>636.55999999999983</v>
      </c>
      <c r="V469" s="33">
        <f t="shared" si="29"/>
        <v>328.5</v>
      </c>
      <c r="W469" s="34">
        <f t="shared" si="32"/>
        <v>965.05999999999983</v>
      </c>
      <c r="X469" s="10"/>
      <c r="Y469" s="10"/>
      <c r="Z469" s="10"/>
      <c r="AA469" s="10"/>
      <c r="AB469" s="10"/>
      <c r="AC469" s="10"/>
      <c r="AD469" s="10"/>
      <c r="AE469" s="10"/>
      <c r="AF469" s="10"/>
      <c r="AG469" s="10"/>
      <c r="AH469" s="10"/>
      <c r="AI469" s="10"/>
    </row>
    <row r="470" spans="1:35" ht="15.75" customHeight="1" x14ac:dyDescent="0.25">
      <c r="A470" s="6">
        <v>967</v>
      </c>
      <c r="B470" s="11" t="s">
        <v>112</v>
      </c>
      <c r="C470" s="11" t="s">
        <v>3322</v>
      </c>
      <c r="D470" s="11" t="s">
        <v>3353</v>
      </c>
      <c r="E470" s="12">
        <v>18791</v>
      </c>
      <c r="F470" s="17">
        <v>43997</v>
      </c>
      <c r="G470" s="12">
        <v>43847</v>
      </c>
      <c r="H470" s="11" t="s">
        <v>114</v>
      </c>
      <c r="I470" s="14" t="s">
        <v>199</v>
      </c>
      <c r="J470" s="11"/>
      <c r="K470" s="11"/>
      <c r="L470" s="14"/>
      <c r="M470" s="11"/>
      <c r="N470" s="15">
        <v>0.28000000000000003</v>
      </c>
      <c r="O470" s="15" t="str">
        <f>VLOOKUP(A470,Result!A:D,2,FALSE)</f>
        <v>No</v>
      </c>
      <c r="P470" s="15">
        <f>VLOOKUP(A470,Result!A:D,4,FALSE)</f>
        <v>0</v>
      </c>
      <c r="Q470" s="16">
        <f>VLOOKUP(A470,Result!A:D,3,FALSE)</f>
        <v>0</v>
      </c>
      <c r="R470" s="16">
        <f>VLOOKUP(A470,Result!A:E,5,FALSE)</f>
        <v>0</v>
      </c>
      <c r="S470" s="28">
        <f>P470+Q470+R470</f>
        <v>0</v>
      </c>
      <c r="T470" s="32">
        <f t="shared" si="30"/>
        <v>0</v>
      </c>
      <c r="U470" s="32">
        <f t="shared" si="31"/>
        <v>0</v>
      </c>
      <c r="V470" s="33">
        <f t="shared" si="29"/>
        <v>328.5</v>
      </c>
      <c r="W470" s="34">
        <f t="shared" si="32"/>
        <v>328.5</v>
      </c>
      <c r="X470" s="10"/>
      <c r="Y470" s="10"/>
      <c r="Z470" s="10"/>
      <c r="AA470" s="10"/>
      <c r="AB470" s="10"/>
      <c r="AC470" s="10"/>
      <c r="AD470" s="10"/>
      <c r="AE470" s="10"/>
      <c r="AF470" s="10"/>
      <c r="AG470" s="10"/>
      <c r="AH470" s="10"/>
      <c r="AI470" s="10"/>
    </row>
    <row r="471" spans="1:35" ht="15.75" customHeight="1" x14ac:dyDescent="0.25">
      <c r="A471" s="6">
        <v>968</v>
      </c>
      <c r="B471" s="11" t="s">
        <v>112</v>
      </c>
      <c r="C471" s="11" t="s">
        <v>3322</v>
      </c>
      <c r="D471" s="11" t="s">
        <v>3354</v>
      </c>
      <c r="E471" s="12">
        <v>14297</v>
      </c>
      <c r="F471" s="13">
        <v>43977</v>
      </c>
      <c r="G471" s="12">
        <v>43850</v>
      </c>
      <c r="H471" s="11" t="s">
        <v>217</v>
      </c>
      <c r="I471" s="14" t="s">
        <v>3355</v>
      </c>
      <c r="J471" s="11" t="s">
        <v>80</v>
      </c>
      <c r="K471" s="11" t="s">
        <v>3356</v>
      </c>
      <c r="L471" s="14" t="s">
        <v>82</v>
      </c>
      <c r="M471" s="11" t="s">
        <v>3357</v>
      </c>
      <c r="N471" s="15">
        <v>1.1200000000000001</v>
      </c>
      <c r="O471" s="15" t="str">
        <f>VLOOKUP(A471,Result!A:D,2,FALSE)</f>
        <v>No</v>
      </c>
      <c r="P471" s="15">
        <f>VLOOKUP(A471,Result!A:D,4,FALSE)</f>
        <v>0.84699999999999998</v>
      </c>
      <c r="Q471" s="16">
        <f>VLOOKUP(A471,Result!A:D,3,FALSE)</f>
        <v>0</v>
      </c>
      <c r="R471" s="16">
        <f>VLOOKUP(A471,Result!A:E,5,FALSE)</f>
        <v>0</v>
      </c>
      <c r="S471" s="28">
        <f>P471+Q471+R471</f>
        <v>0.84699999999999998</v>
      </c>
      <c r="T471" s="32">
        <f t="shared" si="30"/>
        <v>0</v>
      </c>
      <c r="U471" s="32">
        <f t="shared" si="31"/>
        <v>618.30999999999995</v>
      </c>
      <c r="V471" s="33">
        <f t="shared" si="29"/>
        <v>328.5</v>
      </c>
      <c r="W471" s="34">
        <f t="shared" si="32"/>
        <v>946.81</v>
      </c>
      <c r="X471" s="10"/>
      <c r="Y471" s="10"/>
      <c r="Z471" s="10"/>
      <c r="AA471" s="10"/>
      <c r="AB471" s="10"/>
      <c r="AC471" s="10"/>
      <c r="AD471" s="10"/>
      <c r="AE471" s="10"/>
      <c r="AF471" s="10"/>
      <c r="AG471" s="10"/>
      <c r="AH471" s="10"/>
      <c r="AI471" s="10"/>
    </row>
    <row r="472" spans="1:35" ht="15.75" customHeight="1" x14ac:dyDescent="0.25">
      <c r="A472" s="6">
        <v>969</v>
      </c>
      <c r="B472" s="11" t="s">
        <v>112</v>
      </c>
      <c r="C472" s="11" t="s">
        <v>3322</v>
      </c>
      <c r="D472" s="11" t="s">
        <v>3358</v>
      </c>
      <c r="E472" s="12">
        <v>21216</v>
      </c>
      <c r="F472" s="17">
        <v>43957</v>
      </c>
      <c r="G472" s="12">
        <v>43881</v>
      </c>
      <c r="H472" s="11" t="s">
        <v>783</v>
      </c>
      <c r="I472" s="14" t="s">
        <v>3359</v>
      </c>
      <c r="J472" s="11" t="s">
        <v>80</v>
      </c>
      <c r="K472" s="11" t="s">
        <v>82</v>
      </c>
      <c r="L472" s="14" t="s">
        <v>82</v>
      </c>
      <c r="M472" s="11" t="s">
        <v>650</v>
      </c>
      <c r="N472" s="15">
        <v>0.28000000000000003</v>
      </c>
      <c r="O472" s="15" t="str">
        <f>VLOOKUP(A472,Result!A:D,2,FALSE)</f>
        <v>No</v>
      </c>
      <c r="P472" s="15">
        <f>VLOOKUP(A472,Result!A:D,4,FALSE)</f>
        <v>0.153</v>
      </c>
      <c r="Q472" s="16">
        <f>VLOOKUP(A472,Result!A:D,3,FALSE)</f>
        <v>0</v>
      </c>
      <c r="R472" s="16">
        <f>VLOOKUP(A472,Result!A:E,5,FALSE)</f>
        <v>0</v>
      </c>
      <c r="S472" s="28">
        <f>P472+Q472+R472</f>
        <v>0.153</v>
      </c>
      <c r="T472" s="32">
        <f t="shared" si="30"/>
        <v>0</v>
      </c>
      <c r="U472" s="32">
        <f t="shared" si="31"/>
        <v>111.69</v>
      </c>
      <c r="V472" s="33">
        <f t="shared" si="29"/>
        <v>328.5</v>
      </c>
      <c r="W472" s="34">
        <f t="shared" si="32"/>
        <v>440.19</v>
      </c>
      <c r="X472" s="10"/>
      <c r="Y472" s="10"/>
      <c r="Z472" s="10"/>
      <c r="AA472" s="10"/>
      <c r="AB472" s="10"/>
      <c r="AC472" s="10"/>
      <c r="AD472" s="10"/>
      <c r="AE472" s="10"/>
      <c r="AF472" s="10"/>
      <c r="AG472" s="10"/>
      <c r="AH472" s="10"/>
      <c r="AI472" s="10"/>
    </row>
    <row r="473" spans="1:35" ht="15.75" customHeight="1" x14ac:dyDescent="0.25">
      <c r="A473" s="6">
        <v>970</v>
      </c>
      <c r="B473" s="11" t="s">
        <v>112</v>
      </c>
      <c r="C473" s="11" t="s">
        <v>3322</v>
      </c>
      <c r="D473" s="11" t="s">
        <v>3360</v>
      </c>
      <c r="E473" s="12">
        <v>16273</v>
      </c>
      <c r="F473" s="17">
        <v>43970</v>
      </c>
      <c r="G473" s="12">
        <v>43859</v>
      </c>
      <c r="H473" s="11" t="s">
        <v>783</v>
      </c>
      <c r="I473" s="14" t="s">
        <v>3361</v>
      </c>
      <c r="J473" s="11" t="s">
        <v>97</v>
      </c>
      <c r="K473" s="11"/>
      <c r="L473" s="14"/>
      <c r="M473" s="11"/>
      <c r="N473" s="15">
        <v>1.25</v>
      </c>
      <c r="O473" s="15" t="str">
        <f>VLOOKUP(A473,Result!A:D,2,FALSE)</f>
        <v>No</v>
      </c>
      <c r="P473" s="15">
        <f>VLOOKUP(A473,Result!A:D,4,FALSE)</f>
        <v>0.33500000000000002</v>
      </c>
      <c r="Q473" s="16">
        <f>VLOOKUP(A473,Result!A:D,3,FALSE)</f>
        <v>0</v>
      </c>
      <c r="R473" s="16">
        <f>VLOOKUP(A473,Result!A:E,5,FALSE)</f>
        <v>0</v>
      </c>
      <c r="S473" s="28">
        <f>P473+Q473+R473</f>
        <v>0.33500000000000002</v>
      </c>
      <c r="T473" s="32">
        <f t="shared" si="30"/>
        <v>0</v>
      </c>
      <c r="U473" s="32">
        <f t="shared" si="31"/>
        <v>244.55</v>
      </c>
      <c r="V473" s="33">
        <f t="shared" si="29"/>
        <v>328.5</v>
      </c>
      <c r="W473" s="34">
        <f t="shared" si="32"/>
        <v>573.04999999999995</v>
      </c>
      <c r="X473" s="10"/>
      <c r="Y473" s="10"/>
      <c r="Z473" s="10"/>
      <c r="AA473" s="10"/>
      <c r="AB473" s="10"/>
      <c r="AC473" s="10"/>
      <c r="AD473" s="10"/>
      <c r="AE473" s="10"/>
      <c r="AF473" s="10"/>
      <c r="AG473" s="10"/>
      <c r="AH473" s="10"/>
      <c r="AI473" s="10"/>
    </row>
    <row r="474" spans="1:35" ht="15.75" customHeight="1" x14ac:dyDescent="0.25">
      <c r="A474" s="6">
        <v>971</v>
      </c>
      <c r="B474" s="11" t="s">
        <v>112</v>
      </c>
      <c r="C474" s="11" t="s">
        <v>3322</v>
      </c>
      <c r="D474" s="11" t="s">
        <v>3362</v>
      </c>
      <c r="E474" s="12">
        <v>20316</v>
      </c>
      <c r="F474" s="17">
        <v>44036</v>
      </c>
      <c r="G474" s="12">
        <v>43881</v>
      </c>
      <c r="H474" s="11" t="s">
        <v>783</v>
      </c>
      <c r="I474" s="14" t="s">
        <v>634</v>
      </c>
      <c r="J474" s="11" t="s">
        <v>97</v>
      </c>
      <c r="K474" s="11" t="s">
        <v>3363</v>
      </c>
      <c r="L474" s="14" t="s">
        <v>3364</v>
      </c>
      <c r="M474" s="11" t="s">
        <v>650</v>
      </c>
      <c r="N474" s="15">
        <v>0.31</v>
      </c>
      <c r="O474" s="15" t="str">
        <f>VLOOKUP(A474,Result!A:D,2,FALSE)</f>
        <v>No</v>
      </c>
      <c r="P474" s="15">
        <f>VLOOKUP(A474,Result!A:D,4,FALSE)</f>
        <v>0.49099999999999999</v>
      </c>
      <c r="Q474" s="16">
        <f>VLOOKUP(A474,Result!A:D,3,FALSE)</f>
        <v>0</v>
      </c>
      <c r="R474" s="16">
        <f>VLOOKUP(A474,Result!A:E,5,FALSE)</f>
        <v>0</v>
      </c>
      <c r="S474" s="28">
        <f>P474+Q474+R474</f>
        <v>0.49099999999999999</v>
      </c>
      <c r="T474" s="32">
        <f t="shared" si="30"/>
        <v>0</v>
      </c>
      <c r="U474" s="32">
        <f t="shared" si="31"/>
        <v>358.42999999999995</v>
      </c>
      <c r="V474" s="33">
        <f t="shared" si="29"/>
        <v>328.5</v>
      </c>
      <c r="W474" s="34">
        <f t="shared" si="32"/>
        <v>686.93</v>
      </c>
      <c r="X474" s="10"/>
      <c r="Y474" s="10"/>
      <c r="Z474" s="10"/>
      <c r="AA474" s="10"/>
      <c r="AB474" s="10"/>
      <c r="AC474" s="10"/>
      <c r="AD474" s="10"/>
      <c r="AE474" s="10"/>
      <c r="AF474" s="10"/>
      <c r="AG474" s="10"/>
      <c r="AH474" s="10"/>
      <c r="AI474" s="10"/>
    </row>
    <row r="475" spans="1:35" ht="15.75" customHeight="1" x14ac:dyDescent="0.25">
      <c r="A475" s="6">
        <v>972</v>
      </c>
      <c r="B475" s="11" t="s">
        <v>112</v>
      </c>
      <c r="C475" s="11" t="s">
        <v>3365</v>
      </c>
      <c r="D475" s="11" t="s">
        <v>3366</v>
      </c>
      <c r="E475" s="12">
        <v>18327</v>
      </c>
      <c r="F475" s="17">
        <v>43979</v>
      </c>
      <c r="G475" s="12">
        <v>43881</v>
      </c>
      <c r="H475" s="11" t="s">
        <v>783</v>
      </c>
      <c r="I475" s="14" t="s">
        <v>3367</v>
      </c>
      <c r="J475" s="11" t="s">
        <v>3368</v>
      </c>
      <c r="K475" s="11" t="s">
        <v>82</v>
      </c>
      <c r="L475" s="14" t="s">
        <v>3369</v>
      </c>
      <c r="M475" s="11" t="s">
        <v>650</v>
      </c>
      <c r="N475" s="15">
        <v>0.89</v>
      </c>
      <c r="O475" s="15" t="str">
        <f>VLOOKUP(A475,Result!A:D,2,FALSE)</f>
        <v>No</v>
      </c>
      <c r="P475" s="15">
        <f>VLOOKUP(A475,Result!A:D,4,FALSE)</f>
        <v>0.42599999999999999</v>
      </c>
      <c r="Q475" s="16">
        <f>VLOOKUP(A475,Result!A:D,3,FALSE)</f>
        <v>0.30499999999999999</v>
      </c>
      <c r="R475" s="16">
        <f>VLOOKUP(A475,Result!A:E,5,FALSE)</f>
        <v>0</v>
      </c>
      <c r="S475" s="28">
        <f>P475+Q475+R475</f>
        <v>0.73099999999999998</v>
      </c>
      <c r="T475" s="32">
        <f t="shared" si="30"/>
        <v>183</v>
      </c>
      <c r="U475" s="32">
        <f t="shared" si="31"/>
        <v>533.63</v>
      </c>
      <c r="V475" s="33">
        <f t="shared" si="29"/>
        <v>328.5</v>
      </c>
      <c r="W475" s="34">
        <f t="shared" si="32"/>
        <v>862.13</v>
      </c>
      <c r="X475" s="10"/>
      <c r="Y475" s="10"/>
      <c r="Z475" s="10"/>
      <c r="AA475" s="10"/>
      <c r="AB475" s="10"/>
      <c r="AC475" s="10"/>
      <c r="AD475" s="10"/>
      <c r="AE475" s="10"/>
      <c r="AF475" s="10"/>
      <c r="AG475" s="10"/>
      <c r="AH475" s="10"/>
      <c r="AI475" s="10"/>
    </row>
    <row r="476" spans="1:35" ht="15.75" customHeight="1" x14ac:dyDescent="0.25">
      <c r="A476" s="6">
        <v>973</v>
      </c>
      <c r="B476" s="11" t="s">
        <v>112</v>
      </c>
      <c r="C476" s="11" t="s">
        <v>3365</v>
      </c>
      <c r="D476" s="11" t="s">
        <v>3370</v>
      </c>
      <c r="E476" s="12">
        <v>18107</v>
      </c>
      <c r="F476" s="17">
        <v>43946</v>
      </c>
      <c r="G476" s="12">
        <v>43853</v>
      </c>
      <c r="H476" s="11" t="s">
        <v>78</v>
      </c>
      <c r="I476" s="14" t="s">
        <v>97</v>
      </c>
      <c r="J476" s="11" t="s">
        <v>97</v>
      </c>
      <c r="K476" s="11" t="s">
        <v>82</v>
      </c>
      <c r="L476" s="14" t="s">
        <v>3371</v>
      </c>
      <c r="M476" s="11" t="s">
        <v>3372</v>
      </c>
      <c r="N476" s="15">
        <v>0.34</v>
      </c>
      <c r="O476" s="15" t="str">
        <f>VLOOKUP(A476,Result!A:D,2,FALSE)</f>
        <v>No</v>
      </c>
      <c r="P476" s="15">
        <f>VLOOKUP(A476,Result!A:D,4,FALSE)</f>
        <v>0</v>
      </c>
      <c r="Q476" s="16">
        <f>VLOOKUP(A476,Result!A:D,3,FALSE)</f>
        <v>0.14299999999999999</v>
      </c>
      <c r="R476" s="16">
        <f>VLOOKUP(A476,Result!A:E,5,FALSE)</f>
        <v>0</v>
      </c>
      <c r="S476" s="28">
        <f>P476+Q476+R476</f>
        <v>0.14299999999999999</v>
      </c>
      <c r="T476" s="32">
        <f t="shared" si="30"/>
        <v>85.8</v>
      </c>
      <c r="U476" s="32">
        <f t="shared" si="31"/>
        <v>104.38999999999997</v>
      </c>
      <c r="V476" s="33">
        <f t="shared" si="29"/>
        <v>328.5</v>
      </c>
      <c r="W476" s="34">
        <f t="shared" si="32"/>
        <v>432.89</v>
      </c>
      <c r="X476" s="10"/>
      <c r="Y476" s="10"/>
      <c r="Z476" s="10"/>
      <c r="AA476" s="10"/>
      <c r="AB476" s="10"/>
      <c r="AC476" s="10"/>
      <c r="AD476" s="10"/>
      <c r="AE476" s="10"/>
      <c r="AF476" s="10"/>
      <c r="AG476" s="10"/>
      <c r="AH476" s="10"/>
      <c r="AI476" s="10"/>
    </row>
    <row r="477" spans="1:35" ht="15.75" customHeight="1" x14ac:dyDescent="0.25">
      <c r="A477" s="6">
        <v>974</v>
      </c>
      <c r="B477" s="11" t="s">
        <v>112</v>
      </c>
      <c r="C477" s="11" t="s">
        <v>3322</v>
      </c>
      <c r="D477" s="11" t="s">
        <v>3373</v>
      </c>
      <c r="E477" s="12">
        <v>18830</v>
      </c>
      <c r="F477" s="23"/>
      <c r="G477" s="11"/>
      <c r="H477" s="11"/>
      <c r="I477" s="14"/>
      <c r="J477" s="11"/>
      <c r="K477" s="11"/>
      <c r="L477" s="14"/>
      <c r="M477" s="11"/>
      <c r="N477" s="15" t="s">
        <v>85</v>
      </c>
      <c r="O477" s="15" t="str">
        <f>VLOOKUP(A477,Result!A:D,2,FALSE)</f>
        <v>No</v>
      </c>
      <c r="P477" s="15">
        <f>VLOOKUP(A477,Result!A:D,4,FALSE)</f>
        <v>0</v>
      </c>
      <c r="Q477" s="16">
        <f>VLOOKUP(A477,Result!A:D,3,FALSE)</f>
        <v>0</v>
      </c>
      <c r="R477" s="16">
        <f>VLOOKUP(A477,Result!A:E,5,FALSE)</f>
        <v>0</v>
      </c>
      <c r="S477" s="28">
        <f>P477+Q477+R477</f>
        <v>0</v>
      </c>
      <c r="T477" s="32">
        <f t="shared" si="30"/>
        <v>0</v>
      </c>
      <c r="U477" s="32">
        <f t="shared" si="31"/>
        <v>0</v>
      </c>
      <c r="V477" s="33">
        <f t="shared" si="29"/>
        <v>328.5</v>
      </c>
      <c r="W477" s="34">
        <f t="shared" si="32"/>
        <v>328.5</v>
      </c>
      <c r="X477" s="10"/>
      <c r="Y477" s="10"/>
      <c r="Z477" s="10"/>
      <c r="AA477" s="10"/>
      <c r="AB477" s="10"/>
      <c r="AC477" s="10"/>
      <c r="AD477" s="10"/>
      <c r="AE477" s="10"/>
      <c r="AF477" s="10"/>
      <c r="AG477" s="10"/>
      <c r="AH477" s="10"/>
      <c r="AI477" s="10"/>
    </row>
    <row r="478" spans="1:35" ht="15.75" customHeight="1" x14ac:dyDescent="0.25">
      <c r="A478" s="6">
        <v>975</v>
      </c>
      <c r="B478" s="11" t="s">
        <v>112</v>
      </c>
      <c r="C478" s="11" t="s">
        <v>3365</v>
      </c>
      <c r="D478" s="11" t="s">
        <v>3374</v>
      </c>
      <c r="E478" s="12">
        <v>16844</v>
      </c>
      <c r="F478" s="13">
        <v>43964</v>
      </c>
      <c r="G478" s="11"/>
      <c r="H478" s="18"/>
      <c r="I478" s="14"/>
      <c r="J478" s="11"/>
      <c r="K478" s="11"/>
      <c r="L478" s="14"/>
      <c r="M478" s="11"/>
      <c r="N478" s="15" t="s">
        <v>85</v>
      </c>
      <c r="O478" s="15" t="str">
        <f>VLOOKUP(A478,Result!A:D,2,FALSE)</f>
        <v>No</v>
      </c>
      <c r="P478" s="15">
        <f>VLOOKUP(A478,Result!A:D,4,FALSE)</f>
        <v>0</v>
      </c>
      <c r="Q478" s="16">
        <f>VLOOKUP(A478,Result!A:D,3,FALSE)</f>
        <v>0</v>
      </c>
      <c r="R478" s="16">
        <f>VLOOKUP(A478,Result!A:E,5,FALSE)</f>
        <v>0</v>
      </c>
      <c r="S478" s="28">
        <f>P478+Q478+R478</f>
        <v>0</v>
      </c>
      <c r="T478" s="32">
        <f t="shared" si="30"/>
        <v>0</v>
      </c>
      <c r="U478" s="32">
        <f t="shared" si="31"/>
        <v>0</v>
      </c>
      <c r="V478" s="33">
        <f t="shared" si="29"/>
        <v>328.5</v>
      </c>
      <c r="W478" s="34">
        <f t="shared" si="32"/>
        <v>328.5</v>
      </c>
      <c r="X478" s="10"/>
      <c r="Y478" s="10"/>
      <c r="Z478" s="10"/>
      <c r="AA478" s="10"/>
      <c r="AB478" s="10"/>
      <c r="AC478" s="10"/>
      <c r="AD478" s="10"/>
      <c r="AE478" s="10"/>
      <c r="AF478" s="10"/>
      <c r="AG478" s="10"/>
      <c r="AH478" s="10"/>
      <c r="AI478" s="10"/>
    </row>
    <row r="479" spans="1:35" ht="15.75" customHeight="1" x14ac:dyDescent="0.25">
      <c r="A479" s="6">
        <v>976</v>
      </c>
      <c r="B479" s="11" t="s">
        <v>112</v>
      </c>
      <c r="C479" s="11" t="s">
        <v>3322</v>
      </c>
      <c r="D479" s="11" t="s">
        <v>3375</v>
      </c>
      <c r="E479" s="12">
        <v>19246</v>
      </c>
      <c r="F479" s="19"/>
      <c r="G479" s="12">
        <v>43881</v>
      </c>
      <c r="H479" s="11" t="s">
        <v>783</v>
      </c>
      <c r="I479" s="14" t="s">
        <v>115</v>
      </c>
      <c r="J479" s="11" t="s">
        <v>97</v>
      </c>
      <c r="K479" s="11" t="s">
        <v>82</v>
      </c>
      <c r="L479" s="14" t="s">
        <v>82</v>
      </c>
      <c r="M479" s="11" t="s">
        <v>650</v>
      </c>
      <c r="N479" s="15">
        <v>0.28000000000000003</v>
      </c>
      <c r="O479" s="15" t="str">
        <f>VLOOKUP(A479,Result!A:D,2,FALSE)</f>
        <v>No</v>
      </c>
      <c r="P479" s="15">
        <f>VLOOKUP(A479,Result!A:D,4,FALSE)</f>
        <v>0</v>
      </c>
      <c r="Q479" s="16">
        <f>VLOOKUP(A479,Result!A:D,3,FALSE)</f>
        <v>0</v>
      </c>
      <c r="R479" s="16">
        <f>VLOOKUP(A479,Result!A:E,5,FALSE)</f>
        <v>0</v>
      </c>
      <c r="S479" s="28">
        <f>P479+Q479+R479</f>
        <v>0</v>
      </c>
      <c r="T479" s="32">
        <f t="shared" si="30"/>
        <v>0</v>
      </c>
      <c r="U479" s="32">
        <f t="shared" si="31"/>
        <v>0</v>
      </c>
      <c r="V479" s="33">
        <f t="shared" si="29"/>
        <v>328.5</v>
      </c>
      <c r="W479" s="34">
        <f t="shared" si="32"/>
        <v>328.5</v>
      </c>
      <c r="X479" s="10"/>
      <c r="Y479" s="10"/>
      <c r="Z479" s="10"/>
      <c r="AA479" s="10"/>
      <c r="AB479" s="10"/>
      <c r="AC479" s="10"/>
      <c r="AD479" s="10"/>
      <c r="AE479" s="10"/>
      <c r="AF479" s="10"/>
      <c r="AG479" s="10"/>
      <c r="AH479" s="10"/>
      <c r="AI479" s="10"/>
    </row>
    <row r="480" spans="1:35" ht="15.75" customHeight="1" x14ac:dyDescent="0.25">
      <c r="A480" s="6">
        <v>977</v>
      </c>
      <c r="B480" s="11" t="s">
        <v>112</v>
      </c>
      <c r="C480" s="11" t="s">
        <v>3322</v>
      </c>
      <c r="D480" s="11" t="s">
        <v>3376</v>
      </c>
      <c r="E480" s="12">
        <v>22507</v>
      </c>
      <c r="F480" s="23"/>
      <c r="G480" s="11"/>
      <c r="H480" s="11"/>
      <c r="I480" s="14"/>
      <c r="J480" s="11"/>
      <c r="K480" s="11"/>
      <c r="L480" s="14"/>
      <c r="M480" s="11"/>
      <c r="N480" s="15" t="s">
        <v>85</v>
      </c>
      <c r="O480" s="15" t="str">
        <f>VLOOKUP(A480,Result!A:D,2,FALSE)</f>
        <v>No</v>
      </c>
      <c r="P480" s="15">
        <f>VLOOKUP(A480,Result!A:D,4,FALSE)</f>
        <v>0</v>
      </c>
      <c r="Q480" s="16">
        <f>VLOOKUP(A480,Result!A:D,3,FALSE)</f>
        <v>0</v>
      </c>
      <c r="R480" s="16">
        <f>VLOOKUP(A480,Result!A:E,5,FALSE)</f>
        <v>0</v>
      </c>
      <c r="S480" s="28">
        <f>P480+Q480+R480</f>
        <v>0</v>
      </c>
      <c r="T480" s="32">
        <f t="shared" si="30"/>
        <v>0</v>
      </c>
      <c r="U480" s="32">
        <f t="shared" si="31"/>
        <v>0</v>
      </c>
      <c r="V480" s="33">
        <f t="shared" si="29"/>
        <v>328.5</v>
      </c>
      <c r="W480" s="34">
        <f t="shared" si="32"/>
        <v>328.5</v>
      </c>
      <c r="X480" s="10"/>
      <c r="Y480" s="10"/>
      <c r="Z480" s="10"/>
      <c r="AA480" s="10"/>
      <c r="AB480" s="10"/>
      <c r="AC480" s="10"/>
      <c r="AD480" s="10"/>
      <c r="AE480" s="10"/>
      <c r="AF480" s="10"/>
      <c r="AG480" s="10"/>
      <c r="AH480" s="10"/>
      <c r="AI480" s="10"/>
    </row>
    <row r="481" spans="1:35" ht="15.75" customHeight="1" x14ac:dyDescent="0.25">
      <c r="A481" s="6">
        <v>978</v>
      </c>
      <c r="B481" s="11" t="s">
        <v>112</v>
      </c>
      <c r="C481" s="11" t="s">
        <v>3322</v>
      </c>
      <c r="D481" s="11" t="s">
        <v>3377</v>
      </c>
      <c r="E481" s="12">
        <v>14396</v>
      </c>
      <c r="F481" s="17">
        <v>43957</v>
      </c>
      <c r="G481" s="12">
        <v>43910</v>
      </c>
      <c r="H481" s="11" t="s">
        <v>78</v>
      </c>
      <c r="I481" s="14" t="s">
        <v>3378</v>
      </c>
      <c r="J481" s="11" t="s">
        <v>3379</v>
      </c>
      <c r="K481" s="11" t="s">
        <v>3380</v>
      </c>
      <c r="L481" s="14" t="s">
        <v>82</v>
      </c>
      <c r="M481" s="11" t="s">
        <v>82</v>
      </c>
      <c r="N481" s="15" t="s">
        <v>85</v>
      </c>
      <c r="O481" s="15" t="str">
        <f>VLOOKUP(A481,Result!A:D,2,FALSE)</f>
        <v>No</v>
      </c>
      <c r="P481" s="15">
        <f>VLOOKUP(A481,Result!A:D,4,FALSE)</f>
        <v>0.92199999999999993</v>
      </c>
      <c r="Q481" s="16">
        <f>VLOOKUP(A481,Result!A:D,3,FALSE)</f>
        <v>0</v>
      </c>
      <c r="R481" s="16">
        <f>VLOOKUP(A481,Result!A:E,5,FALSE)</f>
        <v>0.152</v>
      </c>
      <c r="S481" s="28">
        <f>P481+Q481+R481</f>
        <v>1.0739999999999998</v>
      </c>
      <c r="T481" s="32">
        <f t="shared" si="30"/>
        <v>91.199999999999989</v>
      </c>
      <c r="U481" s="32">
        <f t="shared" si="31"/>
        <v>784.01999999999987</v>
      </c>
      <c r="V481" s="33">
        <f t="shared" si="29"/>
        <v>328.5</v>
      </c>
      <c r="W481" s="34">
        <f t="shared" si="32"/>
        <v>1112.52</v>
      </c>
      <c r="X481" s="10"/>
      <c r="Y481" s="10"/>
      <c r="Z481" s="10"/>
      <c r="AA481" s="10"/>
      <c r="AB481" s="10"/>
      <c r="AC481" s="10"/>
      <c r="AD481" s="10"/>
      <c r="AE481" s="10"/>
      <c r="AF481" s="10"/>
      <c r="AG481" s="10"/>
      <c r="AH481" s="10"/>
      <c r="AI481" s="10"/>
    </row>
    <row r="482" spans="1:35" ht="15.75" customHeight="1" x14ac:dyDescent="0.25">
      <c r="A482" s="6">
        <v>979</v>
      </c>
      <c r="B482" s="11" t="s">
        <v>112</v>
      </c>
      <c r="C482" s="11" t="s">
        <v>3322</v>
      </c>
      <c r="D482" s="11" t="s">
        <v>3381</v>
      </c>
      <c r="E482" s="12">
        <v>20517</v>
      </c>
      <c r="F482" s="17">
        <v>43998</v>
      </c>
      <c r="G482" s="12">
        <v>43851</v>
      </c>
      <c r="H482" s="11" t="s">
        <v>78</v>
      </c>
      <c r="I482" s="14" t="s">
        <v>3382</v>
      </c>
      <c r="J482" s="11" t="s">
        <v>3383</v>
      </c>
      <c r="K482" s="11" t="s">
        <v>3384</v>
      </c>
      <c r="L482" s="14" t="s">
        <v>3385</v>
      </c>
      <c r="M482" s="11" t="s">
        <v>3386</v>
      </c>
      <c r="N482" s="15">
        <v>4.8</v>
      </c>
      <c r="O482" s="15" t="str">
        <f>VLOOKUP(A482,Result!A:D,2,FALSE)</f>
        <v>Yes</v>
      </c>
      <c r="P482" s="15">
        <f>VLOOKUP(A482,Result!A:D,4,FALSE)</f>
        <v>1.5169999999999999</v>
      </c>
      <c r="Q482" s="16">
        <f>VLOOKUP(A482,Result!A:D,3,FALSE)</f>
        <v>1.71</v>
      </c>
      <c r="R482" s="16">
        <f>VLOOKUP(A482,Result!A:E,5,FALSE)</f>
        <v>0.152</v>
      </c>
      <c r="S482" s="28">
        <f>P482+Q482+R482</f>
        <v>3.379</v>
      </c>
      <c r="T482" s="32">
        <f t="shared" si="30"/>
        <v>1117.1999999999998</v>
      </c>
      <c r="U482" s="32">
        <f t="shared" si="31"/>
        <v>2466.67</v>
      </c>
      <c r="V482" s="33">
        <f t="shared" si="29"/>
        <v>328.5</v>
      </c>
      <c r="W482" s="34">
        <f t="shared" si="32"/>
        <v>2795.17</v>
      </c>
      <c r="X482" s="10"/>
      <c r="Y482" s="10"/>
      <c r="Z482" s="10"/>
      <c r="AA482" s="10"/>
      <c r="AB482" s="10"/>
      <c r="AC482" s="10"/>
      <c r="AD482" s="10"/>
      <c r="AE482" s="10"/>
      <c r="AF482" s="10"/>
      <c r="AG482" s="10"/>
      <c r="AH482" s="10"/>
      <c r="AI482" s="10"/>
    </row>
    <row r="483" spans="1:35" ht="15.75" customHeight="1" x14ac:dyDescent="0.25">
      <c r="A483" s="6">
        <v>980</v>
      </c>
      <c r="B483" s="11" t="s">
        <v>112</v>
      </c>
      <c r="C483" s="11" t="s">
        <v>3322</v>
      </c>
      <c r="D483" s="11" t="s">
        <v>3387</v>
      </c>
      <c r="E483" s="12">
        <v>20086</v>
      </c>
      <c r="F483" s="13">
        <v>43945</v>
      </c>
      <c r="G483" s="12">
        <v>43860</v>
      </c>
      <c r="H483" s="11" t="s">
        <v>78</v>
      </c>
      <c r="I483" s="14" t="s">
        <v>809</v>
      </c>
      <c r="J483" s="11" t="s">
        <v>2042</v>
      </c>
      <c r="K483" s="11" t="s">
        <v>82</v>
      </c>
      <c r="L483" s="14" t="s">
        <v>82</v>
      </c>
      <c r="M483" s="11" t="s">
        <v>3388</v>
      </c>
      <c r="N483" s="15">
        <v>0.46</v>
      </c>
      <c r="O483" s="15" t="str">
        <f>VLOOKUP(A483,Result!A:D,2,FALSE)</f>
        <v>No</v>
      </c>
      <c r="P483" s="15">
        <f>VLOOKUP(A483,Result!A:D,4,FALSE)</f>
        <v>0.26200000000000001</v>
      </c>
      <c r="Q483" s="16">
        <f>VLOOKUP(A483,Result!A:D,3,FALSE)</f>
        <v>0</v>
      </c>
      <c r="R483" s="16">
        <f>VLOOKUP(A483,Result!A:E,5,FALSE)</f>
        <v>0</v>
      </c>
      <c r="S483" s="28">
        <f>P483+Q483+R483</f>
        <v>0.26200000000000001</v>
      </c>
      <c r="T483" s="32">
        <f t="shared" si="30"/>
        <v>0</v>
      </c>
      <c r="U483" s="32">
        <f t="shared" si="31"/>
        <v>191.26</v>
      </c>
      <c r="V483" s="33">
        <f t="shared" si="29"/>
        <v>328.5</v>
      </c>
      <c r="W483" s="34">
        <f t="shared" si="32"/>
        <v>519.76</v>
      </c>
      <c r="X483" s="10"/>
      <c r="Y483" s="10"/>
      <c r="Z483" s="10"/>
      <c r="AA483" s="10"/>
      <c r="AB483" s="10"/>
      <c r="AC483" s="10"/>
      <c r="AD483" s="10"/>
      <c r="AE483" s="10"/>
      <c r="AF483" s="10"/>
      <c r="AG483" s="10"/>
      <c r="AH483" s="10"/>
      <c r="AI483" s="10"/>
    </row>
    <row r="484" spans="1:35" ht="15.75" customHeight="1" x14ac:dyDescent="0.25">
      <c r="A484" s="6">
        <v>981</v>
      </c>
      <c r="B484" s="11" t="s">
        <v>112</v>
      </c>
      <c r="C484" s="11" t="s">
        <v>3322</v>
      </c>
      <c r="D484" s="11" t="s">
        <v>3389</v>
      </c>
      <c r="E484" s="12">
        <v>18807</v>
      </c>
      <c r="F484" s="17">
        <v>43998</v>
      </c>
      <c r="G484" s="12">
        <v>43910</v>
      </c>
      <c r="H484" s="11" t="s">
        <v>78</v>
      </c>
      <c r="I484" s="14" t="s">
        <v>3390</v>
      </c>
      <c r="J484" s="11" t="s">
        <v>80</v>
      </c>
      <c r="K484" s="11" t="s">
        <v>82</v>
      </c>
      <c r="L484" s="14" t="s">
        <v>3391</v>
      </c>
      <c r="M484" s="11" t="s">
        <v>3392</v>
      </c>
      <c r="N484" s="15" t="s">
        <v>85</v>
      </c>
      <c r="O484" s="15" t="str">
        <f>VLOOKUP(A484,Result!A:D,2,FALSE)</f>
        <v>No</v>
      </c>
      <c r="P484" s="15">
        <f>VLOOKUP(A484,Result!A:D,4,FALSE)</f>
        <v>0.42099999999999999</v>
      </c>
      <c r="Q484" s="16">
        <f>VLOOKUP(A484,Result!A:D,3,FALSE)</f>
        <v>0.36799999999999999</v>
      </c>
      <c r="R484" s="16">
        <f>VLOOKUP(A484,Result!A:E,5,FALSE)</f>
        <v>0</v>
      </c>
      <c r="S484" s="28">
        <f>P484+Q484+R484</f>
        <v>0.78899999999999992</v>
      </c>
      <c r="T484" s="32">
        <f t="shared" si="30"/>
        <v>220.79999999999998</v>
      </c>
      <c r="U484" s="32">
        <f t="shared" si="31"/>
        <v>575.96999999999991</v>
      </c>
      <c r="V484" s="33">
        <f t="shared" si="29"/>
        <v>328.5</v>
      </c>
      <c r="W484" s="34">
        <f t="shared" si="32"/>
        <v>904.46999999999991</v>
      </c>
      <c r="X484" s="10"/>
      <c r="Y484" s="10"/>
      <c r="Z484" s="10"/>
      <c r="AA484" s="10"/>
      <c r="AB484" s="10"/>
      <c r="AC484" s="10"/>
      <c r="AD484" s="10"/>
      <c r="AE484" s="10"/>
      <c r="AF484" s="10"/>
      <c r="AG484" s="10"/>
      <c r="AH484" s="10"/>
      <c r="AI484" s="10"/>
    </row>
    <row r="485" spans="1:35" ht="15.75" customHeight="1" x14ac:dyDescent="0.25">
      <c r="A485" s="6">
        <v>982</v>
      </c>
      <c r="B485" s="11" t="s">
        <v>112</v>
      </c>
      <c r="C485" s="11" t="s">
        <v>3322</v>
      </c>
      <c r="D485" s="11" t="s">
        <v>3393</v>
      </c>
      <c r="E485" s="12">
        <v>17801</v>
      </c>
      <c r="F485" s="23"/>
      <c r="G485" s="11"/>
      <c r="H485" s="18"/>
      <c r="I485" s="14"/>
      <c r="J485" s="11"/>
      <c r="K485" s="11"/>
      <c r="L485" s="14"/>
      <c r="M485" s="11"/>
      <c r="N485" s="15" t="s">
        <v>85</v>
      </c>
      <c r="O485" s="15" t="str">
        <f>VLOOKUP(A485,Result!A:D,2,FALSE)</f>
        <v>No</v>
      </c>
      <c r="P485" s="15">
        <f>VLOOKUP(A485,Result!A:D,4,FALSE)</f>
        <v>0</v>
      </c>
      <c r="Q485" s="16">
        <f>VLOOKUP(A485,Result!A:D,3,FALSE)</f>
        <v>0</v>
      </c>
      <c r="R485" s="16">
        <f>VLOOKUP(A485,Result!A:E,5,FALSE)</f>
        <v>0</v>
      </c>
      <c r="S485" s="28">
        <f>P485+Q485+R485</f>
        <v>0</v>
      </c>
      <c r="T485" s="32">
        <f t="shared" si="30"/>
        <v>0</v>
      </c>
      <c r="U485" s="32">
        <f t="shared" si="31"/>
        <v>0</v>
      </c>
      <c r="V485" s="33">
        <f t="shared" si="29"/>
        <v>328.5</v>
      </c>
      <c r="W485" s="34">
        <f t="shared" si="32"/>
        <v>328.5</v>
      </c>
      <c r="X485" s="10"/>
      <c r="Y485" s="10"/>
      <c r="Z485" s="10"/>
      <c r="AA485" s="10"/>
      <c r="AB485" s="10"/>
      <c r="AC485" s="10"/>
      <c r="AD485" s="10"/>
      <c r="AE485" s="10"/>
      <c r="AF485" s="10"/>
      <c r="AG485" s="10"/>
      <c r="AH485" s="10"/>
      <c r="AI485" s="10"/>
    </row>
    <row r="486" spans="1:35" ht="15.75" customHeight="1" x14ac:dyDescent="0.25">
      <c r="A486" s="6">
        <v>983</v>
      </c>
      <c r="B486" s="11" t="s">
        <v>112</v>
      </c>
      <c r="C486" s="11" t="s">
        <v>3322</v>
      </c>
      <c r="D486" s="11" t="s">
        <v>3394</v>
      </c>
      <c r="E486" s="12">
        <v>22222</v>
      </c>
      <c r="F486" s="23"/>
      <c r="G486" s="11"/>
      <c r="H486" s="18"/>
      <c r="I486" s="14"/>
      <c r="J486" s="11"/>
      <c r="K486" s="11"/>
      <c r="L486" s="14"/>
      <c r="M486" s="11"/>
      <c r="N486" s="15" t="s">
        <v>85</v>
      </c>
      <c r="O486" s="15" t="str">
        <f>VLOOKUP(A486,Result!A:D,2,FALSE)</f>
        <v>No</v>
      </c>
      <c r="P486" s="15">
        <f>VLOOKUP(A486,Result!A:D,4,FALSE)</f>
        <v>0</v>
      </c>
      <c r="Q486" s="16">
        <f>VLOOKUP(A486,Result!A:D,3,FALSE)</f>
        <v>0</v>
      </c>
      <c r="R486" s="16">
        <f>VLOOKUP(A486,Result!A:E,5,FALSE)</f>
        <v>0</v>
      </c>
      <c r="S486" s="28">
        <f>P486+Q486+R486</f>
        <v>0</v>
      </c>
      <c r="T486" s="32">
        <f t="shared" si="30"/>
        <v>0</v>
      </c>
      <c r="U486" s="32">
        <f t="shared" si="31"/>
        <v>0</v>
      </c>
      <c r="V486" s="33">
        <f t="shared" si="29"/>
        <v>328.5</v>
      </c>
      <c r="W486" s="34">
        <f t="shared" si="32"/>
        <v>328.5</v>
      </c>
      <c r="X486" s="10"/>
      <c r="Y486" s="10"/>
      <c r="Z486" s="10"/>
      <c r="AA486" s="10"/>
      <c r="AB486" s="10"/>
      <c r="AC486" s="10"/>
      <c r="AD486" s="10"/>
      <c r="AE486" s="10"/>
      <c r="AF486" s="10"/>
      <c r="AG486" s="10"/>
      <c r="AH486" s="10"/>
      <c r="AI486" s="10"/>
    </row>
    <row r="487" spans="1:35" ht="15.75" customHeight="1" x14ac:dyDescent="0.25">
      <c r="A487" s="6">
        <v>984</v>
      </c>
      <c r="B487" s="11" t="s">
        <v>112</v>
      </c>
      <c r="C487" s="11" t="s">
        <v>3322</v>
      </c>
      <c r="D487" s="11" t="s">
        <v>3395</v>
      </c>
      <c r="E487" s="12">
        <v>31099</v>
      </c>
      <c r="F487" s="19"/>
      <c r="G487" s="12">
        <v>43881</v>
      </c>
      <c r="H487" s="11" t="s">
        <v>783</v>
      </c>
      <c r="I487" s="14" t="s">
        <v>199</v>
      </c>
      <c r="J487" s="11" t="s">
        <v>97</v>
      </c>
      <c r="K487" s="11" t="s">
        <v>82</v>
      </c>
      <c r="L487" s="14" t="s">
        <v>82</v>
      </c>
      <c r="M487" s="11" t="s">
        <v>650</v>
      </c>
      <c r="N487" s="15">
        <v>0.62</v>
      </c>
      <c r="O487" s="15" t="str">
        <f>VLOOKUP(A487,Result!A:D,2,FALSE)</f>
        <v>No</v>
      </c>
      <c r="P487" s="15">
        <f>VLOOKUP(A487,Result!A:D,4,FALSE)</f>
        <v>0</v>
      </c>
      <c r="Q487" s="16">
        <f>VLOOKUP(A487,Result!A:D,3,FALSE)</f>
        <v>0</v>
      </c>
      <c r="R487" s="16">
        <f>VLOOKUP(A487,Result!A:E,5,FALSE)</f>
        <v>0</v>
      </c>
      <c r="S487" s="28">
        <f>P487+Q487+R487</f>
        <v>0</v>
      </c>
      <c r="T487" s="32">
        <f t="shared" si="30"/>
        <v>0</v>
      </c>
      <c r="U487" s="32">
        <f t="shared" si="31"/>
        <v>0</v>
      </c>
      <c r="V487" s="33">
        <f t="shared" si="29"/>
        <v>328.5</v>
      </c>
      <c r="W487" s="34">
        <f t="shared" si="32"/>
        <v>328.5</v>
      </c>
      <c r="X487" s="10"/>
      <c r="Y487" s="10"/>
      <c r="Z487" s="10"/>
      <c r="AA487" s="10"/>
      <c r="AB487" s="10"/>
      <c r="AC487" s="10"/>
      <c r="AD487" s="10"/>
      <c r="AE487" s="10"/>
      <c r="AF487" s="10"/>
      <c r="AG487" s="10"/>
      <c r="AH487" s="10"/>
      <c r="AI487" s="10"/>
    </row>
    <row r="488" spans="1:35" ht="15.75" customHeight="1" x14ac:dyDescent="0.25">
      <c r="A488" s="6">
        <v>985</v>
      </c>
      <c r="B488" s="11" t="s">
        <v>112</v>
      </c>
      <c r="C488" s="11" t="s">
        <v>3322</v>
      </c>
      <c r="D488" s="11" t="s">
        <v>3396</v>
      </c>
      <c r="E488" s="12">
        <v>12120</v>
      </c>
      <c r="F488" s="19"/>
      <c r="G488" s="12">
        <v>43851</v>
      </c>
      <c r="H488" s="11" t="s">
        <v>78</v>
      </c>
      <c r="I488" s="14" t="s">
        <v>3397</v>
      </c>
      <c r="J488" s="11" t="s">
        <v>3398</v>
      </c>
      <c r="K488" s="11" t="s">
        <v>82</v>
      </c>
      <c r="L488" s="14" t="s">
        <v>82</v>
      </c>
      <c r="M488" s="11"/>
      <c r="N488" s="15">
        <v>2.6669999999999998</v>
      </c>
      <c r="O488" s="15" t="str">
        <f>VLOOKUP(A488,Result!A:D,2,FALSE)</f>
        <v>No</v>
      </c>
      <c r="P488" s="15">
        <f>VLOOKUP(A488,Result!A:D,4,FALSE)</f>
        <v>3.0049999999999999</v>
      </c>
      <c r="Q488" s="16">
        <f>VLOOKUP(A488,Result!A:D,3,FALSE)</f>
        <v>0</v>
      </c>
      <c r="R488" s="16">
        <f>VLOOKUP(A488,Result!A:E,5,FALSE)</f>
        <v>0.46500000000000002</v>
      </c>
      <c r="S488" s="28">
        <f>P488+Q488+R488</f>
        <v>3.4699999999999998</v>
      </c>
      <c r="T488" s="32">
        <f t="shared" si="30"/>
        <v>279</v>
      </c>
      <c r="U488" s="32">
        <f t="shared" si="31"/>
        <v>2533.0999999999995</v>
      </c>
      <c r="V488" s="33">
        <f t="shared" si="29"/>
        <v>328.5</v>
      </c>
      <c r="W488" s="34">
        <f t="shared" si="32"/>
        <v>2861.5999999999995</v>
      </c>
      <c r="X488" s="10"/>
      <c r="Y488" s="10"/>
      <c r="Z488" s="10"/>
      <c r="AA488" s="10"/>
      <c r="AB488" s="10"/>
      <c r="AC488" s="10"/>
      <c r="AD488" s="10"/>
      <c r="AE488" s="10"/>
      <c r="AF488" s="10"/>
      <c r="AG488" s="10"/>
      <c r="AH488" s="10"/>
      <c r="AI488" s="10"/>
    </row>
    <row r="489" spans="1:35" ht="15.75" customHeight="1" x14ac:dyDescent="0.25">
      <c r="A489" s="6">
        <v>986</v>
      </c>
      <c r="B489" s="11" t="s">
        <v>112</v>
      </c>
      <c r="C489" s="11" t="s">
        <v>3322</v>
      </c>
      <c r="D489" s="11" t="s">
        <v>3399</v>
      </c>
      <c r="E489" s="12">
        <v>20170</v>
      </c>
      <c r="F489" s="17">
        <v>43963</v>
      </c>
      <c r="G489" s="12">
        <v>43910</v>
      </c>
      <c r="H489" s="11" t="s">
        <v>78</v>
      </c>
      <c r="I489" s="14" t="s">
        <v>97</v>
      </c>
      <c r="J489" s="11" t="s">
        <v>97</v>
      </c>
      <c r="K489" s="11" t="s">
        <v>82</v>
      </c>
      <c r="L489" s="14" t="s">
        <v>3400</v>
      </c>
      <c r="M489" s="11" t="s">
        <v>82</v>
      </c>
      <c r="N489" s="15" t="s">
        <v>85</v>
      </c>
      <c r="O489" s="15" t="str">
        <f>VLOOKUP(A489,Result!A:D,2,FALSE)</f>
        <v>No</v>
      </c>
      <c r="P489" s="15">
        <f>VLOOKUP(A489,Result!A:D,4,FALSE)</f>
        <v>0</v>
      </c>
      <c r="Q489" s="16">
        <f>VLOOKUP(A489,Result!A:D,3,FALSE)</f>
        <v>0.30499999999999999</v>
      </c>
      <c r="R489" s="16">
        <f>VLOOKUP(A489,Result!A:E,5,FALSE)</f>
        <v>0</v>
      </c>
      <c r="S489" s="28">
        <f>P489+Q489+R489</f>
        <v>0.30499999999999999</v>
      </c>
      <c r="T489" s="32">
        <f t="shared" si="30"/>
        <v>183</v>
      </c>
      <c r="U489" s="32">
        <f t="shared" si="31"/>
        <v>222.65</v>
      </c>
      <c r="V489" s="33">
        <f t="shared" si="29"/>
        <v>328.5</v>
      </c>
      <c r="W489" s="34">
        <f t="shared" si="32"/>
        <v>551.15</v>
      </c>
      <c r="X489" s="10"/>
      <c r="Y489" s="10"/>
      <c r="Z489" s="10"/>
      <c r="AA489" s="10"/>
      <c r="AB489" s="10"/>
      <c r="AC489" s="10"/>
      <c r="AD489" s="10"/>
      <c r="AE489" s="10"/>
      <c r="AF489" s="10"/>
      <c r="AG489" s="10"/>
      <c r="AH489" s="10"/>
      <c r="AI489" s="10"/>
    </row>
    <row r="490" spans="1:35" ht="15.75" customHeight="1" x14ac:dyDescent="0.25">
      <c r="A490" s="6">
        <v>987</v>
      </c>
      <c r="B490" s="11" t="s">
        <v>112</v>
      </c>
      <c r="C490" s="11" t="s">
        <v>3322</v>
      </c>
      <c r="D490" s="11" t="s">
        <v>3401</v>
      </c>
      <c r="E490" s="12">
        <v>18856</v>
      </c>
      <c r="F490" s="13">
        <v>43958</v>
      </c>
      <c r="G490" s="11"/>
      <c r="H490" s="18"/>
      <c r="I490" s="14"/>
      <c r="J490" s="11"/>
      <c r="K490" s="11"/>
      <c r="L490" s="14"/>
      <c r="M490" s="11"/>
      <c r="N490" s="15" t="s">
        <v>85</v>
      </c>
      <c r="O490" s="15" t="str">
        <f>VLOOKUP(A490,Result!A:D,2,FALSE)</f>
        <v>No</v>
      </c>
      <c r="P490" s="15">
        <f>VLOOKUP(A490,Result!A:D,4,FALSE)</f>
        <v>0</v>
      </c>
      <c r="Q490" s="16">
        <f>VLOOKUP(A490,Result!A:D,3,FALSE)</f>
        <v>0</v>
      </c>
      <c r="R490" s="16">
        <f>VLOOKUP(A490,Result!A:E,5,FALSE)</f>
        <v>0</v>
      </c>
      <c r="S490" s="28">
        <f>P490+Q490+R490</f>
        <v>0</v>
      </c>
      <c r="T490" s="32">
        <f t="shared" si="30"/>
        <v>0</v>
      </c>
      <c r="U490" s="32">
        <f t="shared" si="31"/>
        <v>0</v>
      </c>
      <c r="V490" s="33">
        <f t="shared" si="29"/>
        <v>328.5</v>
      </c>
      <c r="W490" s="34">
        <f t="shared" si="32"/>
        <v>328.5</v>
      </c>
      <c r="X490" s="10"/>
      <c r="Y490" s="10"/>
      <c r="Z490" s="10"/>
      <c r="AA490" s="10"/>
      <c r="AB490" s="10"/>
      <c r="AC490" s="10"/>
      <c r="AD490" s="10"/>
      <c r="AE490" s="10"/>
      <c r="AF490" s="10"/>
      <c r="AG490" s="10"/>
      <c r="AH490" s="10"/>
      <c r="AI490" s="10"/>
    </row>
    <row r="491" spans="1:35" ht="15.75" customHeight="1" x14ac:dyDescent="0.25">
      <c r="A491" s="6">
        <v>988</v>
      </c>
      <c r="B491" s="11" t="s">
        <v>112</v>
      </c>
      <c r="C491" s="11" t="s">
        <v>3365</v>
      </c>
      <c r="D491" s="11" t="s">
        <v>3402</v>
      </c>
      <c r="E491" s="12">
        <v>13532</v>
      </c>
      <c r="F491" s="13">
        <v>43956</v>
      </c>
      <c r="G491" s="11"/>
      <c r="H491" s="18"/>
      <c r="I491" s="14"/>
      <c r="J491" s="11"/>
      <c r="K491" s="11"/>
      <c r="L491" s="14"/>
      <c r="M491" s="11"/>
      <c r="N491" s="15" t="s">
        <v>85</v>
      </c>
      <c r="O491" s="15" t="str">
        <f>VLOOKUP(A491,Result!A:D,2,FALSE)</f>
        <v>No</v>
      </c>
      <c r="P491" s="15">
        <f>VLOOKUP(A491,Result!A:D,4,FALSE)</f>
        <v>0</v>
      </c>
      <c r="Q491" s="16">
        <f>VLOOKUP(A491,Result!A:D,3,FALSE)</f>
        <v>0</v>
      </c>
      <c r="R491" s="16">
        <f>VLOOKUP(A491,Result!A:E,5,FALSE)</f>
        <v>0</v>
      </c>
      <c r="S491" s="28">
        <f>P491+Q491+R491</f>
        <v>0</v>
      </c>
      <c r="T491" s="32">
        <f t="shared" si="30"/>
        <v>0</v>
      </c>
      <c r="U491" s="32">
        <f t="shared" si="31"/>
        <v>0</v>
      </c>
      <c r="V491" s="33">
        <f t="shared" si="29"/>
        <v>328.5</v>
      </c>
      <c r="W491" s="34">
        <f t="shared" si="32"/>
        <v>328.5</v>
      </c>
      <c r="X491" s="10"/>
      <c r="Y491" s="10"/>
      <c r="Z491" s="10"/>
      <c r="AA491" s="10"/>
      <c r="AB491" s="10"/>
      <c r="AC491" s="10"/>
      <c r="AD491" s="10"/>
      <c r="AE491" s="10"/>
      <c r="AF491" s="10"/>
      <c r="AG491" s="10"/>
      <c r="AH491" s="10"/>
      <c r="AI491" s="10"/>
    </row>
    <row r="492" spans="1:35" ht="15.75" customHeight="1" x14ac:dyDescent="0.25">
      <c r="A492" s="6">
        <v>989</v>
      </c>
      <c r="B492" s="11" t="s">
        <v>112</v>
      </c>
      <c r="C492" s="11" t="s">
        <v>3365</v>
      </c>
      <c r="D492" s="11" t="s">
        <v>3403</v>
      </c>
      <c r="E492" s="12">
        <v>17644</v>
      </c>
      <c r="F492" s="23"/>
      <c r="G492" s="12">
        <v>43876</v>
      </c>
      <c r="H492" s="11" t="s">
        <v>78</v>
      </c>
      <c r="I492" s="14" t="s">
        <v>3404</v>
      </c>
      <c r="J492" s="11" t="s">
        <v>80</v>
      </c>
      <c r="K492" s="11" t="s">
        <v>82</v>
      </c>
      <c r="L492" s="14" t="s">
        <v>82</v>
      </c>
      <c r="M492" s="11" t="s">
        <v>3405</v>
      </c>
      <c r="N492" s="15">
        <v>1.95</v>
      </c>
      <c r="O492" s="15" t="str">
        <f>VLOOKUP(A492,Result!A:D,2,FALSE)</f>
        <v>No</v>
      </c>
      <c r="P492" s="15">
        <f>VLOOKUP(A492,Result!A:D,4,FALSE)</f>
        <v>0.65799999999999992</v>
      </c>
      <c r="Q492" s="16">
        <f>VLOOKUP(A492,Result!A:D,3,FALSE)</f>
        <v>0</v>
      </c>
      <c r="R492" s="16">
        <f>VLOOKUP(A492,Result!A:E,5,FALSE)</f>
        <v>0</v>
      </c>
      <c r="S492" s="28">
        <f>P492+Q492+R492</f>
        <v>0.65799999999999992</v>
      </c>
      <c r="T492" s="32">
        <f t="shared" si="30"/>
        <v>0</v>
      </c>
      <c r="U492" s="32">
        <f t="shared" si="31"/>
        <v>480.33999999999992</v>
      </c>
      <c r="V492" s="33">
        <f t="shared" si="29"/>
        <v>328.5</v>
      </c>
      <c r="W492" s="34">
        <f t="shared" si="32"/>
        <v>808.83999999999992</v>
      </c>
      <c r="X492" s="10"/>
      <c r="Y492" s="10"/>
      <c r="Z492" s="10"/>
      <c r="AA492" s="10"/>
      <c r="AB492" s="10"/>
      <c r="AC492" s="10"/>
      <c r="AD492" s="10"/>
      <c r="AE492" s="10"/>
      <c r="AF492" s="10"/>
      <c r="AG492" s="10"/>
      <c r="AH492" s="10"/>
      <c r="AI492" s="10"/>
    </row>
    <row r="493" spans="1:35" ht="15.75" customHeight="1" x14ac:dyDescent="0.25">
      <c r="A493" s="6">
        <v>990</v>
      </c>
      <c r="B493" s="11" t="s">
        <v>112</v>
      </c>
      <c r="C493" s="11" t="s">
        <v>3322</v>
      </c>
      <c r="D493" s="11" t="s">
        <v>3406</v>
      </c>
      <c r="E493" s="12">
        <v>20700</v>
      </c>
      <c r="F493" s="19"/>
      <c r="G493" s="12">
        <v>43881</v>
      </c>
      <c r="H493" s="11" t="s">
        <v>783</v>
      </c>
      <c r="I493" s="14" t="s">
        <v>115</v>
      </c>
      <c r="J493" s="11" t="s">
        <v>97</v>
      </c>
      <c r="K493" s="11" t="s">
        <v>82</v>
      </c>
      <c r="L493" s="14" t="s">
        <v>82</v>
      </c>
      <c r="M493" s="11" t="s">
        <v>650</v>
      </c>
      <c r="N493" s="15">
        <v>0.41</v>
      </c>
      <c r="O493" s="15" t="str">
        <f>VLOOKUP(A493,Result!A:D,2,FALSE)</f>
        <v>No</v>
      </c>
      <c r="P493" s="15">
        <f>VLOOKUP(A493,Result!A:D,4,FALSE)</f>
        <v>0</v>
      </c>
      <c r="Q493" s="16">
        <f>VLOOKUP(A493,Result!A:D,3,FALSE)</f>
        <v>0</v>
      </c>
      <c r="R493" s="16">
        <f>VLOOKUP(A493,Result!A:E,5,FALSE)</f>
        <v>0</v>
      </c>
      <c r="S493" s="28">
        <f>P493+Q493+R493</f>
        <v>0</v>
      </c>
      <c r="T493" s="32">
        <f t="shared" si="30"/>
        <v>0</v>
      </c>
      <c r="U493" s="32">
        <f t="shared" si="31"/>
        <v>0</v>
      </c>
      <c r="V493" s="33">
        <f t="shared" si="29"/>
        <v>328.5</v>
      </c>
      <c r="W493" s="34">
        <f t="shared" si="32"/>
        <v>328.5</v>
      </c>
      <c r="X493" s="10"/>
      <c r="Y493" s="10"/>
      <c r="Z493" s="10"/>
      <c r="AA493" s="10"/>
      <c r="AB493" s="10"/>
      <c r="AC493" s="10"/>
      <c r="AD493" s="10"/>
      <c r="AE493" s="10"/>
      <c r="AF493" s="10"/>
      <c r="AG493" s="10"/>
      <c r="AH493" s="10"/>
      <c r="AI493" s="10"/>
    </row>
    <row r="494" spans="1:35" ht="15.75" customHeight="1" x14ac:dyDescent="0.25">
      <c r="A494" s="6">
        <v>991</v>
      </c>
      <c r="B494" s="11" t="s">
        <v>112</v>
      </c>
      <c r="C494" s="11" t="s">
        <v>3322</v>
      </c>
      <c r="D494" s="11" t="s">
        <v>3407</v>
      </c>
      <c r="E494" s="12">
        <v>22987</v>
      </c>
      <c r="F494" s="19"/>
      <c r="G494" s="12">
        <v>43882</v>
      </c>
      <c r="H494" s="11" t="s">
        <v>783</v>
      </c>
      <c r="I494" s="14" t="s">
        <v>3408</v>
      </c>
      <c r="J494" s="11" t="s">
        <v>80</v>
      </c>
      <c r="K494" s="11" t="s">
        <v>3409</v>
      </c>
      <c r="L494" s="14" t="s">
        <v>3410</v>
      </c>
      <c r="M494" s="11" t="s">
        <v>1018</v>
      </c>
      <c r="N494" s="15">
        <v>0.89</v>
      </c>
      <c r="O494" s="15" t="str">
        <f>VLOOKUP(A494,Result!A:D,2,FALSE)</f>
        <v>No</v>
      </c>
      <c r="P494" s="15">
        <f>VLOOKUP(A494,Result!A:D,4,FALSE)</f>
        <v>1.35</v>
      </c>
      <c r="Q494" s="16">
        <f>VLOOKUP(A494,Result!A:D,3,FALSE)</f>
        <v>0.35299999999999998</v>
      </c>
      <c r="R494" s="16">
        <f>VLOOKUP(A494,Result!A:E,5,FALSE)</f>
        <v>0</v>
      </c>
      <c r="S494" s="28">
        <f>P494+Q494+R494</f>
        <v>1.7030000000000001</v>
      </c>
      <c r="T494" s="32">
        <f t="shared" si="30"/>
        <v>211.79999999999998</v>
      </c>
      <c r="U494" s="32">
        <f t="shared" si="31"/>
        <v>1243.19</v>
      </c>
      <c r="V494" s="33">
        <f t="shared" ref="V494:V557" si="33">SUM(0.45*73/0.1)</f>
        <v>328.5</v>
      </c>
      <c r="W494" s="34">
        <f t="shared" si="32"/>
        <v>1571.69</v>
      </c>
      <c r="X494" s="10"/>
      <c r="Y494" s="10"/>
      <c r="Z494" s="10"/>
      <c r="AA494" s="10"/>
      <c r="AB494" s="10"/>
      <c r="AC494" s="10"/>
      <c r="AD494" s="10"/>
      <c r="AE494" s="10"/>
      <c r="AF494" s="10"/>
      <c r="AG494" s="10"/>
      <c r="AH494" s="10"/>
      <c r="AI494" s="10"/>
    </row>
    <row r="495" spans="1:35" ht="15.75" customHeight="1" x14ac:dyDescent="0.25">
      <c r="A495" s="6">
        <v>992</v>
      </c>
      <c r="B495" s="11" t="s">
        <v>112</v>
      </c>
      <c r="C495" s="11" t="s">
        <v>3322</v>
      </c>
      <c r="D495" s="11" t="s">
        <v>3411</v>
      </c>
      <c r="E495" s="12">
        <v>13742</v>
      </c>
      <c r="F495" s="17">
        <v>43973</v>
      </c>
      <c r="G495" s="12">
        <v>43882</v>
      </c>
      <c r="H495" s="11" t="s">
        <v>783</v>
      </c>
      <c r="I495" s="14" t="s">
        <v>3412</v>
      </c>
      <c r="J495" s="11" t="s">
        <v>3413</v>
      </c>
      <c r="K495" s="11" t="s">
        <v>82</v>
      </c>
      <c r="L495" s="14" t="s">
        <v>82</v>
      </c>
      <c r="M495" s="11" t="s">
        <v>3414</v>
      </c>
      <c r="N495" s="15">
        <v>0.47</v>
      </c>
      <c r="O495" s="15" t="str">
        <f>VLOOKUP(A495,Result!A:D,2,FALSE)</f>
        <v>No</v>
      </c>
      <c r="P495" s="15">
        <f>VLOOKUP(A495,Result!A:D,4,FALSE)</f>
        <v>0.70799999999999996</v>
      </c>
      <c r="Q495" s="16">
        <f>VLOOKUP(A495,Result!A:D,3,FALSE)</f>
        <v>0</v>
      </c>
      <c r="R495" s="16">
        <f>VLOOKUP(A495,Result!A:E,5,FALSE)</f>
        <v>0</v>
      </c>
      <c r="S495" s="28">
        <f>P495+Q495+R495</f>
        <v>0.70799999999999996</v>
      </c>
      <c r="T495" s="32">
        <f t="shared" si="30"/>
        <v>0</v>
      </c>
      <c r="U495" s="32">
        <f t="shared" si="31"/>
        <v>516.83999999999992</v>
      </c>
      <c r="V495" s="33">
        <f t="shared" si="33"/>
        <v>328.5</v>
      </c>
      <c r="W495" s="34">
        <f t="shared" si="32"/>
        <v>845.33999999999992</v>
      </c>
      <c r="X495" s="10"/>
      <c r="Y495" s="10"/>
      <c r="Z495" s="10"/>
      <c r="AA495" s="10"/>
      <c r="AB495" s="10"/>
      <c r="AC495" s="10"/>
      <c r="AD495" s="10"/>
      <c r="AE495" s="10"/>
      <c r="AF495" s="10"/>
      <c r="AG495" s="10"/>
      <c r="AH495" s="10"/>
      <c r="AI495" s="10"/>
    </row>
    <row r="496" spans="1:35" ht="15.75" customHeight="1" x14ac:dyDescent="0.25">
      <c r="A496" s="6">
        <v>993</v>
      </c>
      <c r="B496" s="11" t="s">
        <v>112</v>
      </c>
      <c r="C496" s="11" t="s">
        <v>3322</v>
      </c>
      <c r="D496" s="11" t="s">
        <v>3415</v>
      </c>
      <c r="E496" s="12">
        <v>15154</v>
      </c>
      <c r="F496" s="13">
        <v>43944</v>
      </c>
      <c r="G496" s="12">
        <v>43882</v>
      </c>
      <c r="H496" s="11" t="s">
        <v>783</v>
      </c>
      <c r="I496" s="14" t="s">
        <v>97</v>
      </c>
      <c r="J496" s="11" t="s">
        <v>97</v>
      </c>
      <c r="K496" s="11" t="s">
        <v>82</v>
      </c>
      <c r="L496" s="14" t="s">
        <v>82</v>
      </c>
      <c r="M496" s="11" t="s">
        <v>1018</v>
      </c>
      <c r="N496" s="15">
        <v>0.99</v>
      </c>
      <c r="O496" s="15" t="str">
        <f>VLOOKUP(A496,Result!A:D,2,FALSE)</f>
        <v>No</v>
      </c>
      <c r="P496" s="15">
        <f>VLOOKUP(A496,Result!A:D,4,FALSE)</f>
        <v>0</v>
      </c>
      <c r="Q496" s="16">
        <f>VLOOKUP(A496,Result!A:D,3,FALSE)</f>
        <v>0</v>
      </c>
      <c r="R496" s="16">
        <f>VLOOKUP(A496,Result!A:E,5,FALSE)</f>
        <v>0</v>
      </c>
      <c r="S496" s="28">
        <f>P496+Q496+R496</f>
        <v>0</v>
      </c>
      <c r="T496" s="32">
        <f t="shared" si="30"/>
        <v>0</v>
      </c>
      <c r="U496" s="32">
        <f t="shared" si="31"/>
        <v>0</v>
      </c>
      <c r="V496" s="33">
        <f t="shared" si="33"/>
        <v>328.5</v>
      </c>
      <c r="W496" s="34">
        <f t="shared" si="32"/>
        <v>328.5</v>
      </c>
      <c r="X496" s="10"/>
      <c r="Y496" s="10"/>
      <c r="Z496" s="10"/>
      <c r="AA496" s="10"/>
      <c r="AB496" s="10"/>
      <c r="AC496" s="10"/>
      <c r="AD496" s="10"/>
      <c r="AE496" s="10"/>
      <c r="AF496" s="10"/>
      <c r="AG496" s="10"/>
      <c r="AH496" s="10"/>
      <c r="AI496" s="10"/>
    </row>
    <row r="497" spans="1:35" ht="15.75" customHeight="1" x14ac:dyDescent="0.25">
      <c r="A497" s="6">
        <v>994</v>
      </c>
      <c r="B497" s="11" t="s">
        <v>112</v>
      </c>
      <c r="C497" s="11" t="s">
        <v>3322</v>
      </c>
      <c r="D497" s="11" t="s">
        <v>3416</v>
      </c>
      <c r="E497" s="12">
        <v>18330</v>
      </c>
      <c r="F497" s="13">
        <v>44007</v>
      </c>
      <c r="G497" s="11"/>
      <c r="H497" s="18"/>
      <c r="I497" s="14"/>
      <c r="J497" s="11"/>
      <c r="K497" s="11"/>
      <c r="L497" s="14"/>
      <c r="M497" s="11"/>
      <c r="N497" s="15" t="s">
        <v>85</v>
      </c>
      <c r="O497" s="15" t="str">
        <f>VLOOKUP(A497,Result!A:D,2,FALSE)</f>
        <v>No</v>
      </c>
      <c r="P497" s="15">
        <f>VLOOKUP(A497,Result!A:D,4,FALSE)</f>
        <v>0</v>
      </c>
      <c r="Q497" s="16">
        <f>VLOOKUP(A497,Result!A:D,3,FALSE)</f>
        <v>0</v>
      </c>
      <c r="R497" s="16">
        <f>VLOOKUP(A497,Result!A:E,5,FALSE)</f>
        <v>0</v>
      </c>
      <c r="S497" s="28">
        <f>P497+Q497+R497</f>
        <v>0</v>
      </c>
      <c r="T497" s="32">
        <f t="shared" si="30"/>
        <v>0</v>
      </c>
      <c r="U497" s="32">
        <f t="shared" si="31"/>
        <v>0</v>
      </c>
      <c r="V497" s="33">
        <f t="shared" si="33"/>
        <v>328.5</v>
      </c>
      <c r="W497" s="34">
        <f t="shared" si="32"/>
        <v>328.5</v>
      </c>
      <c r="X497" s="10"/>
      <c r="Y497" s="10"/>
      <c r="Z497" s="10"/>
      <c r="AA497" s="10"/>
      <c r="AB497" s="10"/>
      <c r="AC497" s="10"/>
      <c r="AD497" s="10"/>
      <c r="AE497" s="10"/>
      <c r="AF497" s="10"/>
      <c r="AG497" s="10"/>
      <c r="AH497" s="10"/>
      <c r="AI497" s="10"/>
    </row>
    <row r="498" spans="1:35" ht="15.75" customHeight="1" x14ac:dyDescent="0.25">
      <c r="A498" s="6">
        <v>995</v>
      </c>
      <c r="B498" s="11" t="s">
        <v>112</v>
      </c>
      <c r="C498" s="11" t="s">
        <v>3322</v>
      </c>
      <c r="D498" s="11" t="s">
        <v>3417</v>
      </c>
      <c r="E498" s="12">
        <v>28348</v>
      </c>
      <c r="F498" s="19"/>
      <c r="G498" s="12">
        <v>43882</v>
      </c>
      <c r="H498" s="11" t="s">
        <v>783</v>
      </c>
      <c r="I498" s="14" t="s">
        <v>115</v>
      </c>
      <c r="J498" s="11" t="s">
        <v>97</v>
      </c>
      <c r="K498" s="11" t="s">
        <v>82</v>
      </c>
      <c r="L498" s="14" t="s">
        <v>82</v>
      </c>
      <c r="M498" s="11" t="s">
        <v>650</v>
      </c>
      <c r="N498" s="15">
        <v>0.53</v>
      </c>
      <c r="O498" s="15" t="str">
        <f>VLOOKUP(A498,Result!A:D,2,FALSE)</f>
        <v>No</v>
      </c>
      <c r="P498" s="15">
        <f>VLOOKUP(A498,Result!A:D,4,FALSE)</f>
        <v>0</v>
      </c>
      <c r="Q498" s="16">
        <f>VLOOKUP(A498,Result!A:D,3,FALSE)</f>
        <v>0</v>
      </c>
      <c r="R498" s="16">
        <f>VLOOKUP(A498,Result!A:E,5,FALSE)</f>
        <v>0</v>
      </c>
      <c r="S498" s="28">
        <f>P498+Q498+R498</f>
        <v>0</v>
      </c>
      <c r="T498" s="32">
        <f t="shared" si="30"/>
        <v>0</v>
      </c>
      <c r="U498" s="32">
        <f t="shared" si="31"/>
        <v>0</v>
      </c>
      <c r="V498" s="33">
        <f t="shared" si="33"/>
        <v>328.5</v>
      </c>
      <c r="W498" s="34">
        <f t="shared" si="32"/>
        <v>328.5</v>
      </c>
      <c r="X498" s="10"/>
      <c r="Y498" s="10"/>
      <c r="Z498" s="10"/>
      <c r="AA498" s="10"/>
      <c r="AB498" s="10"/>
      <c r="AC498" s="10"/>
      <c r="AD498" s="10"/>
      <c r="AE498" s="10"/>
      <c r="AF498" s="10"/>
      <c r="AG498" s="10"/>
      <c r="AH498" s="10"/>
      <c r="AI498" s="10"/>
    </row>
    <row r="499" spans="1:35" ht="15.75" customHeight="1" x14ac:dyDescent="0.25">
      <c r="A499" s="6">
        <v>996</v>
      </c>
      <c r="B499" s="11" t="s">
        <v>112</v>
      </c>
      <c r="C499" s="11" t="s">
        <v>3322</v>
      </c>
      <c r="D499" s="11" t="s">
        <v>3418</v>
      </c>
      <c r="E499" s="12">
        <v>19615</v>
      </c>
      <c r="F499" s="19"/>
      <c r="G499" s="12">
        <v>43882</v>
      </c>
      <c r="H499" s="11" t="s">
        <v>783</v>
      </c>
      <c r="I499" s="14" t="s">
        <v>3419</v>
      </c>
      <c r="J499" s="11" t="s">
        <v>80</v>
      </c>
      <c r="K499" s="11" t="s">
        <v>82</v>
      </c>
      <c r="L499" s="14" t="s">
        <v>82</v>
      </c>
      <c r="M499" s="11" t="s">
        <v>3420</v>
      </c>
      <c r="N499" s="15">
        <v>0.45</v>
      </c>
      <c r="O499" s="15" t="str">
        <f>VLOOKUP(A499,Result!A:D,2,FALSE)</f>
        <v>No</v>
      </c>
      <c r="P499" s="15">
        <f>VLOOKUP(A499,Result!A:D,4,FALSE)</f>
        <v>0.36799999999999999</v>
      </c>
      <c r="Q499" s="16">
        <f>VLOOKUP(A499,Result!A:D,3,FALSE)</f>
        <v>0</v>
      </c>
      <c r="R499" s="16">
        <f>VLOOKUP(A499,Result!A:E,5,FALSE)</f>
        <v>0</v>
      </c>
      <c r="S499" s="28">
        <f>P499+Q499+R499</f>
        <v>0.36799999999999999</v>
      </c>
      <c r="T499" s="32">
        <f t="shared" si="30"/>
        <v>0</v>
      </c>
      <c r="U499" s="32">
        <f t="shared" si="31"/>
        <v>268.64</v>
      </c>
      <c r="V499" s="33">
        <f t="shared" si="33"/>
        <v>328.5</v>
      </c>
      <c r="W499" s="34">
        <f t="shared" si="32"/>
        <v>597.14</v>
      </c>
      <c r="X499" s="10"/>
      <c r="Y499" s="10"/>
      <c r="Z499" s="10"/>
      <c r="AA499" s="10"/>
      <c r="AB499" s="10"/>
      <c r="AC499" s="10"/>
      <c r="AD499" s="10"/>
      <c r="AE499" s="10"/>
      <c r="AF499" s="10"/>
      <c r="AG499" s="10"/>
      <c r="AH499" s="10"/>
      <c r="AI499" s="10"/>
    </row>
    <row r="500" spans="1:35" ht="15.75" customHeight="1" x14ac:dyDescent="0.25">
      <c r="A500" s="6">
        <v>997</v>
      </c>
      <c r="B500" s="11" t="s">
        <v>112</v>
      </c>
      <c r="C500" s="11" t="s">
        <v>3322</v>
      </c>
      <c r="D500" s="11" t="s">
        <v>3421</v>
      </c>
      <c r="E500" s="12">
        <v>20043</v>
      </c>
      <c r="F500" s="13">
        <v>43990</v>
      </c>
      <c r="G500" s="12">
        <v>43882</v>
      </c>
      <c r="H500" s="11" t="s">
        <v>783</v>
      </c>
      <c r="I500" s="14" t="s">
        <v>97</v>
      </c>
      <c r="J500" s="11" t="s">
        <v>97</v>
      </c>
      <c r="K500" s="11" t="s">
        <v>82</v>
      </c>
      <c r="L500" s="14" t="s">
        <v>3422</v>
      </c>
      <c r="M500" s="11" t="s">
        <v>82</v>
      </c>
      <c r="N500" s="15">
        <v>0.46</v>
      </c>
      <c r="O500" s="15" t="str">
        <f>VLOOKUP(A500,Result!A:D,2,FALSE)</f>
        <v>No</v>
      </c>
      <c r="P500" s="15">
        <f>VLOOKUP(A500,Result!A:D,4,FALSE)</f>
        <v>0</v>
      </c>
      <c r="Q500" s="16">
        <f>VLOOKUP(A500,Result!A:D,3,FALSE)</f>
        <v>0.67300000000000004</v>
      </c>
      <c r="R500" s="16">
        <f>VLOOKUP(A500,Result!A:E,5,FALSE)</f>
        <v>0</v>
      </c>
      <c r="S500" s="28">
        <f>P500+Q500+R500</f>
        <v>0.67300000000000004</v>
      </c>
      <c r="T500" s="32">
        <f t="shared" si="30"/>
        <v>403.8</v>
      </c>
      <c r="U500" s="32">
        <f t="shared" si="31"/>
        <v>491.29</v>
      </c>
      <c r="V500" s="33">
        <f t="shared" si="33"/>
        <v>328.5</v>
      </c>
      <c r="W500" s="34">
        <f t="shared" si="32"/>
        <v>819.79</v>
      </c>
      <c r="X500" s="10"/>
      <c r="Y500" s="10"/>
      <c r="Z500" s="10"/>
      <c r="AA500" s="10"/>
      <c r="AB500" s="10"/>
      <c r="AC500" s="10"/>
      <c r="AD500" s="10"/>
      <c r="AE500" s="10"/>
      <c r="AF500" s="10"/>
      <c r="AG500" s="10"/>
      <c r="AH500" s="10"/>
      <c r="AI500" s="10"/>
    </row>
    <row r="501" spans="1:35" ht="15.75" customHeight="1" x14ac:dyDescent="0.25">
      <c r="A501" s="6">
        <v>998</v>
      </c>
      <c r="B501" s="11" t="s">
        <v>112</v>
      </c>
      <c r="C501" s="11" t="s">
        <v>3322</v>
      </c>
      <c r="D501" s="11" t="s">
        <v>3423</v>
      </c>
      <c r="E501" s="12">
        <v>19559</v>
      </c>
      <c r="F501" s="17">
        <v>43938</v>
      </c>
      <c r="G501" s="12">
        <v>43910</v>
      </c>
      <c r="H501" s="11" t="s">
        <v>78</v>
      </c>
      <c r="I501" s="14" t="s">
        <v>194</v>
      </c>
      <c r="J501" s="11" t="s">
        <v>80</v>
      </c>
      <c r="K501" s="11" t="s">
        <v>2313</v>
      </c>
      <c r="L501" s="14" t="s">
        <v>3424</v>
      </c>
      <c r="M501" s="11" t="s">
        <v>3425</v>
      </c>
      <c r="N501" s="15" t="s">
        <v>85</v>
      </c>
      <c r="O501" s="15" t="str">
        <f>VLOOKUP(A501,Result!A:D,2,FALSE)</f>
        <v>Yes</v>
      </c>
      <c r="P501" s="15">
        <f>VLOOKUP(A501,Result!A:D,4,FALSE)</f>
        <v>0.307</v>
      </c>
      <c r="Q501" s="16">
        <f>VLOOKUP(A501,Result!A:D,3,FALSE)</f>
        <v>1.597</v>
      </c>
      <c r="R501" s="16">
        <f>VLOOKUP(A501,Result!A:E,5,FALSE)</f>
        <v>0.152</v>
      </c>
      <c r="S501" s="28">
        <f>P501+Q501+R501</f>
        <v>2.056</v>
      </c>
      <c r="T501" s="32">
        <f t="shared" si="30"/>
        <v>1049.3999999999999</v>
      </c>
      <c r="U501" s="32">
        <f t="shared" si="31"/>
        <v>1500.8799999999999</v>
      </c>
      <c r="V501" s="33">
        <f t="shared" si="33"/>
        <v>328.5</v>
      </c>
      <c r="W501" s="34">
        <f t="shared" si="32"/>
        <v>1829.3799999999999</v>
      </c>
      <c r="X501" s="10"/>
      <c r="Y501" s="10"/>
      <c r="Z501" s="10"/>
      <c r="AA501" s="10"/>
      <c r="AB501" s="10"/>
      <c r="AC501" s="10"/>
      <c r="AD501" s="10"/>
      <c r="AE501" s="10"/>
      <c r="AF501" s="10"/>
      <c r="AG501" s="10"/>
      <c r="AH501" s="10"/>
      <c r="AI501" s="10"/>
    </row>
    <row r="502" spans="1:35" ht="15.75" customHeight="1" x14ac:dyDescent="0.25">
      <c r="A502" s="6">
        <v>999</v>
      </c>
      <c r="B502" s="11" t="s">
        <v>112</v>
      </c>
      <c r="C502" s="11" t="s">
        <v>3322</v>
      </c>
      <c r="D502" s="11" t="s">
        <v>3426</v>
      </c>
      <c r="E502" s="12">
        <v>22476</v>
      </c>
      <c r="F502" s="17">
        <v>43938</v>
      </c>
      <c r="G502" s="12">
        <v>43910</v>
      </c>
      <c r="H502" s="11" t="s">
        <v>78</v>
      </c>
      <c r="I502" s="14" t="s">
        <v>3427</v>
      </c>
      <c r="J502" s="11" t="s">
        <v>80</v>
      </c>
      <c r="K502" s="11" t="s">
        <v>82</v>
      </c>
      <c r="L502" s="14" t="s">
        <v>3428</v>
      </c>
      <c r="M502" s="11" t="s">
        <v>3429</v>
      </c>
      <c r="N502" s="15" t="s">
        <v>85</v>
      </c>
      <c r="O502" s="15" t="str">
        <f>VLOOKUP(A502,Result!A:D,2,FALSE)</f>
        <v>No</v>
      </c>
      <c r="P502" s="15">
        <f>VLOOKUP(A502,Result!A:D,4,FALSE)</f>
        <v>0.496</v>
      </c>
      <c r="Q502" s="16">
        <f>VLOOKUP(A502,Result!A:D,3,FALSE)</f>
        <v>0.58199999999999996</v>
      </c>
      <c r="R502" s="16">
        <f>VLOOKUP(A502,Result!A:E,5,FALSE)</f>
        <v>0</v>
      </c>
      <c r="S502" s="28">
        <f>P502+Q502+R502</f>
        <v>1.0779999999999998</v>
      </c>
      <c r="T502" s="32">
        <f t="shared" ref="T502:T565" si="34">SUM((Q502+R502)*60/0.1)</f>
        <v>349.19999999999993</v>
      </c>
      <c r="U502" s="32">
        <f t="shared" ref="U502:U565" si="35">SUM(S502*73/0.1)</f>
        <v>786.93999999999983</v>
      </c>
      <c r="V502" s="33">
        <f t="shared" si="33"/>
        <v>328.5</v>
      </c>
      <c r="W502" s="34">
        <f t="shared" si="32"/>
        <v>1115.4399999999998</v>
      </c>
      <c r="X502" s="10"/>
      <c r="Y502" s="10"/>
      <c r="Z502" s="10"/>
      <c r="AA502" s="10"/>
      <c r="AB502" s="10"/>
      <c r="AC502" s="10"/>
      <c r="AD502" s="10"/>
      <c r="AE502" s="10"/>
      <c r="AF502" s="10"/>
      <c r="AG502" s="10"/>
      <c r="AH502" s="10"/>
      <c r="AI502" s="10"/>
    </row>
    <row r="503" spans="1:35" ht="15.75" customHeight="1" x14ac:dyDescent="0.25">
      <c r="A503" s="6">
        <v>1000</v>
      </c>
      <c r="B503" s="11" t="s">
        <v>112</v>
      </c>
      <c r="C503" s="11" t="s">
        <v>3322</v>
      </c>
      <c r="D503" s="11" t="s">
        <v>3430</v>
      </c>
      <c r="E503" s="12">
        <v>18667</v>
      </c>
      <c r="F503" s="17">
        <v>43945</v>
      </c>
      <c r="G503" s="12">
        <v>43882</v>
      </c>
      <c r="H503" s="11" t="s">
        <v>783</v>
      </c>
      <c r="I503" s="14" t="s">
        <v>3431</v>
      </c>
      <c r="J503" s="11" t="s">
        <v>80</v>
      </c>
      <c r="K503" s="11" t="s">
        <v>82</v>
      </c>
      <c r="L503" s="14" t="s">
        <v>3432</v>
      </c>
      <c r="M503" s="11" t="s">
        <v>3414</v>
      </c>
      <c r="N503" s="15">
        <v>1.17</v>
      </c>
      <c r="O503" s="15" t="str">
        <f>VLOOKUP(A503,Result!A:D,2,FALSE)</f>
        <v>No</v>
      </c>
      <c r="P503" s="15">
        <f>VLOOKUP(A503,Result!A:D,4,FALSE)</f>
        <v>0.64200000000000002</v>
      </c>
      <c r="Q503" s="16">
        <f>VLOOKUP(A503,Result!A:D,3,FALSE)</f>
        <v>0.14299999999999999</v>
      </c>
      <c r="R503" s="16">
        <f>VLOOKUP(A503,Result!A:E,5,FALSE)</f>
        <v>0</v>
      </c>
      <c r="S503" s="28">
        <f>P503+Q503+R503</f>
        <v>0.78500000000000003</v>
      </c>
      <c r="T503" s="32">
        <f t="shared" si="34"/>
        <v>85.8</v>
      </c>
      <c r="U503" s="32">
        <f t="shared" si="35"/>
        <v>573.04999999999995</v>
      </c>
      <c r="V503" s="33">
        <f t="shared" si="33"/>
        <v>328.5</v>
      </c>
      <c r="W503" s="34">
        <f t="shared" si="32"/>
        <v>901.55</v>
      </c>
      <c r="X503" s="10"/>
      <c r="Y503" s="10"/>
      <c r="Z503" s="10"/>
      <c r="AA503" s="10"/>
      <c r="AB503" s="10"/>
      <c r="AC503" s="10"/>
      <c r="AD503" s="10"/>
      <c r="AE503" s="10"/>
      <c r="AF503" s="10"/>
      <c r="AG503" s="10"/>
      <c r="AH503" s="10"/>
      <c r="AI503" s="10"/>
    </row>
    <row r="504" spans="1:35" ht="15.75" customHeight="1" x14ac:dyDescent="0.25">
      <c r="A504" s="6">
        <v>1001</v>
      </c>
      <c r="B504" s="11" t="s">
        <v>112</v>
      </c>
      <c r="C504" s="11" t="s">
        <v>3322</v>
      </c>
      <c r="D504" s="11" t="s">
        <v>3433</v>
      </c>
      <c r="E504" s="12">
        <v>19873</v>
      </c>
      <c r="F504" s="17">
        <v>43979</v>
      </c>
      <c r="G504" s="12">
        <v>43883</v>
      </c>
      <c r="H504" s="11" t="s">
        <v>783</v>
      </c>
      <c r="I504" s="14" t="s">
        <v>97</v>
      </c>
      <c r="J504" s="11" t="s">
        <v>97</v>
      </c>
      <c r="K504" s="11" t="s">
        <v>82</v>
      </c>
      <c r="L504" s="14" t="s">
        <v>3434</v>
      </c>
      <c r="M504" s="11" t="s">
        <v>650</v>
      </c>
      <c r="N504" s="15">
        <v>0.45</v>
      </c>
      <c r="O504" s="15" t="str">
        <f>VLOOKUP(A504,Result!A:D,2,FALSE)</f>
        <v>No</v>
      </c>
      <c r="P504" s="15">
        <f>VLOOKUP(A504,Result!A:D,4,FALSE)</f>
        <v>0</v>
      </c>
      <c r="Q504" s="16">
        <f>VLOOKUP(A504,Result!A:D,3,FALSE)</f>
        <v>0.214</v>
      </c>
      <c r="R504" s="16">
        <f>VLOOKUP(A504,Result!A:E,5,FALSE)</f>
        <v>0</v>
      </c>
      <c r="S504" s="28">
        <f>P504+Q504+R504</f>
        <v>0.214</v>
      </c>
      <c r="T504" s="32">
        <f t="shared" si="34"/>
        <v>128.39999999999998</v>
      </c>
      <c r="U504" s="32">
        <f t="shared" si="35"/>
        <v>156.22</v>
      </c>
      <c r="V504" s="33">
        <f t="shared" si="33"/>
        <v>328.5</v>
      </c>
      <c r="W504" s="34">
        <f t="shared" si="32"/>
        <v>484.72</v>
      </c>
      <c r="X504" s="10"/>
      <c r="Y504" s="10"/>
      <c r="Z504" s="10"/>
      <c r="AA504" s="10"/>
      <c r="AB504" s="10"/>
      <c r="AC504" s="10"/>
      <c r="AD504" s="10"/>
      <c r="AE504" s="10"/>
      <c r="AF504" s="10"/>
      <c r="AG504" s="10"/>
      <c r="AH504" s="10"/>
      <c r="AI504" s="10"/>
    </row>
    <row r="505" spans="1:35" ht="15.75" customHeight="1" x14ac:dyDescent="0.25">
      <c r="A505" s="6">
        <v>1002</v>
      </c>
      <c r="B505" s="11" t="s">
        <v>112</v>
      </c>
      <c r="C505" s="11" t="s">
        <v>3322</v>
      </c>
      <c r="D505" s="11" t="s">
        <v>3435</v>
      </c>
      <c r="E505" s="12">
        <v>20184</v>
      </c>
      <c r="F505" s="13">
        <v>44028</v>
      </c>
      <c r="G505" s="11"/>
      <c r="H505" s="18"/>
      <c r="I505" s="14"/>
      <c r="J505" s="11"/>
      <c r="K505" s="11"/>
      <c r="L505" s="14"/>
      <c r="M505" s="11"/>
      <c r="N505" s="15" t="s">
        <v>85</v>
      </c>
      <c r="O505" s="15" t="str">
        <f>VLOOKUP(A505,Result!A:D,2,FALSE)</f>
        <v>No</v>
      </c>
      <c r="P505" s="15">
        <f>VLOOKUP(A505,Result!A:D,4,FALSE)</f>
        <v>0</v>
      </c>
      <c r="Q505" s="16">
        <f>VLOOKUP(A505,Result!A:D,3,FALSE)</f>
        <v>0</v>
      </c>
      <c r="R505" s="16">
        <f>VLOOKUP(A505,Result!A:E,5,FALSE)</f>
        <v>0</v>
      </c>
      <c r="S505" s="28">
        <f>P505+Q505+R505</f>
        <v>0</v>
      </c>
      <c r="T505" s="32">
        <f t="shared" si="34"/>
        <v>0</v>
      </c>
      <c r="U505" s="32">
        <f t="shared" si="35"/>
        <v>0</v>
      </c>
      <c r="V505" s="33">
        <f t="shared" si="33"/>
        <v>328.5</v>
      </c>
      <c r="W505" s="34">
        <f t="shared" si="32"/>
        <v>328.5</v>
      </c>
      <c r="X505" s="10"/>
      <c r="Y505" s="10"/>
      <c r="Z505" s="10"/>
      <c r="AA505" s="10"/>
      <c r="AB505" s="10"/>
      <c r="AC505" s="10"/>
      <c r="AD505" s="10"/>
      <c r="AE505" s="10"/>
      <c r="AF505" s="10"/>
      <c r="AG505" s="10"/>
      <c r="AH505" s="10"/>
      <c r="AI505" s="10"/>
    </row>
    <row r="506" spans="1:35" ht="15.75" customHeight="1" x14ac:dyDescent="0.25">
      <c r="A506" s="6">
        <v>1204</v>
      </c>
      <c r="B506" s="11" t="s">
        <v>112</v>
      </c>
      <c r="C506" s="11" t="s">
        <v>1606</v>
      </c>
      <c r="D506" s="11" t="s">
        <v>4091</v>
      </c>
      <c r="E506" s="12">
        <v>15744</v>
      </c>
      <c r="F506" s="17">
        <v>43986</v>
      </c>
      <c r="G506" s="12">
        <v>43898</v>
      </c>
      <c r="H506" s="11" t="s">
        <v>78</v>
      </c>
      <c r="I506" s="14" t="s">
        <v>4092</v>
      </c>
      <c r="J506" s="11" t="s">
        <v>4093</v>
      </c>
      <c r="K506" s="11" t="s">
        <v>4094</v>
      </c>
      <c r="L506" s="14" t="s">
        <v>4095</v>
      </c>
      <c r="M506" s="11" t="s">
        <v>4096</v>
      </c>
      <c r="N506" s="15">
        <v>0.67</v>
      </c>
      <c r="O506" s="15" t="str">
        <f>VLOOKUP(A506,Result!A:D,2,FALSE)</f>
        <v>No</v>
      </c>
      <c r="P506" s="15">
        <f>VLOOKUP(A506,Result!A:D,4,FALSE)</f>
        <v>0.95100000000000007</v>
      </c>
      <c r="Q506" s="16">
        <f>VLOOKUP(A506,Result!A:D,3,FALSE)</f>
        <v>0.35299999999999998</v>
      </c>
      <c r="R506" s="16">
        <f>VLOOKUP(A506,Result!A:E,5,FALSE)</f>
        <v>0</v>
      </c>
      <c r="S506" s="28">
        <f>P506+Q506+R506</f>
        <v>1.304</v>
      </c>
      <c r="T506" s="32">
        <f t="shared" si="34"/>
        <v>211.79999999999998</v>
      </c>
      <c r="U506" s="32">
        <f t="shared" si="35"/>
        <v>951.92000000000007</v>
      </c>
      <c r="V506" s="33">
        <f t="shared" si="33"/>
        <v>328.5</v>
      </c>
      <c r="W506" s="34">
        <f t="shared" si="32"/>
        <v>1280.42</v>
      </c>
      <c r="X506" s="10"/>
      <c r="Y506" s="10"/>
      <c r="Z506" s="10"/>
      <c r="AA506" s="10"/>
      <c r="AB506" s="10"/>
      <c r="AC506" s="10"/>
      <c r="AD506" s="10"/>
      <c r="AE506" s="10"/>
      <c r="AF506" s="10"/>
      <c r="AG506" s="10"/>
      <c r="AH506" s="10"/>
      <c r="AI506" s="10"/>
    </row>
    <row r="507" spans="1:35" ht="15.75" customHeight="1" x14ac:dyDescent="0.25">
      <c r="A507" s="6">
        <v>1205</v>
      </c>
      <c r="B507" s="11" t="s">
        <v>112</v>
      </c>
      <c r="C507" s="11" t="s">
        <v>1606</v>
      </c>
      <c r="D507" s="11" t="s">
        <v>4097</v>
      </c>
      <c r="E507" s="12">
        <v>18948</v>
      </c>
      <c r="F507" s="17">
        <v>44006</v>
      </c>
      <c r="G507" s="12">
        <v>43858</v>
      </c>
      <c r="H507" s="11" t="s">
        <v>78</v>
      </c>
      <c r="I507" s="14" t="s">
        <v>4098</v>
      </c>
      <c r="J507" s="11" t="s">
        <v>80</v>
      </c>
      <c r="K507" s="11" t="s">
        <v>82</v>
      </c>
      <c r="L507" s="14" t="s">
        <v>82</v>
      </c>
      <c r="M507" s="11"/>
      <c r="N507" s="15">
        <v>0.3</v>
      </c>
      <c r="O507" s="15" t="str">
        <f>VLOOKUP(A507,Result!A:D,2,FALSE)</f>
        <v>No</v>
      </c>
      <c r="P507" s="15">
        <f>VLOOKUP(A507,Result!A:D,4,FALSE)</f>
        <v>0.221</v>
      </c>
      <c r="Q507" s="16">
        <f>VLOOKUP(A507,Result!A:D,3,FALSE)</f>
        <v>0</v>
      </c>
      <c r="R507" s="16">
        <f>VLOOKUP(A507,Result!A:E,5,FALSE)</f>
        <v>0</v>
      </c>
      <c r="S507" s="28">
        <f>P507+Q507+R507</f>
        <v>0.221</v>
      </c>
      <c r="T507" s="32">
        <f t="shared" si="34"/>
        <v>0</v>
      </c>
      <c r="U507" s="32">
        <f t="shared" si="35"/>
        <v>161.32999999999998</v>
      </c>
      <c r="V507" s="33">
        <f t="shared" si="33"/>
        <v>328.5</v>
      </c>
      <c r="W507" s="34">
        <f t="shared" si="32"/>
        <v>489.83</v>
      </c>
      <c r="X507" s="10"/>
      <c r="Y507" s="10"/>
      <c r="Z507" s="10"/>
      <c r="AA507" s="10"/>
      <c r="AB507" s="10"/>
      <c r="AC507" s="10"/>
      <c r="AD507" s="10"/>
      <c r="AE507" s="10"/>
      <c r="AF507" s="10"/>
      <c r="AG507" s="10"/>
      <c r="AH507" s="10"/>
      <c r="AI507" s="10"/>
    </row>
    <row r="508" spans="1:35" ht="15.75" customHeight="1" x14ac:dyDescent="0.25">
      <c r="A508" s="6">
        <v>1206</v>
      </c>
      <c r="B508" s="11" t="s">
        <v>112</v>
      </c>
      <c r="C508" s="11" t="s">
        <v>1606</v>
      </c>
      <c r="D508" s="11" t="s">
        <v>4099</v>
      </c>
      <c r="E508" s="12">
        <v>19469</v>
      </c>
      <c r="F508" s="17">
        <v>44013</v>
      </c>
      <c r="G508" s="12">
        <v>43888</v>
      </c>
      <c r="H508" s="11" t="s">
        <v>78</v>
      </c>
      <c r="I508" s="14" t="s">
        <v>4100</v>
      </c>
      <c r="J508" s="11" t="s">
        <v>80</v>
      </c>
      <c r="K508" s="11" t="s">
        <v>4101</v>
      </c>
      <c r="L508" s="14" t="s">
        <v>4102</v>
      </c>
      <c r="M508" s="11" t="s">
        <v>4103</v>
      </c>
      <c r="N508" s="15" t="s">
        <v>85</v>
      </c>
      <c r="O508" s="15" t="str">
        <f>VLOOKUP(A508,Result!A:D,2,FALSE)</f>
        <v>No</v>
      </c>
      <c r="P508" s="15">
        <f>VLOOKUP(A508,Result!A:D,4,FALSE)</f>
        <v>1.3740000000000001</v>
      </c>
      <c r="Q508" s="16">
        <f>VLOOKUP(A508,Result!A:D,3,FALSE)</f>
        <v>1.026</v>
      </c>
      <c r="R508" s="16">
        <f>VLOOKUP(A508,Result!A:E,5,FALSE)</f>
        <v>0.152</v>
      </c>
      <c r="S508" s="28">
        <f>P508+Q508+R508</f>
        <v>2.5520000000000005</v>
      </c>
      <c r="T508" s="32">
        <f t="shared" si="34"/>
        <v>706.79999999999984</v>
      </c>
      <c r="U508" s="32">
        <f t="shared" si="35"/>
        <v>1862.9600000000005</v>
      </c>
      <c r="V508" s="33">
        <f t="shared" si="33"/>
        <v>328.5</v>
      </c>
      <c r="W508" s="34">
        <f t="shared" si="32"/>
        <v>2191.4600000000005</v>
      </c>
      <c r="X508" s="10"/>
      <c r="Y508" s="10"/>
      <c r="Z508" s="10"/>
      <c r="AA508" s="10"/>
      <c r="AB508" s="10"/>
      <c r="AC508" s="10"/>
      <c r="AD508" s="10"/>
      <c r="AE508" s="10"/>
      <c r="AF508" s="10"/>
      <c r="AG508" s="10"/>
      <c r="AH508" s="10"/>
      <c r="AI508" s="10"/>
    </row>
    <row r="509" spans="1:35" ht="15.75" customHeight="1" x14ac:dyDescent="0.25">
      <c r="A509" s="6">
        <v>1207</v>
      </c>
      <c r="B509" s="11" t="s">
        <v>112</v>
      </c>
      <c r="C509" s="11" t="s">
        <v>1606</v>
      </c>
      <c r="D509" s="11" t="s">
        <v>4104</v>
      </c>
      <c r="E509" s="12">
        <v>19594</v>
      </c>
      <c r="F509" s="19"/>
      <c r="G509" s="12">
        <v>43902</v>
      </c>
      <c r="H509" s="11" t="s">
        <v>78</v>
      </c>
      <c r="I509" s="14" t="s">
        <v>115</v>
      </c>
      <c r="J509" s="11" t="s">
        <v>97</v>
      </c>
      <c r="K509" s="11" t="s">
        <v>82</v>
      </c>
      <c r="L509" s="14" t="s">
        <v>82</v>
      </c>
      <c r="M509" s="11" t="s">
        <v>4105</v>
      </c>
      <c r="N509" s="15" t="s">
        <v>85</v>
      </c>
      <c r="O509" s="15" t="str">
        <f>VLOOKUP(A509,Result!A:D,2,FALSE)</f>
        <v>No</v>
      </c>
      <c r="P509" s="15">
        <f>VLOOKUP(A509,Result!A:D,4,FALSE)</f>
        <v>0</v>
      </c>
      <c r="Q509" s="16">
        <f>VLOOKUP(A509,Result!A:D,3,FALSE)</f>
        <v>0</v>
      </c>
      <c r="R509" s="16">
        <f>VLOOKUP(A509,Result!A:E,5,FALSE)</f>
        <v>0</v>
      </c>
      <c r="S509" s="28">
        <f>P509+Q509+R509</f>
        <v>0</v>
      </c>
      <c r="T509" s="32">
        <f t="shared" si="34"/>
        <v>0</v>
      </c>
      <c r="U509" s="32">
        <f t="shared" si="35"/>
        <v>0</v>
      </c>
      <c r="V509" s="33">
        <f t="shared" si="33"/>
        <v>328.5</v>
      </c>
      <c r="W509" s="34">
        <f t="shared" si="32"/>
        <v>328.5</v>
      </c>
      <c r="X509" s="10"/>
      <c r="Y509" s="10"/>
      <c r="Z509" s="10"/>
      <c r="AA509" s="10"/>
      <c r="AB509" s="10"/>
      <c r="AC509" s="10"/>
      <c r="AD509" s="10"/>
      <c r="AE509" s="10"/>
      <c r="AF509" s="10"/>
      <c r="AG509" s="10"/>
      <c r="AH509" s="10"/>
      <c r="AI509" s="10"/>
    </row>
    <row r="510" spans="1:35" ht="15.75" customHeight="1" x14ac:dyDescent="0.25">
      <c r="A510" s="6">
        <v>1208</v>
      </c>
      <c r="B510" s="11" t="s">
        <v>112</v>
      </c>
      <c r="C510" s="11" t="s">
        <v>1606</v>
      </c>
      <c r="D510" s="11" t="s">
        <v>4106</v>
      </c>
      <c r="E510" s="12">
        <v>18002</v>
      </c>
      <c r="F510" s="23"/>
      <c r="G510" s="12">
        <v>43856</v>
      </c>
      <c r="H510" s="11" t="s">
        <v>78</v>
      </c>
      <c r="I510" s="14" t="s">
        <v>115</v>
      </c>
      <c r="J510" s="11" t="s">
        <v>97</v>
      </c>
      <c r="K510" s="11" t="s">
        <v>82</v>
      </c>
      <c r="L510" s="14" t="s">
        <v>82</v>
      </c>
      <c r="M510" s="11" t="s">
        <v>4105</v>
      </c>
      <c r="N510" s="15">
        <v>0.36</v>
      </c>
      <c r="O510" s="15" t="str">
        <f>VLOOKUP(A510,Result!A:D,2,FALSE)</f>
        <v>No</v>
      </c>
      <c r="P510" s="15">
        <f>VLOOKUP(A510,Result!A:D,4,FALSE)</f>
        <v>0</v>
      </c>
      <c r="Q510" s="16">
        <f>VLOOKUP(A510,Result!A:D,3,FALSE)</f>
        <v>0</v>
      </c>
      <c r="R510" s="16">
        <f>VLOOKUP(A510,Result!A:E,5,FALSE)</f>
        <v>0</v>
      </c>
      <c r="S510" s="28">
        <f>P510+Q510+R510</f>
        <v>0</v>
      </c>
      <c r="T510" s="32">
        <f t="shared" si="34"/>
        <v>0</v>
      </c>
      <c r="U510" s="32">
        <f t="shared" si="35"/>
        <v>0</v>
      </c>
      <c r="V510" s="33">
        <f t="shared" si="33"/>
        <v>328.5</v>
      </c>
      <c r="W510" s="34">
        <f t="shared" si="32"/>
        <v>328.5</v>
      </c>
      <c r="X510" s="10"/>
      <c r="Y510" s="10"/>
      <c r="Z510" s="10"/>
      <c r="AA510" s="10"/>
      <c r="AB510" s="10"/>
      <c r="AC510" s="10"/>
      <c r="AD510" s="10"/>
      <c r="AE510" s="10"/>
      <c r="AF510" s="10"/>
      <c r="AG510" s="10"/>
      <c r="AH510" s="10"/>
      <c r="AI510" s="10"/>
    </row>
    <row r="511" spans="1:35" ht="15.75" customHeight="1" x14ac:dyDescent="0.25">
      <c r="A511" s="6">
        <v>1209</v>
      </c>
      <c r="B511" s="11" t="s">
        <v>112</v>
      </c>
      <c r="C511" s="11" t="s">
        <v>1606</v>
      </c>
      <c r="D511" s="11" t="s">
        <v>4107</v>
      </c>
      <c r="E511" s="12">
        <v>19054</v>
      </c>
      <c r="F511" s="19"/>
      <c r="G511" s="12">
        <v>43902</v>
      </c>
      <c r="H511" s="11" t="s">
        <v>78</v>
      </c>
      <c r="I511" s="14" t="s">
        <v>115</v>
      </c>
      <c r="J511" s="11" t="s">
        <v>97</v>
      </c>
      <c r="K511" s="11" t="s">
        <v>82</v>
      </c>
      <c r="L511" s="14" t="s">
        <v>82</v>
      </c>
      <c r="M511" s="11" t="s">
        <v>4105</v>
      </c>
      <c r="N511" s="15" t="s">
        <v>85</v>
      </c>
      <c r="O511" s="15" t="str">
        <f>VLOOKUP(A511,Result!A:D,2,FALSE)</f>
        <v>No</v>
      </c>
      <c r="P511" s="15">
        <f>VLOOKUP(A511,Result!A:D,4,FALSE)</f>
        <v>0</v>
      </c>
      <c r="Q511" s="16">
        <f>VLOOKUP(A511,Result!A:D,3,FALSE)</f>
        <v>0</v>
      </c>
      <c r="R511" s="16">
        <f>VLOOKUP(A511,Result!A:E,5,FALSE)</f>
        <v>0</v>
      </c>
      <c r="S511" s="28">
        <f>P511+Q511+R511</f>
        <v>0</v>
      </c>
      <c r="T511" s="32">
        <f t="shared" si="34"/>
        <v>0</v>
      </c>
      <c r="U511" s="32">
        <f t="shared" si="35"/>
        <v>0</v>
      </c>
      <c r="V511" s="33">
        <f t="shared" si="33"/>
        <v>328.5</v>
      </c>
      <c r="W511" s="34">
        <f t="shared" si="32"/>
        <v>328.5</v>
      </c>
      <c r="X511" s="10"/>
      <c r="Y511" s="10"/>
      <c r="Z511" s="10"/>
      <c r="AA511" s="10"/>
      <c r="AB511" s="10"/>
      <c r="AC511" s="10"/>
      <c r="AD511" s="10"/>
      <c r="AE511" s="10"/>
      <c r="AF511" s="10"/>
      <c r="AG511" s="10"/>
      <c r="AH511" s="10"/>
      <c r="AI511" s="10"/>
    </row>
    <row r="512" spans="1:35" ht="15.75" customHeight="1" x14ac:dyDescent="0.25">
      <c r="A512" s="6">
        <v>1210</v>
      </c>
      <c r="B512" s="11" t="s">
        <v>112</v>
      </c>
      <c r="C512" s="11" t="s">
        <v>1606</v>
      </c>
      <c r="D512" s="11" t="s">
        <v>4108</v>
      </c>
      <c r="E512" s="12">
        <v>17911</v>
      </c>
      <c r="F512" s="19"/>
      <c r="G512" s="12">
        <v>43902</v>
      </c>
      <c r="H512" s="11" t="s">
        <v>78</v>
      </c>
      <c r="I512" s="14" t="s">
        <v>115</v>
      </c>
      <c r="J512" s="11" t="s">
        <v>97</v>
      </c>
      <c r="K512" s="11" t="s">
        <v>82</v>
      </c>
      <c r="L512" s="14" t="s">
        <v>82</v>
      </c>
      <c r="M512" s="11" t="s">
        <v>4105</v>
      </c>
      <c r="N512" s="15">
        <v>0.36</v>
      </c>
      <c r="O512" s="15" t="str">
        <f>VLOOKUP(A512,Result!A:D,2,FALSE)</f>
        <v>No</v>
      </c>
      <c r="P512" s="15">
        <f>VLOOKUP(A512,Result!A:D,4,FALSE)</f>
        <v>0</v>
      </c>
      <c r="Q512" s="16">
        <f>VLOOKUP(A512,Result!A:D,3,FALSE)</f>
        <v>0</v>
      </c>
      <c r="R512" s="16">
        <f>VLOOKUP(A512,Result!A:E,5,FALSE)</f>
        <v>0</v>
      </c>
      <c r="S512" s="28">
        <f>P512+Q512+R512</f>
        <v>0</v>
      </c>
      <c r="T512" s="32">
        <f t="shared" si="34"/>
        <v>0</v>
      </c>
      <c r="U512" s="32">
        <f t="shared" si="35"/>
        <v>0</v>
      </c>
      <c r="V512" s="33">
        <f t="shared" si="33"/>
        <v>328.5</v>
      </c>
      <c r="W512" s="34">
        <f t="shared" si="32"/>
        <v>328.5</v>
      </c>
      <c r="X512" s="10"/>
      <c r="Y512" s="10"/>
      <c r="Z512" s="10"/>
      <c r="AA512" s="10"/>
      <c r="AB512" s="10"/>
      <c r="AC512" s="10"/>
      <c r="AD512" s="10"/>
      <c r="AE512" s="10"/>
      <c r="AF512" s="10"/>
      <c r="AG512" s="10"/>
      <c r="AH512" s="10"/>
      <c r="AI512" s="10"/>
    </row>
    <row r="513" spans="1:35" ht="15.75" customHeight="1" x14ac:dyDescent="0.25">
      <c r="A513" s="6">
        <v>1211</v>
      </c>
      <c r="B513" s="11" t="s">
        <v>112</v>
      </c>
      <c r="C513" s="11" t="s">
        <v>1606</v>
      </c>
      <c r="D513" s="11" t="s">
        <v>4109</v>
      </c>
      <c r="E513" s="12">
        <v>24079</v>
      </c>
      <c r="F513" s="19"/>
      <c r="G513" s="12">
        <v>43847</v>
      </c>
      <c r="H513" s="11" t="s">
        <v>78</v>
      </c>
      <c r="I513" s="14" t="s">
        <v>97</v>
      </c>
      <c r="J513" s="11" t="s">
        <v>97</v>
      </c>
      <c r="K513" s="11" t="s">
        <v>82</v>
      </c>
      <c r="L513" s="14" t="s">
        <v>4110</v>
      </c>
      <c r="M513" s="11" t="s">
        <v>4111</v>
      </c>
      <c r="N513" s="15">
        <v>0.75</v>
      </c>
      <c r="O513" s="15" t="str">
        <f>VLOOKUP(A513,Result!A:D,2,FALSE)</f>
        <v>No</v>
      </c>
      <c r="P513" s="15">
        <f>VLOOKUP(A513,Result!A:D,4,FALSE)</f>
        <v>0</v>
      </c>
      <c r="Q513" s="16">
        <f>VLOOKUP(A513,Result!A:D,3,FALSE)</f>
        <v>0.35299999999999998</v>
      </c>
      <c r="R513" s="16">
        <f>VLOOKUP(A513,Result!A:E,5,FALSE)</f>
        <v>0</v>
      </c>
      <c r="S513" s="28">
        <f>P513+Q513+R513</f>
        <v>0.35299999999999998</v>
      </c>
      <c r="T513" s="32">
        <f t="shared" si="34"/>
        <v>211.79999999999998</v>
      </c>
      <c r="U513" s="32">
        <f t="shared" si="35"/>
        <v>257.68999999999994</v>
      </c>
      <c r="V513" s="33">
        <f t="shared" si="33"/>
        <v>328.5</v>
      </c>
      <c r="W513" s="34">
        <f t="shared" si="32"/>
        <v>586.18999999999994</v>
      </c>
      <c r="X513" s="10"/>
      <c r="Y513" s="10"/>
      <c r="Z513" s="10"/>
      <c r="AA513" s="10"/>
      <c r="AB513" s="10"/>
      <c r="AC513" s="10"/>
      <c r="AD513" s="10"/>
      <c r="AE513" s="10"/>
      <c r="AF513" s="10"/>
      <c r="AG513" s="10"/>
      <c r="AH513" s="10"/>
      <c r="AI513" s="10"/>
    </row>
    <row r="514" spans="1:35" ht="15.75" customHeight="1" x14ac:dyDescent="0.25">
      <c r="A514" s="6">
        <v>1212</v>
      </c>
      <c r="B514" s="11" t="s">
        <v>112</v>
      </c>
      <c r="C514" s="11" t="s">
        <v>1606</v>
      </c>
      <c r="D514" s="11" t="s">
        <v>4112</v>
      </c>
      <c r="E514" s="12">
        <v>14614</v>
      </c>
      <c r="F514" s="13">
        <v>43963</v>
      </c>
      <c r="G514" s="12">
        <v>43856</v>
      </c>
      <c r="H514" s="11" t="s">
        <v>78</v>
      </c>
      <c r="I514" s="14" t="s">
        <v>97</v>
      </c>
      <c r="J514" s="11" t="s">
        <v>97</v>
      </c>
      <c r="K514" s="11" t="s">
        <v>82</v>
      </c>
      <c r="L514" s="14" t="s">
        <v>82</v>
      </c>
      <c r="M514" s="11" t="s">
        <v>4113</v>
      </c>
      <c r="N514" s="15">
        <v>0.49</v>
      </c>
      <c r="O514" s="15" t="str">
        <f>VLOOKUP(A514,Result!A:D,2,FALSE)</f>
        <v>No</v>
      </c>
      <c r="P514" s="15">
        <f>VLOOKUP(A514,Result!A:D,4,FALSE)</f>
        <v>0</v>
      </c>
      <c r="Q514" s="16">
        <f>VLOOKUP(A514,Result!A:D,3,FALSE)</f>
        <v>0</v>
      </c>
      <c r="R514" s="16">
        <f>VLOOKUP(A514,Result!A:E,5,FALSE)</f>
        <v>0</v>
      </c>
      <c r="S514" s="28">
        <f>P514+Q514+R514</f>
        <v>0</v>
      </c>
      <c r="T514" s="32">
        <f t="shared" si="34"/>
        <v>0</v>
      </c>
      <c r="U514" s="32">
        <f t="shared" si="35"/>
        <v>0</v>
      </c>
      <c r="V514" s="33">
        <f t="shared" si="33"/>
        <v>328.5</v>
      </c>
      <c r="W514" s="34">
        <f t="shared" si="32"/>
        <v>328.5</v>
      </c>
      <c r="X514" s="10"/>
      <c r="Y514" s="10"/>
      <c r="Z514" s="10"/>
      <c r="AA514" s="10"/>
      <c r="AB514" s="10"/>
      <c r="AC514" s="10"/>
      <c r="AD514" s="10"/>
      <c r="AE514" s="10"/>
      <c r="AF514" s="10"/>
      <c r="AG514" s="10"/>
      <c r="AH514" s="10"/>
      <c r="AI514" s="10"/>
    </row>
    <row r="515" spans="1:35" ht="15.75" customHeight="1" x14ac:dyDescent="0.25">
      <c r="A515" s="6">
        <v>1213</v>
      </c>
      <c r="B515" s="11" t="s">
        <v>112</v>
      </c>
      <c r="C515" s="11" t="s">
        <v>1606</v>
      </c>
      <c r="D515" s="11" t="s">
        <v>4114</v>
      </c>
      <c r="E515" s="12">
        <v>21221</v>
      </c>
      <c r="F515" s="13">
        <v>43992</v>
      </c>
      <c r="G515" s="12">
        <v>43898</v>
      </c>
      <c r="H515" s="11" t="s">
        <v>78</v>
      </c>
      <c r="I515" s="14" t="s">
        <v>4115</v>
      </c>
      <c r="J515" s="11" t="s">
        <v>80</v>
      </c>
      <c r="K515" s="11" t="s">
        <v>82</v>
      </c>
      <c r="L515" s="14" t="s">
        <v>4116</v>
      </c>
      <c r="M515" s="11" t="s">
        <v>4117</v>
      </c>
      <c r="N515" s="15">
        <v>0.99</v>
      </c>
      <c r="O515" s="15" t="str">
        <f>VLOOKUP(A515,Result!A:D,2,FALSE)</f>
        <v>No</v>
      </c>
      <c r="P515" s="15">
        <f>VLOOKUP(A515,Result!A:D,4,FALSE)</f>
        <v>0.74</v>
      </c>
      <c r="Q515" s="16">
        <f>VLOOKUP(A515,Result!A:D,3,FALSE)</f>
        <v>0.35299999999999998</v>
      </c>
      <c r="R515" s="16">
        <f>VLOOKUP(A515,Result!A:E,5,FALSE)</f>
        <v>0</v>
      </c>
      <c r="S515" s="28">
        <f>P515+Q515+R515</f>
        <v>1.093</v>
      </c>
      <c r="T515" s="32">
        <f t="shared" si="34"/>
        <v>211.79999999999998</v>
      </c>
      <c r="U515" s="32">
        <f t="shared" si="35"/>
        <v>797.89</v>
      </c>
      <c r="V515" s="33">
        <f t="shared" si="33"/>
        <v>328.5</v>
      </c>
      <c r="W515" s="34">
        <f t="shared" si="32"/>
        <v>1126.3899999999999</v>
      </c>
      <c r="X515" s="10"/>
      <c r="Y515" s="10"/>
      <c r="Z515" s="10"/>
      <c r="AA515" s="10"/>
      <c r="AB515" s="10"/>
      <c r="AC515" s="10"/>
      <c r="AD515" s="10"/>
      <c r="AE515" s="10"/>
      <c r="AF515" s="10"/>
      <c r="AG515" s="10"/>
      <c r="AH515" s="10"/>
      <c r="AI515" s="10"/>
    </row>
    <row r="516" spans="1:35" ht="15.75" customHeight="1" x14ac:dyDescent="0.25">
      <c r="A516" s="6">
        <v>1214</v>
      </c>
      <c r="B516" s="11" t="s">
        <v>112</v>
      </c>
      <c r="C516" s="11" t="s">
        <v>1606</v>
      </c>
      <c r="D516" s="11" t="s">
        <v>4118</v>
      </c>
      <c r="E516" s="12">
        <v>23778</v>
      </c>
      <c r="F516" s="19"/>
      <c r="G516" s="12">
        <v>43837</v>
      </c>
      <c r="H516" s="11" t="s">
        <v>78</v>
      </c>
      <c r="I516" s="14" t="s">
        <v>4119</v>
      </c>
      <c r="J516" s="11" t="s">
        <v>80</v>
      </c>
      <c r="K516" s="11" t="s">
        <v>4120</v>
      </c>
      <c r="L516" s="14" t="s">
        <v>4121</v>
      </c>
      <c r="M516" s="11" t="s">
        <v>4122</v>
      </c>
      <c r="N516" s="15">
        <v>0.47</v>
      </c>
      <c r="O516" s="15" t="str">
        <f>VLOOKUP(A516,Result!A:D,2,FALSE)</f>
        <v>No</v>
      </c>
      <c r="P516" s="15">
        <f>VLOOKUP(A516,Result!A:D,4,FALSE)</f>
        <v>2.173</v>
      </c>
      <c r="Q516" s="16">
        <f>VLOOKUP(A516,Result!A:D,3,FALSE)</f>
        <v>0.58199999999999996</v>
      </c>
      <c r="R516" s="16">
        <f>VLOOKUP(A516,Result!A:E,5,FALSE)</f>
        <v>0</v>
      </c>
      <c r="S516" s="28">
        <f>P516+Q516+R516</f>
        <v>2.7549999999999999</v>
      </c>
      <c r="T516" s="32">
        <f t="shared" si="34"/>
        <v>349.19999999999993</v>
      </c>
      <c r="U516" s="32">
        <f t="shared" si="35"/>
        <v>2011.1499999999996</v>
      </c>
      <c r="V516" s="33">
        <f t="shared" si="33"/>
        <v>328.5</v>
      </c>
      <c r="W516" s="34">
        <f t="shared" si="32"/>
        <v>2339.6499999999996</v>
      </c>
      <c r="X516" s="10"/>
      <c r="Y516" s="10"/>
      <c r="Z516" s="10"/>
      <c r="AA516" s="10"/>
      <c r="AB516" s="10"/>
      <c r="AC516" s="10"/>
      <c r="AD516" s="10"/>
      <c r="AE516" s="10"/>
      <c r="AF516" s="10"/>
      <c r="AG516" s="10"/>
      <c r="AH516" s="10"/>
      <c r="AI516" s="10"/>
    </row>
    <row r="517" spans="1:35" ht="15.75" customHeight="1" x14ac:dyDescent="0.25">
      <c r="A517" s="6">
        <v>1215</v>
      </c>
      <c r="B517" s="11" t="s">
        <v>112</v>
      </c>
      <c r="C517" s="11" t="s">
        <v>1606</v>
      </c>
      <c r="D517" s="11" t="s">
        <v>4123</v>
      </c>
      <c r="E517" s="12">
        <v>16097</v>
      </c>
      <c r="F517" s="17">
        <v>44013</v>
      </c>
      <c r="G517" s="12">
        <v>43902</v>
      </c>
      <c r="H517" s="11" t="s">
        <v>78</v>
      </c>
      <c r="I517" s="14" t="s">
        <v>97</v>
      </c>
      <c r="J517" s="11" t="s">
        <v>97</v>
      </c>
      <c r="K517" s="11" t="s">
        <v>82</v>
      </c>
      <c r="L517" s="14" t="s">
        <v>82</v>
      </c>
      <c r="M517" s="11" t="s">
        <v>4105</v>
      </c>
      <c r="N517" s="15" t="s">
        <v>85</v>
      </c>
      <c r="O517" s="15" t="str">
        <f>VLOOKUP(A517,Result!A:D,2,FALSE)</f>
        <v>No</v>
      </c>
      <c r="P517" s="15">
        <f>VLOOKUP(A517,Result!A:D,4,FALSE)</f>
        <v>0</v>
      </c>
      <c r="Q517" s="16">
        <f>VLOOKUP(A517,Result!A:D,3,FALSE)</f>
        <v>0</v>
      </c>
      <c r="R517" s="16">
        <f>VLOOKUP(A517,Result!A:E,5,FALSE)</f>
        <v>0</v>
      </c>
      <c r="S517" s="28">
        <f>P517+Q517+R517</f>
        <v>0</v>
      </c>
      <c r="T517" s="32">
        <f t="shared" si="34"/>
        <v>0</v>
      </c>
      <c r="U517" s="32">
        <f t="shared" si="35"/>
        <v>0</v>
      </c>
      <c r="V517" s="33">
        <f t="shared" si="33"/>
        <v>328.5</v>
      </c>
      <c r="W517" s="34">
        <f t="shared" si="32"/>
        <v>328.5</v>
      </c>
      <c r="X517" s="10"/>
      <c r="Y517" s="10"/>
      <c r="Z517" s="10"/>
      <c r="AA517" s="10"/>
      <c r="AB517" s="10"/>
      <c r="AC517" s="10"/>
      <c r="AD517" s="10"/>
      <c r="AE517" s="10"/>
      <c r="AF517" s="10"/>
      <c r="AG517" s="10"/>
      <c r="AH517" s="10"/>
      <c r="AI517" s="10"/>
    </row>
    <row r="518" spans="1:35" ht="15.75" customHeight="1" x14ac:dyDescent="0.25">
      <c r="A518" s="6">
        <v>1216</v>
      </c>
      <c r="B518" s="11" t="s">
        <v>112</v>
      </c>
      <c r="C518" s="11" t="s">
        <v>1606</v>
      </c>
      <c r="D518" s="11" t="s">
        <v>4124</v>
      </c>
      <c r="E518" s="12">
        <v>18616</v>
      </c>
      <c r="F518" s="17">
        <v>43962</v>
      </c>
      <c r="G518" s="12">
        <v>43878</v>
      </c>
      <c r="H518" s="11" t="s">
        <v>78</v>
      </c>
      <c r="I518" s="14" t="s">
        <v>4125</v>
      </c>
      <c r="J518" s="11" t="s">
        <v>80</v>
      </c>
      <c r="K518" s="11" t="s">
        <v>82</v>
      </c>
      <c r="L518" s="14" t="s">
        <v>4126</v>
      </c>
      <c r="M518" s="11" t="s">
        <v>4127</v>
      </c>
      <c r="N518" s="15">
        <v>0.67</v>
      </c>
      <c r="O518" s="15" t="str">
        <f>VLOOKUP(A518,Result!A:D,2,FALSE)</f>
        <v>No</v>
      </c>
      <c r="P518" s="15">
        <f>VLOOKUP(A518,Result!A:D,4,FALSE)</f>
        <v>0.153</v>
      </c>
      <c r="Q518" s="16">
        <f>VLOOKUP(A518,Result!A:D,3,FALSE)</f>
        <v>0.106</v>
      </c>
      <c r="R518" s="16">
        <f>VLOOKUP(A518,Result!A:E,5,FALSE)</f>
        <v>0</v>
      </c>
      <c r="S518" s="28">
        <f>P518+Q518+R518</f>
        <v>0.25900000000000001</v>
      </c>
      <c r="T518" s="32">
        <f t="shared" si="34"/>
        <v>63.599999999999994</v>
      </c>
      <c r="U518" s="32">
        <f t="shared" si="35"/>
        <v>189.07</v>
      </c>
      <c r="V518" s="33">
        <f t="shared" si="33"/>
        <v>328.5</v>
      </c>
      <c r="W518" s="34">
        <f t="shared" si="32"/>
        <v>517.56999999999994</v>
      </c>
      <c r="X518" s="10"/>
      <c r="Y518" s="10"/>
      <c r="Z518" s="10"/>
      <c r="AA518" s="10"/>
      <c r="AB518" s="10"/>
      <c r="AC518" s="10"/>
      <c r="AD518" s="10"/>
      <c r="AE518" s="10"/>
      <c r="AF518" s="10"/>
      <c r="AG518" s="10"/>
      <c r="AH518" s="10"/>
      <c r="AI518" s="10"/>
    </row>
    <row r="519" spans="1:35" ht="15.75" customHeight="1" x14ac:dyDescent="0.25">
      <c r="A519" s="6">
        <v>1217</v>
      </c>
      <c r="B519" s="11" t="s">
        <v>112</v>
      </c>
      <c r="C519" s="11" t="s">
        <v>1606</v>
      </c>
      <c r="D519" s="11" t="s">
        <v>4128</v>
      </c>
      <c r="E519" s="12">
        <v>18873</v>
      </c>
      <c r="F519" s="17">
        <v>43956</v>
      </c>
      <c r="G519" s="12">
        <v>43837</v>
      </c>
      <c r="H519" s="11" t="s">
        <v>78</v>
      </c>
      <c r="I519" s="14" t="s">
        <v>511</v>
      </c>
      <c r="J519" s="11" t="s">
        <v>80</v>
      </c>
      <c r="K519" s="11" t="s">
        <v>82</v>
      </c>
      <c r="L519" s="14" t="s">
        <v>82</v>
      </c>
      <c r="M519" s="11" t="s">
        <v>650</v>
      </c>
      <c r="N519" s="15">
        <v>0.61</v>
      </c>
      <c r="O519" s="15" t="str">
        <f>VLOOKUP(A519,Result!A:D,2,FALSE)</f>
        <v>No</v>
      </c>
      <c r="P519" s="15">
        <f>VLOOKUP(A519,Result!A:D,4,FALSE)</f>
        <v>0.48499999999999999</v>
      </c>
      <c r="Q519" s="16">
        <f>VLOOKUP(A519,Result!A:D,3,FALSE)</f>
        <v>0</v>
      </c>
      <c r="R519" s="16">
        <f>VLOOKUP(A519,Result!A:E,5,FALSE)</f>
        <v>0</v>
      </c>
      <c r="S519" s="28">
        <f>P519+Q519+R519</f>
        <v>0.48499999999999999</v>
      </c>
      <c r="T519" s="32">
        <f t="shared" si="34"/>
        <v>0</v>
      </c>
      <c r="U519" s="32">
        <f t="shared" si="35"/>
        <v>354.05</v>
      </c>
      <c r="V519" s="33">
        <f t="shared" si="33"/>
        <v>328.5</v>
      </c>
      <c r="W519" s="34">
        <f t="shared" si="32"/>
        <v>682.55</v>
      </c>
      <c r="X519" s="10"/>
      <c r="Y519" s="10"/>
      <c r="Z519" s="10"/>
      <c r="AA519" s="10"/>
      <c r="AB519" s="10"/>
      <c r="AC519" s="10"/>
      <c r="AD519" s="10"/>
      <c r="AE519" s="10"/>
      <c r="AF519" s="10"/>
      <c r="AG519" s="10"/>
      <c r="AH519" s="10"/>
      <c r="AI519" s="10"/>
    </row>
    <row r="520" spans="1:35" ht="15.75" customHeight="1" x14ac:dyDescent="0.25">
      <c r="A520" s="6">
        <v>1218</v>
      </c>
      <c r="B520" s="11" t="s">
        <v>112</v>
      </c>
      <c r="C520" s="11" t="s">
        <v>1606</v>
      </c>
      <c r="D520" s="11" t="s">
        <v>4129</v>
      </c>
      <c r="E520" s="12">
        <v>29936</v>
      </c>
      <c r="F520" s="19"/>
      <c r="G520" s="12">
        <v>43895</v>
      </c>
      <c r="H520" s="11" t="s">
        <v>160</v>
      </c>
      <c r="I520" s="14" t="s">
        <v>211</v>
      </c>
      <c r="J520" s="11" t="s">
        <v>80</v>
      </c>
      <c r="K520" s="11" t="s">
        <v>82</v>
      </c>
      <c r="L520" s="14" t="s">
        <v>82</v>
      </c>
      <c r="M520" s="11" t="s">
        <v>4130</v>
      </c>
      <c r="N520" s="15" t="s">
        <v>85</v>
      </c>
      <c r="O520" s="15" t="str">
        <f>VLOOKUP(A520,Result!A:D,2,FALSE)</f>
        <v>No</v>
      </c>
      <c r="P520" s="15">
        <f>VLOOKUP(A520,Result!A:D,4,FALSE)</f>
        <v>0.35299999999999998</v>
      </c>
      <c r="Q520" s="16">
        <f>VLOOKUP(A520,Result!A:D,3,FALSE)</f>
        <v>0</v>
      </c>
      <c r="R520" s="16">
        <f>VLOOKUP(A520,Result!A:E,5,FALSE)</f>
        <v>0</v>
      </c>
      <c r="S520" s="28">
        <f>P520+Q520+R520</f>
        <v>0.35299999999999998</v>
      </c>
      <c r="T520" s="32">
        <f t="shared" si="34"/>
        <v>0</v>
      </c>
      <c r="U520" s="32">
        <f t="shared" si="35"/>
        <v>257.68999999999994</v>
      </c>
      <c r="V520" s="33">
        <f t="shared" si="33"/>
        <v>328.5</v>
      </c>
      <c r="W520" s="34">
        <f t="shared" si="32"/>
        <v>586.18999999999994</v>
      </c>
      <c r="X520" s="10"/>
      <c r="Y520" s="10"/>
      <c r="Z520" s="10"/>
      <c r="AA520" s="10"/>
      <c r="AB520" s="10"/>
      <c r="AC520" s="10"/>
      <c r="AD520" s="10"/>
      <c r="AE520" s="10"/>
      <c r="AF520" s="10"/>
      <c r="AG520" s="10"/>
      <c r="AH520" s="10"/>
      <c r="AI520" s="10"/>
    </row>
    <row r="521" spans="1:35" ht="15.75" customHeight="1" x14ac:dyDescent="0.25">
      <c r="A521" s="6">
        <v>1219</v>
      </c>
      <c r="B521" s="11" t="s">
        <v>112</v>
      </c>
      <c r="C521" s="11" t="s">
        <v>1606</v>
      </c>
      <c r="D521" s="11" t="s">
        <v>4131</v>
      </c>
      <c r="E521" s="12">
        <v>21981</v>
      </c>
      <c r="F521" s="17">
        <v>43937</v>
      </c>
      <c r="G521" s="12">
        <v>43902</v>
      </c>
      <c r="H521" s="11" t="s">
        <v>78</v>
      </c>
      <c r="I521" s="14" t="s">
        <v>4132</v>
      </c>
      <c r="J521" s="11" t="s">
        <v>80</v>
      </c>
      <c r="K521" s="11" t="s">
        <v>4133</v>
      </c>
      <c r="L521" s="14" t="s">
        <v>4134</v>
      </c>
      <c r="M521" s="11" t="s">
        <v>4135</v>
      </c>
      <c r="N521" s="15">
        <v>1.39</v>
      </c>
      <c r="O521" s="15" t="str">
        <f>VLOOKUP(A521,Result!A:D,2,FALSE)</f>
        <v>No</v>
      </c>
      <c r="P521" s="15">
        <f>VLOOKUP(A521,Result!A:D,4,FALSE)</f>
        <v>1.2090000000000001</v>
      </c>
      <c r="Q521" s="16">
        <f>VLOOKUP(A521,Result!A:D,3,FALSE)</f>
        <v>0.30499999999999999</v>
      </c>
      <c r="R521" s="16">
        <f>VLOOKUP(A521,Result!A:E,5,FALSE)</f>
        <v>0</v>
      </c>
      <c r="S521" s="28">
        <f>P521+Q521+R521</f>
        <v>1.514</v>
      </c>
      <c r="T521" s="32">
        <f t="shared" si="34"/>
        <v>183</v>
      </c>
      <c r="U521" s="32">
        <f t="shared" si="35"/>
        <v>1105.22</v>
      </c>
      <c r="V521" s="33">
        <f t="shared" si="33"/>
        <v>328.5</v>
      </c>
      <c r="W521" s="34">
        <f t="shared" si="32"/>
        <v>1433.72</v>
      </c>
      <c r="X521" s="10"/>
      <c r="Y521" s="10"/>
      <c r="Z521" s="10"/>
      <c r="AA521" s="10"/>
      <c r="AB521" s="10"/>
      <c r="AC521" s="10"/>
      <c r="AD521" s="10"/>
      <c r="AE521" s="10"/>
      <c r="AF521" s="10"/>
      <c r="AG521" s="10"/>
      <c r="AH521" s="10"/>
      <c r="AI521" s="10"/>
    </row>
    <row r="522" spans="1:35" ht="15.75" customHeight="1" x14ac:dyDescent="0.25">
      <c r="A522" s="6">
        <v>1220</v>
      </c>
      <c r="B522" s="11" t="s">
        <v>112</v>
      </c>
      <c r="C522" s="11" t="s">
        <v>1606</v>
      </c>
      <c r="D522" s="11" t="s">
        <v>4136</v>
      </c>
      <c r="E522" s="12">
        <v>31042</v>
      </c>
      <c r="F522" s="17">
        <v>43945</v>
      </c>
      <c r="G522" s="12">
        <v>43865</v>
      </c>
      <c r="H522" s="11" t="s">
        <v>78</v>
      </c>
      <c r="I522" s="14" t="s">
        <v>2536</v>
      </c>
      <c r="J522" s="11" t="s">
        <v>4137</v>
      </c>
      <c r="K522" s="11" t="s">
        <v>82</v>
      </c>
      <c r="L522" s="14" t="s">
        <v>4138</v>
      </c>
      <c r="M522" s="11" t="s">
        <v>4139</v>
      </c>
      <c r="N522" s="15">
        <v>0.7</v>
      </c>
      <c r="O522" s="15" t="str">
        <f>VLOOKUP(A522,Result!A:D,2,FALSE)</f>
        <v>No</v>
      </c>
      <c r="P522" s="15">
        <f>VLOOKUP(A522,Result!A:D,4,FALSE)</f>
        <v>0.27700000000000002</v>
      </c>
      <c r="Q522" s="16">
        <f>VLOOKUP(A522,Result!A:D,3,FALSE)</f>
        <v>0.35299999999999998</v>
      </c>
      <c r="R522" s="16">
        <f>VLOOKUP(A522,Result!A:E,5,FALSE)</f>
        <v>0</v>
      </c>
      <c r="S522" s="28">
        <f>P522+Q522+R522</f>
        <v>0.63</v>
      </c>
      <c r="T522" s="32">
        <f t="shared" si="34"/>
        <v>211.79999999999998</v>
      </c>
      <c r="U522" s="32">
        <f t="shared" si="35"/>
        <v>459.9</v>
      </c>
      <c r="V522" s="33">
        <f t="shared" si="33"/>
        <v>328.5</v>
      </c>
      <c r="W522" s="34">
        <f t="shared" si="32"/>
        <v>788.4</v>
      </c>
      <c r="X522" s="10"/>
      <c r="Y522" s="10"/>
      <c r="Z522" s="10"/>
      <c r="AA522" s="10"/>
      <c r="AB522" s="10"/>
      <c r="AC522" s="10"/>
      <c r="AD522" s="10"/>
      <c r="AE522" s="10"/>
      <c r="AF522" s="10"/>
      <c r="AG522" s="10"/>
      <c r="AH522" s="10"/>
      <c r="AI522" s="10"/>
    </row>
    <row r="523" spans="1:35" ht="15.75" customHeight="1" x14ac:dyDescent="0.25">
      <c r="A523" s="6">
        <v>1221</v>
      </c>
      <c r="B523" s="11" t="s">
        <v>112</v>
      </c>
      <c r="C523" s="11" t="s">
        <v>1606</v>
      </c>
      <c r="D523" s="11" t="s">
        <v>4140</v>
      </c>
      <c r="E523" s="12">
        <v>20225</v>
      </c>
      <c r="F523" s="17">
        <v>43971</v>
      </c>
      <c r="G523" s="12">
        <v>43837</v>
      </c>
      <c r="H523" s="11" t="s">
        <v>78</v>
      </c>
      <c r="I523" s="14" t="s">
        <v>2719</v>
      </c>
      <c r="J523" s="11" t="s">
        <v>80</v>
      </c>
      <c r="K523" s="11" t="s">
        <v>82</v>
      </c>
      <c r="L523" s="14" t="s">
        <v>82</v>
      </c>
      <c r="M523" s="11" t="s">
        <v>4122</v>
      </c>
      <c r="N523" s="15">
        <v>1.04</v>
      </c>
      <c r="O523" s="15" t="str">
        <f>VLOOKUP(A523,Result!A:D,2,FALSE)</f>
        <v>No</v>
      </c>
      <c r="P523" s="15">
        <f>VLOOKUP(A523,Result!A:D,4,FALSE)</f>
        <v>0.70300000000000007</v>
      </c>
      <c r="Q523" s="16">
        <f>VLOOKUP(A523,Result!A:D,3,FALSE)</f>
        <v>0</v>
      </c>
      <c r="R523" s="16">
        <f>VLOOKUP(A523,Result!A:E,5,FALSE)</f>
        <v>0</v>
      </c>
      <c r="S523" s="28">
        <f>P523+Q523+R523</f>
        <v>0.70300000000000007</v>
      </c>
      <c r="T523" s="32">
        <f t="shared" si="34"/>
        <v>0</v>
      </c>
      <c r="U523" s="32">
        <f t="shared" si="35"/>
        <v>513.18999999999994</v>
      </c>
      <c r="V523" s="33">
        <f t="shared" si="33"/>
        <v>328.5</v>
      </c>
      <c r="W523" s="34">
        <f t="shared" si="32"/>
        <v>841.68999999999994</v>
      </c>
      <c r="X523" s="10"/>
      <c r="Y523" s="10"/>
      <c r="Z523" s="10"/>
      <c r="AA523" s="10"/>
      <c r="AB523" s="10"/>
      <c r="AC523" s="10"/>
      <c r="AD523" s="10"/>
      <c r="AE523" s="10"/>
      <c r="AF523" s="10"/>
      <c r="AG523" s="10"/>
      <c r="AH523" s="10"/>
      <c r="AI523" s="10"/>
    </row>
    <row r="524" spans="1:35" ht="15.75" customHeight="1" x14ac:dyDescent="0.25">
      <c r="A524" s="6">
        <v>1222</v>
      </c>
      <c r="B524" s="11" t="s">
        <v>112</v>
      </c>
      <c r="C524" s="11" t="s">
        <v>1606</v>
      </c>
      <c r="D524" s="11" t="s">
        <v>4141</v>
      </c>
      <c r="E524" s="12">
        <v>21103</v>
      </c>
      <c r="F524" s="19"/>
      <c r="G524" s="12">
        <v>43902</v>
      </c>
      <c r="H524" s="11" t="s">
        <v>78</v>
      </c>
      <c r="I524" s="14" t="s">
        <v>199</v>
      </c>
      <c r="J524" s="11" t="s">
        <v>97</v>
      </c>
      <c r="K524" s="11" t="s">
        <v>82</v>
      </c>
      <c r="L524" s="14" t="s">
        <v>82</v>
      </c>
      <c r="M524" s="11" t="s">
        <v>1572</v>
      </c>
      <c r="N524" s="15" t="s">
        <v>85</v>
      </c>
      <c r="O524" s="15" t="str">
        <f>VLOOKUP(A524,Result!A:D,2,FALSE)</f>
        <v>No</v>
      </c>
      <c r="P524" s="15">
        <f>VLOOKUP(A524,Result!A:D,4,FALSE)</f>
        <v>0</v>
      </c>
      <c r="Q524" s="16">
        <f>VLOOKUP(A524,Result!A:D,3,FALSE)</f>
        <v>0</v>
      </c>
      <c r="R524" s="16">
        <f>VLOOKUP(A524,Result!A:E,5,FALSE)</f>
        <v>0</v>
      </c>
      <c r="S524" s="28">
        <f>P524+Q524+R524</f>
        <v>0</v>
      </c>
      <c r="T524" s="32">
        <f t="shared" si="34"/>
        <v>0</v>
      </c>
      <c r="U524" s="32">
        <f t="shared" si="35"/>
        <v>0</v>
      </c>
      <c r="V524" s="33">
        <f t="shared" si="33"/>
        <v>328.5</v>
      </c>
      <c r="W524" s="34">
        <f t="shared" si="32"/>
        <v>328.5</v>
      </c>
      <c r="X524" s="10"/>
      <c r="Y524" s="10"/>
      <c r="Z524" s="10"/>
      <c r="AA524" s="10"/>
      <c r="AB524" s="10"/>
      <c r="AC524" s="10"/>
      <c r="AD524" s="10"/>
      <c r="AE524" s="10"/>
      <c r="AF524" s="10"/>
      <c r="AG524" s="10"/>
      <c r="AH524" s="10"/>
      <c r="AI524" s="10"/>
    </row>
    <row r="525" spans="1:35" ht="15.75" customHeight="1" x14ac:dyDescent="0.25">
      <c r="A525" s="6">
        <v>1223</v>
      </c>
      <c r="B525" s="11" t="s">
        <v>112</v>
      </c>
      <c r="C525" s="11" t="s">
        <v>1606</v>
      </c>
      <c r="D525" s="11" t="s">
        <v>4142</v>
      </c>
      <c r="E525" s="12">
        <v>17325</v>
      </c>
      <c r="F525" s="17">
        <v>43966</v>
      </c>
      <c r="G525" s="12">
        <v>43853</v>
      </c>
      <c r="H525" s="11" t="s">
        <v>78</v>
      </c>
      <c r="I525" s="14" t="s">
        <v>4143</v>
      </c>
      <c r="J525" s="11" t="s">
        <v>80</v>
      </c>
      <c r="K525" s="11" t="s">
        <v>82</v>
      </c>
      <c r="L525" s="14" t="s">
        <v>4144</v>
      </c>
      <c r="M525" s="11" t="s">
        <v>4145</v>
      </c>
      <c r="N525" s="15">
        <v>1.57</v>
      </c>
      <c r="O525" s="15" t="str">
        <f>VLOOKUP(A525,Result!A:D,2,FALSE)</f>
        <v>No</v>
      </c>
      <c r="P525" s="15">
        <f>VLOOKUP(A525,Result!A:D,4,FALSE)</f>
        <v>0.53200000000000003</v>
      </c>
      <c r="Q525" s="16">
        <f>VLOOKUP(A525,Result!A:D,3,FALSE)</f>
        <v>0.40500000000000003</v>
      </c>
      <c r="R525" s="16">
        <f>VLOOKUP(A525,Result!A:E,5,FALSE)</f>
        <v>0</v>
      </c>
      <c r="S525" s="28">
        <f>P525+Q525+R525</f>
        <v>0.93700000000000006</v>
      </c>
      <c r="T525" s="32">
        <f t="shared" si="34"/>
        <v>243</v>
      </c>
      <c r="U525" s="32">
        <f t="shared" si="35"/>
        <v>684.0100000000001</v>
      </c>
      <c r="V525" s="33">
        <f t="shared" si="33"/>
        <v>328.5</v>
      </c>
      <c r="W525" s="34">
        <f t="shared" si="32"/>
        <v>1012.5100000000001</v>
      </c>
      <c r="X525" s="10"/>
      <c r="Y525" s="10"/>
      <c r="Z525" s="10"/>
      <c r="AA525" s="10"/>
      <c r="AB525" s="10"/>
      <c r="AC525" s="10"/>
      <c r="AD525" s="10"/>
      <c r="AE525" s="10"/>
      <c r="AF525" s="10"/>
      <c r="AG525" s="10"/>
      <c r="AH525" s="10"/>
      <c r="AI525" s="10"/>
    </row>
    <row r="526" spans="1:35" ht="15.75" customHeight="1" x14ac:dyDescent="0.25">
      <c r="A526" s="6">
        <v>1224</v>
      </c>
      <c r="B526" s="11" t="s">
        <v>112</v>
      </c>
      <c r="C526" s="11" t="s">
        <v>1606</v>
      </c>
      <c r="D526" s="11" t="s">
        <v>4146</v>
      </c>
      <c r="E526" s="12">
        <v>19438</v>
      </c>
      <c r="F526" s="17">
        <v>43938</v>
      </c>
      <c r="G526" s="12">
        <v>43902</v>
      </c>
      <c r="H526" s="11" t="s">
        <v>78</v>
      </c>
      <c r="I526" s="14" t="s">
        <v>2681</v>
      </c>
      <c r="J526" s="11" t="s">
        <v>4147</v>
      </c>
      <c r="K526" s="11" t="s">
        <v>4148</v>
      </c>
      <c r="L526" s="14" t="s">
        <v>82</v>
      </c>
      <c r="M526" s="11" t="s">
        <v>4149</v>
      </c>
      <c r="N526" s="15">
        <v>0.47</v>
      </c>
      <c r="O526" s="15" t="str">
        <f>VLOOKUP(A526,Result!A:D,2,FALSE)</f>
        <v>No</v>
      </c>
      <c r="P526" s="15">
        <f>VLOOKUP(A526,Result!A:D,4,FALSE)</f>
        <v>0.35299999999999998</v>
      </c>
      <c r="Q526" s="16">
        <f>VLOOKUP(A526,Result!A:D,3,FALSE)</f>
        <v>0</v>
      </c>
      <c r="R526" s="16">
        <f>VLOOKUP(A526,Result!A:E,5,FALSE)</f>
        <v>0</v>
      </c>
      <c r="S526" s="28">
        <f>P526+Q526+R526</f>
        <v>0.35299999999999998</v>
      </c>
      <c r="T526" s="32">
        <f t="shared" si="34"/>
        <v>0</v>
      </c>
      <c r="U526" s="32">
        <f t="shared" si="35"/>
        <v>257.68999999999994</v>
      </c>
      <c r="V526" s="33">
        <f t="shared" si="33"/>
        <v>328.5</v>
      </c>
      <c r="W526" s="34">
        <f t="shared" si="32"/>
        <v>586.18999999999994</v>
      </c>
      <c r="X526" s="10"/>
      <c r="Y526" s="10"/>
      <c r="Z526" s="10"/>
      <c r="AA526" s="10"/>
      <c r="AB526" s="10"/>
      <c r="AC526" s="10"/>
      <c r="AD526" s="10"/>
      <c r="AE526" s="10"/>
      <c r="AF526" s="10"/>
      <c r="AG526" s="10"/>
      <c r="AH526" s="10"/>
      <c r="AI526" s="10"/>
    </row>
    <row r="527" spans="1:35" ht="15.75" customHeight="1" x14ac:dyDescent="0.25">
      <c r="A527" s="6">
        <v>1225</v>
      </c>
      <c r="B527" s="11" t="s">
        <v>112</v>
      </c>
      <c r="C527" s="11" t="s">
        <v>1606</v>
      </c>
      <c r="D527" s="11" t="s">
        <v>4150</v>
      </c>
      <c r="E527" s="12">
        <v>20017</v>
      </c>
      <c r="F527" s="13">
        <v>43952</v>
      </c>
      <c r="G527" s="12">
        <v>43902</v>
      </c>
      <c r="H527" s="11" t="s">
        <v>78</v>
      </c>
      <c r="I527" s="14" t="s">
        <v>4151</v>
      </c>
      <c r="J527" s="11" t="s">
        <v>80</v>
      </c>
      <c r="K527" s="11" t="s">
        <v>4152</v>
      </c>
      <c r="L527" s="14" t="s">
        <v>4153</v>
      </c>
      <c r="M527" s="11" t="s">
        <v>4154</v>
      </c>
      <c r="N527" s="15">
        <v>0.46</v>
      </c>
      <c r="O527" s="15" t="str">
        <f>VLOOKUP(A527,Result!A:D,2,FALSE)</f>
        <v>No</v>
      </c>
      <c r="P527" s="15">
        <f>VLOOKUP(A527,Result!A:D,4,FALSE)</f>
        <v>0.98299999999999998</v>
      </c>
      <c r="Q527" s="16">
        <f>VLOOKUP(A527,Result!A:D,3,FALSE)</f>
        <v>0.58199999999999996</v>
      </c>
      <c r="R527" s="16">
        <f>VLOOKUP(A527,Result!A:E,5,FALSE)</f>
        <v>0</v>
      </c>
      <c r="S527" s="28">
        <f>P527+Q527+R527</f>
        <v>1.5649999999999999</v>
      </c>
      <c r="T527" s="32">
        <f t="shared" si="34"/>
        <v>349.19999999999993</v>
      </c>
      <c r="U527" s="32">
        <f t="shared" si="35"/>
        <v>1142.4499999999998</v>
      </c>
      <c r="V527" s="33">
        <f t="shared" si="33"/>
        <v>328.5</v>
      </c>
      <c r="W527" s="34">
        <f t="shared" si="32"/>
        <v>1470.9499999999998</v>
      </c>
      <c r="X527" s="10"/>
      <c r="Y527" s="10"/>
      <c r="Z527" s="10"/>
      <c r="AA527" s="10"/>
      <c r="AB527" s="10"/>
      <c r="AC527" s="10"/>
      <c r="AD527" s="10"/>
      <c r="AE527" s="10"/>
      <c r="AF527" s="10"/>
      <c r="AG527" s="10"/>
      <c r="AH527" s="10"/>
      <c r="AI527" s="10"/>
    </row>
    <row r="528" spans="1:35" ht="15.75" customHeight="1" x14ac:dyDescent="0.25">
      <c r="A528" s="6">
        <v>1226</v>
      </c>
      <c r="B528" s="11" t="s">
        <v>112</v>
      </c>
      <c r="C528" s="11" t="s">
        <v>1606</v>
      </c>
      <c r="D528" s="11" t="s">
        <v>4155</v>
      </c>
      <c r="E528" s="12">
        <v>23239</v>
      </c>
      <c r="F528" s="23"/>
      <c r="G528" s="11"/>
      <c r="H528" s="18"/>
      <c r="I528" s="14"/>
      <c r="J528" s="11"/>
      <c r="K528" s="11"/>
      <c r="L528" s="14"/>
      <c r="M528" s="11"/>
      <c r="N528" s="15" t="s">
        <v>85</v>
      </c>
      <c r="O528" s="15" t="str">
        <f>VLOOKUP(A528,Result!A:D,2,FALSE)</f>
        <v>No</v>
      </c>
      <c r="P528" s="15">
        <f>VLOOKUP(A528,Result!A:D,4,FALSE)</f>
        <v>0</v>
      </c>
      <c r="Q528" s="16">
        <f>VLOOKUP(A528,Result!A:D,3,FALSE)</f>
        <v>0</v>
      </c>
      <c r="R528" s="16">
        <f>VLOOKUP(A528,Result!A:E,5,FALSE)</f>
        <v>0</v>
      </c>
      <c r="S528" s="28">
        <f>P528+Q528+R528</f>
        <v>0</v>
      </c>
      <c r="T528" s="32">
        <f t="shared" si="34"/>
        <v>0</v>
      </c>
      <c r="U528" s="32">
        <f t="shared" si="35"/>
        <v>0</v>
      </c>
      <c r="V528" s="33">
        <f t="shared" si="33"/>
        <v>328.5</v>
      </c>
      <c r="W528" s="34">
        <f t="shared" ref="W528:W591" si="36">SUM(U528+V528)</f>
        <v>328.5</v>
      </c>
      <c r="X528" s="10"/>
      <c r="Y528" s="10"/>
      <c r="Z528" s="10"/>
      <c r="AA528" s="10"/>
      <c r="AB528" s="10"/>
      <c r="AC528" s="10"/>
      <c r="AD528" s="10"/>
      <c r="AE528" s="10"/>
      <c r="AF528" s="10"/>
      <c r="AG528" s="10"/>
      <c r="AH528" s="10"/>
      <c r="AI528" s="10"/>
    </row>
    <row r="529" spans="1:35" ht="15.75" customHeight="1" x14ac:dyDescent="0.25">
      <c r="A529" s="6">
        <v>1227</v>
      </c>
      <c r="B529" s="11" t="s">
        <v>112</v>
      </c>
      <c r="C529" s="11" t="s">
        <v>1606</v>
      </c>
      <c r="D529" s="11" t="s">
        <v>4156</v>
      </c>
      <c r="E529" s="12">
        <v>24482</v>
      </c>
      <c r="F529" s="23"/>
      <c r="G529" s="11"/>
      <c r="H529" s="18"/>
      <c r="I529" s="14"/>
      <c r="J529" s="11"/>
      <c r="K529" s="11"/>
      <c r="L529" s="14"/>
      <c r="M529" s="11"/>
      <c r="N529" s="15" t="s">
        <v>85</v>
      </c>
      <c r="O529" s="15" t="str">
        <f>VLOOKUP(A529,Result!A:D,2,FALSE)</f>
        <v>No</v>
      </c>
      <c r="P529" s="15">
        <f>VLOOKUP(A529,Result!A:D,4,FALSE)</f>
        <v>0</v>
      </c>
      <c r="Q529" s="16">
        <f>VLOOKUP(A529,Result!A:D,3,FALSE)</f>
        <v>0</v>
      </c>
      <c r="R529" s="16">
        <f>VLOOKUP(A529,Result!A:E,5,FALSE)</f>
        <v>0</v>
      </c>
      <c r="S529" s="28">
        <f>P529+Q529+R529</f>
        <v>0</v>
      </c>
      <c r="T529" s="32">
        <f t="shared" si="34"/>
        <v>0</v>
      </c>
      <c r="U529" s="32">
        <f t="shared" si="35"/>
        <v>0</v>
      </c>
      <c r="V529" s="33">
        <f t="shared" si="33"/>
        <v>328.5</v>
      </c>
      <c r="W529" s="34">
        <f t="shared" si="36"/>
        <v>328.5</v>
      </c>
      <c r="X529" s="10"/>
      <c r="Y529" s="10"/>
      <c r="Z529" s="10"/>
      <c r="AA529" s="10"/>
      <c r="AB529" s="10"/>
      <c r="AC529" s="10"/>
      <c r="AD529" s="10"/>
      <c r="AE529" s="10"/>
      <c r="AF529" s="10"/>
      <c r="AG529" s="10"/>
      <c r="AH529" s="10"/>
      <c r="AI529" s="10"/>
    </row>
    <row r="530" spans="1:35" ht="15.75" customHeight="1" x14ac:dyDescent="0.25">
      <c r="A530" s="6">
        <v>1228</v>
      </c>
      <c r="B530" s="11" t="s">
        <v>112</v>
      </c>
      <c r="C530" s="11" t="s">
        <v>1606</v>
      </c>
      <c r="D530" s="11" t="s">
        <v>4157</v>
      </c>
      <c r="E530" s="12">
        <v>18941</v>
      </c>
      <c r="F530" s="17">
        <v>43941</v>
      </c>
      <c r="G530" s="12">
        <v>43902</v>
      </c>
      <c r="H530" s="11" t="s">
        <v>78</v>
      </c>
      <c r="I530" s="14" t="s">
        <v>4158</v>
      </c>
      <c r="J530" s="11" t="s">
        <v>80</v>
      </c>
      <c r="K530" s="11" t="s">
        <v>82</v>
      </c>
      <c r="L530" s="14" t="s">
        <v>4159</v>
      </c>
      <c r="M530" s="11" t="s">
        <v>4160</v>
      </c>
      <c r="N530" s="15" t="s">
        <v>85</v>
      </c>
      <c r="O530" s="15" t="str">
        <f>VLOOKUP(A530,Result!A:D,2,FALSE)</f>
        <v>No</v>
      </c>
      <c r="P530" s="15">
        <f>VLOOKUP(A530,Result!A:D,4,FALSE)</f>
        <v>0.86899999999999999</v>
      </c>
      <c r="Q530" s="16">
        <f>VLOOKUP(A530,Result!A:D,3,FALSE)</f>
        <v>0</v>
      </c>
      <c r="R530" s="16">
        <f>VLOOKUP(A530,Result!A:E,5,FALSE)</f>
        <v>0</v>
      </c>
      <c r="S530" s="28">
        <f>P530+Q530+R530</f>
        <v>0.86899999999999999</v>
      </c>
      <c r="T530" s="32">
        <f t="shared" si="34"/>
        <v>0</v>
      </c>
      <c r="U530" s="32">
        <f t="shared" si="35"/>
        <v>634.36999999999989</v>
      </c>
      <c r="V530" s="33">
        <f t="shared" si="33"/>
        <v>328.5</v>
      </c>
      <c r="W530" s="34">
        <f t="shared" si="36"/>
        <v>962.86999999999989</v>
      </c>
      <c r="X530" s="10"/>
      <c r="Y530" s="10"/>
      <c r="Z530" s="10"/>
      <c r="AA530" s="10"/>
      <c r="AB530" s="10"/>
      <c r="AC530" s="10"/>
      <c r="AD530" s="10"/>
      <c r="AE530" s="10"/>
      <c r="AF530" s="10"/>
      <c r="AG530" s="10"/>
      <c r="AH530" s="10"/>
      <c r="AI530" s="10"/>
    </row>
    <row r="531" spans="1:35" ht="15.75" customHeight="1" x14ac:dyDescent="0.25">
      <c r="A531" s="6">
        <v>1229</v>
      </c>
      <c r="B531" s="11" t="s">
        <v>112</v>
      </c>
      <c r="C531" s="11" t="s">
        <v>1606</v>
      </c>
      <c r="D531" s="11" t="s">
        <v>4161</v>
      </c>
      <c r="E531" s="12">
        <v>18733</v>
      </c>
      <c r="F531" s="17">
        <v>43944</v>
      </c>
      <c r="G531" s="12">
        <v>43871</v>
      </c>
      <c r="H531" s="11" t="s">
        <v>114</v>
      </c>
      <c r="I531" s="14" t="s">
        <v>4162</v>
      </c>
      <c r="J531" s="11" t="s">
        <v>4163</v>
      </c>
      <c r="K531" s="11" t="s">
        <v>4164</v>
      </c>
      <c r="L531" s="14" t="s">
        <v>4165</v>
      </c>
      <c r="M531" s="11"/>
      <c r="N531" s="15">
        <v>0.52</v>
      </c>
      <c r="O531" s="15" t="str">
        <f>VLOOKUP(A531,Result!A:D,2,FALSE)</f>
        <v>No</v>
      </c>
      <c r="P531" s="15">
        <f>VLOOKUP(A531,Result!A:D,4,FALSE)</f>
        <v>0.51700000000000002</v>
      </c>
      <c r="Q531" s="16">
        <f>VLOOKUP(A531,Result!A:D,3,FALSE)</f>
        <v>0.61199999999999999</v>
      </c>
      <c r="R531" s="16">
        <f>VLOOKUP(A531,Result!A:E,5,FALSE)</f>
        <v>0</v>
      </c>
      <c r="S531" s="28">
        <f>P531+Q531+R531</f>
        <v>1.129</v>
      </c>
      <c r="T531" s="32">
        <f t="shared" si="34"/>
        <v>367.2</v>
      </c>
      <c r="U531" s="32">
        <f t="shared" si="35"/>
        <v>824.17</v>
      </c>
      <c r="V531" s="33">
        <f t="shared" si="33"/>
        <v>328.5</v>
      </c>
      <c r="W531" s="34">
        <f t="shared" si="36"/>
        <v>1152.67</v>
      </c>
      <c r="X531" s="10"/>
      <c r="Y531" s="10"/>
      <c r="Z531" s="10"/>
      <c r="AA531" s="10"/>
      <c r="AB531" s="10"/>
      <c r="AC531" s="10"/>
      <c r="AD531" s="10"/>
      <c r="AE531" s="10"/>
      <c r="AF531" s="10"/>
      <c r="AG531" s="10"/>
      <c r="AH531" s="10"/>
      <c r="AI531" s="10"/>
    </row>
    <row r="532" spans="1:35" ht="15.75" customHeight="1" x14ac:dyDescent="0.25">
      <c r="A532" s="6">
        <v>1230</v>
      </c>
      <c r="B532" s="11" t="s">
        <v>112</v>
      </c>
      <c r="C532" s="11" t="s">
        <v>1606</v>
      </c>
      <c r="D532" s="11" t="s">
        <v>4166</v>
      </c>
      <c r="E532" s="12">
        <v>21900</v>
      </c>
      <c r="F532" s="17">
        <v>43973</v>
      </c>
      <c r="G532" s="12">
        <v>43859</v>
      </c>
      <c r="H532" s="11" t="s">
        <v>78</v>
      </c>
      <c r="I532" s="14" t="s">
        <v>4167</v>
      </c>
      <c r="J532" s="11" t="s">
        <v>80</v>
      </c>
      <c r="K532" s="11" t="s">
        <v>82</v>
      </c>
      <c r="L532" s="14" t="s">
        <v>82</v>
      </c>
      <c r="M532" s="11" t="s">
        <v>1578</v>
      </c>
      <c r="N532" s="15">
        <v>1.01</v>
      </c>
      <c r="O532" s="15" t="str">
        <f>VLOOKUP(A532,Result!A:D,2,FALSE)</f>
        <v>No</v>
      </c>
      <c r="P532" s="15">
        <f>VLOOKUP(A532,Result!A:D,4,FALSE)</f>
        <v>0.68799999999999994</v>
      </c>
      <c r="Q532" s="16">
        <f>VLOOKUP(A532,Result!A:D,3,FALSE)</f>
        <v>0</v>
      </c>
      <c r="R532" s="16">
        <f>VLOOKUP(A532,Result!A:E,5,FALSE)</f>
        <v>0</v>
      </c>
      <c r="S532" s="28">
        <f>P532+Q532+R532</f>
        <v>0.68799999999999994</v>
      </c>
      <c r="T532" s="32">
        <f t="shared" si="34"/>
        <v>0</v>
      </c>
      <c r="U532" s="32">
        <f t="shared" si="35"/>
        <v>502.23999999999995</v>
      </c>
      <c r="V532" s="33">
        <f t="shared" si="33"/>
        <v>328.5</v>
      </c>
      <c r="W532" s="34">
        <f t="shared" si="36"/>
        <v>830.74</v>
      </c>
      <c r="X532" s="10"/>
      <c r="Y532" s="10"/>
      <c r="Z532" s="10"/>
      <c r="AA532" s="10"/>
      <c r="AB532" s="10"/>
      <c r="AC532" s="10"/>
      <c r="AD532" s="10"/>
      <c r="AE532" s="10"/>
      <c r="AF532" s="10"/>
      <c r="AG532" s="10"/>
      <c r="AH532" s="10"/>
      <c r="AI532" s="10"/>
    </row>
    <row r="533" spans="1:35" ht="15.75" customHeight="1" x14ac:dyDescent="0.25">
      <c r="A533" s="6">
        <v>1231</v>
      </c>
      <c r="B533" s="11" t="s">
        <v>112</v>
      </c>
      <c r="C533" s="11" t="s">
        <v>1606</v>
      </c>
      <c r="D533" s="11" t="s">
        <v>4168</v>
      </c>
      <c r="E533" s="12">
        <v>25980</v>
      </c>
      <c r="F533" s="23"/>
      <c r="G533" s="12">
        <v>43935</v>
      </c>
      <c r="H533" s="11" t="s">
        <v>466</v>
      </c>
      <c r="I533" s="14" t="s">
        <v>199</v>
      </c>
      <c r="J533" s="11" t="s">
        <v>97</v>
      </c>
      <c r="K533" s="11" t="s">
        <v>82</v>
      </c>
      <c r="L533" s="14" t="s">
        <v>82</v>
      </c>
      <c r="M533" s="11" t="s">
        <v>1976</v>
      </c>
      <c r="N533" s="15" t="s">
        <v>85</v>
      </c>
      <c r="O533" s="15" t="str">
        <f>VLOOKUP(A533,Result!A:D,2,FALSE)</f>
        <v>No</v>
      </c>
      <c r="P533" s="15">
        <f>VLOOKUP(A533,Result!A:D,4,FALSE)</f>
        <v>0</v>
      </c>
      <c r="Q533" s="16">
        <f>VLOOKUP(A533,Result!A:D,3,FALSE)</f>
        <v>0</v>
      </c>
      <c r="R533" s="16">
        <f>VLOOKUP(A533,Result!A:E,5,FALSE)</f>
        <v>0</v>
      </c>
      <c r="S533" s="28">
        <f>P533+Q533+R533</f>
        <v>0</v>
      </c>
      <c r="T533" s="32">
        <f t="shared" si="34"/>
        <v>0</v>
      </c>
      <c r="U533" s="32">
        <f t="shared" si="35"/>
        <v>0</v>
      </c>
      <c r="V533" s="33">
        <f t="shared" si="33"/>
        <v>328.5</v>
      </c>
      <c r="W533" s="34">
        <f t="shared" si="36"/>
        <v>328.5</v>
      </c>
      <c r="X533" s="10"/>
      <c r="Y533" s="10"/>
      <c r="Z533" s="10"/>
      <c r="AA533" s="10"/>
      <c r="AB533" s="10"/>
      <c r="AC533" s="10"/>
      <c r="AD533" s="10"/>
      <c r="AE533" s="10"/>
      <c r="AF533" s="10"/>
      <c r="AG533" s="10"/>
      <c r="AH533" s="10"/>
      <c r="AI533" s="10"/>
    </row>
    <row r="534" spans="1:35" ht="15.75" customHeight="1" x14ac:dyDescent="0.25">
      <c r="A534" s="6">
        <v>1232</v>
      </c>
      <c r="B534" s="11" t="s">
        <v>112</v>
      </c>
      <c r="C534" s="11" t="s">
        <v>1606</v>
      </c>
      <c r="D534" s="11" t="s">
        <v>4169</v>
      </c>
      <c r="E534" s="12">
        <v>20341</v>
      </c>
      <c r="F534" s="19"/>
      <c r="G534" s="12">
        <v>43902</v>
      </c>
      <c r="H534" s="11" t="s">
        <v>78</v>
      </c>
      <c r="I534" s="14" t="s">
        <v>199</v>
      </c>
      <c r="J534" s="11" t="s">
        <v>97</v>
      </c>
      <c r="K534" s="11" t="s">
        <v>82</v>
      </c>
      <c r="L534" s="14" t="s">
        <v>82</v>
      </c>
      <c r="M534" s="11" t="s">
        <v>1572</v>
      </c>
      <c r="N534" s="15" t="s">
        <v>85</v>
      </c>
      <c r="O534" s="15" t="str">
        <f>VLOOKUP(A534,Result!A:D,2,FALSE)</f>
        <v>No</v>
      </c>
      <c r="P534" s="15">
        <f>VLOOKUP(A534,Result!A:D,4,FALSE)</f>
        <v>0</v>
      </c>
      <c r="Q534" s="16">
        <f>VLOOKUP(A534,Result!A:D,3,FALSE)</f>
        <v>0</v>
      </c>
      <c r="R534" s="16">
        <f>VLOOKUP(A534,Result!A:E,5,FALSE)</f>
        <v>0</v>
      </c>
      <c r="S534" s="28">
        <f>P534+Q534+R534</f>
        <v>0</v>
      </c>
      <c r="T534" s="32">
        <f t="shared" si="34"/>
        <v>0</v>
      </c>
      <c r="U534" s="32">
        <f t="shared" si="35"/>
        <v>0</v>
      </c>
      <c r="V534" s="33">
        <f t="shared" si="33"/>
        <v>328.5</v>
      </c>
      <c r="W534" s="34">
        <f t="shared" si="36"/>
        <v>328.5</v>
      </c>
      <c r="X534" s="10"/>
      <c r="Y534" s="10"/>
      <c r="Z534" s="10"/>
      <c r="AA534" s="10"/>
      <c r="AB534" s="10"/>
      <c r="AC534" s="10"/>
      <c r="AD534" s="10"/>
      <c r="AE534" s="10"/>
      <c r="AF534" s="10"/>
      <c r="AG534" s="10"/>
      <c r="AH534" s="10"/>
      <c r="AI534" s="10"/>
    </row>
    <row r="535" spans="1:35" ht="15.75" customHeight="1" x14ac:dyDescent="0.25">
      <c r="A535" s="6">
        <v>1233</v>
      </c>
      <c r="B535" s="11" t="s">
        <v>112</v>
      </c>
      <c r="C535" s="11" t="s">
        <v>1606</v>
      </c>
      <c r="D535" s="11" t="s">
        <v>4170</v>
      </c>
      <c r="E535" s="12">
        <v>19086</v>
      </c>
      <c r="F535" s="17">
        <v>44088</v>
      </c>
      <c r="G535" s="12">
        <v>43859</v>
      </c>
      <c r="H535" s="11" t="s">
        <v>78</v>
      </c>
      <c r="I535" s="14" t="s">
        <v>3556</v>
      </c>
      <c r="J535" s="11" t="s">
        <v>80</v>
      </c>
      <c r="K535" s="11" t="s">
        <v>82</v>
      </c>
      <c r="L535" s="14" t="s">
        <v>4171</v>
      </c>
      <c r="M535" s="11"/>
      <c r="N535" s="15">
        <v>0.89</v>
      </c>
      <c r="O535" s="15" t="str">
        <f>VLOOKUP(A535,Result!A:D,2,FALSE)</f>
        <v>Yes</v>
      </c>
      <c r="P535" s="15">
        <f>VLOOKUP(A535,Result!A:D,4,FALSE)</f>
        <v>0.307</v>
      </c>
      <c r="Q535" s="16">
        <f>VLOOKUP(A535,Result!A:D,3,FALSE)</f>
        <v>0.27700000000000002</v>
      </c>
      <c r="R535" s="16">
        <f>VLOOKUP(A535,Result!A:E,5,FALSE)</f>
        <v>0</v>
      </c>
      <c r="S535" s="28">
        <f>P535+Q535+R535</f>
        <v>0.58400000000000007</v>
      </c>
      <c r="T535" s="32">
        <f t="shared" si="34"/>
        <v>166.2</v>
      </c>
      <c r="U535" s="32">
        <f t="shared" si="35"/>
        <v>426.32000000000005</v>
      </c>
      <c r="V535" s="33">
        <f t="shared" si="33"/>
        <v>328.5</v>
      </c>
      <c r="W535" s="34">
        <f t="shared" si="36"/>
        <v>754.82</v>
      </c>
      <c r="X535" s="10"/>
      <c r="Y535" s="10"/>
      <c r="Z535" s="10"/>
      <c r="AA535" s="10"/>
      <c r="AB535" s="10"/>
      <c r="AC535" s="10"/>
      <c r="AD535" s="10"/>
      <c r="AE535" s="10"/>
      <c r="AF535" s="10"/>
      <c r="AG535" s="10"/>
      <c r="AH535" s="10"/>
      <c r="AI535" s="10"/>
    </row>
    <row r="536" spans="1:35" ht="15.75" customHeight="1" x14ac:dyDescent="0.25">
      <c r="A536" s="6">
        <v>1234</v>
      </c>
      <c r="B536" s="11" t="s">
        <v>112</v>
      </c>
      <c r="C536" s="11" t="s">
        <v>1606</v>
      </c>
      <c r="D536" s="11" t="s">
        <v>4172</v>
      </c>
      <c r="E536" s="12">
        <v>18997</v>
      </c>
      <c r="F536" s="17">
        <v>43966</v>
      </c>
      <c r="G536" s="12">
        <v>43902</v>
      </c>
      <c r="H536" s="11" t="s">
        <v>78</v>
      </c>
      <c r="I536" s="14" t="s">
        <v>199</v>
      </c>
      <c r="J536" s="11" t="s">
        <v>97</v>
      </c>
      <c r="K536" s="11" t="s">
        <v>82</v>
      </c>
      <c r="L536" s="14" t="s">
        <v>82</v>
      </c>
      <c r="M536" s="11" t="s">
        <v>1572</v>
      </c>
      <c r="N536" s="15" t="s">
        <v>85</v>
      </c>
      <c r="O536" s="15" t="str">
        <f>VLOOKUP(A536,Result!A:D,2,FALSE)</f>
        <v>No</v>
      </c>
      <c r="P536" s="15">
        <f>VLOOKUP(A536,Result!A:D,4,FALSE)</f>
        <v>0</v>
      </c>
      <c r="Q536" s="16">
        <f>VLOOKUP(A536,Result!A:D,3,FALSE)</f>
        <v>0</v>
      </c>
      <c r="R536" s="16">
        <f>VLOOKUP(A536,Result!A:E,5,FALSE)</f>
        <v>0</v>
      </c>
      <c r="S536" s="28">
        <f>P536+Q536+R536</f>
        <v>0</v>
      </c>
      <c r="T536" s="32">
        <f t="shared" si="34"/>
        <v>0</v>
      </c>
      <c r="U536" s="32">
        <f t="shared" si="35"/>
        <v>0</v>
      </c>
      <c r="V536" s="33">
        <f t="shared" si="33"/>
        <v>328.5</v>
      </c>
      <c r="W536" s="34">
        <f t="shared" si="36"/>
        <v>328.5</v>
      </c>
      <c r="X536" s="10"/>
      <c r="Y536" s="10"/>
      <c r="Z536" s="10"/>
      <c r="AA536" s="10"/>
      <c r="AB536" s="10"/>
      <c r="AC536" s="10"/>
      <c r="AD536" s="10"/>
      <c r="AE536" s="10"/>
      <c r="AF536" s="10"/>
      <c r="AG536" s="10"/>
      <c r="AH536" s="10"/>
      <c r="AI536" s="10"/>
    </row>
    <row r="537" spans="1:35" ht="15.75" customHeight="1" x14ac:dyDescent="0.25">
      <c r="A537" s="6">
        <v>1235</v>
      </c>
      <c r="B537" s="11" t="s">
        <v>112</v>
      </c>
      <c r="C537" s="11" t="s">
        <v>1606</v>
      </c>
      <c r="D537" s="11" t="s">
        <v>4173</v>
      </c>
      <c r="E537" s="12">
        <v>25883</v>
      </c>
      <c r="F537" s="19"/>
      <c r="G537" s="12">
        <v>43902</v>
      </c>
      <c r="H537" s="11" t="s">
        <v>78</v>
      </c>
      <c r="I537" s="14" t="s">
        <v>115</v>
      </c>
      <c r="J537" s="11" t="s">
        <v>97</v>
      </c>
      <c r="K537" s="11" t="s">
        <v>82</v>
      </c>
      <c r="L537" s="14" t="s">
        <v>82</v>
      </c>
      <c r="M537" s="11" t="s">
        <v>4105</v>
      </c>
      <c r="N537" s="15">
        <v>0.35</v>
      </c>
      <c r="O537" s="15" t="str">
        <f>VLOOKUP(A537,Result!A:D,2,FALSE)</f>
        <v>No</v>
      </c>
      <c r="P537" s="15">
        <f>VLOOKUP(A537,Result!A:D,4,FALSE)</f>
        <v>0</v>
      </c>
      <c r="Q537" s="16">
        <f>VLOOKUP(A537,Result!A:D,3,FALSE)</f>
        <v>0</v>
      </c>
      <c r="R537" s="16">
        <f>VLOOKUP(A537,Result!A:E,5,FALSE)</f>
        <v>0</v>
      </c>
      <c r="S537" s="28">
        <f>P537+Q537+R537</f>
        <v>0</v>
      </c>
      <c r="T537" s="32">
        <f t="shared" si="34"/>
        <v>0</v>
      </c>
      <c r="U537" s="32">
        <f t="shared" si="35"/>
        <v>0</v>
      </c>
      <c r="V537" s="33">
        <f t="shared" si="33"/>
        <v>328.5</v>
      </c>
      <c r="W537" s="34">
        <f t="shared" si="36"/>
        <v>328.5</v>
      </c>
      <c r="X537" s="10"/>
      <c r="Y537" s="10"/>
      <c r="Z537" s="10"/>
      <c r="AA537" s="10"/>
      <c r="AB537" s="10"/>
      <c r="AC537" s="10"/>
      <c r="AD537" s="10"/>
      <c r="AE537" s="10"/>
      <c r="AF537" s="10"/>
      <c r="AG537" s="10"/>
      <c r="AH537" s="10"/>
      <c r="AI537" s="10"/>
    </row>
    <row r="538" spans="1:35" ht="15.75" customHeight="1" x14ac:dyDescent="0.25">
      <c r="A538" s="6">
        <v>1236</v>
      </c>
      <c r="B538" s="11" t="s">
        <v>112</v>
      </c>
      <c r="C538" s="11" t="s">
        <v>1606</v>
      </c>
      <c r="D538" s="11" t="s">
        <v>4174</v>
      </c>
      <c r="E538" s="12">
        <v>15324</v>
      </c>
      <c r="F538" s="17">
        <v>44021</v>
      </c>
      <c r="G538" s="12">
        <v>43902</v>
      </c>
      <c r="H538" s="11" t="s">
        <v>108</v>
      </c>
      <c r="I538" s="14" t="s">
        <v>4175</v>
      </c>
      <c r="J538" s="11" t="s">
        <v>97</v>
      </c>
      <c r="K538" s="11" t="s">
        <v>82</v>
      </c>
      <c r="L538" s="14" t="s">
        <v>82</v>
      </c>
      <c r="M538" s="11" t="s">
        <v>4176</v>
      </c>
      <c r="N538" s="15" t="s">
        <v>85</v>
      </c>
      <c r="O538" s="15" t="str">
        <f>VLOOKUP(A538,Result!A:D,2,FALSE)</f>
        <v>No</v>
      </c>
      <c r="P538" s="15">
        <f>VLOOKUP(A538,Result!A:D,4,FALSE)</f>
        <v>0.35299999999999998</v>
      </c>
      <c r="Q538" s="16">
        <f>VLOOKUP(A538,Result!A:D,3,FALSE)</f>
        <v>0</v>
      </c>
      <c r="R538" s="16">
        <f>VLOOKUP(A538,Result!A:E,5,FALSE)</f>
        <v>0</v>
      </c>
      <c r="S538" s="28">
        <f>P538+Q538+R538</f>
        <v>0.35299999999999998</v>
      </c>
      <c r="T538" s="32">
        <f t="shared" si="34"/>
        <v>0</v>
      </c>
      <c r="U538" s="32">
        <f t="shared" si="35"/>
        <v>257.68999999999994</v>
      </c>
      <c r="V538" s="33">
        <f t="shared" si="33"/>
        <v>328.5</v>
      </c>
      <c r="W538" s="34">
        <f t="shared" si="36"/>
        <v>586.18999999999994</v>
      </c>
      <c r="X538" s="10"/>
      <c r="Y538" s="10"/>
      <c r="Z538" s="10"/>
      <c r="AA538" s="10"/>
      <c r="AB538" s="10"/>
      <c r="AC538" s="10"/>
      <c r="AD538" s="10"/>
      <c r="AE538" s="10"/>
      <c r="AF538" s="10"/>
      <c r="AG538" s="10"/>
      <c r="AH538" s="10"/>
      <c r="AI538" s="10"/>
    </row>
    <row r="539" spans="1:35" ht="15.75" customHeight="1" x14ac:dyDescent="0.25">
      <c r="A539" s="6">
        <v>1237</v>
      </c>
      <c r="B539" s="11" t="s">
        <v>112</v>
      </c>
      <c r="C539" s="11" t="s">
        <v>1606</v>
      </c>
      <c r="D539" s="11" t="s">
        <v>4177</v>
      </c>
      <c r="E539" s="12">
        <v>26646</v>
      </c>
      <c r="F539" s="23"/>
      <c r="G539" s="11"/>
      <c r="H539" s="18"/>
      <c r="I539" s="14"/>
      <c r="J539" s="11"/>
      <c r="K539" s="11"/>
      <c r="L539" s="14"/>
      <c r="M539" s="11"/>
      <c r="N539" s="15" t="s">
        <v>85</v>
      </c>
      <c r="O539" s="15" t="str">
        <f>VLOOKUP(A539,Result!A:D,2,FALSE)</f>
        <v>No</v>
      </c>
      <c r="P539" s="15">
        <f>VLOOKUP(A539,Result!A:D,4,FALSE)</f>
        <v>0</v>
      </c>
      <c r="Q539" s="16">
        <f>VLOOKUP(A539,Result!A:D,3,FALSE)</f>
        <v>0</v>
      </c>
      <c r="R539" s="16">
        <f>VLOOKUP(A539,Result!A:E,5,FALSE)</f>
        <v>0</v>
      </c>
      <c r="S539" s="28">
        <f>P539+Q539+R539</f>
        <v>0</v>
      </c>
      <c r="T539" s="32">
        <f t="shared" si="34"/>
        <v>0</v>
      </c>
      <c r="U539" s="32">
        <f t="shared" si="35"/>
        <v>0</v>
      </c>
      <c r="V539" s="33">
        <f t="shared" si="33"/>
        <v>328.5</v>
      </c>
      <c r="W539" s="34">
        <f t="shared" si="36"/>
        <v>328.5</v>
      </c>
      <c r="X539" s="10"/>
      <c r="Y539" s="10"/>
      <c r="Z539" s="10"/>
      <c r="AA539" s="10"/>
      <c r="AB539" s="10"/>
      <c r="AC539" s="10"/>
      <c r="AD539" s="10"/>
      <c r="AE539" s="10"/>
      <c r="AF539" s="10"/>
      <c r="AG539" s="10"/>
      <c r="AH539" s="10"/>
      <c r="AI539" s="10"/>
    </row>
    <row r="540" spans="1:35" ht="15.75" customHeight="1" x14ac:dyDescent="0.25">
      <c r="A540" s="6">
        <v>1238</v>
      </c>
      <c r="B540" s="11" t="s">
        <v>112</v>
      </c>
      <c r="C540" s="11" t="s">
        <v>1606</v>
      </c>
      <c r="D540" s="11" t="s">
        <v>4178</v>
      </c>
      <c r="E540" s="12">
        <v>14919</v>
      </c>
      <c r="F540" s="23"/>
      <c r="G540" s="12">
        <v>43935</v>
      </c>
      <c r="H540" s="11" t="s">
        <v>466</v>
      </c>
      <c r="I540" s="14" t="s">
        <v>199</v>
      </c>
      <c r="J540" s="11" t="s">
        <v>97</v>
      </c>
      <c r="K540" s="11" t="s">
        <v>82</v>
      </c>
      <c r="L540" s="14" t="s">
        <v>82</v>
      </c>
      <c r="M540" s="11" t="s">
        <v>1976</v>
      </c>
      <c r="N540" s="15" t="s">
        <v>85</v>
      </c>
      <c r="O540" s="15" t="str">
        <f>VLOOKUP(A540,Result!A:D,2,FALSE)</f>
        <v>No</v>
      </c>
      <c r="P540" s="15">
        <f>VLOOKUP(A540,Result!A:D,4,FALSE)</f>
        <v>0</v>
      </c>
      <c r="Q540" s="16">
        <f>VLOOKUP(A540,Result!A:D,3,FALSE)</f>
        <v>0</v>
      </c>
      <c r="R540" s="16">
        <f>VLOOKUP(A540,Result!A:E,5,FALSE)</f>
        <v>0</v>
      </c>
      <c r="S540" s="28">
        <f>P540+Q540+R540</f>
        <v>0</v>
      </c>
      <c r="T540" s="32">
        <f t="shared" si="34"/>
        <v>0</v>
      </c>
      <c r="U540" s="32">
        <f t="shared" si="35"/>
        <v>0</v>
      </c>
      <c r="V540" s="33">
        <f t="shared" si="33"/>
        <v>328.5</v>
      </c>
      <c r="W540" s="34">
        <f t="shared" si="36"/>
        <v>328.5</v>
      </c>
      <c r="X540" s="10"/>
      <c r="Y540" s="10"/>
      <c r="Z540" s="10"/>
      <c r="AA540" s="10"/>
      <c r="AB540" s="10"/>
      <c r="AC540" s="10"/>
      <c r="AD540" s="10"/>
      <c r="AE540" s="10"/>
      <c r="AF540" s="10"/>
      <c r="AG540" s="10"/>
      <c r="AH540" s="10"/>
      <c r="AI540" s="10"/>
    </row>
    <row r="541" spans="1:35" ht="15.75" customHeight="1" x14ac:dyDescent="0.25">
      <c r="A541" s="6">
        <v>1239</v>
      </c>
      <c r="B541" s="11" t="s">
        <v>112</v>
      </c>
      <c r="C541" s="11" t="s">
        <v>1606</v>
      </c>
      <c r="D541" s="11" t="s">
        <v>4179</v>
      </c>
      <c r="E541" s="12">
        <v>19163</v>
      </c>
      <c r="F541" s="23"/>
      <c r="G541" s="11"/>
      <c r="H541" s="18"/>
      <c r="I541" s="14"/>
      <c r="J541" s="11"/>
      <c r="K541" s="11"/>
      <c r="L541" s="14"/>
      <c r="M541" s="11"/>
      <c r="N541" s="15" t="s">
        <v>85</v>
      </c>
      <c r="O541" s="15" t="str">
        <f>VLOOKUP(A541,Result!A:D,2,FALSE)</f>
        <v>No</v>
      </c>
      <c r="P541" s="15">
        <f>VLOOKUP(A541,Result!A:D,4,FALSE)</f>
        <v>0</v>
      </c>
      <c r="Q541" s="16">
        <f>VLOOKUP(A541,Result!A:D,3,FALSE)</f>
        <v>0</v>
      </c>
      <c r="R541" s="16">
        <f>VLOOKUP(A541,Result!A:E,5,FALSE)</f>
        <v>0</v>
      </c>
      <c r="S541" s="28">
        <f>P541+Q541+R541</f>
        <v>0</v>
      </c>
      <c r="T541" s="32">
        <f t="shared" si="34"/>
        <v>0</v>
      </c>
      <c r="U541" s="32">
        <f t="shared" si="35"/>
        <v>0</v>
      </c>
      <c r="V541" s="33">
        <f t="shared" si="33"/>
        <v>328.5</v>
      </c>
      <c r="W541" s="34">
        <f t="shared" si="36"/>
        <v>328.5</v>
      </c>
      <c r="X541" s="10"/>
      <c r="Y541" s="10"/>
      <c r="Z541" s="10"/>
      <c r="AA541" s="10"/>
      <c r="AB541" s="10"/>
      <c r="AC541" s="10"/>
      <c r="AD541" s="10"/>
      <c r="AE541" s="10"/>
      <c r="AF541" s="10"/>
      <c r="AG541" s="10"/>
      <c r="AH541" s="10"/>
      <c r="AI541" s="10"/>
    </row>
    <row r="542" spans="1:35" ht="15.75" customHeight="1" x14ac:dyDescent="0.25">
      <c r="A542" s="6">
        <v>1240</v>
      </c>
      <c r="B542" s="11" t="s">
        <v>112</v>
      </c>
      <c r="C542" s="11" t="s">
        <v>1606</v>
      </c>
      <c r="D542" s="11" t="s">
        <v>4180</v>
      </c>
      <c r="E542" s="12">
        <v>20196</v>
      </c>
      <c r="F542" s="17">
        <v>43997</v>
      </c>
      <c r="G542" s="12">
        <v>43879</v>
      </c>
      <c r="H542" s="11" t="s">
        <v>78</v>
      </c>
      <c r="I542" s="14" t="s">
        <v>115</v>
      </c>
      <c r="J542" s="11" t="s">
        <v>97</v>
      </c>
      <c r="K542" s="11" t="s">
        <v>82</v>
      </c>
      <c r="L542" s="14" t="s">
        <v>82</v>
      </c>
      <c r="M542" s="11" t="s">
        <v>99</v>
      </c>
      <c r="N542" s="15">
        <v>0.99</v>
      </c>
      <c r="O542" s="15" t="str">
        <f>VLOOKUP(A542,Result!A:D,2,FALSE)</f>
        <v>No</v>
      </c>
      <c r="P542" s="15">
        <f>VLOOKUP(A542,Result!A:D,4,FALSE)</f>
        <v>0</v>
      </c>
      <c r="Q542" s="16">
        <f>VLOOKUP(A542,Result!A:D,3,FALSE)</f>
        <v>0</v>
      </c>
      <c r="R542" s="16">
        <f>VLOOKUP(A542,Result!A:E,5,FALSE)</f>
        <v>0</v>
      </c>
      <c r="S542" s="28">
        <f>P542+Q542+R542</f>
        <v>0</v>
      </c>
      <c r="T542" s="32">
        <f t="shared" si="34"/>
        <v>0</v>
      </c>
      <c r="U542" s="32">
        <f t="shared" si="35"/>
        <v>0</v>
      </c>
      <c r="V542" s="33">
        <f t="shared" si="33"/>
        <v>328.5</v>
      </c>
      <c r="W542" s="34">
        <f t="shared" si="36"/>
        <v>328.5</v>
      </c>
      <c r="X542" s="10"/>
      <c r="Y542" s="10"/>
      <c r="Z542" s="10"/>
      <c r="AA542" s="10"/>
      <c r="AB542" s="10"/>
      <c r="AC542" s="10"/>
      <c r="AD542" s="10"/>
      <c r="AE542" s="10"/>
      <c r="AF542" s="10"/>
      <c r="AG542" s="10"/>
      <c r="AH542" s="10"/>
      <c r="AI542" s="10"/>
    </row>
    <row r="543" spans="1:35" ht="15.75" customHeight="1" x14ac:dyDescent="0.25">
      <c r="A543" s="6">
        <v>1241</v>
      </c>
      <c r="B543" s="11" t="s">
        <v>112</v>
      </c>
      <c r="C543" s="11" t="s">
        <v>1606</v>
      </c>
      <c r="D543" s="11" t="s">
        <v>4181</v>
      </c>
      <c r="E543" s="12">
        <v>21595</v>
      </c>
      <c r="F543" s="17">
        <v>44014</v>
      </c>
      <c r="G543" s="12">
        <v>43934</v>
      </c>
      <c r="H543" s="11" t="s">
        <v>108</v>
      </c>
      <c r="I543" s="14" t="s">
        <v>4182</v>
      </c>
      <c r="J543" s="11" t="s">
        <v>80</v>
      </c>
      <c r="K543" s="11" t="s">
        <v>82</v>
      </c>
      <c r="L543" s="14" t="s">
        <v>4183</v>
      </c>
      <c r="M543" s="11" t="s">
        <v>4184</v>
      </c>
      <c r="N543" s="15">
        <v>1.7</v>
      </c>
      <c r="O543" s="15" t="str">
        <f>VLOOKUP(A543,Result!A:D,2,FALSE)</f>
        <v>No</v>
      </c>
      <c r="P543" s="15">
        <f>VLOOKUP(A543,Result!A:D,4,FALSE)</f>
        <v>1.0229999999999999</v>
      </c>
      <c r="Q543" s="16">
        <f>VLOOKUP(A543,Result!A:D,3,FALSE)</f>
        <v>0</v>
      </c>
      <c r="R543" s="16">
        <f>VLOOKUP(A543,Result!A:E,5,FALSE)</f>
        <v>0</v>
      </c>
      <c r="S543" s="28">
        <f>P543+Q543+R543</f>
        <v>1.0229999999999999</v>
      </c>
      <c r="T543" s="32">
        <f t="shared" si="34"/>
        <v>0</v>
      </c>
      <c r="U543" s="32">
        <f t="shared" si="35"/>
        <v>746.78999999999985</v>
      </c>
      <c r="V543" s="33">
        <f t="shared" si="33"/>
        <v>328.5</v>
      </c>
      <c r="W543" s="34">
        <f t="shared" si="36"/>
        <v>1075.29</v>
      </c>
      <c r="X543" s="10"/>
      <c r="Y543" s="10"/>
      <c r="Z543" s="10"/>
      <c r="AA543" s="10"/>
      <c r="AB543" s="10"/>
      <c r="AC543" s="10"/>
      <c r="AD543" s="10"/>
      <c r="AE543" s="10"/>
      <c r="AF543" s="10"/>
      <c r="AG543" s="10"/>
      <c r="AH543" s="10"/>
      <c r="AI543" s="10"/>
    </row>
    <row r="544" spans="1:35" ht="15.75" customHeight="1" x14ac:dyDescent="0.25">
      <c r="A544" s="6">
        <v>1242</v>
      </c>
      <c r="B544" s="11" t="s">
        <v>112</v>
      </c>
      <c r="C544" s="11" t="s">
        <v>1606</v>
      </c>
      <c r="D544" s="11" t="s">
        <v>4185</v>
      </c>
      <c r="E544" s="12">
        <v>19969</v>
      </c>
      <c r="F544" s="19"/>
      <c r="G544" s="12">
        <v>43893</v>
      </c>
      <c r="H544" s="11" t="s">
        <v>78</v>
      </c>
      <c r="I544" s="14" t="s">
        <v>199</v>
      </c>
      <c r="J544" s="11" t="s">
        <v>97</v>
      </c>
      <c r="K544" s="11" t="s">
        <v>82</v>
      </c>
      <c r="L544" s="14" t="s">
        <v>82</v>
      </c>
      <c r="M544" s="11" t="s">
        <v>1572</v>
      </c>
      <c r="N544" s="15" t="s">
        <v>85</v>
      </c>
      <c r="O544" s="15" t="str">
        <f>VLOOKUP(A544,Result!A:D,2,FALSE)</f>
        <v>No</v>
      </c>
      <c r="P544" s="15">
        <f>VLOOKUP(A544,Result!A:D,4,FALSE)</f>
        <v>0</v>
      </c>
      <c r="Q544" s="16">
        <f>VLOOKUP(A544,Result!A:D,3,FALSE)</f>
        <v>0</v>
      </c>
      <c r="R544" s="16">
        <f>VLOOKUP(A544,Result!A:E,5,FALSE)</f>
        <v>0</v>
      </c>
      <c r="S544" s="28">
        <f>P544+Q544+R544</f>
        <v>0</v>
      </c>
      <c r="T544" s="32">
        <f t="shared" si="34"/>
        <v>0</v>
      </c>
      <c r="U544" s="32">
        <f t="shared" si="35"/>
        <v>0</v>
      </c>
      <c r="V544" s="33">
        <f t="shared" si="33"/>
        <v>328.5</v>
      </c>
      <c r="W544" s="34">
        <f t="shared" si="36"/>
        <v>328.5</v>
      </c>
      <c r="X544" s="10"/>
      <c r="Y544" s="10"/>
      <c r="Z544" s="10"/>
      <c r="AA544" s="10"/>
      <c r="AB544" s="10"/>
      <c r="AC544" s="10"/>
      <c r="AD544" s="10"/>
      <c r="AE544" s="10"/>
      <c r="AF544" s="10"/>
      <c r="AG544" s="10"/>
      <c r="AH544" s="10"/>
      <c r="AI544" s="10"/>
    </row>
    <row r="545" spans="1:35" ht="15.75" customHeight="1" x14ac:dyDescent="0.25">
      <c r="A545" s="6">
        <v>1243</v>
      </c>
      <c r="B545" s="11" t="s">
        <v>112</v>
      </c>
      <c r="C545" s="11" t="s">
        <v>1606</v>
      </c>
      <c r="D545" s="11" t="s">
        <v>4186</v>
      </c>
      <c r="E545" s="12">
        <v>18085</v>
      </c>
      <c r="F545" s="17">
        <v>43964</v>
      </c>
      <c r="G545" s="12">
        <v>43873</v>
      </c>
      <c r="H545" s="11" t="s">
        <v>114</v>
      </c>
      <c r="I545" s="14" t="s">
        <v>4187</v>
      </c>
      <c r="J545" s="11" t="s">
        <v>80</v>
      </c>
      <c r="K545" s="11" t="s">
        <v>82</v>
      </c>
      <c r="L545" s="14" t="s">
        <v>4188</v>
      </c>
      <c r="M545" s="11" t="s">
        <v>4189</v>
      </c>
      <c r="N545" s="15">
        <v>0.6</v>
      </c>
      <c r="O545" s="15" t="str">
        <f>VLOOKUP(A545,Result!A:D,2,FALSE)</f>
        <v>No</v>
      </c>
      <c r="P545" s="15">
        <f>VLOOKUP(A545,Result!A:D,4,FALSE)</f>
        <v>0.755</v>
      </c>
      <c r="Q545" s="16">
        <f>VLOOKUP(A545,Result!A:D,3,FALSE)</f>
        <v>0.35299999999999998</v>
      </c>
      <c r="R545" s="16">
        <f>VLOOKUP(A545,Result!A:E,5,FALSE)</f>
        <v>0</v>
      </c>
      <c r="S545" s="28">
        <f>P545+Q545+R545</f>
        <v>1.1080000000000001</v>
      </c>
      <c r="T545" s="32">
        <f t="shared" si="34"/>
        <v>211.79999999999998</v>
      </c>
      <c r="U545" s="32">
        <f t="shared" si="35"/>
        <v>808.83999999999992</v>
      </c>
      <c r="V545" s="33">
        <f t="shared" si="33"/>
        <v>328.5</v>
      </c>
      <c r="W545" s="34">
        <f t="shared" si="36"/>
        <v>1137.3399999999999</v>
      </c>
      <c r="X545" s="10"/>
      <c r="Y545" s="10"/>
      <c r="Z545" s="10"/>
      <c r="AA545" s="10"/>
      <c r="AB545" s="10"/>
      <c r="AC545" s="10"/>
      <c r="AD545" s="10"/>
      <c r="AE545" s="10"/>
      <c r="AF545" s="10"/>
      <c r="AG545" s="10"/>
      <c r="AH545" s="10"/>
      <c r="AI545" s="10"/>
    </row>
    <row r="546" spans="1:35" ht="15.75" customHeight="1" x14ac:dyDescent="0.25">
      <c r="A546" s="6">
        <v>1244</v>
      </c>
      <c r="B546" s="11" t="s">
        <v>112</v>
      </c>
      <c r="C546" s="11" t="s">
        <v>1606</v>
      </c>
      <c r="D546" s="11" t="s">
        <v>4190</v>
      </c>
      <c r="E546" s="12">
        <v>17807</v>
      </c>
      <c r="F546" s="23"/>
      <c r="G546" s="11"/>
      <c r="H546" s="18"/>
      <c r="I546" s="14"/>
      <c r="J546" s="11"/>
      <c r="K546" s="11"/>
      <c r="L546" s="14"/>
      <c r="M546" s="11"/>
      <c r="N546" s="15" t="s">
        <v>85</v>
      </c>
      <c r="O546" s="15" t="str">
        <f>VLOOKUP(A546,Result!A:D,2,FALSE)</f>
        <v>No</v>
      </c>
      <c r="P546" s="15">
        <f>VLOOKUP(A546,Result!A:D,4,FALSE)</f>
        <v>0</v>
      </c>
      <c r="Q546" s="16">
        <f>VLOOKUP(A546,Result!A:D,3,FALSE)</f>
        <v>0</v>
      </c>
      <c r="R546" s="16">
        <f>VLOOKUP(A546,Result!A:E,5,FALSE)</f>
        <v>0</v>
      </c>
      <c r="S546" s="28">
        <f>P546+Q546+R546</f>
        <v>0</v>
      </c>
      <c r="T546" s="32">
        <f t="shared" si="34"/>
        <v>0</v>
      </c>
      <c r="U546" s="32">
        <f t="shared" si="35"/>
        <v>0</v>
      </c>
      <c r="V546" s="33">
        <f t="shared" si="33"/>
        <v>328.5</v>
      </c>
      <c r="W546" s="34">
        <f t="shared" si="36"/>
        <v>328.5</v>
      </c>
      <c r="X546" s="10"/>
      <c r="Y546" s="10"/>
      <c r="Z546" s="10"/>
      <c r="AA546" s="10"/>
      <c r="AB546" s="10"/>
      <c r="AC546" s="10"/>
      <c r="AD546" s="10"/>
      <c r="AE546" s="10"/>
      <c r="AF546" s="10"/>
      <c r="AG546" s="10"/>
      <c r="AH546" s="10"/>
      <c r="AI546" s="10"/>
    </row>
    <row r="547" spans="1:35" ht="15.75" customHeight="1" x14ac:dyDescent="0.25">
      <c r="A547" s="6">
        <v>1245</v>
      </c>
      <c r="B547" s="11" t="s">
        <v>112</v>
      </c>
      <c r="C547" s="11" t="s">
        <v>1606</v>
      </c>
      <c r="D547" s="11" t="s">
        <v>4191</v>
      </c>
      <c r="E547" s="12">
        <v>29854</v>
      </c>
      <c r="F547" s="19"/>
      <c r="G547" s="12">
        <v>43888</v>
      </c>
      <c r="H547" s="11" t="s">
        <v>78</v>
      </c>
      <c r="I547" s="14" t="s">
        <v>4192</v>
      </c>
      <c r="J547" s="11" t="s">
        <v>97</v>
      </c>
      <c r="K547" s="11" t="s">
        <v>82</v>
      </c>
      <c r="L547" s="14" t="s">
        <v>4193</v>
      </c>
      <c r="M547" s="11" t="s">
        <v>4194</v>
      </c>
      <c r="N547" s="15">
        <v>0.42</v>
      </c>
      <c r="O547" s="15" t="str">
        <f>VLOOKUP(A547,Result!A:D,2,FALSE)</f>
        <v>No</v>
      </c>
      <c r="P547" s="15">
        <f>VLOOKUP(A547,Result!A:D,4,FALSE)</f>
        <v>0.64500000000000002</v>
      </c>
      <c r="Q547" s="16">
        <f>VLOOKUP(A547,Result!A:D,3,FALSE)</f>
        <v>0.35299999999999998</v>
      </c>
      <c r="R547" s="16">
        <f>VLOOKUP(A547,Result!A:E,5,FALSE)</f>
        <v>0</v>
      </c>
      <c r="S547" s="28">
        <f>P547+Q547+R547</f>
        <v>0.998</v>
      </c>
      <c r="T547" s="32">
        <f t="shared" si="34"/>
        <v>211.79999999999998</v>
      </c>
      <c r="U547" s="32">
        <f t="shared" si="35"/>
        <v>728.54</v>
      </c>
      <c r="V547" s="33">
        <f t="shared" si="33"/>
        <v>328.5</v>
      </c>
      <c r="W547" s="34">
        <f t="shared" si="36"/>
        <v>1057.04</v>
      </c>
      <c r="X547" s="10"/>
      <c r="Y547" s="10"/>
      <c r="Z547" s="10"/>
      <c r="AA547" s="10"/>
      <c r="AB547" s="10"/>
      <c r="AC547" s="10"/>
      <c r="AD547" s="10"/>
      <c r="AE547" s="10"/>
      <c r="AF547" s="10"/>
      <c r="AG547" s="10"/>
      <c r="AH547" s="10"/>
      <c r="AI547" s="10"/>
    </row>
    <row r="548" spans="1:35" ht="15.75" customHeight="1" x14ac:dyDescent="0.25">
      <c r="A548" s="6">
        <v>1246</v>
      </c>
      <c r="B548" s="11" t="s">
        <v>112</v>
      </c>
      <c r="C548" s="11" t="s">
        <v>1606</v>
      </c>
      <c r="D548" s="11" t="s">
        <v>4195</v>
      </c>
      <c r="E548" s="12">
        <v>18530</v>
      </c>
      <c r="F548" s="17">
        <v>43965</v>
      </c>
      <c r="G548" s="12">
        <v>43873</v>
      </c>
      <c r="H548" s="11" t="s">
        <v>114</v>
      </c>
      <c r="I548" s="14" t="s">
        <v>1849</v>
      </c>
      <c r="J548" s="11" t="s">
        <v>80</v>
      </c>
      <c r="K548" s="11" t="s">
        <v>82</v>
      </c>
      <c r="L548" s="14" t="s">
        <v>82</v>
      </c>
      <c r="M548" s="11" t="s">
        <v>650</v>
      </c>
      <c r="N548" s="15">
        <v>2.2999999999999998</v>
      </c>
      <c r="O548" s="15" t="str">
        <f>VLOOKUP(A548,Result!A:D,2,FALSE)</f>
        <v>No</v>
      </c>
      <c r="P548" s="15">
        <f>VLOOKUP(A548,Result!A:D,4,FALSE)</f>
        <v>0.35299999999999998</v>
      </c>
      <c r="Q548" s="16">
        <f>VLOOKUP(A548,Result!A:D,3,FALSE)</f>
        <v>0</v>
      </c>
      <c r="R548" s="16">
        <f>VLOOKUP(A548,Result!A:E,5,FALSE)</f>
        <v>0</v>
      </c>
      <c r="S548" s="28">
        <f>P548+Q548+R548</f>
        <v>0.35299999999999998</v>
      </c>
      <c r="T548" s="32">
        <f t="shared" si="34"/>
        <v>0</v>
      </c>
      <c r="U548" s="32">
        <f t="shared" si="35"/>
        <v>257.68999999999994</v>
      </c>
      <c r="V548" s="33">
        <f t="shared" si="33"/>
        <v>328.5</v>
      </c>
      <c r="W548" s="34">
        <f t="shared" si="36"/>
        <v>586.18999999999994</v>
      </c>
      <c r="X548" s="10"/>
      <c r="Y548" s="10"/>
      <c r="Z548" s="10"/>
      <c r="AA548" s="10"/>
      <c r="AB548" s="10"/>
      <c r="AC548" s="10"/>
      <c r="AD548" s="10"/>
      <c r="AE548" s="10"/>
      <c r="AF548" s="10"/>
      <c r="AG548" s="10"/>
      <c r="AH548" s="10"/>
      <c r="AI548" s="10"/>
    </row>
    <row r="549" spans="1:35" ht="15.75" customHeight="1" x14ac:dyDescent="0.25">
      <c r="A549" s="6">
        <v>1247</v>
      </c>
      <c r="B549" s="11" t="s">
        <v>112</v>
      </c>
      <c r="C549" s="11" t="s">
        <v>1606</v>
      </c>
      <c r="D549" s="11" t="s">
        <v>4196</v>
      </c>
      <c r="E549" s="12">
        <v>20786</v>
      </c>
      <c r="F549" s="17">
        <v>43966</v>
      </c>
      <c r="G549" s="12">
        <v>43878</v>
      </c>
      <c r="H549" s="11" t="s">
        <v>78</v>
      </c>
      <c r="I549" s="14" t="s">
        <v>4197</v>
      </c>
      <c r="J549" s="11" t="s">
        <v>97</v>
      </c>
      <c r="K549" s="11" t="s">
        <v>82</v>
      </c>
      <c r="L549" s="14" t="s">
        <v>82</v>
      </c>
      <c r="M549" s="11" t="s">
        <v>4198</v>
      </c>
      <c r="N549" s="15">
        <v>0.99</v>
      </c>
      <c r="O549" s="15" t="str">
        <f>VLOOKUP(A549,Result!A:D,2,FALSE)</f>
        <v>No</v>
      </c>
      <c r="P549" s="15">
        <f>VLOOKUP(A549,Result!A:D,4,FALSE)</f>
        <v>0.73599999999999999</v>
      </c>
      <c r="Q549" s="16">
        <f>VLOOKUP(A549,Result!A:D,3,FALSE)</f>
        <v>0</v>
      </c>
      <c r="R549" s="16">
        <f>VLOOKUP(A549,Result!A:E,5,FALSE)</f>
        <v>0</v>
      </c>
      <c r="S549" s="28">
        <f>P549+Q549+R549</f>
        <v>0.73599999999999999</v>
      </c>
      <c r="T549" s="32">
        <f t="shared" si="34"/>
        <v>0</v>
      </c>
      <c r="U549" s="32">
        <f t="shared" si="35"/>
        <v>537.28</v>
      </c>
      <c r="V549" s="33">
        <f t="shared" si="33"/>
        <v>328.5</v>
      </c>
      <c r="W549" s="34">
        <f t="shared" si="36"/>
        <v>865.78</v>
      </c>
      <c r="X549" s="10"/>
      <c r="Y549" s="10"/>
      <c r="Z549" s="10"/>
      <c r="AA549" s="10"/>
      <c r="AB549" s="10"/>
      <c r="AC549" s="10"/>
      <c r="AD549" s="10"/>
      <c r="AE549" s="10"/>
      <c r="AF549" s="10"/>
      <c r="AG549" s="10"/>
      <c r="AH549" s="10"/>
      <c r="AI549" s="10"/>
    </row>
    <row r="550" spans="1:35" ht="15.75" customHeight="1" x14ac:dyDescent="0.25">
      <c r="A550" s="6">
        <v>1248</v>
      </c>
      <c r="B550" s="11" t="s">
        <v>112</v>
      </c>
      <c r="C550" s="11" t="s">
        <v>1606</v>
      </c>
      <c r="D550" s="11" t="s">
        <v>4199</v>
      </c>
      <c r="E550" s="12">
        <v>15898</v>
      </c>
      <c r="F550" s="23"/>
      <c r="G550" s="11"/>
      <c r="H550" s="18"/>
      <c r="I550" s="14"/>
      <c r="J550" s="11"/>
      <c r="K550" s="11"/>
      <c r="L550" s="14"/>
      <c r="M550" s="11"/>
      <c r="N550" s="15" t="s">
        <v>85</v>
      </c>
      <c r="O550" s="15" t="str">
        <f>VLOOKUP(A550,Result!A:D,2,FALSE)</f>
        <v>No</v>
      </c>
      <c r="P550" s="15">
        <f>VLOOKUP(A550,Result!A:D,4,FALSE)</f>
        <v>0</v>
      </c>
      <c r="Q550" s="16">
        <f>VLOOKUP(A550,Result!A:D,3,FALSE)</f>
        <v>0</v>
      </c>
      <c r="R550" s="16">
        <f>VLOOKUP(A550,Result!A:E,5,FALSE)</f>
        <v>0</v>
      </c>
      <c r="S550" s="28">
        <f>P550+Q550+R550</f>
        <v>0</v>
      </c>
      <c r="T550" s="32">
        <f t="shared" si="34"/>
        <v>0</v>
      </c>
      <c r="U550" s="32">
        <f t="shared" si="35"/>
        <v>0</v>
      </c>
      <c r="V550" s="33">
        <f t="shared" si="33"/>
        <v>328.5</v>
      </c>
      <c r="W550" s="34">
        <f t="shared" si="36"/>
        <v>328.5</v>
      </c>
      <c r="X550" s="10"/>
      <c r="Y550" s="10"/>
      <c r="Z550" s="10"/>
      <c r="AA550" s="10"/>
      <c r="AB550" s="10"/>
      <c r="AC550" s="10"/>
      <c r="AD550" s="10"/>
      <c r="AE550" s="10"/>
      <c r="AF550" s="10"/>
      <c r="AG550" s="10"/>
      <c r="AH550" s="10"/>
      <c r="AI550" s="10"/>
    </row>
    <row r="551" spans="1:35" ht="15.75" customHeight="1" x14ac:dyDescent="0.25">
      <c r="A551" s="6">
        <v>1249</v>
      </c>
      <c r="B551" s="11" t="s">
        <v>112</v>
      </c>
      <c r="C551" s="11" t="s">
        <v>1606</v>
      </c>
      <c r="D551" s="11" t="s">
        <v>4200</v>
      </c>
      <c r="E551" s="12">
        <v>22941</v>
      </c>
      <c r="F551" s="13">
        <v>44012</v>
      </c>
      <c r="G551" s="12">
        <v>43851</v>
      </c>
      <c r="H551" s="11" t="s">
        <v>78</v>
      </c>
      <c r="I551" s="14" t="s">
        <v>97</v>
      </c>
      <c r="J551" s="11" t="s">
        <v>97</v>
      </c>
      <c r="K551" s="11" t="s">
        <v>82</v>
      </c>
      <c r="L551" s="14" t="s">
        <v>4201</v>
      </c>
      <c r="M551" s="11" t="s">
        <v>4202</v>
      </c>
      <c r="N551" s="15">
        <v>0.81</v>
      </c>
      <c r="O551" s="15" t="str">
        <f>VLOOKUP(A551,Result!A:D,2,FALSE)</f>
        <v>No</v>
      </c>
      <c r="P551" s="15">
        <f>VLOOKUP(A551,Result!A:D,4,FALSE)</f>
        <v>0</v>
      </c>
      <c r="Q551" s="16">
        <f>VLOOKUP(A551,Result!A:D,3,FALSE)</f>
        <v>0.36799999999999999</v>
      </c>
      <c r="R551" s="16">
        <f>VLOOKUP(A551,Result!A:E,5,FALSE)</f>
        <v>0</v>
      </c>
      <c r="S551" s="28">
        <f>P551+Q551+R551</f>
        <v>0.36799999999999999</v>
      </c>
      <c r="T551" s="32">
        <f t="shared" si="34"/>
        <v>220.79999999999998</v>
      </c>
      <c r="U551" s="32">
        <f t="shared" si="35"/>
        <v>268.64</v>
      </c>
      <c r="V551" s="33">
        <f t="shared" si="33"/>
        <v>328.5</v>
      </c>
      <c r="W551" s="34">
        <f t="shared" si="36"/>
        <v>597.14</v>
      </c>
      <c r="X551" s="10"/>
      <c r="Y551" s="10"/>
      <c r="Z551" s="10"/>
      <c r="AA551" s="10"/>
      <c r="AB551" s="10"/>
      <c r="AC551" s="10"/>
      <c r="AD551" s="10"/>
      <c r="AE551" s="10"/>
      <c r="AF551" s="10"/>
      <c r="AG551" s="10"/>
      <c r="AH551" s="10"/>
      <c r="AI551" s="10"/>
    </row>
    <row r="552" spans="1:35" ht="15.75" customHeight="1" x14ac:dyDescent="0.25">
      <c r="A552" s="6">
        <v>1250</v>
      </c>
      <c r="B552" s="11" t="s">
        <v>112</v>
      </c>
      <c r="C552" s="11" t="s">
        <v>1606</v>
      </c>
      <c r="D552" s="11" t="s">
        <v>4203</v>
      </c>
      <c r="E552" s="12">
        <v>20053</v>
      </c>
      <c r="F552" s="23"/>
      <c r="G552" s="12">
        <v>43864</v>
      </c>
      <c r="H552" s="11" t="s">
        <v>78</v>
      </c>
      <c r="I552" s="14" t="s">
        <v>115</v>
      </c>
      <c r="J552" s="11" t="s">
        <v>97</v>
      </c>
      <c r="K552" s="11" t="s">
        <v>82</v>
      </c>
      <c r="L552" s="14" t="s">
        <v>82</v>
      </c>
      <c r="M552" s="11" t="s">
        <v>94</v>
      </c>
      <c r="N552" s="15">
        <v>0.46</v>
      </c>
      <c r="O552" s="15" t="str">
        <f>VLOOKUP(A552,Result!A:D,2,FALSE)</f>
        <v>No</v>
      </c>
      <c r="P552" s="15">
        <f>VLOOKUP(A552,Result!A:D,4,FALSE)</f>
        <v>0</v>
      </c>
      <c r="Q552" s="16">
        <f>VLOOKUP(A552,Result!A:D,3,FALSE)</f>
        <v>0</v>
      </c>
      <c r="R552" s="16">
        <f>VLOOKUP(A552,Result!A:E,5,FALSE)</f>
        <v>0</v>
      </c>
      <c r="S552" s="28">
        <f>P552+Q552+R552</f>
        <v>0</v>
      </c>
      <c r="T552" s="32">
        <f t="shared" si="34"/>
        <v>0</v>
      </c>
      <c r="U552" s="32">
        <f t="shared" si="35"/>
        <v>0</v>
      </c>
      <c r="V552" s="33">
        <f t="shared" si="33"/>
        <v>328.5</v>
      </c>
      <c r="W552" s="34">
        <f t="shared" si="36"/>
        <v>328.5</v>
      </c>
      <c r="X552" s="10"/>
      <c r="Y552" s="10"/>
      <c r="Z552" s="10"/>
      <c r="AA552" s="10"/>
      <c r="AB552" s="10"/>
      <c r="AC552" s="10"/>
      <c r="AD552" s="10"/>
      <c r="AE552" s="10"/>
      <c r="AF552" s="10"/>
      <c r="AG552" s="10"/>
      <c r="AH552" s="10"/>
      <c r="AI552" s="10"/>
    </row>
    <row r="553" spans="1:35" ht="15.75" customHeight="1" x14ac:dyDescent="0.25">
      <c r="A553" s="6">
        <v>1251</v>
      </c>
      <c r="B553" s="11" t="s">
        <v>112</v>
      </c>
      <c r="C553" s="11" t="s">
        <v>1606</v>
      </c>
      <c r="D553" s="11" t="s">
        <v>4204</v>
      </c>
      <c r="E553" s="12">
        <v>9852</v>
      </c>
      <c r="F553" s="17">
        <v>43990</v>
      </c>
      <c r="G553" s="12">
        <v>43743</v>
      </c>
      <c r="H553" s="11" t="s">
        <v>134</v>
      </c>
      <c r="I553" s="14" t="s">
        <v>4205</v>
      </c>
      <c r="J553" s="11"/>
      <c r="K553" s="11" t="s">
        <v>82</v>
      </c>
      <c r="L553" s="14" t="s">
        <v>4206</v>
      </c>
      <c r="M553" s="11" t="s">
        <v>4207</v>
      </c>
      <c r="N553" s="15" t="s">
        <v>85</v>
      </c>
      <c r="O553" s="15" t="str">
        <f>VLOOKUP(A553,Result!A:D,2,FALSE)</f>
        <v>No</v>
      </c>
      <c r="P553" s="15">
        <f>VLOOKUP(A553,Result!A:D,4,FALSE)</f>
        <v>0</v>
      </c>
      <c r="Q553" s="16">
        <f>VLOOKUP(A553,Result!A:D,3,FALSE)</f>
        <v>0.91999999999999993</v>
      </c>
      <c r="R553" s="16">
        <f>VLOOKUP(A553,Result!A:E,5,FALSE)</f>
        <v>0</v>
      </c>
      <c r="S553" s="28">
        <f>P553+Q553+R553</f>
        <v>0.91999999999999993</v>
      </c>
      <c r="T553" s="32">
        <f t="shared" si="34"/>
        <v>551.99999999999989</v>
      </c>
      <c r="U553" s="32">
        <f t="shared" si="35"/>
        <v>671.59999999999991</v>
      </c>
      <c r="V553" s="33">
        <f t="shared" si="33"/>
        <v>328.5</v>
      </c>
      <c r="W553" s="34">
        <f t="shared" si="36"/>
        <v>1000.0999999999999</v>
      </c>
      <c r="X553" s="10"/>
      <c r="Y553" s="10"/>
      <c r="Z553" s="10"/>
      <c r="AA553" s="10"/>
      <c r="AB553" s="10"/>
      <c r="AC553" s="10"/>
      <c r="AD553" s="10"/>
      <c r="AE553" s="10"/>
      <c r="AF553" s="10"/>
      <c r="AG553" s="10"/>
      <c r="AH553" s="10"/>
      <c r="AI553" s="10"/>
    </row>
    <row r="554" spans="1:35" ht="15.75" customHeight="1" x14ac:dyDescent="0.25">
      <c r="A554" s="6">
        <v>1252</v>
      </c>
      <c r="B554" s="11" t="s">
        <v>112</v>
      </c>
      <c r="C554" s="11" t="s">
        <v>1606</v>
      </c>
      <c r="D554" s="11" t="s">
        <v>4208</v>
      </c>
      <c r="E554" s="12">
        <v>23134</v>
      </c>
      <c r="F554" s="23"/>
      <c r="G554" s="11"/>
      <c r="H554" s="18"/>
      <c r="I554" s="14"/>
      <c r="J554" s="11"/>
      <c r="K554" s="11"/>
      <c r="L554" s="14"/>
      <c r="M554" s="11"/>
      <c r="N554" s="15" t="s">
        <v>85</v>
      </c>
      <c r="O554" s="15" t="str">
        <f>VLOOKUP(A554,Result!A:D,2,FALSE)</f>
        <v>No</v>
      </c>
      <c r="P554" s="15">
        <f>VLOOKUP(A554,Result!A:D,4,FALSE)</f>
        <v>0</v>
      </c>
      <c r="Q554" s="16">
        <f>VLOOKUP(A554,Result!A:D,3,FALSE)</f>
        <v>0</v>
      </c>
      <c r="R554" s="16">
        <f>VLOOKUP(A554,Result!A:E,5,FALSE)</f>
        <v>0</v>
      </c>
      <c r="S554" s="28">
        <f>P554+Q554+R554</f>
        <v>0</v>
      </c>
      <c r="T554" s="32">
        <f t="shared" si="34"/>
        <v>0</v>
      </c>
      <c r="U554" s="32">
        <f t="shared" si="35"/>
        <v>0</v>
      </c>
      <c r="V554" s="33">
        <f t="shared" si="33"/>
        <v>328.5</v>
      </c>
      <c r="W554" s="34">
        <f t="shared" si="36"/>
        <v>328.5</v>
      </c>
      <c r="X554" s="10"/>
      <c r="Y554" s="10"/>
      <c r="Z554" s="10"/>
      <c r="AA554" s="10"/>
      <c r="AB554" s="10"/>
      <c r="AC554" s="10"/>
      <c r="AD554" s="10"/>
      <c r="AE554" s="10"/>
      <c r="AF554" s="10"/>
      <c r="AG554" s="10"/>
      <c r="AH554" s="10"/>
      <c r="AI554" s="10"/>
    </row>
    <row r="555" spans="1:35" ht="15.75" customHeight="1" x14ac:dyDescent="0.25">
      <c r="A555" s="6">
        <v>1253</v>
      </c>
      <c r="B555" s="11" t="s">
        <v>112</v>
      </c>
      <c r="C555" s="11" t="s">
        <v>1606</v>
      </c>
      <c r="D555" s="11" t="s">
        <v>4209</v>
      </c>
      <c r="E555" s="12">
        <v>18231</v>
      </c>
      <c r="F555" s="19"/>
      <c r="G555" s="12">
        <v>43902</v>
      </c>
      <c r="H555" s="11" t="s">
        <v>78</v>
      </c>
      <c r="I555" s="14" t="s">
        <v>115</v>
      </c>
      <c r="J555" s="11" t="s">
        <v>97</v>
      </c>
      <c r="K555" s="11" t="s">
        <v>82</v>
      </c>
      <c r="L555" s="14" t="s">
        <v>82</v>
      </c>
      <c r="M555" s="11" t="s">
        <v>4105</v>
      </c>
      <c r="N555" s="15">
        <v>1.68</v>
      </c>
      <c r="O555" s="15" t="str">
        <f>VLOOKUP(A555,Result!A:D,2,FALSE)</f>
        <v>No</v>
      </c>
      <c r="P555" s="15">
        <f>VLOOKUP(A555,Result!A:D,4,FALSE)</f>
        <v>0</v>
      </c>
      <c r="Q555" s="16">
        <f>VLOOKUP(A555,Result!A:D,3,FALSE)</f>
        <v>0</v>
      </c>
      <c r="R555" s="16">
        <f>VLOOKUP(A555,Result!A:E,5,FALSE)</f>
        <v>0</v>
      </c>
      <c r="S555" s="28">
        <f>P555+Q555+R555</f>
        <v>0</v>
      </c>
      <c r="T555" s="32">
        <f t="shared" si="34"/>
        <v>0</v>
      </c>
      <c r="U555" s="32">
        <f t="shared" si="35"/>
        <v>0</v>
      </c>
      <c r="V555" s="33">
        <f t="shared" si="33"/>
        <v>328.5</v>
      </c>
      <c r="W555" s="34">
        <f t="shared" si="36"/>
        <v>328.5</v>
      </c>
      <c r="X555" s="10"/>
      <c r="Y555" s="10"/>
      <c r="Z555" s="10"/>
      <c r="AA555" s="10"/>
      <c r="AB555" s="10"/>
      <c r="AC555" s="10"/>
      <c r="AD555" s="10"/>
      <c r="AE555" s="10"/>
      <c r="AF555" s="10"/>
      <c r="AG555" s="10"/>
      <c r="AH555" s="10"/>
      <c r="AI555" s="10"/>
    </row>
    <row r="556" spans="1:35" ht="15.75" customHeight="1" x14ac:dyDescent="0.25">
      <c r="A556" s="6">
        <v>1254</v>
      </c>
      <c r="B556" s="11" t="s">
        <v>112</v>
      </c>
      <c r="C556" s="11" t="s">
        <v>1606</v>
      </c>
      <c r="D556" s="11" t="s">
        <v>4210</v>
      </c>
      <c r="E556" s="12">
        <v>18035</v>
      </c>
      <c r="F556" s="17">
        <v>43941</v>
      </c>
      <c r="G556" s="12">
        <v>43864</v>
      </c>
      <c r="H556" s="11" t="s">
        <v>78</v>
      </c>
      <c r="I556" s="14" t="s">
        <v>4211</v>
      </c>
      <c r="J556" s="11" t="s">
        <v>80</v>
      </c>
      <c r="K556" s="11"/>
      <c r="L556" s="14" t="s">
        <v>4212</v>
      </c>
      <c r="M556" s="11" t="s">
        <v>4213</v>
      </c>
      <c r="N556" s="15">
        <v>3.27</v>
      </c>
      <c r="O556" s="15" t="str">
        <f>VLOOKUP(A556,Result!A:D,2,FALSE)</f>
        <v>No</v>
      </c>
      <c r="P556" s="15">
        <f>VLOOKUP(A556,Result!A:D,4,FALSE)</f>
        <v>1.85</v>
      </c>
      <c r="Q556" s="16">
        <f>VLOOKUP(A556,Result!A:D,3,FALSE)</f>
        <v>0</v>
      </c>
      <c r="R556" s="16">
        <f>VLOOKUP(A556,Result!A:E,5,FALSE)</f>
        <v>0</v>
      </c>
      <c r="S556" s="28">
        <f>P556+Q556+R556</f>
        <v>1.85</v>
      </c>
      <c r="T556" s="32">
        <f t="shared" si="34"/>
        <v>0</v>
      </c>
      <c r="U556" s="32">
        <f t="shared" si="35"/>
        <v>1350.5</v>
      </c>
      <c r="V556" s="33">
        <f t="shared" si="33"/>
        <v>328.5</v>
      </c>
      <c r="W556" s="34">
        <f t="shared" si="36"/>
        <v>1679</v>
      </c>
      <c r="X556" s="10"/>
      <c r="Y556" s="10"/>
      <c r="Z556" s="10"/>
      <c r="AA556" s="10"/>
      <c r="AB556" s="10"/>
      <c r="AC556" s="10"/>
      <c r="AD556" s="10"/>
      <c r="AE556" s="10"/>
      <c r="AF556" s="10"/>
      <c r="AG556" s="10"/>
      <c r="AH556" s="10"/>
      <c r="AI556" s="10"/>
    </row>
    <row r="557" spans="1:35" ht="15.75" customHeight="1" x14ac:dyDescent="0.25">
      <c r="A557" s="6">
        <v>1255</v>
      </c>
      <c r="B557" s="11" t="s">
        <v>112</v>
      </c>
      <c r="C557" s="11" t="s">
        <v>1606</v>
      </c>
      <c r="D557" s="11" t="s">
        <v>4214</v>
      </c>
      <c r="E557" s="12">
        <v>20531</v>
      </c>
      <c r="F557" s="17">
        <v>43983</v>
      </c>
      <c r="G557" s="12">
        <v>43902</v>
      </c>
      <c r="H557" s="11" t="s">
        <v>78</v>
      </c>
      <c r="I557" s="14" t="s">
        <v>97</v>
      </c>
      <c r="J557" s="11" t="s">
        <v>97</v>
      </c>
      <c r="K557" s="11" t="s">
        <v>82</v>
      </c>
      <c r="L557" s="14" t="s">
        <v>82</v>
      </c>
      <c r="M557" s="11" t="s">
        <v>4215</v>
      </c>
      <c r="N557" s="15">
        <v>0.37</v>
      </c>
      <c r="O557" s="15" t="str">
        <f>VLOOKUP(A557,Result!A:D,2,FALSE)</f>
        <v>No</v>
      </c>
      <c r="P557" s="15">
        <f>VLOOKUP(A557,Result!A:D,4,FALSE)</f>
        <v>0</v>
      </c>
      <c r="Q557" s="16">
        <f>VLOOKUP(A557,Result!A:D,3,FALSE)</f>
        <v>0</v>
      </c>
      <c r="R557" s="16">
        <f>VLOOKUP(A557,Result!A:E,5,FALSE)</f>
        <v>0</v>
      </c>
      <c r="S557" s="28">
        <f>P557+Q557+R557</f>
        <v>0</v>
      </c>
      <c r="T557" s="32">
        <f t="shared" si="34"/>
        <v>0</v>
      </c>
      <c r="U557" s="32">
        <f t="shared" si="35"/>
        <v>0</v>
      </c>
      <c r="V557" s="33">
        <f t="shared" si="33"/>
        <v>328.5</v>
      </c>
      <c r="W557" s="34">
        <f t="shared" si="36"/>
        <v>328.5</v>
      </c>
      <c r="X557" s="10"/>
      <c r="Y557" s="10"/>
      <c r="Z557" s="10"/>
      <c r="AA557" s="10"/>
      <c r="AB557" s="10"/>
      <c r="AC557" s="10"/>
      <c r="AD557" s="10"/>
      <c r="AE557" s="10"/>
      <c r="AF557" s="10"/>
      <c r="AG557" s="10"/>
      <c r="AH557" s="10"/>
      <c r="AI557" s="10"/>
    </row>
    <row r="558" spans="1:35" ht="15.75" customHeight="1" x14ac:dyDescent="0.25">
      <c r="A558" s="6">
        <v>1256</v>
      </c>
      <c r="B558" s="11" t="s">
        <v>112</v>
      </c>
      <c r="C558" s="11" t="s">
        <v>1606</v>
      </c>
      <c r="D558" s="11" t="s">
        <v>4216</v>
      </c>
      <c r="E558" s="12">
        <v>15922</v>
      </c>
      <c r="F558" s="23"/>
      <c r="G558" s="12">
        <v>43902</v>
      </c>
      <c r="H558" s="11" t="s">
        <v>78</v>
      </c>
      <c r="I558" s="14" t="s">
        <v>115</v>
      </c>
      <c r="J558" s="11" t="s">
        <v>97</v>
      </c>
      <c r="K558" s="11" t="s">
        <v>82</v>
      </c>
      <c r="L558" s="14" t="s">
        <v>82</v>
      </c>
      <c r="M558" s="11" t="s">
        <v>4105</v>
      </c>
      <c r="N558" s="15">
        <v>0.41</v>
      </c>
      <c r="O558" s="15" t="str">
        <f>VLOOKUP(A558,Result!A:D,2,FALSE)</f>
        <v>No</v>
      </c>
      <c r="P558" s="15">
        <f>VLOOKUP(A558,Result!A:D,4,FALSE)</f>
        <v>0</v>
      </c>
      <c r="Q558" s="16">
        <f>VLOOKUP(A558,Result!A:D,3,FALSE)</f>
        <v>0</v>
      </c>
      <c r="R558" s="16">
        <f>VLOOKUP(A558,Result!A:E,5,FALSE)</f>
        <v>0</v>
      </c>
      <c r="S558" s="28">
        <f>P558+Q558+R558</f>
        <v>0</v>
      </c>
      <c r="T558" s="32">
        <f t="shared" si="34"/>
        <v>0</v>
      </c>
      <c r="U558" s="32">
        <f t="shared" si="35"/>
        <v>0</v>
      </c>
      <c r="V558" s="33">
        <f t="shared" ref="V558:V621" si="37">SUM(0.45*73/0.1)</f>
        <v>328.5</v>
      </c>
      <c r="W558" s="34">
        <f t="shared" si="36"/>
        <v>328.5</v>
      </c>
      <c r="X558" s="10"/>
      <c r="Y558" s="10"/>
      <c r="Z558" s="10"/>
      <c r="AA558" s="10"/>
      <c r="AB558" s="10"/>
      <c r="AC558" s="10"/>
      <c r="AD558" s="10"/>
      <c r="AE558" s="10"/>
      <c r="AF558" s="10"/>
      <c r="AG558" s="10"/>
      <c r="AH558" s="10"/>
      <c r="AI558" s="10"/>
    </row>
    <row r="559" spans="1:35" ht="15.75" customHeight="1" x14ac:dyDescent="0.25">
      <c r="A559" s="6">
        <v>1257</v>
      </c>
      <c r="B559" s="11" t="s">
        <v>112</v>
      </c>
      <c r="C559" s="11" t="s">
        <v>1606</v>
      </c>
      <c r="D559" s="11" t="s">
        <v>4217</v>
      </c>
      <c r="E559" s="12">
        <v>26618</v>
      </c>
      <c r="F559" s="17">
        <v>43979</v>
      </c>
      <c r="G559" s="12">
        <v>43888</v>
      </c>
      <c r="H559" s="11" t="s">
        <v>78</v>
      </c>
      <c r="I559" s="14" t="s">
        <v>4218</v>
      </c>
      <c r="J559" s="11" t="s">
        <v>80</v>
      </c>
      <c r="K559" s="11" t="s">
        <v>82</v>
      </c>
      <c r="L559" s="14" t="s">
        <v>4219</v>
      </c>
      <c r="M559" s="11" t="s">
        <v>4220</v>
      </c>
      <c r="N559" s="15">
        <v>0.64</v>
      </c>
      <c r="O559" s="15" t="str">
        <f>VLOOKUP(A559,Result!A:D,2,FALSE)</f>
        <v>No</v>
      </c>
      <c r="P559" s="15">
        <f>VLOOKUP(A559,Result!A:D,4,FALSE)</f>
        <v>0.72099999999999997</v>
      </c>
      <c r="Q559" s="16">
        <f>VLOOKUP(A559,Result!A:D,3,FALSE)</f>
        <v>0.33500000000000002</v>
      </c>
      <c r="R559" s="16">
        <f>VLOOKUP(A559,Result!A:E,5,FALSE)</f>
        <v>0</v>
      </c>
      <c r="S559" s="28">
        <f>P559+Q559+R559</f>
        <v>1.056</v>
      </c>
      <c r="T559" s="32">
        <f t="shared" si="34"/>
        <v>201</v>
      </c>
      <c r="U559" s="32">
        <f t="shared" si="35"/>
        <v>770.88</v>
      </c>
      <c r="V559" s="33">
        <f t="shared" si="37"/>
        <v>328.5</v>
      </c>
      <c r="W559" s="34">
        <f t="shared" si="36"/>
        <v>1099.3800000000001</v>
      </c>
      <c r="X559" s="10"/>
      <c r="Y559" s="10"/>
      <c r="Z559" s="10"/>
      <c r="AA559" s="10"/>
      <c r="AB559" s="10"/>
      <c r="AC559" s="10"/>
      <c r="AD559" s="10"/>
      <c r="AE559" s="10"/>
      <c r="AF559" s="10"/>
      <c r="AG559" s="10"/>
      <c r="AH559" s="10"/>
      <c r="AI559" s="10"/>
    </row>
    <row r="560" spans="1:35" ht="15.75" customHeight="1" x14ac:dyDescent="0.25">
      <c r="A560" s="6">
        <v>1258</v>
      </c>
      <c r="B560" s="11" t="s">
        <v>112</v>
      </c>
      <c r="C560" s="11" t="s">
        <v>1606</v>
      </c>
      <c r="D560" s="11" t="s">
        <v>4221</v>
      </c>
      <c r="E560" s="12">
        <v>18224</v>
      </c>
      <c r="F560" s="23"/>
      <c r="G560" s="11"/>
      <c r="H560" s="18"/>
      <c r="I560" s="14"/>
      <c r="J560" s="11"/>
      <c r="K560" s="11"/>
      <c r="L560" s="14"/>
      <c r="M560" s="11"/>
      <c r="N560" s="15" t="s">
        <v>85</v>
      </c>
      <c r="O560" s="15" t="str">
        <f>VLOOKUP(A560,Result!A:D,2,FALSE)</f>
        <v>No</v>
      </c>
      <c r="P560" s="15">
        <f>VLOOKUP(A560,Result!A:D,4,FALSE)</f>
        <v>0</v>
      </c>
      <c r="Q560" s="16">
        <f>VLOOKUP(A560,Result!A:D,3,FALSE)</f>
        <v>0</v>
      </c>
      <c r="R560" s="16">
        <f>VLOOKUP(A560,Result!A:E,5,FALSE)</f>
        <v>0</v>
      </c>
      <c r="S560" s="28">
        <f>P560+Q560+R560</f>
        <v>0</v>
      </c>
      <c r="T560" s="32">
        <f t="shared" si="34"/>
        <v>0</v>
      </c>
      <c r="U560" s="32">
        <f t="shared" si="35"/>
        <v>0</v>
      </c>
      <c r="V560" s="33">
        <f t="shared" si="37"/>
        <v>328.5</v>
      </c>
      <c r="W560" s="34">
        <f t="shared" si="36"/>
        <v>328.5</v>
      </c>
      <c r="X560" s="10"/>
      <c r="Y560" s="10"/>
      <c r="Z560" s="10"/>
      <c r="AA560" s="10"/>
      <c r="AB560" s="10"/>
      <c r="AC560" s="10"/>
      <c r="AD560" s="10"/>
      <c r="AE560" s="10"/>
      <c r="AF560" s="10"/>
      <c r="AG560" s="10"/>
      <c r="AH560" s="10"/>
      <c r="AI560" s="10"/>
    </row>
    <row r="561" spans="1:35" ht="15.75" customHeight="1" x14ac:dyDescent="0.25">
      <c r="A561" s="6">
        <v>1259</v>
      </c>
      <c r="B561" s="11" t="s">
        <v>112</v>
      </c>
      <c r="C561" s="11" t="s">
        <v>1606</v>
      </c>
      <c r="D561" s="11" t="s">
        <v>4222</v>
      </c>
      <c r="E561" s="12">
        <v>18873</v>
      </c>
      <c r="F561" s="19"/>
      <c r="G561" s="12">
        <v>43902</v>
      </c>
      <c r="H561" s="11" t="s">
        <v>78</v>
      </c>
      <c r="I561" s="14" t="s">
        <v>115</v>
      </c>
      <c r="J561" s="11" t="s">
        <v>97</v>
      </c>
      <c r="K561" s="11" t="s">
        <v>82</v>
      </c>
      <c r="L561" s="14" t="s">
        <v>82</v>
      </c>
      <c r="M561" s="11" t="s">
        <v>99</v>
      </c>
      <c r="N561" s="15">
        <v>0.28000000000000003</v>
      </c>
      <c r="O561" s="15" t="str">
        <f>VLOOKUP(A561,Result!A:D,2,FALSE)</f>
        <v>No</v>
      </c>
      <c r="P561" s="15">
        <f>VLOOKUP(A561,Result!A:D,4,FALSE)</f>
        <v>0</v>
      </c>
      <c r="Q561" s="16">
        <f>VLOOKUP(A561,Result!A:D,3,FALSE)</f>
        <v>0</v>
      </c>
      <c r="R561" s="16">
        <f>VLOOKUP(A561,Result!A:E,5,FALSE)</f>
        <v>0</v>
      </c>
      <c r="S561" s="28">
        <f>P561+Q561+R561</f>
        <v>0</v>
      </c>
      <c r="T561" s="32">
        <f t="shared" si="34"/>
        <v>0</v>
      </c>
      <c r="U561" s="32">
        <f t="shared" si="35"/>
        <v>0</v>
      </c>
      <c r="V561" s="33">
        <f t="shared" si="37"/>
        <v>328.5</v>
      </c>
      <c r="W561" s="34">
        <f t="shared" si="36"/>
        <v>328.5</v>
      </c>
      <c r="X561" s="10"/>
      <c r="Y561" s="10"/>
      <c r="Z561" s="10"/>
      <c r="AA561" s="10"/>
      <c r="AB561" s="10"/>
      <c r="AC561" s="10"/>
      <c r="AD561" s="10"/>
      <c r="AE561" s="10"/>
      <c r="AF561" s="10"/>
      <c r="AG561" s="10"/>
      <c r="AH561" s="10"/>
      <c r="AI561" s="10"/>
    </row>
    <row r="562" spans="1:35" ht="15.75" customHeight="1" x14ac:dyDescent="0.25">
      <c r="A562" s="6">
        <v>1260</v>
      </c>
      <c r="B562" s="11" t="s">
        <v>112</v>
      </c>
      <c r="C562" s="11" t="s">
        <v>1606</v>
      </c>
      <c r="D562" s="11" t="s">
        <v>4223</v>
      </c>
      <c r="E562" s="12">
        <v>18362</v>
      </c>
      <c r="F562" s="23"/>
      <c r="G562" s="12">
        <v>43935</v>
      </c>
      <c r="H562" s="11" t="s">
        <v>466</v>
      </c>
      <c r="I562" s="14" t="s">
        <v>4224</v>
      </c>
      <c r="J562" s="11" t="s">
        <v>80</v>
      </c>
      <c r="K562" s="11" t="s">
        <v>82</v>
      </c>
      <c r="L562" s="14" t="s">
        <v>82</v>
      </c>
      <c r="M562" s="11" t="s">
        <v>4225</v>
      </c>
      <c r="N562" s="15" t="s">
        <v>85</v>
      </c>
      <c r="O562" s="15" t="str">
        <f>VLOOKUP(A562,Result!A:D,2,FALSE)</f>
        <v>No</v>
      </c>
      <c r="P562" s="15">
        <f>VLOOKUP(A562,Result!A:D,4,FALSE)</f>
        <v>0.73299999999999998</v>
      </c>
      <c r="Q562" s="16">
        <f>VLOOKUP(A562,Result!A:D,3,FALSE)</f>
        <v>0</v>
      </c>
      <c r="R562" s="16">
        <f>VLOOKUP(A562,Result!A:E,5,FALSE)</f>
        <v>0</v>
      </c>
      <c r="S562" s="28">
        <f>P562+Q562+R562</f>
        <v>0.73299999999999998</v>
      </c>
      <c r="T562" s="32">
        <f t="shared" si="34"/>
        <v>0</v>
      </c>
      <c r="U562" s="32">
        <f t="shared" si="35"/>
        <v>535.08999999999992</v>
      </c>
      <c r="V562" s="33">
        <f t="shared" si="37"/>
        <v>328.5</v>
      </c>
      <c r="W562" s="34">
        <f t="shared" si="36"/>
        <v>863.58999999999992</v>
      </c>
      <c r="X562" s="10"/>
      <c r="Y562" s="10"/>
      <c r="Z562" s="10"/>
      <c r="AA562" s="10"/>
      <c r="AB562" s="10"/>
      <c r="AC562" s="10"/>
      <c r="AD562" s="10"/>
      <c r="AE562" s="10"/>
      <c r="AF562" s="10"/>
      <c r="AG562" s="10"/>
      <c r="AH562" s="10"/>
      <c r="AI562" s="10"/>
    </row>
    <row r="563" spans="1:35" ht="15.75" customHeight="1" x14ac:dyDescent="0.25">
      <c r="A563" s="6">
        <v>1261</v>
      </c>
      <c r="B563" s="11" t="s">
        <v>112</v>
      </c>
      <c r="C563" s="11" t="s">
        <v>1606</v>
      </c>
      <c r="D563" s="11" t="s">
        <v>4226</v>
      </c>
      <c r="E563" s="12">
        <v>18674</v>
      </c>
      <c r="F563" s="25">
        <v>43935</v>
      </c>
      <c r="G563" s="12">
        <v>43892</v>
      </c>
      <c r="H563" s="11" t="s">
        <v>78</v>
      </c>
      <c r="I563" s="14" t="s">
        <v>4068</v>
      </c>
      <c r="J563" s="11" t="s">
        <v>80</v>
      </c>
      <c r="K563" s="11" t="s">
        <v>4227</v>
      </c>
      <c r="L563" s="14" t="s">
        <v>4228</v>
      </c>
      <c r="M563" s="11" t="s">
        <v>4229</v>
      </c>
      <c r="N563" s="15">
        <v>0.9</v>
      </c>
      <c r="O563" s="15" t="str">
        <f>VLOOKUP(A563,Result!A:D,2,FALSE)</f>
        <v>No</v>
      </c>
      <c r="P563" s="15">
        <f>VLOOKUP(A563,Result!A:D,4,FALSE)</f>
        <v>0.307</v>
      </c>
      <c r="Q563" s="16">
        <f>VLOOKUP(A563,Result!A:D,3,FALSE)</f>
        <v>0.441</v>
      </c>
      <c r="R563" s="16">
        <f>VLOOKUP(A563,Result!A:E,5,FALSE)</f>
        <v>0</v>
      </c>
      <c r="S563" s="28">
        <f>P563+Q563+R563</f>
        <v>0.748</v>
      </c>
      <c r="T563" s="32">
        <f t="shared" si="34"/>
        <v>264.59999999999997</v>
      </c>
      <c r="U563" s="32">
        <f t="shared" si="35"/>
        <v>546.04</v>
      </c>
      <c r="V563" s="33">
        <f t="shared" si="37"/>
        <v>328.5</v>
      </c>
      <c r="W563" s="34">
        <f t="shared" si="36"/>
        <v>874.54</v>
      </c>
      <c r="X563" s="10"/>
      <c r="Y563" s="10"/>
      <c r="Z563" s="10"/>
      <c r="AA563" s="10"/>
      <c r="AB563" s="10"/>
      <c r="AC563" s="10"/>
      <c r="AD563" s="10"/>
      <c r="AE563" s="10"/>
      <c r="AF563" s="10"/>
      <c r="AG563" s="10"/>
      <c r="AH563" s="10"/>
      <c r="AI563" s="10"/>
    </row>
    <row r="564" spans="1:35" ht="15.75" customHeight="1" x14ac:dyDescent="0.25">
      <c r="A564" s="6">
        <v>1262</v>
      </c>
      <c r="B564" s="11" t="s">
        <v>112</v>
      </c>
      <c r="C564" s="11" t="s">
        <v>1606</v>
      </c>
      <c r="D564" s="11" t="s">
        <v>4230</v>
      </c>
      <c r="E564" s="12">
        <v>16711</v>
      </c>
      <c r="F564" s="17">
        <v>43959</v>
      </c>
      <c r="G564" s="12">
        <v>43902</v>
      </c>
      <c r="H564" s="11" t="s">
        <v>78</v>
      </c>
      <c r="I564" s="14" t="s">
        <v>4143</v>
      </c>
      <c r="J564" s="11" t="s">
        <v>80</v>
      </c>
      <c r="K564" s="11" t="s">
        <v>4231</v>
      </c>
      <c r="L564" s="14" t="s">
        <v>4232</v>
      </c>
      <c r="M564" s="11" t="s">
        <v>4233</v>
      </c>
      <c r="N564" s="15">
        <v>0.43</v>
      </c>
      <c r="O564" s="15" t="str">
        <f>VLOOKUP(A564,Result!A:D,2,FALSE)</f>
        <v>No</v>
      </c>
      <c r="P564" s="15">
        <f>VLOOKUP(A564,Result!A:D,4,FALSE)</f>
        <v>0.53200000000000003</v>
      </c>
      <c r="Q564" s="16">
        <f>VLOOKUP(A564,Result!A:D,3,FALSE)</f>
        <v>0.36799999999999999</v>
      </c>
      <c r="R564" s="16">
        <f>VLOOKUP(A564,Result!A:E,5,FALSE)</f>
        <v>0</v>
      </c>
      <c r="S564" s="28">
        <f>P564+Q564+R564</f>
        <v>0.9</v>
      </c>
      <c r="T564" s="32">
        <f t="shared" si="34"/>
        <v>220.79999999999998</v>
      </c>
      <c r="U564" s="32">
        <f t="shared" si="35"/>
        <v>657</v>
      </c>
      <c r="V564" s="33">
        <f t="shared" si="37"/>
        <v>328.5</v>
      </c>
      <c r="W564" s="34">
        <f t="shared" si="36"/>
        <v>985.5</v>
      </c>
      <c r="X564" s="10"/>
      <c r="Y564" s="10"/>
      <c r="Z564" s="10"/>
      <c r="AA564" s="10"/>
      <c r="AB564" s="10"/>
      <c r="AC564" s="10"/>
      <c r="AD564" s="10"/>
      <c r="AE564" s="10"/>
      <c r="AF564" s="10"/>
      <c r="AG564" s="10"/>
      <c r="AH564" s="10"/>
      <c r="AI564" s="10"/>
    </row>
    <row r="565" spans="1:35" ht="15.75" customHeight="1" x14ac:dyDescent="0.25">
      <c r="A565" s="6">
        <v>1263</v>
      </c>
      <c r="B565" s="11" t="s">
        <v>112</v>
      </c>
      <c r="C565" s="11" t="s">
        <v>1606</v>
      </c>
      <c r="D565" s="11" t="s">
        <v>4234</v>
      </c>
      <c r="E565" s="12">
        <v>26185</v>
      </c>
      <c r="F565" s="17">
        <v>44018</v>
      </c>
      <c r="G565" s="12">
        <v>43893</v>
      </c>
      <c r="H565" s="11" t="s">
        <v>78</v>
      </c>
      <c r="I565" s="14" t="s">
        <v>4235</v>
      </c>
      <c r="J565" s="11" t="s">
        <v>80</v>
      </c>
      <c r="K565" s="11" t="s">
        <v>82</v>
      </c>
      <c r="L565" s="14" t="s">
        <v>4236</v>
      </c>
      <c r="M565" s="11" t="s">
        <v>4237</v>
      </c>
      <c r="N565" s="15" t="s">
        <v>85</v>
      </c>
      <c r="O565" s="15" t="str">
        <f>VLOOKUP(A565,Result!A:D,2,FALSE)</f>
        <v>No</v>
      </c>
      <c r="P565" s="15">
        <f>VLOOKUP(A565,Result!A:D,4,FALSE)</f>
        <v>0.35299999999999998</v>
      </c>
      <c r="Q565" s="16">
        <f>VLOOKUP(A565,Result!A:D,3,FALSE)</f>
        <v>1.1739999999999999</v>
      </c>
      <c r="R565" s="16">
        <f>VLOOKUP(A565,Result!A:E,5,FALSE)</f>
        <v>0</v>
      </c>
      <c r="S565" s="28">
        <f>P565+Q565+R565</f>
        <v>1.5269999999999999</v>
      </c>
      <c r="T565" s="32">
        <f t="shared" si="34"/>
        <v>704.4</v>
      </c>
      <c r="U565" s="32">
        <f t="shared" si="35"/>
        <v>1114.7099999999998</v>
      </c>
      <c r="V565" s="33">
        <f t="shared" si="37"/>
        <v>328.5</v>
      </c>
      <c r="W565" s="34">
        <f t="shared" si="36"/>
        <v>1443.2099999999998</v>
      </c>
      <c r="X565" s="10"/>
      <c r="Y565" s="10"/>
      <c r="Z565" s="10"/>
      <c r="AA565" s="10"/>
      <c r="AB565" s="10"/>
      <c r="AC565" s="10"/>
      <c r="AD565" s="10"/>
      <c r="AE565" s="10"/>
      <c r="AF565" s="10"/>
      <c r="AG565" s="10"/>
      <c r="AH565" s="10"/>
      <c r="AI565" s="10"/>
    </row>
    <row r="566" spans="1:35" ht="15.75" customHeight="1" x14ac:dyDescent="0.25">
      <c r="A566" s="6">
        <v>1264</v>
      </c>
      <c r="B566" s="11" t="s">
        <v>112</v>
      </c>
      <c r="C566" s="11" t="s">
        <v>1606</v>
      </c>
      <c r="D566" s="11" t="s">
        <v>4238</v>
      </c>
      <c r="E566" s="12">
        <v>13562</v>
      </c>
      <c r="F566" s="17">
        <v>44019</v>
      </c>
      <c r="G566" s="12">
        <v>43902</v>
      </c>
      <c r="H566" s="11" t="s">
        <v>78</v>
      </c>
      <c r="I566" s="14" t="s">
        <v>4239</v>
      </c>
      <c r="J566" s="11" t="s">
        <v>80</v>
      </c>
      <c r="K566" s="11" t="s">
        <v>4240</v>
      </c>
      <c r="L566" s="14" t="s">
        <v>4241</v>
      </c>
      <c r="M566" s="11" t="s">
        <v>4242</v>
      </c>
      <c r="N566" s="15">
        <v>1.27</v>
      </c>
      <c r="O566" s="15" t="str">
        <f>VLOOKUP(A566,Result!A:D,2,FALSE)</f>
        <v>Yes</v>
      </c>
      <c r="P566" s="15">
        <f>VLOOKUP(A566,Result!A:D,4,FALSE)</f>
        <v>1.169</v>
      </c>
      <c r="Q566" s="16">
        <f>VLOOKUP(A566,Result!A:D,3,FALSE)</f>
        <v>1.018</v>
      </c>
      <c r="R566" s="16">
        <f>VLOOKUP(A566,Result!A:E,5,FALSE)</f>
        <v>0.84699999999999998</v>
      </c>
      <c r="S566" s="28">
        <f>P566+Q566+R566</f>
        <v>3.0340000000000003</v>
      </c>
      <c r="T566" s="32">
        <f t="shared" ref="T566:T629" si="38">SUM((Q566+R566)*60/0.1)</f>
        <v>1119</v>
      </c>
      <c r="U566" s="32">
        <f t="shared" ref="U566:U629" si="39">SUM(S566*73/0.1)</f>
        <v>2214.8200000000002</v>
      </c>
      <c r="V566" s="33">
        <f t="shared" si="37"/>
        <v>328.5</v>
      </c>
      <c r="W566" s="34">
        <f t="shared" si="36"/>
        <v>2543.3200000000002</v>
      </c>
      <c r="X566" s="10"/>
      <c r="Y566" s="10"/>
      <c r="Z566" s="10"/>
      <c r="AA566" s="10"/>
      <c r="AB566" s="10"/>
      <c r="AC566" s="10"/>
      <c r="AD566" s="10"/>
      <c r="AE566" s="10"/>
      <c r="AF566" s="10"/>
      <c r="AG566" s="10"/>
      <c r="AH566" s="10"/>
      <c r="AI566" s="10"/>
    </row>
    <row r="567" spans="1:35" ht="15.75" customHeight="1" x14ac:dyDescent="0.25">
      <c r="A567" s="6">
        <v>1265</v>
      </c>
      <c r="B567" s="11" t="s">
        <v>112</v>
      </c>
      <c r="C567" s="11" t="s">
        <v>1606</v>
      </c>
      <c r="D567" s="11" t="s">
        <v>4243</v>
      </c>
      <c r="E567" s="12">
        <v>19042</v>
      </c>
      <c r="F567" s="19"/>
      <c r="G567" s="12">
        <v>43902</v>
      </c>
      <c r="H567" s="11" t="s">
        <v>78</v>
      </c>
      <c r="I567" s="14" t="s">
        <v>115</v>
      </c>
      <c r="J567" s="11" t="s">
        <v>97</v>
      </c>
      <c r="K567" s="11" t="s">
        <v>82</v>
      </c>
      <c r="L567" s="14" t="s">
        <v>82</v>
      </c>
      <c r="M567" s="11" t="s">
        <v>99</v>
      </c>
      <c r="N567" s="15">
        <v>0.27</v>
      </c>
      <c r="O567" s="15" t="str">
        <f>VLOOKUP(A567,Result!A:D,2,FALSE)</f>
        <v>No</v>
      </c>
      <c r="P567" s="15">
        <f>VLOOKUP(A567,Result!A:D,4,FALSE)</f>
        <v>0</v>
      </c>
      <c r="Q567" s="16">
        <f>VLOOKUP(A567,Result!A:D,3,FALSE)</f>
        <v>0</v>
      </c>
      <c r="R567" s="16">
        <f>VLOOKUP(A567,Result!A:E,5,FALSE)</f>
        <v>0</v>
      </c>
      <c r="S567" s="28">
        <f>P567+Q567+R567</f>
        <v>0</v>
      </c>
      <c r="T567" s="32">
        <f t="shared" si="38"/>
        <v>0</v>
      </c>
      <c r="U567" s="32">
        <f t="shared" si="39"/>
        <v>0</v>
      </c>
      <c r="V567" s="33">
        <f t="shared" si="37"/>
        <v>328.5</v>
      </c>
      <c r="W567" s="34">
        <f t="shared" si="36"/>
        <v>328.5</v>
      </c>
      <c r="X567" s="10"/>
      <c r="Y567" s="10"/>
      <c r="Z567" s="10"/>
      <c r="AA567" s="10"/>
      <c r="AB567" s="10"/>
      <c r="AC567" s="10"/>
      <c r="AD567" s="10"/>
      <c r="AE567" s="10"/>
      <c r="AF567" s="10"/>
      <c r="AG567" s="10"/>
      <c r="AH567" s="10"/>
      <c r="AI567" s="10"/>
    </row>
    <row r="568" spans="1:35" ht="15.75" customHeight="1" x14ac:dyDescent="0.25">
      <c r="A568" s="6">
        <v>1266</v>
      </c>
      <c r="B568" s="11" t="s">
        <v>112</v>
      </c>
      <c r="C568" s="11" t="s">
        <v>1606</v>
      </c>
      <c r="D568" s="11" t="s">
        <v>4244</v>
      </c>
      <c r="E568" s="12">
        <v>19836</v>
      </c>
      <c r="F568" s="17">
        <v>44026</v>
      </c>
      <c r="G568" s="12">
        <v>43859</v>
      </c>
      <c r="H568" s="11" t="s">
        <v>78</v>
      </c>
      <c r="I568" s="14" t="s">
        <v>4245</v>
      </c>
      <c r="J568" s="11" t="s">
        <v>80</v>
      </c>
      <c r="K568" s="11" t="s">
        <v>4246</v>
      </c>
      <c r="L568" s="14" t="s">
        <v>4247</v>
      </c>
      <c r="M568" s="11"/>
      <c r="N568" s="15">
        <v>0.46</v>
      </c>
      <c r="O568" s="15" t="str">
        <f>VLOOKUP(A568,Result!A:D,2,FALSE)</f>
        <v>No</v>
      </c>
      <c r="P568" s="15">
        <f>VLOOKUP(A568,Result!A:D,4,FALSE)</f>
        <v>1.794</v>
      </c>
      <c r="Q568" s="16">
        <f>VLOOKUP(A568,Result!A:D,3,FALSE)</f>
        <v>0.49099999999999999</v>
      </c>
      <c r="R568" s="16">
        <f>VLOOKUP(A568,Result!A:E,5,FALSE)</f>
        <v>0</v>
      </c>
      <c r="S568" s="28">
        <f>P568+Q568+R568</f>
        <v>2.2850000000000001</v>
      </c>
      <c r="T568" s="32">
        <f t="shared" si="38"/>
        <v>294.59999999999997</v>
      </c>
      <c r="U568" s="32">
        <f t="shared" si="39"/>
        <v>1668.05</v>
      </c>
      <c r="V568" s="33">
        <f t="shared" si="37"/>
        <v>328.5</v>
      </c>
      <c r="W568" s="34">
        <f t="shared" si="36"/>
        <v>1996.55</v>
      </c>
      <c r="X568" s="10"/>
      <c r="Y568" s="10"/>
      <c r="Z568" s="10"/>
      <c r="AA568" s="10"/>
      <c r="AB568" s="10"/>
      <c r="AC568" s="10"/>
      <c r="AD568" s="10"/>
      <c r="AE568" s="10"/>
      <c r="AF568" s="10"/>
      <c r="AG568" s="10"/>
      <c r="AH568" s="10"/>
      <c r="AI568" s="10"/>
    </row>
    <row r="569" spans="1:35" ht="15.75" customHeight="1" x14ac:dyDescent="0.25">
      <c r="A569" s="6">
        <v>1267</v>
      </c>
      <c r="B569" s="11" t="s">
        <v>112</v>
      </c>
      <c r="C569" s="11" t="s">
        <v>1606</v>
      </c>
      <c r="D569" s="11" t="s">
        <v>4248</v>
      </c>
      <c r="E569" s="12">
        <v>22943</v>
      </c>
      <c r="F569" s="19"/>
      <c r="G569" s="12">
        <v>43902</v>
      </c>
      <c r="H569" s="11" t="s">
        <v>78</v>
      </c>
      <c r="I569" s="14" t="s">
        <v>2719</v>
      </c>
      <c r="J569" s="11" t="s">
        <v>80</v>
      </c>
      <c r="K569" s="11" t="s">
        <v>82</v>
      </c>
      <c r="L569" s="14" t="s">
        <v>4249</v>
      </c>
      <c r="M569" s="11" t="s">
        <v>4250</v>
      </c>
      <c r="N569" s="15" t="s">
        <v>85</v>
      </c>
      <c r="O569" s="15" t="str">
        <f>VLOOKUP(A569,Result!A:D,2,FALSE)</f>
        <v>No</v>
      </c>
      <c r="P569" s="15">
        <f>VLOOKUP(A569,Result!A:D,4,FALSE)</f>
        <v>0.70300000000000007</v>
      </c>
      <c r="Q569" s="16">
        <f>VLOOKUP(A569,Result!A:D,3,FALSE)</f>
        <v>0.35299999999999998</v>
      </c>
      <c r="R569" s="16">
        <f>VLOOKUP(A569,Result!A:E,5,FALSE)</f>
        <v>0</v>
      </c>
      <c r="S569" s="28">
        <f>P569+Q569+R569</f>
        <v>1.056</v>
      </c>
      <c r="T569" s="32">
        <f t="shared" si="38"/>
        <v>211.79999999999998</v>
      </c>
      <c r="U569" s="32">
        <f t="shared" si="39"/>
        <v>770.88</v>
      </c>
      <c r="V569" s="33">
        <f t="shared" si="37"/>
        <v>328.5</v>
      </c>
      <c r="W569" s="34">
        <f t="shared" si="36"/>
        <v>1099.3800000000001</v>
      </c>
      <c r="X569" s="10"/>
      <c r="Y569" s="10"/>
      <c r="Z569" s="10"/>
      <c r="AA569" s="10"/>
      <c r="AB569" s="10"/>
      <c r="AC569" s="10"/>
      <c r="AD569" s="10"/>
      <c r="AE569" s="10"/>
      <c r="AF569" s="10"/>
      <c r="AG569" s="10"/>
      <c r="AH569" s="10"/>
      <c r="AI569" s="10"/>
    </row>
    <row r="570" spans="1:35" ht="15.75" customHeight="1" x14ac:dyDescent="0.25">
      <c r="A570" s="6">
        <v>1268</v>
      </c>
      <c r="B570" s="11" t="s">
        <v>112</v>
      </c>
      <c r="C570" s="11" t="s">
        <v>1606</v>
      </c>
      <c r="D570" s="11" t="s">
        <v>4251</v>
      </c>
      <c r="E570" s="12">
        <v>19287</v>
      </c>
      <c r="F570" s="19"/>
      <c r="G570" s="12">
        <v>43902</v>
      </c>
      <c r="H570" s="11" t="s">
        <v>78</v>
      </c>
      <c r="I570" s="14" t="s">
        <v>115</v>
      </c>
      <c r="J570" s="11" t="s">
        <v>97</v>
      </c>
      <c r="K570" s="11" t="s">
        <v>82</v>
      </c>
      <c r="L570" s="20" t="s">
        <v>4252</v>
      </c>
      <c r="M570" s="11" t="s">
        <v>99</v>
      </c>
      <c r="N570" s="15">
        <v>1.22</v>
      </c>
      <c r="O570" s="15" t="str">
        <f>VLOOKUP(A570,Result!A:D,2,FALSE)</f>
        <v>No</v>
      </c>
      <c r="P570" s="15">
        <f>VLOOKUP(A570,Result!A:D,4,FALSE)</f>
        <v>0</v>
      </c>
      <c r="Q570" s="16">
        <f>VLOOKUP(A570,Result!A:D,3,FALSE)</f>
        <v>1.7</v>
      </c>
      <c r="R570" s="16">
        <f>VLOOKUP(A570,Result!A:E,5,FALSE)</f>
        <v>0</v>
      </c>
      <c r="S570" s="28">
        <f>P570+Q570+R570</f>
        <v>1.7</v>
      </c>
      <c r="T570" s="32">
        <f t="shared" si="38"/>
        <v>1020</v>
      </c>
      <c r="U570" s="32">
        <f t="shared" si="39"/>
        <v>1240.9999999999998</v>
      </c>
      <c r="V570" s="33">
        <f t="shared" si="37"/>
        <v>328.5</v>
      </c>
      <c r="W570" s="34">
        <f t="shared" si="36"/>
        <v>1569.4999999999998</v>
      </c>
      <c r="X570" s="10"/>
      <c r="Y570" s="10"/>
      <c r="Z570" s="10"/>
      <c r="AA570" s="10"/>
      <c r="AB570" s="10"/>
      <c r="AC570" s="10"/>
      <c r="AD570" s="10"/>
      <c r="AE570" s="10"/>
      <c r="AF570" s="10"/>
      <c r="AG570" s="10"/>
      <c r="AH570" s="10"/>
      <c r="AI570" s="10"/>
    </row>
    <row r="571" spans="1:35" ht="15.75" customHeight="1" x14ac:dyDescent="0.25">
      <c r="A571" s="6">
        <v>1269</v>
      </c>
      <c r="B571" s="11" t="s">
        <v>112</v>
      </c>
      <c r="C571" s="11" t="s">
        <v>1606</v>
      </c>
      <c r="D571" s="11" t="s">
        <v>4253</v>
      </c>
      <c r="E571" s="12">
        <v>17966</v>
      </c>
      <c r="F571" s="17">
        <v>43952</v>
      </c>
      <c r="G571" s="12">
        <v>43878</v>
      </c>
      <c r="H571" s="11" t="s">
        <v>78</v>
      </c>
      <c r="I571" s="14" t="s">
        <v>259</v>
      </c>
      <c r="J571" s="11" t="s">
        <v>80</v>
      </c>
      <c r="K571" s="11" t="s">
        <v>82</v>
      </c>
      <c r="L571" s="14" t="s">
        <v>4254</v>
      </c>
      <c r="M571" s="11" t="s">
        <v>4255</v>
      </c>
      <c r="N571" s="15">
        <v>2.91</v>
      </c>
      <c r="O571" s="15" t="str">
        <f>VLOOKUP(A571,Result!A:D,2,FALSE)</f>
        <v>No</v>
      </c>
      <c r="P571" s="15">
        <f>VLOOKUP(A571,Result!A:D,4,FALSE)</f>
        <v>0.31</v>
      </c>
      <c r="Q571" s="16">
        <f>VLOOKUP(A571,Result!A:D,3,FALSE)</f>
        <v>0.67799999999999994</v>
      </c>
      <c r="R571" s="16">
        <f>VLOOKUP(A571,Result!A:E,5,FALSE)</f>
        <v>0</v>
      </c>
      <c r="S571" s="28">
        <f>P571+Q571+R571</f>
        <v>0.98799999999999999</v>
      </c>
      <c r="T571" s="32">
        <f t="shared" si="38"/>
        <v>406.7999999999999</v>
      </c>
      <c r="U571" s="32">
        <f t="shared" si="39"/>
        <v>721.2399999999999</v>
      </c>
      <c r="V571" s="33">
        <f t="shared" si="37"/>
        <v>328.5</v>
      </c>
      <c r="W571" s="34">
        <f t="shared" si="36"/>
        <v>1049.7399999999998</v>
      </c>
      <c r="X571" s="10"/>
      <c r="Y571" s="10"/>
      <c r="Z571" s="10"/>
      <c r="AA571" s="10"/>
      <c r="AB571" s="10"/>
      <c r="AC571" s="10"/>
      <c r="AD571" s="10"/>
      <c r="AE571" s="10"/>
      <c r="AF571" s="10"/>
      <c r="AG571" s="10"/>
      <c r="AH571" s="10"/>
      <c r="AI571" s="10"/>
    </row>
    <row r="572" spans="1:35" ht="15.75" customHeight="1" x14ac:dyDescent="0.25">
      <c r="A572" s="6">
        <v>1270</v>
      </c>
      <c r="B572" s="11" t="s">
        <v>112</v>
      </c>
      <c r="C572" s="11" t="s">
        <v>1606</v>
      </c>
      <c r="D572" s="11" t="s">
        <v>4256</v>
      </c>
      <c r="E572" s="12">
        <v>15712</v>
      </c>
      <c r="F572" s="19"/>
      <c r="G572" s="12">
        <v>43902</v>
      </c>
      <c r="H572" s="11" t="s">
        <v>78</v>
      </c>
      <c r="I572" s="14" t="s">
        <v>115</v>
      </c>
      <c r="J572" s="11" t="s">
        <v>97</v>
      </c>
      <c r="K572" s="11" t="s">
        <v>82</v>
      </c>
      <c r="L572" s="14" t="s">
        <v>82</v>
      </c>
      <c r="M572" s="11" t="s">
        <v>99</v>
      </c>
      <c r="N572" s="15">
        <v>0.42</v>
      </c>
      <c r="O572" s="15" t="str">
        <f>VLOOKUP(A572,Result!A:D,2,FALSE)</f>
        <v>No</v>
      </c>
      <c r="P572" s="15">
        <f>VLOOKUP(A572,Result!A:D,4,FALSE)</f>
        <v>0</v>
      </c>
      <c r="Q572" s="16">
        <f>VLOOKUP(A572,Result!A:D,3,FALSE)</f>
        <v>0</v>
      </c>
      <c r="R572" s="16">
        <f>VLOOKUP(A572,Result!A:E,5,FALSE)</f>
        <v>0</v>
      </c>
      <c r="S572" s="28">
        <f>P572+Q572+R572</f>
        <v>0</v>
      </c>
      <c r="T572" s="32">
        <f t="shared" si="38"/>
        <v>0</v>
      </c>
      <c r="U572" s="32">
        <f t="shared" si="39"/>
        <v>0</v>
      </c>
      <c r="V572" s="33">
        <f t="shared" si="37"/>
        <v>328.5</v>
      </c>
      <c r="W572" s="34">
        <f t="shared" si="36"/>
        <v>328.5</v>
      </c>
      <c r="X572" s="10"/>
      <c r="Y572" s="10"/>
      <c r="Z572" s="10"/>
      <c r="AA572" s="10"/>
      <c r="AB572" s="10"/>
      <c r="AC572" s="10"/>
      <c r="AD572" s="10"/>
      <c r="AE572" s="10"/>
      <c r="AF572" s="10"/>
      <c r="AG572" s="10"/>
      <c r="AH572" s="10"/>
      <c r="AI572" s="10"/>
    </row>
    <row r="573" spans="1:35" ht="15.75" customHeight="1" x14ac:dyDescent="0.25">
      <c r="A573" s="6">
        <v>1271</v>
      </c>
      <c r="B573" s="11" t="s">
        <v>112</v>
      </c>
      <c r="C573" s="11" t="s">
        <v>1606</v>
      </c>
      <c r="D573" s="11" t="s">
        <v>4257</v>
      </c>
      <c r="E573" s="12">
        <v>15813</v>
      </c>
      <c r="F573" s="19"/>
      <c r="G573" s="12">
        <v>43902</v>
      </c>
      <c r="H573" s="11" t="s">
        <v>78</v>
      </c>
      <c r="I573" s="14" t="s">
        <v>199</v>
      </c>
      <c r="J573" s="11" t="s">
        <v>97</v>
      </c>
      <c r="K573" s="11" t="s">
        <v>82</v>
      </c>
      <c r="L573" s="14" t="s">
        <v>82</v>
      </c>
      <c r="M573" s="11" t="s">
        <v>1572</v>
      </c>
      <c r="N573" s="15" t="s">
        <v>85</v>
      </c>
      <c r="O573" s="15" t="str">
        <f>VLOOKUP(A573,Result!A:D,2,FALSE)</f>
        <v>No</v>
      </c>
      <c r="P573" s="15">
        <f>VLOOKUP(A573,Result!A:D,4,FALSE)</f>
        <v>0</v>
      </c>
      <c r="Q573" s="16">
        <f>VLOOKUP(A573,Result!A:D,3,FALSE)</f>
        <v>0</v>
      </c>
      <c r="R573" s="16">
        <f>VLOOKUP(A573,Result!A:E,5,FALSE)</f>
        <v>0</v>
      </c>
      <c r="S573" s="28">
        <f>P573+Q573+R573</f>
        <v>0</v>
      </c>
      <c r="T573" s="32">
        <f t="shared" si="38"/>
        <v>0</v>
      </c>
      <c r="U573" s="32">
        <f t="shared" si="39"/>
        <v>0</v>
      </c>
      <c r="V573" s="33">
        <f t="shared" si="37"/>
        <v>328.5</v>
      </c>
      <c r="W573" s="34">
        <f t="shared" si="36"/>
        <v>328.5</v>
      </c>
      <c r="X573" s="10"/>
      <c r="Y573" s="10"/>
      <c r="Z573" s="10"/>
      <c r="AA573" s="10"/>
      <c r="AB573" s="10"/>
      <c r="AC573" s="10"/>
      <c r="AD573" s="10"/>
      <c r="AE573" s="10"/>
      <c r="AF573" s="10"/>
      <c r="AG573" s="10"/>
      <c r="AH573" s="10"/>
      <c r="AI573" s="10"/>
    </row>
    <row r="574" spans="1:35" ht="15.75" customHeight="1" x14ac:dyDescent="0.25">
      <c r="A574" s="6">
        <v>1272</v>
      </c>
      <c r="B574" s="11" t="s">
        <v>112</v>
      </c>
      <c r="C574" s="11" t="s">
        <v>1606</v>
      </c>
      <c r="D574" s="11" t="s">
        <v>4258</v>
      </c>
      <c r="E574" s="12">
        <v>19584</v>
      </c>
      <c r="F574" s="17">
        <v>44020</v>
      </c>
      <c r="G574" s="12">
        <v>43893</v>
      </c>
      <c r="H574" s="11" t="s">
        <v>78</v>
      </c>
      <c r="I574" s="14" t="s">
        <v>199</v>
      </c>
      <c r="J574" s="11" t="s">
        <v>97</v>
      </c>
      <c r="K574" s="11" t="s">
        <v>82</v>
      </c>
      <c r="L574" s="14" t="s">
        <v>82</v>
      </c>
      <c r="M574" s="11" t="s">
        <v>1572</v>
      </c>
      <c r="N574" s="15" t="s">
        <v>85</v>
      </c>
      <c r="O574" s="15" t="str">
        <f>VLOOKUP(A574,Result!A:D,2,FALSE)</f>
        <v>No</v>
      </c>
      <c r="P574" s="15">
        <f>VLOOKUP(A574,Result!A:D,4,FALSE)</f>
        <v>0</v>
      </c>
      <c r="Q574" s="16">
        <f>VLOOKUP(A574,Result!A:D,3,FALSE)</f>
        <v>0</v>
      </c>
      <c r="R574" s="16">
        <f>VLOOKUP(A574,Result!A:E,5,FALSE)</f>
        <v>0</v>
      </c>
      <c r="S574" s="28">
        <f>P574+Q574+R574</f>
        <v>0</v>
      </c>
      <c r="T574" s="32">
        <f t="shared" si="38"/>
        <v>0</v>
      </c>
      <c r="U574" s="32">
        <f t="shared" si="39"/>
        <v>0</v>
      </c>
      <c r="V574" s="33">
        <f t="shared" si="37"/>
        <v>328.5</v>
      </c>
      <c r="W574" s="34">
        <f t="shared" si="36"/>
        <v>328.5</v>
      </c>
      <c r="X574" s="10"/>
      <c r="Y574" s="10"/>
      <c r="Z574" s="10"/>
      <c r="AA574" s="10"/>
      <c r="AB574" s="10"/>
      <c r="AC574" s="10"/>
      <c r="AD574" s="10"/>
      <c r="AE574" s="10"/>
      <c r="AF574" s="10"/>
      <c r="AG574" s="10"/>
      <c r="AH574" s="10"/>
      <c r="AI574" s="10"/>
    </row>
    <row r="575" spans="1:35" ht="15.75" customHeight="1" x14ac:dyDescent="0.25">
      <c r="A575" s="6">
        <v>1273</v>
      </c>
      <c r="B575" s="11" t="s">
        <v>112</v>
      </c>
      <c r="C575" s="11" t="s">
        <v>1606</v>
      </c>
      <c r="D575" s="11" t="s">
        <v>4259</v>
      </c>
      <c r="E575" s="12">
        <v>26300</v>
      </c>
      <c r="F575" s="23"/>
      <c r="G575" s="12">
        <v>43935</v>
      </c>
      <c r="H575" s="11" t="s">
        <v>466</v>
      </c>
      <c r="I575" s="14" t="s">
        <v>199</v>
      </c>
      <c r="J575" s="11" t="s">
        <v>97</v>
      </c>
      <c r="K575" s="11" t="s">
        <v>82</v>
      </c>
      <c r="L575" s="14" t="s">
        <v>82</v>
      </c>
      <c r="M575" s="11" t="s">
        <v>1976</v>
      </c>
      <c r="N575" s="15" t="s">
        <v>85</v>
      </c>
      <c r="O575" s="15" t="str">
        <f>VLOOKUP(A575,Result!A:D,2,FALSE)</f>
        <v>No</v>
      </c>
      <c r="P575" s="15">
        <f>VLOOKUP(A575,Result!A:D,4,FALSE)</f>
        <v>0</v>
      </c>
      <c r="Q575" s="16">
        <f>VLOOKUP(A575,Result!A:D,3,FALSE)</f>
        <v>0</v>
      </c>
      <c r="R575" s="16">
        <f>VLOOKUP(A575,Result!A:E,5,FALSE)</f>
        <v>0</v>
      </c>
      <c r="S575" s="28">
        <f>P575+Q575+R575</f>
        <v>0</v>
      </c>
      <c r="T575" s="32">
        <f t="shared" si="38"/>
        <v>0</v>
      </c>
      <c r="U575" s="32">
        <f t="shared" si="39"/>
        <v>0</v>
      </c>
      <c r="V575" s="33">
        <f t="shared" si="37"/>
        <v>328.5</v>
      </c>
      <c r="W575" s="34">
        <f t="shared" si="36"/>
        <v>328.5</v>
      </c>
      <c r="X575" s="10"/>
      <c r="Y575" s="10"/>
      <c r="Z575" s="10"/>
      <c r="AA575" s="10"/>
      <c r="AB575" s="10"/>
      <c r="AC575" s="10"/>
      <c r="AD575" s="10"/>
      <c r="AE575" s="10"/>
      <c r="AF575" s="10"/>
      <c r="AG575" s="10"/>
      <c r="AH575" s="10"/>
      <c r="AI575" s="10"/>
    </row>
    <row r="576" spans="1:35" ht="15.75" customHeight="1" x14ac:dyDescent="0.25">
      <c r="A576" s="6">
        <v>1274</v>
      </c>
      <c r="B576" s="11" t="s">
        <v>112</v>
      </c>
      <c r="C576" s="11" t="s">
        <v>1606</v>
      </c>
      <c r="D576" s="11" t="s">
        <v>4260</v>
      </c>
      <c r="E576" s="12">
        <v>27527</v>
      </c>
      <c r="F576" s="13">
        <v>43959</v>
      </c>
      <c r="G576" s="12">
        <v>43858</v>
      </c>
      <c r="H576" s="11" t="s">
        <v>78</v>
      </c>
      <c r="I576" s="14" t="s">
        <v>97</v>
      </c>
      <c r="J576" s="11" t="s">
        <v>97</v>
      </c>
      <c r="K576" s="11" t="s">
        <v>82</v>
      </c>
      <c r="L576" s="14" t="s">
        <v>4261</v>
      </c>
      <c r="M576" s="11" t="s">
        <v>4262</v>
      </c>
      <c r="N576" s="15">
        <v>0.42</v>
      </c>
      <c r="O576" s="15" t="str">
        <f>VLOOKUP(A576,Result!A:D,2,FALSE)</f>
        <v>No</v>
      </c>
      <c r="P576" s="15">
        <f>VLOOKUP(A576,Result!A:D,4,FALSE)</f>
        <v>0</v>
      </c>
      <c r="Q576" s="16">
        <f>VLOOKUP(A576,Result!A:D,3,FALSE)</f>
        <v>0.72099999999999997</v>
      </c>
      <c r="R576" s="16">
        <f>VLOOKUP(A576,Result!A:E,5,FALSE)</f>
        <v>0</v>
      </c>
      <c r="S576" s="28">
        <f>P576+Q576+R576</f>
        <v>0.72099999999999997</v>
      </c>
      <c r="T576" s="32">
        <f t="shared" si="38"/>
        <v>432.59999999999997</v>
      </c>
      <c r="U576" s="32">
        <f t="shared" si="39"/>
        <v>526.32999999999993</v>
      </c>
      <c r="V576" s="33">
        <f t="shared" si="37"/>
        <v>328.5</v>
      </c>
      <c r="W576" s="34">
        <f t="shared" si="36"/>
        <v>854.82999999999993</v>
      </c>
      <c r="X576" s="10"/>
      <c r="Y576" s="10"/>
      <c r="Z576" s="10"/>
      <c r="AA576" s="10"/>
      <c r="AB576" s="10"/>
      <c r="AC576" s="10"/>
      <c r="AD576" s="10"/>
      <c r="AE576" s="10"/>
      <c r="AF576" s="10"/>
      <c r="AG576" s="10"/>
      <c r="AH576" s="10"/>
      <c r="AI576" s="10"/>
    </row>
    <row r="577" spans="1:35" ht="15.75" customHeight="1" x14ac:dyDescent="0.25">
      <c r="A577" s="6">
        <v>1275</v>
      </c>
      <c r="B577" s="11" t="s">
        <v>112</v>
      </c>
      <c r="C577" s="11" t="s">
        <v>1606</v>
      </c>
      <c r="D577" s="11" t="s">
        <v>4263</v>
      </c>
      <c r="E577" s="12">
        <v>23335</v>
      </c>
      <c r="F577" s="17">
        <v>43944</v>
      </c>
      <c r="G577" s="12">
        <v>43902</v>
      </c>
      <c r="H577" s="11" t="s">
        <v>78</v>
      </c>
      <c r="I577" s="14" t="s">
        <v>170</v>
      </c>
      <c r="J577" s="11" t="s">
        <v>80</v>
      </c>
      <c r="K577" s="11" t="s">
        <v>82</v>
      </c>
      <c r="L577" s="14" t="s">
        <v>4264</v>
      </c>
      <c r="M577" s="11" t="s">
        <v>82</v>
      </c>
      <c r="N577" s="15">
        <v>0.8</v>
      </c>
      <c r="O577" s="15" t="str">
        <f>VLOOKUP(A577,Result!A:D,2,FALSE)</f>
        <v>No</v>
      </c>
      <c r="P577" s="15">
        <f>VLOOKUP(A577,Result!A:D,4,FALSE)</f>
        <v>0.36799999999999999</v>
      </c>
      <c r="Q577" s="16">
        <f>VLOOKUP(A577,Result!A:D,3,FALSE)</f>
        <v>0.35299999999999998</v>
      </c>
      <c r="R577" s="16">
        <f>VLOOKUP(A577,Result!A:E,5,FALSE)</f>
        <v>0</v>
      </c>
      <c r="S577" s="28">
        <f>P577+Q577+R577</f>
        <v>0.72099999999999997</v>
      </c>
      <c r="T577" s="32">
        <f t="shared" si="38"/>
        <v>211.79999999999998</v>
      </c>
      <c r="U577" s="32">
        <f t="shared" si="39"/>
        <v>526.32999999999993</v>
      </c>
      <c r="V577" s="33">
        <f t="shared" si="37"/>
        <v>328.5</v>
      </c>
      <c r="W577" s="34">
        <f t="shared" si="36"/>
        <v>854.82999999999993</v>
      </c>
      <c r="X577" s="10"/>
      <c r="Y577" s="10"/>
      <c r="Z577" s="10"/>
      <c r="AA577" s="10"/>
      <c r="AB577" s="10"/>
      <c r="AC577" s="10"/>
      <c r="AD577" s="10"/>
      <c r="AE577" s="10"/>
      <c r="AF577" s="10"/>
      <c r="AG577" s="10"/>
      <c r="AH577" s="10"/>
      <c r="AI577" s="10"/>
    </row>
    <row r="578" spans="1:35" ht="15.75" customHeight="1" x14ac:dyDescent="0.25">
      <c r="A578" s="6">
        <v>1276</v>
      </c>
      <c r="B578" s="11" t="s">
        <v>112</v>
      </c>
      <c r="C578" s="11" t="s">
        <v>1606</v>
      </c>
      <c r="D578" s="11" t="s">
        <v>4265</v>
      </c>
      <c r="E578" s="12">
        <v>26090</v>
      </c>
      <c r="F578" s="17">
        <v>43947</v>
      </c>
      <c r="G578" s="12">
        <v>43861</v>
      </c>
      <c r="H578" s="11" t="s">
        <v>78</v>
      </c>
      <c r="I578" s="14" t="s">
        <v>4266</v>
      </c>
      <c r="J578" s="11" t="s">
        <v>80</v>
      </c>
      <c r="K578" s="11" t="s">
        <v>82</v>
      </c>
      <c r="L578" s="14" t="s">
        <v>82</v>
      </c>
      <c r="M578" s="11" t="s">
        <v>4267</v>
      </c>
      <c r="N578" s="15">
        <v>0.39</v>
      </c>
      <c r="O578" s="15" t="str">
        <f>VLOOKUP(A578,Result!A:D,2,FALSE)</f>
        <v>No</v>
      </c>
      <c r="P578" s="15">
        <f>VLOOKUP(A578,Result!A:D,4,FALSE)</f>
        <v>0</v>
      </c>
      <c r="Q578" s="16">
        <f>VLOOKUP(A578,Result!A:D,3,FALSE)</f>
        <v>0</v>
      </c>
      <c r="R578" s="16">
        <f>VLOOKUP(A578,Result!A:E,5,FALSE)</f>
        <v>0</v>
      </c>
      <c r="S578" s="28">
        <f>P578+Q578+R578</f>
        <v>0</v>
      </c>
      <c r="T578" s="32">
        <f t="shared" si="38"/>
        <v>0</v>
      </c>
      <c r="U578" s="32">
        <f t="shared" si="39"/>
        <v>0</v>
      </c>
      <c r="V578" s="33">
        <f t="shared" si="37"/>
        <v>328.5</v>
      </c>
      <c r="W578" s="34">
        <f t="shared" si="36"/>
        <v>328.5</v>
      </c>
      <c r="X578" s="10"/>
      <c r="Y578" s="10"/>
      <c r="Z578" s="10"/>
      <c r="AA578" s="10"/>
      <c r="AB578" s="10"/>
      <c r="AC578" s="10"/>
      <c r="AD578" s="10"/>
      <c r="AE578" s="10"/>
      <c r="AF578" s="10"/>
      <c r="AG578" s="10"/>
      <c r="AH578" s="10"/>
      <c r="AI578" s="10"/>
    </row>
    <row r="579" spans="1:35" ht="15.75" customHeight="1" x14ac:dyDescent="0.25">
      <c r="A579" s="6">
        <v>1277</v>
      </c>
      <c r="B579" s="11" t="s">
        <v>112</v>
      </c>
      <c r="C579" s="11" t="s">
        <v>1606</v>
      </c>
      <c r="D579" s="11" t="s">
        <v>4268</v>
      </c>
      <c r="E579" s="12">
        <v>19901</v>
      </c>
      <c r="F579" s="17">
        <v>43955</v>
      </c>
      <c r="G579" s="12">
        <v>43902</v>
      </c>
      <c r="H579" s="11" t="s">
        <v>78</v>
      </c>
      <c r="I579" s="14" t="s">
        <v>97</v>
      </c>
      <c r="J579" s="11" t="s">
        <v>97</v>
      </c>
      <c r="K579" s="11" t="s">
        <v>82</v>
      </c>
      <c r="L579" s="14" t="s">
        <v>4269</v>
      </c>
      <c r="M579" s="11" t="s">
        <v>4270</v>
      </c>
      <c r="N579" s="15">
        <v>0.9</v>
      </c>
      <c r="O579" s="15" t="str">
        <f>VLOOKUP(A579,Result!A:D,2,FALSE)</f>
        <v>No</v>
      </c>
      <c r="P579" s="15">
        <f>VLOOKUP(A579,Result!A:D,4,FALSE)</f>
        <v>0</v>
      </c>
      <c r="Q579" s="16">
        <f>VLOOKUP(A579,Result!A:D,3,FALSE)</f>
        <v>0.72099999999999997</v>
      </c>
      <c r="R579" s="16">
        <f>VLOOKUP(A579,Result!A:E,5,FALSE)</f>
        <v>0</v>
      </c>
      <c r="S579" s="28">
        <f>P579+Q579+R579</f>
        <v>0.72099999999999997</v>
      </c>
      <c r="T579" s="32">
        <f t="shared" si="38"/>
        <v>432.59999999999997</v>
      </c>
      <c r="U579" s="32">
        <f t="shared" si="39"/>
        <v>526.32999999999993</v>
      </c>
      <c r="V579" s="33">
        <f t="shared" si="37"/>
        <v>328.5</v>
      </c>
      <c r="W579" s="34">
        <f t="shared" si="36"/>
        <v>854.82999999999993</v>
      </c>
      <c r="X579" s="10"/>
      <c r="Y579" s="10"/>
      <c r="Z579" s="10"/>
      <c r="AA579" s="10"/>
      <c r="AB579" s="10"/>
      <c r="AC579" s="10"/>
      <c r="AD579" s="10"/>
      <c r="AE579" s="10"/>
      <c r="AF579" s="10"/>
      <c r="AG579" s="10"/>
      <c r="AH579" s="10"/>
      <c r="AI579" s="10"/>
    </row>
    <row r="580" spans="1:35" ht="15.75" customHeight="1" x14ac:dyDescent="0.25">
      <c r="A580" s="6">
        <v>1278</v>
      </c>
      <c r="B580" s="11" t="s">
        <v>112</v>
      </c>
      <c r="C580" s="11" t="s">
        <v>1606</v>
      </c>
      <c r="D580" s="11" t="s">
        <v>4271</v>
      </c>
      <c r="E580" s="12">
        <v>19928</v>
      </c>
      <c r="F580" s="17">
        <v>43950</v>
      </c>
      <c r="G580" s="12">
        <v>43893</v>
      </c>
      <c r="H580" s="11" t="s">
        <v>78</v>
      </c>
      <c r="I580" s="14" t="s">
        <v>115</v>
      </c>
      <c r="J580" s="11" t="s">
        <v>97</v>
      </c>
      <c r="K580" s="11" t="s">
        <v>82</v>
      </c>
      <c r="L580" s="14" t="s">
        <v>82</v>
      </c>
      <c r="M580" s="11" t="s">
        <v>137</v>
      </c>
      <c r="N580" s="15">
        <v>0.46</v>
      </c>
      <c r="O580" s="15" t="str">
        <f>VLOOKUP(A580,Result!A:D,2,FALSE)</f>
        <v>No</v>
      </c>
      <c r="P580" s="15">
        <f>VLOOKUP(A580,Result!A:D,4,FALSE)</f>
        <v>0</v>
      </c>
      <c r="Q580" s="16">
        <f>VLOOKUP(A580,Result!A:D,3,FALSE)</f>
        <v>0</v>
      </c>
      <c r="R580" s="16">
        <f>VLOOKUP(A580,Result!A:E,5,FALSE)</f>
        <v>0</v>
      </c>
      <c r="S580" s="28">
        <f>P580+Q580+R580</f>
        <v>0</v>
      </c>
      <c r="T580" s="32">
        <f t="shared" si="38"/>
        <v>0</v>
      </c>
      <c r="U580" s="32">
        <f t="shared" si="39"/>
        <v>0</v>
      </c>
      <c r="V580" s="33">
        <f t="shared" si="37"/>
        <v>328.5</v>
      </c>
      <c r="W580" s="34">
        <f t="shared" si="36"/>
        <v>328.5</v>
      </c>
      <c r="X580" s="10"/>
      <c r="Y580" s="10"/>
      <c r="Z580" s="10"/>
      <c r="AA580" s="10"/>
      <c r="AB580" s="10"/>
      <c r="AC580" s="10"/>
      <c r="AD580" s="10"/>
      <c r="AE580" s="10"/>
      <c r="AF580" s="10"/>
      <c r="AG580" s="10"/>
      <c r="AH580" s="10"/>
      <c r="AI580" s="10"/>
    </row>
    <row r="581" spans="1:35" ht="15.75" customHeight="1" x14ac:dyDescent="0.25">
      <c r="A581" s="6">
        <v>1279</v>
      </c>
      <c r="B581" s="11" t="s">
        <v>112</v>
      </c>
      <c r="C581" s="11" t="s">
        <v>1606</v>
      </c>
      <c r="D581" s="11" t="s">
        <v>4272</v>
      </c>
      <c r="E581" s="12">
        <v>12862</v>
      </c>
      <c r="F581" s="17">
        <v>43993</v>
      </c>
      <c r="G581" s="12">
        <v>43872</v>
      </c>
      <c r="H581" s="11" t="s">
        <v>114</v>
      </c>
      <c r="I581" s="14" t="s">
        <v>2010</v>
      </c>
      <c r="J581" s="11" t="s">
        <v>80</v>
      </c>
      <c r="K581" s="11"/>
      <c r="L581" s="14"/>
      <c r="M581" s="11"/>
      <c r="N581" s="15">
        <v>0.73</v>
      </c>
      <c r="O581" s="15" t="str">
        <f>VLOOKUP(A581,Result!A:D,2,FALSE)</f>
        <v>No</v>
      </c>
      <c r="P581" s="15">
        <f>VLOOKUP(A581,Result!A:D,4,FALSE)</f>
        <v>0.30499999999999999</v>
      </c>
      <c r="Q581" s="16">
        <f>VLOOKUP(A581,Result!A:D,3,FALSE)</f>
        <v>0</v>
      </c>
      <c r="R581" s="16">
        <f>VLOOKUP(A581,Result!A:E,5,FALSE)</f>
        <v>0</v>
      </c>
      <c r="S581" s="28">
        <f>P581+Q581+R581</f>
        <v>0.30499999999999999</v>
      </c>
      <c r="T581" s="32">
        <f t="shared" si="38"/>
        <v>0</v>
      </c>
      <c r="U581" s="32">
        <f t="shared" si="39"/>
        <v>222.65</v>
      </c>
      <c r="V581" s="33">
        <f t="shared" si="37"/>
        <v>328.5</v>
      </c>
      <c r="W581" s="34">
        <f t="shared" si="36"/>
        <v>551.15</v>
      </c>
      <c r="X581" s="10"/>
      <c r="Y581" s="10"/>
      <c r="Z581" s="10"/>
      <c r="AA581" s="10"/>
      <c r="AB581" s="10"/>
      <c r="AC581" s="10"/>
      <c r="AD581" s="10"/>
      <c r="AE581" s="10"/>
      <c r="AF581" s="10"/>
      <c r="AG581" s="10"/>
      <c r="AH581" s="10"/>
      <c r="AI581" s="10"/>
    </row>
    <row r="582" spans="1:35" ht="15.75" customHeight="1" x14ac:dyDescent="0.25">
      <c r="A582" s="6">
        <v>1280</v>
      </c>
      <c r="B582" s="11" t="s">
        <v>112</v>
      </c>
      <c r="C582" s="11" t="s">
        <v>1606</v>
      </c>
      <c r="D582" s="11" t="s">
        <v>4273</v>
      </c>
      <c r="E582" s="12">
        <v>13696</v>
      </c>
      <c r="F582" s="23"/>
      <c r="G582" s="12">
        <v>43935</v>
      </c>
      <c r="H582" s="11" t="s">
        <v>466</v>
      </c>
      <c r="I582" s="14" t="s">
        <v>199</v>
      </c>
      <c r="J582" s="11" t="s">
        <v>97</v>
      </c>
      <c r="K582" s="11" t="s">
        <v>82</v>
      </c>
      <c r="L582" s="14" t="s">
        <v>82</v>
      </c>
      <c r="M582" s="11" t="s">
        <v>1976</v>
      </c>
      <c r="N582" s="15" t="s">
        <v>85</v>
      </c>
      <c r="O582" s="15" t="str">
        <f>VLOOKUP(A582,Result!A:D,2,FALSE)</f>
        <v>No</v>
      </c>
      <c r="P582" s="15">
        <f>VLOOKUP(A582,Result!A:D,4,FALSE)</f>
        <v>0</v>
      </c>
      <c r="Q582" s="16">
        <f>VLOOKUP(A582,Result!A:D,3,FALSE)</f>
        <v>0</v>
      </c>
      <c r="R582" s="16">
        <f>VLOOKUP(A582,Result!A:E,5,FALSE)</f>
        <v>0</v>
      </c>
      <c r="S582" s="28">
        <f>P582+Q582+R582</f>
        <v>0</v>
      </c>
      <c r="T582" s="32">
        <f t="shared" si="38"/>
        <v>0</v>
      </c>
      <c r="U582" s="32">
        <f t="shared" si="39"/>
        <v>0</v>
      </c>
      <c r="V582" s="33">
        <f t="shared" si="37"/>
        <v>328.5</v>
      </c>
      <c r="W582" s="34">
        <f t="shared" si="36"/>
        <v>328.5</v>
      </c>
      <c r="X582" s="10"/>
      <c r="Y582" s="10"/>
      <c r="Z582" s="10"/>
      <c r="AA582" s="10"/>
      <c r="AB582" s="10"/>
      <c r="AC582" s="10"/>
      <c r="AD582" s="10"/>
      <c r="AE582" s="10"/>
      <c r="AF582" s="10"/>
      <c r="AG582" s="10"/>
      <c r="AH582" s="10"/>
      <c r="AI582" s="10"/>
    </row>
    <row r="583" spans="1:35" ht="15.75" customHeight="1" x14ac:dyDescent="0.25">
      <c r="A583" s="6">
        <v>1281</v>
      </c>
      <c r="B583" s="11" t="s">
        <v>112</v>
      </c>
      <c r="C583" s="11" t="s">
        <v>1606</v>
      </c>
      <c r="D583" s="11" t="s">
        <v>4274</v>
      </c>
      <c r="E583" s="12">
        <v>16108</v>
      </c>
      <c r="F583" s="13">
        <v>43966</v>
      </c>
      <c r="G583" s="12">
        <v>43860</v>
      </c>
      <c r="H583" s="11" t="s">
        <v>78</v>
      </c>
      <c r="I583" s="14" t="s">
        <v>4275</v>
      </c>
      <c r="J583" s="11" t="s">
        <v>80</v>
      </c>
      <c r="K583" s="11" t="s">
        <v>82</v>
      </c>
      <c r="L583" s="14" t="s">
        <v>82</v>
      </c>
      <c r="M583" s="11"/>
      <c r="N583" s="15">
        <v>0.84</v>
      </c>
      <c r="O583" s="15" t="str">
        <f>VLOOKUP(A583,Result!A:D,2,FALSE)</f>
        <v>No</v>
      </c>
      <c r="P583" s="15">
        <f>VLOOKUP(A583,Result!A:D,4,FALSE)</f>
        <v>0.33900000000000002</v>
      </c>
      <c r="Q583" s="16">
        <f>VLOOKUP(A583,Result!A:D,3,FALSE)</f>
        <v>0</v>
      </c>
      <c r="R583" s="16">
        <f>VLOOKUP(A583,Result!A:E,5,FALSE)</f>
        <v>0</v>
      </c>
      <c r="S583" s="28">
        <f>P583+Q583+R583</f>
        <v>0.33900000000000002</v>
      </c>
      <c r="T583" s="32">
        <f t="shared" si="38"/>
        <v>0</v>
      </c>
      <c r="U583" s="32">
        <f t="shared" si="39"/>
        <v>247.47000000000003</v>
      </c>
      <c r="V583" s="33">
        <f t="shared" si="37"/>
        <v>328.5</v>
      </c>
      <c r="W583" s="34">
        <f t="shared" si="36"/>
        <v>575.97</v>
      </c>
      <c r="X583" s="10"/>
      <c r="Y583" s="10"/>
      <c r="Z583" s="10"/>
      <c r="AA583" s="10"/>
      <c r="AB583" s="10"/>
      <c r="AC583" s="10"/>
      <c r="AD583" s="10"/>
      <c r="AE583" s="10"/>
      <c r="AF583" s="10"/>
      <c r="AG583" s="10"/>
      <c r="AH583" s="10"/>
      <c r="AI583" s="10"/>
    </row>
    <row r="584" spans="1:35" ht="15.75" customHeight="1" x14ac:dyDescent="0.25">
      <c r="A584" s="6">
        <v>1282</v>
      </c>
      <c r="B584" s="11" t="s">
        <v>112</v>
      </c>
      <c r="C584" s="11" t="s">
        <v>1606</v>
      </c>
      <c r="D584" s="11" t="s">
        <v>4276</v>
      </c>
      <c r="E584" s="12">
        <v>18076</v>
      </c>
      <c r="F584" s="17">
        <v>43985</v>
      </c>
      <c r="G584" s="12">
        <v>43893</v>
      </c>
      <c r="H584" s="11" t="s">
        <v>78</v>
      </c>
      <c r="I584" s="14" t="s">
        <v>199</v>
      </c>
      <c r="J584" s="11" t="s">
        <v>97</v>
      </c>
      <c r="K584" s="11" t="s">
        <v>82</v>
      </c>
      <c r="L584" s="14" t="s">
        <v>82</v>
      </c>
      <c r="M584" s="11" t="s">
        <v>1572</v>
      </c>
      <c r="N584" s="15" t="s">
        <v>85</v>
      </c>
      <c r="O584" s="15" t="str">
        <f>VLOOKUP(A584,Result!A:D,2,FALSE)</f>
        <v>No</v>
      </c>
      <c r="P584" s="15">
        <f>VLOOKUP(A584,Result!A:D,4,FALSE)</f>
        <v>0</v>
      </c>
      <c r="Q584" s="16">
        <f>VLOOKUP(A584,Result!A:D,3,FALSE)</f>
        <v>0</v>
      </c>
      <c r="R584" s="16">
        <f>VLOOKUP(A584,Result!A:E,5,FALSE)</f>
        <v>0</v>
      </c>
      <c r="S584" s="28">
        <f>P584+Q584+R584</f>
        <v>0</v>
      </c>
      <c r="T584" s="32">
        <f t="shared" si="38"/>
        <v>0</v>
      </c>
      <c r="U584" s="32">
        <f t="shared" si="39"/>
        <v>0</v>
      </c>
      <c r="V584" s="33">
        <f t="shared" si="37"/>
        <v>328.5</v>
      </c>
      <c r="W584" s="34">
        <f t="shared" si="36"/>
        <v>328.5</v>
      </c>
      <c r="X584" s="10"/>
      <c r="Y584" s="10"/>
      <c r="Z584" s="10"/>
      <c r="AA584" s="10"/>
      <c r="AB584" s="10"/>
      <c r="AC584" s="10"/>
      <c r="AD584" s="10"/>
      <c r="AE584" s="10"/>
      <c r="AF584" s="10"/>
      <c r="AG584" s="10"/>
      <c r="AH584" s="10"/>
      <c r="AI584" s="10"/>
    </row>
    <row r="585" spans="1:35" ht="15.75" customHeight="1" x14ac:dyDescent="0.25">
      <c r="A585" s="6">
        <v>1283</v>
      </c>
      <c r="B585" s="11" t="s">
        <v>112</v>
      </c>
      <c r="C585" s="11" t="s">
        <v>1606</v>
      </c>
      <c r="D585" s="11" t="s">
        <v>4277</v>
      </c>
      <c r="E585" s="12">
        <v>24026</v>
      </c>
      <c r="F585" s="17">
        <v>43978</v>
      </c>
      <c r="G585" s="12">
        <v>43861</v>
      </c>
      <c r="H585" s="11" t="s">
        <v>78</v>
      </c>
      <c r="I585" s="14" t="s">
        <v>4278</v>
      </c>
      <c r="J585" s="11" t="s">
        <v>80</v>
      </c>
      <c r="K585" s="11" t="s">
        <v>82</v>
      </c>
      <c r="L585" s="14" t="s">
        <v>4279</v>
      </c>
      <c r="M585" s="11" t="s">
        <v>650</v>
      </c>
      <c r="N585" s="15">
        <v>0.56000000000000005</v>
      </c>
      <c r="O585" s="15" t="str">
        <f>VLOOKUP(A585,Result!A:D,2,FALSE)</f>
        <v>No</v>
      </c>
      <c r="P585" s="15">
        <f>VLOOKUP(A585,Result!A:D,4,FALSE)</f>
        <v>0.36799999999999999</v>
      </c>
      <c r="Q585" s="16">
        <f>VLOOKUP(A585,Result!A:D,3,FALSE)</f>
        <v>0.498</v>
      </c>
      <c r="R585" s="16">
        <f>VLOOKUP(A585,Result!A:E,5,FALSE)</f>
        <v>0</v>
      </c>
      <c r="S585" s="28">
        <f>P585+Q585+R585</f>
        <v>0.86599999999999999</v>
      </c>
      <c r="T585" s="32">
        <f t="shared" si="38"/>
        <v>298.79999999999995</v>
      </c>
      <c r="U585" s="32">
        <f t="shared" si="39"/>
        <v>632.17999999999995</v>
      </c>
      <c r="V585" s="33">
        <f t="shared" si="37"/>
        <v>328.5</v>
      </c>
      <c r="W585" s="34">
        <f t="shared" si="36"/>
        <v>960.68</v>
      </c>
      <c r="X585" s="10"/>
      <c r="Y585" s="10"/>
      <c r="Z585" s="10"/>
      <c r="AA585" s="10"/>
      <c r="AB585" s="10"/>
      <c r="AC585" s="10"/>
      <c r="AD585" s="10"/>
      <c r="AE585" s="10"/>
      <c r="AF585" s="10"/>
      <c r="AG585" s="10"/>
      <c r="AH585" s="10"/>
      <c r="AI585" s="10"/>
    </row>
    <row r="586" spans="1:35" ht="15.75" customHeight="1" x14ac:dyDescent="0.25">
      <c r="A586" s="6">
        <v>1284</v>
      </c>
      <c r="B586" s="11" t="s">
        <v>112</v>
      </c>
      <c r="C586" s="11" t="s">
        <v>1606</v>
      </c>
      <c r="D586" s="11" t="s">
        <v>4280</v>
      </c>
      <c r="E586" s="12">
        <v>20107</v>
      </c>
      <c r="F586" s="19"/>
      <c r="G586" s="12">
        <v>43893</v>
      </c>
      <c r="H586" s="11" t="s">
        <v>78</v>
      </c>
      <c r="I586" s="14" t="s">
        <v>115</v>
      </c>
      <c r="J586" s="11" t="s">
        <v>97</v>
      </c>
      <c r="K586" s="11" t="s">
        <v>82</v>
      </c>
      <c r="L586" s="14" t="s">
        <v>99</v>
      </c>
      <c r="M586" s="11"/>
      <c r="N586" s="15">
        <v>0.46</v>
      </c>
      <c r="O586" s="15" t="str">
        <f>VLOOKUP(A586,Result!A:D,2,FALSE)</f>
        <v>No</v>
      </c>
      <c r="P586" s="15">
        <f>VLOOKUP(A586,Result!A:D,4,FALSE)</f>
        <v>0</v>
      </c>
      <c r="Q586" s="16">
        <f>VLOOKUP(A586,Result!A:D,3,FALSE)</f>
        <v>0</v>
      </c>
      <c r="R586" s="16">
        <f>VLOOKUP(A586,Result!A:E,5,FALSE)</f>
        <v>0</v>
      </c>
      <c r="S586" s="28">
        <f>P586+Q586+R586</f>
        <v>0</v>
      </c>
      <c r="T586" s="32">
        <f t="shared" si="38"/>
        <v>0</v>
      </c>
      <c r="U586" s="32">
        <f t="shared" si="39"/>
        <v>0</v>
      </c>
      <c r="V586" s="33">
        <f t="shared" si="37"/>
        <v>328.5</v>
      </c>
      <c r="W586" s="34">
        <f t="shared" si="36"/>
        <v>328.5</v>
      </c>
      <c r="X586" s="10"/>
      <c r="Y586" s="10"/>
      <c r="Z586" s="10"/>
      <c r="AA586" s="10"/>
      <c r="AB586" s="10"/>
      <c r="AC586" s="10"/>
      <c r="AD586" s="10"/>
      <c r="AE586" s="10"/>
      <c r="AF586" s="10"/>
      <c r="AG586" s="10"/>
      <c r="AH586" s="10"/>
      <c r="AI586" s="10"/>
    </row>
    <row r="587" spans="1:35" ht="15.75" customHeight="1" x14ac:dyDescent="0.25">
      <c r="A587" s="6">
        <v>1285</v>
      </c>
      <c r="B587" s="11" t="s">
        <v>112</v>
      </c>
      <c r="C587" s="11" t="s">
        <v>1606</v>
      </c>
      <c r="D587" s="11" t="s">
        <v>4281</v>
      </c>
      <c r="E587" s="12">
        <v>20951</v>
      </c>
      <c r="F587" s="23"/>
      <c r="G587" s="11"/>
      <c r="H587" s="18"/>
      <c r="I587" s="14"/>
      <c r="J587" s="11"/>
      <c r="K587" s="11"/>
      <c r="L587" s="14"/>
      <c r="M587" s="11"/>
      <c r="N587" s="15" t="s">
        <v>85</v>
      </c>
      <c r="O587" s="15" t="str">
        <f>VLOOKUP(A587,Result!A:D,2,FALSE)</f>
        <v>No</v>
      </c>
      <c r="P587" s="15">
        <f>VLOOKUP(A587,Result!A:D,4,FALSE)</f>
        <v>0</v>
      </c>
      <c r="Q587" s="16">
        <f>VLOOKUP(A587,Result!A:D,3,FALSE)</f>
        <v>0</v>
      </c>
      <c r="R587" s="16">
        <f>VLOOKUP(A587,Result!A:E,5,FALSE)</f>
        <v>0</v>
      </c>
      <c r="S587" s="28">
        <f>P587+Q587+R587</f>
        <v>0</v>
      </c>
      <c r="T587" s="32">
        <f t="shared" si="38"/>
        <v>0</v>
      </c>
      <c r="U587" s="32">
        <f t="shared" si="39"/>
        <v>0</v>
      </c>
      <c r="V587" s="33">
        <f t="shared" si="37"/>
        <v>328.5</v>
      </c>
      <c r="W587" s="34">
        <f t="shared" si="36"/>
        <v>328.5</v>
      </c>
      <c r="X587" s="10"/>
      <c r="Y587" s="10"/>
      <c r="Z587" s="10"/>
      <c r="AA587" s="10"/>
      <c r="AB587" s="10"/>
      <c r="AC587" s="10"/>
      <c r="AD587" s="10"/>
      <c r="AE587" s="10"/>
      <c r="AF587" s="10"/>
      <c r="AG587" s="10"/>
      <c r="AH587" s="10"/>
      <c r="AI587" s="10"/>
    </row>
    <row r="588" spans="1:35" ht="15.75" customHeight="1" x14ac:dyDescent="0.25">
      <c r="A588" s="6">
        <v>1286</v>
      </c>
      <c r="B588" s="11" t="s">
        <v>112</v>
      </c>
      <c r="C588" s="11" t="s">
        <v>1606</v>
      </c>
      <c r="D588" s="11" t="s">
        <v>4282</v>
      </c>
      <c r="E588" s="12">
        <v>20083</v>
      </c>
      <c r="F588" s="13">
        <v>43948</v>
      </c>
      <c r="G588" s="12">
        <v>43853</v>
      </c>
      <c r="H588" s="11" t="s">
        <v>78</v>
      </c>
      <c r="I588" s="14" t="s">
        <v>97</v>
      </c>
      <c r="J588" s="11" t="s">
        <v>97</v>
      </c>
      <c r="K588" s="11" t="s">
        <v>82</v>
      </c>
      <c r="L588" s="14" t="s">
        <v>82</v>
      </c>
      <c r="M588" s="11" t="s">
        <v>4283</v>
      </c>
      <c r="N588" s="15">
        <v>0.45</v>
      </c>
      <c r="O588" s="15" t="str">
        <f>VLOOKUP(A588,Result!A:D,2,FALSE)</f>
        <v>No</v>
      </c>
      <c r="P588" s="15">
        <f>VLOOKUP(A588,Result!A:D,4,FALSE)</f>
        <v>0</v>
      </c>
      <c r="Q588" s="16">
        <f>VLOOKUP(A588,Result!A:D,3,FALSE)</f>
        <v>0</v>
      </c>
      <c r="R588" s="16">
        <f>VLOOKUP(A588,Result!A:E,5,FALSE)</f>
        <v>0</v>
      </c>
      <c r="S588" s="28">
        <f>P588+Q588+R588</f>
        <v>0</v>
      </c>
      <c r="T588" s="32">
        <f t="shared" si="38"/>
        <v>0</v>
      </c>
      <c r="U588" s="32">
        <f t="shared" si="39"/>
        <v>0</v>
      </c>
      <c r="V588" s="33">
        <f t="shared" si="37"/>
        <v>328.5</v>
      </c>
      <c r="W588" s="34">
        <f t="shared" si="36"/>
        <v>328.5</v>
      </c>
      <c r="X588" s="10"/>
      <c r="Y588" s="10"/>
      <c r="Z588" s="10"/>
      <c r="AA588" s="10"/>
      <c r="AB588" s="10"/>
      <c r="AC588" s="10"/>
      <c r="AD588" s="10"/>
      <c r="AE588" s="10"/>
      <c r="AF588" s="10"/>
      <c r="AG588" s="10"/>
      <c r="AH588" s="10"/>
      <c r="AI588" s="10"/>
    </row>
    <row r="589" spans="1:35" ht="15.75" customHeight="1" x14ac:dyDescent="0.25">
      <c r="A589" s="6">
        <v>1287</v>
      </c>
      <c r="B589" s="11" t="s">
        <v>112</v>
      </c>
      <c r="C589" s="11" t="s">
        <v>1606</v>
      </c>
      <c r="D589" s="11" t="s">
        <v>4284</v>
      </c>
      <c r="E589" s="12">
        <v>23947</v>
      </c>
      <c r="F589" s="17">
        <v>43978</v>
      </c>
      <c r="G589" s="12">
        <v>43878</v>
      </c>
      <c r="H589" s="11" t="s">
        <v>78</v>
      </c>
      <c r="I589" s="14" t="s">
        <v>115</v>
      </c>
      <c r="J589" s="11" t="s">
        <v>97</v>
      </c>
      <c r="K589" s="11" t="s">
        <v>82</v>
      </c>
      <c r="L589" s="14" t="s">
        <v>82</v>
      </c>
      <c r="M589" s="11" t="s">
        <v>433</v>
      </c>
      <c r="N589" s="15">
        <v>0.39</v>
      </c>
      <c r="O589" s="15" t="str">
        <f>VLOOKUP(A589,Result!A:D,2,FALSE)</f>
        <v>No</v>
      </c>
      <c r="P589" s="15">
        <f>VLOOKUP(A589,Result!A:D,4,FALSE)</f>
        <v>0</v>
      </c>
      <c r="Q589" s="16">
        <f>VLOOKUP(A589,Result!A:D,3,FALSE)</f>
        <v>0</v>
      </c>
      <c r="R589" s="16">
        <f>VLOOKUP(A589,Result!A:E,5,FALSE)</f>
        <v>0</v>
      </c>
      <c r="S589" s="28">
        <f>P589+Q589+R589</f>
        <v>0</v>
      </c>
      <c r="T589" s="32">
        <f t="shared" si="38"/>
        <v>0</v>
      </c>
      <c r="U589" s="32">
        <f t="shared" si="39"/>
        <v>0</v>
      </c>
      <c r="V589" s="33">
        <f t="shared" si="37"/>
        <v>328.5</v>
      </c>
      <c r="W589" s="34">
        <f t="shared" si="36"/>
        <v>328.5</v>
      </c>
      <c r="X589" s="10"/>
      <c r="Y589" s="10"/>
      <c r="Z589" s="10"/>
      <c r="AA589" s="10"/>
      <c r="AB589" s="10"/>
      <c r="AC589" s="10"/>
      <c r="AD589" s="10"/>
      <c r="AE589" s="10"/>
      <c r="AF589" s="10"/>
      <c r="AG589" s="10"/>
      <c r="AH589" s="10"/>
      <c r="AI589" s="10"/>
    </row>
    <row r="590" spans="1:35" ht="15.75" customHeight="1" x14ac:dyDescent="0.25">
      <c r="A590" s="6">
        <v>1288</v>
      </c>
      <c r="B590" s="11" t="s">
        <v>112</v>
      </c>
      <c r="C590" s="11" t="s">
        <v>1606</v>
      </c>
      <c r="D590" s="11" t="s">
        <v>4285</v>
      </c>
      <c r="E590" s="12">
        <v>21125</v>
      </c>
      <c r="F590" s="19"/>
      <c r="G590" s="12">
        <v>43902</v>
      </c>
      <c r="H590" s="11" t="s">
        <v>78</v>
      </c>
      <c r="I590" s="14" t="s">
        <v>115</v>
      </c>
      <c r="J590" s="11" t="s">
        <v>97</v>
      </c>
      <c r="K590" s="11" t="s">
        <v>82</v>
      </c>
      <c r="L590" s="14" t="s">
        <v>4286</v>
      </c>
      <c r="M590" s="11" t="s">
        <v>99</v>
      </c>
      <c r="N590" s="15">
        <v>1.36</v>
      </c>
      <c r="O590" s="15" t="str">
        <f>VLOOKUP(A590,Result!A:D,2,FALSE)</f>
        <v>No</v>
      </c>
      <c r="P590" s="15">
        <f>VLOOKUP(A590,Result!A:D,4,FALSE)</f>
        <v>0</v>
      </c>
      <c r="Q590" s="16">
        <f>VLOOKUP(A590,Result!A:D,3,FALSE)</f>
        <v>0.307</v>
      </c>
      <c r="R590" s="16">
        <f>VLOOKUP(A590,Result!A:E,5,FALSE)</f>
        <v>0</v>
      </c>
      <c r="S590" s="28">
        <f>P590+Q590+R590</f>
        <v>0.307</v>
      </c>
      <c r="T590" s="32">
        <f t="shared" si="38"/>
        <v>184.19999999999996</v>
      </c>
      <c r="U590" s="32">
        <f t="shared" si="39"/>
        <v>224.11</v>
      </c>
      <c r="V590" s="33">
        <f t="shared" si="37"/>
        <v>328.5</v>
      </c>
      <c r="W590" s="34">
        <f t="shared" si="36"/>
        <v>552.61</v>
      </c>
      <c r="X590" s="10"/>
      <c r="Y590" s="10"/>
      <c r="Z590" s="10"/>
      <c r="AA590" s="10"/>
      <c r="AB590" s="10"/>
      <c r="AC590" s="10"/>
      <c r="AD590" s="10"/>
      <c r="AE590" s="10"/>
      <c r="AF590" s="10"/>
      <c r="AG590" s="10"/>
      <c r="AH590" s="10"/>
      <c r="AI590" s="10"/>
    </row>
    <row r="591" spans="1:35" ht="15.75" customHeight="1" x14ac:dyDescent="0.25">
      <c r="A591" s="6">
        <v>1289</v>
      </c>
      <c r="B591" s="11" t="s">
        <v>112</v>
      </c>
      <c r="C591" s="11" t="s">
        <v>1606</v>
      </c>
      <c r="D591" s="11" t="s">
        <v>4287</v>
      </c>
      <c r="E591" s="12">
        <v>10810</v>
      </c>
      <c r="F591" s="13">
        <v>43938</v>
      </c>
      <c r="G591" s="12">
        <v>43902</v>
      </c>
      <c r="H591" s="11" t="s">
        <v>78</v>
      </c>
      <c r="I591" s="14" t="s">
        <v>4288</v>
      </c>
      <c r="J591" s="11" t="s">
        <v>80</v>
      </c>
      <c r="K591" s="11" t="s">
        <v>82</v>
      </c>
      <c r="L591" s="14" t="s">
        <v>4289</v>
      </c>
      <c r="M591" s="11" t="s">
        <v>4290</v>
      </c>
      <c r="N591" s="15">
        <v>3.26</v>
      </c>
      <c r="O591" s="15" t="str">
        <f>VLOOKUP(A591,Result!A:D,2,FALSE)</f>
        <v>No</v>
      </c>
      <c r="P591" s="15">
        <f>VLOOKUP(A591,Result!A:D,4,FALSE)</f>
        <v>0.70799999999999996</v>
      </c>
      <c r="Q591" s="16">
        <f>VLOOKUP(A591,Result!A:D,3,FALSE)</f>
        <v>0.9850000000000001</v>
      </c>
      <c r="R591" s="16">
        <f>VLOOKUP(A591,Result!A:E,5,FALSE)</f>
        <v>0</v>
      </c>
      <c r="S591" s="28">
        <f>P591+Q591+R591</f>
        <v>1.6930000000000001</v>
      </c>
      <c r="T591" s="32">
        <f t="shared" si="38"/>
        <v>591</v>
      </c>
      <c r="U591" s="32">
        <f t="shared" si="39"/>
        <v>1235.8899999999999</v>
      </c>
      <c r="V591" s="33">
        <f t="shared" si="37"/>
        <v>328.5</v>
      </c>
      <c r="W591" s="34">
        <f t="shared" si="36"/>
        <v>1564.3899999999999</v>
      </c>
      <c r="X591" s="10"/>
      <c r="Y591" s="10"/>
      <c r="Z591" s="10"/>
      <c r="AA591" s="10"/>
      <c r="AB591" s="10"/>
      <c r="AC591" s="10"/>
      <c r="AD591" s="10"/>
      <c r="AE591" s="10"/>
      <c r="AF591" s="10"/>
      <c r="AG591" s="10"/>
      <c r="AH591" s="10"/>
      <c r="AI591" s="10"/>
    </row>
    <row r="592" spans="1:35" ht="15.75" customHeight="1" x14ac:dyDescent="0.25">
      <c r="A592" s="6">
        <v>1290</v>
      </c>
      <c r="B592" s="11" t="s">
        <v>112</v>
      </c>
      <c r="C592" s="11" t="s">
        <v>1606</v>
      </c>
      <c r="D592" s="11" t="s">
        <v>4291</v>
      </c>
      <c r="E592" s="12">
        <v>22496</v>
      </c>
      <c r="F592" s="19"/>
      <c r="G592" s="12">
        <v>43867</v>
      </c>
      <c r="H592" s="11" t="s">
        <v>114</v>
      </c>
      <c r="I592" s="14" t="s">
        <v>4292</v>
      </c>
      <c r="J592" s="11" t="s">
        <v>4293</v>
      </c>
      <c r="K592" s="11" t="s">
        <v>82</v>
      </c>
      <c r="L592" s="14" t="s">
        <v>4294</v>
      </c>
      <c r="M592" s="11" t="s">
        <v>4295</v>
      </c>
      <c r="N592" s="15">
        <v>1.77</v>
      </c>
      <c r="O592" s="15" t="str">
        <f>VLOOKUP(A592,Result!A:D,2,FALSE)</f>
        <v>No</v>
      </c>
      <c r="P592" s="15">
        <f>VLOOKUP(A592,Result!A:D,4,FALSE)</f>
        <v>1.0269999999999999</v>
      </c>
      <c r="Q592" s="16">
        <f>VLOOKUP(A592,Result!A:D,3,FALSE)</f>
        <v>1.0309999999999999</v>
      </c>
      <c r="R592" s="16">
        <f>VLOOKUP(A592,Result!A:E,5,FALSE)</f>
        <v>0</v>
      </c>
      <c r="S592" s="28">
        <f>P592+Q592+R592</f>
        <v>2.0579999999999998</v>
      </c>
      <c r="T592" s="32">
        <f t="shared" si="38"/>
        <v>618.59999999999991</v>
      </c>
      <c r="U592" s="32">
        <f t="shared" si="39"/>
        <v>1502.3399999999997</v>
      </c>
      <c r="V592" s="33">
        <f t="shared" si="37"/>
        <v>328.5</v>
      </c>
      <c r="W592" s="34">
        <f t="shared" ref="W592:W655" si="40">SUM(U592+V592)</f>
        <v>1830.8399999999997</v>
      </c>
      <c r="X592" s="10"/>
      <c r="Y592" s="10"/>
      <c r="Z592" s="10"/>
      <c r="AA592" s="10"/>
      <c r="AB592" s="10"/>
      <c r="AC592" s="10"/>
      <c r="AD592" s="10"/>
      <c r="AE592" s="10"/>
      <c r="AF592" s="10"/>
      <c r="AG592" s="10"/>
      <c r="AH592" s="10"/>
      <c r="AI592" s="10"/>
    </row>
    <row r="593" spans="1:35" ht="15.75" customHeight="1" x14ac:dyDescent="0.25">
      <c r="A593" s="6">
        <v>1291</v>
      </c>
      <c r="B593" s="11" t="s">
        <v>112</v>
      </c>
      <c r="C593" s="11" t="s">
        <v>1606</v>
      </c>
      <c r="D593" s="11" t="s">
        <v>4296</v>
      </c>
      <c r="E593" s="12">
        <v>21248</v>
      </c>
      <c r="F593" s="17">
        <v>44020</v>
      </c>
      <c r="G593" s="12">
        <v>43902</v>
      </c>
      <c r="H593" s="11" t="s">
        <v>78</v>
      </c>
      <c r="I593" s="14" t="s">
        <v>97</v>
      </c>
      <c r="J593" s="11" t="s">
        <v>97</v>
      </c>
      <c r="K593" s="11" t="s">
        <v>82</v>
      </c>
      <c r="L593" s="14" t="s">
        <v>4297</v>
      </c>
      <c r="M593" s="11" t="s">
        <v>82</v>
      </c>
      <c r="N593" s="15">
        <v>0.28000000000000003</v>
      </c>
      <c r="O593" s="15" t="str">
        <f>VLOOKUP(A593,Result!A:D,2,FALSE)</f>
        <v>No</v>
      </c>
      <c r="P593" s="15">
        <f>VLOOKUP(A593,Result!A:D,4,FALSE)</f>
        <v>0</v>
      </c>
      <c r="Q593" s="16">
        <f>VLOOKUP(A593,Result!A:D,3,FALSE)</f>
        <v>0.67300000000000004</v>
      </c>
      <c r="R593" s="16">
        <f>VLOOKUP(A593,Result!A:E,5,FALSE)</f>
        <v>0</v>
      </c>
      <c r="S593" s="28">
        <f>P593+Q593+R593</f>
        <v>0.67300000000000004</v>
      </c>
      <c r="T593" s="32">
        <f t="shared" si="38"/>
        <v>403.8</v>
      </c>
      <c r="U593" s="32">
        <f t="shared" si="39"/>
        <v>491.29</v>
      </c>
      <c r="V593" s="33">
        <f t="shared" si="37"/>
        <v>328.5</v>
      </c>
      <c r="W593" s="34">
        <f t="shared" si="40"/>
        <v>819.79</v>
      </c>
      <c r="X593" s="10"/>
      <c r="Y593" s="10"/>
      <c r="Z593" s="10"/>
      <c r="AA593" s="10"/>
      <c r="AB593" s="10"/>
      <c r="AC593" s="10"/>
      <c r="AD593" s="10"/>
      <c r="AE593" s="10"/>
      <c r="AF593" s="10"/>
      <c r="AG593" s="10"/>
      <c r="AH593" s="10"/>
      <c r="AI593" s="10"/>
    </row>
    <row r="594" spans="1:35" ht="15.75" customHeight="1" x14ac:dyDescent="0.25">
      <c r="A594" s="6">
        <v>1397</v>
      </c>
      <c r="B594" s="11" t="s">
        <v>112</v>
      </c>
      <c r="C594" s="11" t="s">
        <v>4566</v>
      </c>
      <c r="D594" s="11" t="s">
        <v>4577</v>
      </c>
      <c r="E594" s="12">
        <v>19108</v>
      </c>
      <c r="F594" s="25">
        <v>43865</v>
      </c>
      <c r="G594" s="12">
        <v>43861</v>
      </c>
      <c r="H594" s="11" t="s">
        <v>78</v>
      </c>
      <c r="I594" s="14" t="s">
        <v>4578</v>
      </c>
      <c r="J594" s="11" t="s">
        <v>4579</v>
      </c>
      <c r="K594" s="11" t="s">
        <v>82</v>
      </c>
      <c r="L594" s="14" t="s">
        <v>82</v>
      </c>
      <c r="M594" s="11" t="s">
        <v>82</v>
      </c>
      <c r="N594" s="15">
        <v>0.79</v>
      </c>
      <c r="O594" s="15" t="str">
        <f>VLOOKUP(A594,Result!A:D,2,FALSE)</f>
        <v>No</v>
      </c>
      <c r="P594" s="15">
        <f>VLOOKUP(A594,Result!A:D,4,FALSE)</f>
        <v>0.56699999999999995</v>
      </c>
      <c r="Q594" s="16">
        <f>VLOOKUP(A594,Result!A:D,3,FALSE)</f>
        <v>0</v>
      </c>
      <c r="R594" s="16">
        <f>VLOOKUP(A594,Result!A:E,5,FALSE)</f>
        <v>0</v>
      </c>
      <c r="S594" s="28">
        <f>P594+Q594+R594</f>
        <v>0.56699999999999995</v>
      </c>
      <c r="T594" s="32">
        <f t="shared" si="38"/>
        <v>0</v>
      </c>
      <c r="U594" s="32">
        <f t="shared" si="39"/>
        <v>413.90999999999997</v>
      </c>
      <c r="V594" s="33">
        <f t="shared" si="37"/>
        <v>328.5</v>
      </c>
      <c r="W594" s="34">
        <f t="shared" si="40"/>
        <v>742.41</v>
      </c>
      <c r="X594" s="10"/>
      <c r="Y594" s="10"/>
      <c r="Z594" s="10"/>
      <c r="AA594" s="10"/>
      <c r="AB594" s="10"/>
      <c r="AC594" s="10"/>
      <c r="AD594" s="10"/>
      <c r="AE594" s="10"/>
      <c r="AF594" s="10"/>
      <c r="AG594" s="10"/>
      <c r="AH594" s="10"/>
      <c r="AI594" s="10"/>
    </row>
    <row r="595" spans="1:35" ht="15.75" customHeight="1" x14ac:dyDescent="0.25">
      <c r="A595" s="6">
        <v>1400</v>
      </c>
      <c r="B595" s="11" t="s">
        <v>112</v>
      </c>
      <c r="C595" s="11" t="s">
        <v>4566</v>
      </c>
      <c r="D595" s="11" t="s">
        <v>4587</v>
      </c>
      <c r="E595" s="12">
        <v>18557</v>
      </c>
      <c r="F595" s="25">
        <v>43878</v>
      </c>
      <c r="G595" s="12">
        <v>43876</v>
      </c>
      <c r="H595" s="11" t="s">
        <v>78</v>
      </c>
      <c r="I595" s="14" t="s">
        <v>4588</v>
      </c>
      <c r="J595" s="11" t="s">
        <v>4589</v>
      </c>
      <c r="K595" s="11" t="s">
        <v>82</v>
      </c>
      <c r="L595" s="14" t="s">
        <v>82</v>
      </c>
      <c r="M595" s="11" t="s">
        <v>4590</v>
      </c>
      <c r="N595" s="15">
        <v>0.82</v>
      </c>
      <c r="O595" s="15" t="str">
        <f>VLOOKUP(A595,Result!A:D,2,FALSE)</f>
        <v>No</v>
      </c>
      <c r="P595" s="15">
        <f>VLOOKUP(A595,Result!A:D,4,FALSE)</f>
        <v>0.56899999999999995</v>
      </c>
      <c r="Q595" s="16">
        <f>VLOOKUP(A595,Result!A:D,3,FALSE)</f>
        <v>0</v>
      </c>
      <c r="R595" s="16">
        <f>VLOOKUP(A595,Result!A:E,5,FALSE)</f>
        <v>0</v>
      </c>
      <c r="S595" s="28">
        <f>P595+Q595+R595</f>
        <v>0.56899999999999995</v>
      </c>
      <c r="T595" s="32">
        <f t="shared" si="38"/>
        <v>0</v>
      </c>
      <c r="U595" s="32">
        <f t="shared" si="39"/>
        <v>415.36999999999995</v>
      </c>
      <c r="V595" s="33">
        <f t="shared" si="37"/>
        <v>328.5</v>
      </c>
      <c r="W595" s="34">
        <f t="shared" si="40"/>
        <v>743.86999999999989</v>
      </c>
      <c r="X595" s="10"/>
      <c r="Y595" s="10"/>
      <c r="Z595" s="10"/>
      <c r="AA595" s="10"/>
      <c r="AB595" s="10"/>
      <c r="AC595" s="10"/>
      <c r="AD595" s="10"/>
      <c r="AE595" s="10"/>
      <c r="AF595" s="10"/>
      <c r="AG595" s="10"/>
      <c r="AH595" s="10"/>
      <c r="AI595" s="10"/>
    </row>
    <row r="596" spans="1:35" ht="15.75" customHeight="1" x14ac:dyDescent="0.25">
      <c r="A596" s="6">
        <v>1401</v>
      </c>
      <c r="B596" s="11" t="s">
        <v>112</v>
      </c>
      <c r="C596" s="11" t="s">
        <v>4566</v>
      </c>
      <c r="D596" s="11" t="s">
        <v>4591</v>
      </c>
      <c r="E596" s="12">
        <v>17647</v>
      </c>
      <c r="F596" s="25">
        <v>43913</v>
      </c>
      <c r="G596" s="12">
        <v>43909</v>
      </c>
      <c r="H596" s="11" t="s">
        <v>134</v>
      </c>
      <c r="I596" s="14" t="s">
        <v>4592</v>
      </c>
      <c r="J596" s="11" t="s">
        <v>80</v>
      </c>
      <c r="K596" s="11" t="s">
        <v>4593</v>
      </c>
      <c r="L596" s="14" t="s">
        <v>82</v>
      </c>
      <c r="M596" s="11" t="s">
        <v>3476</v>
      </c>
      <c r="N596" s="15">
        <v>1.02</v>
      </c>
      <c r="O596" s="15" t="str">
        <f>VLOOKUP(A596,Result!A:D,2,FALSE)</f>
        <v>No</v>
      </c>
      <c r="P596" s="15">
        <f>VLOOKUP(A596,Result!A:D,4,FALSE)</f>
        <v>0.95899999999999996</v>
      </c>
      <c r="Q596" s="16">
        <f>VLOOKUP(A596,Result!A:D,3,FALSE)</f>
        <v>0</v>
      </c>
      <c r="R596" s="16">
        <f>VLOOKUP(A596,Result!A:E,5,FALSE)</f>
        <v>0</v>
      </c>
      <c r="S596" s="28">
        <f>P596+Q596+R596</f>
        <v>0.95899999999999996</v>
      </c>
      <c r="T596" s="32">
        <f t="shared" si="38"/>
        <v>0</v>
      </c>
      <c r="U596" s="32">
        <f t="shared" si="39"/>
        <v>700.06999999999982</v>
      </c>
      <c r="V596" s="33">
        <f t="shared" si="37"/>
        <v>328.5</v>
      </c>
      <c r="W596" s="34">
        <f t="shared" si="40"/>
        <v>1028.5699999999997</v>
      </c>
      <c r="X596" s="10"/>
      <c r="Y596" s="10"/>
      <c r="Z596" s="10"/>
      <c r="AA596" s="10"/>
      <c r="AB596" s="10"/>
      <c r="AC596" s="10"/>
      <c r="AD596" s="10"/>
      <c r="AE596" s="10"/>
      <c r="AF596" s="10"/>
      <c r="AG596" s="10"/>
      <c r="AH596" s="10"/>
      <c r="AI596" s="10"/>
    </row>
    <row r="597" spans="1:35" ht="15.75" customHeight="1" x14ac:dyDescent="0.25">
      <c r="A597" s="6">
        <v>1404</v>
      </c>
      <c r="B597" s="11" t="s">
        <v>112</v>
      </c>
      <c r="C597" s="11" t="s">
        <v>4566</v>
      </c>
      <c r="D597" s="11" t="s">
        <v>4602</v>
      </c>
      <c r="E597" s="12">
        <v>19282</v>
      </c>
      <c r="F597" s="25">
        <v>43931</v>
      </c>
      <c r="G597" s="12">
        <v>43898</v>
      </c>
      <c r="H597" s="11" t="s">
        <v>78</v>
      </c>
      <c r="I597" s="14" t="s">
        <v>4205</v>
      </c>
      <c r="J597" s="11" t="s">
        <v>80</v>
      </c>
      <c r="K597" s="11" t="s">
        <v>82</v>
      </c>
      <c r="L597" s="14" t="s">
        <v>82</v>
      </c>
      <c r="M597" s="11" t="s">
        <v>99</v>
      </c>
      <c r="N597" s="15">
        <v>1.24</v>
      </c>
      <c r="O597" s="15" t="str">
        <f>VLOOKUP(A597,Result!A:D,2,FALSE)</f>
        <v>No</v>
      </c>
      <c r="P597" s="15">
        <f>VLOOKUP(A597,Result!A:D,4,FALSE)</f>
        <v>0</v>
      </c>
      <c r="Q597" s="16">
        <f>VLOOKUP(A597,Result!A:D,3,FALSE)</f>
        <v>0</v>
      </c>
      <c r="R597" s="16">
        <f>VLOOKUP(A597,Result!A:E,5,FALSE)</f>
        <v>0</v>
      </c>
      <c r="S597" s="28">
        <f>P597+Q597+R597</f>
        <v>0</v>
      </c>
      <c r="T597" s="32">
        <f t="shared" si="38"/>
        <v>0</v>
      </c>
      <c r="U597" s="32">
        <f t="shared" si="39"/>
        <v>0</v>
      </c>
      <c r="V597" s="33">
        <f t="shared" si="37"/>
        <v>328.5</v>
      </c>
      <c r="W597" s="34">
        <f t="shared" si="40"/>
        <v>328.5</v>
      </c>
      <c r="X597" s="10"/>
      <c r="Y597" s="10"/>
      <c r="Z597" s="10"/>
      <c r="AA597" s="10"/>
      <c r="AB597" s="10"/>
      <c r="AC597" s="10"/>
      <c r="AD597" s="10"/>
      <c r="AE597" s="10"/>
      <c r="AF597" s="10"/>
      <c r="AG597" s="10"/>
      <c r="AH597" s="10"/>
      <c r="AI597" s="10"/>
    </row>
    <row r="598" spans="1:35" ht="15.75" customHeight="1" x14ac:dyDescent="0.25">
      <c r="A598" s="6">
        <v>1405</v>
      </c>
      <c r="B598" s="11" t="s">
        <v>112</v>
      </c>
      <c r="C598" s="11" t="s">
        <v>4566</v>
      </c>
      <c r="D598" s="11" t="s">
        <v>4603</v>
      </c>
      <c r="E598" s="12">
        <v>14987</v>
      </c>
      <c r="F598" s="25">
        <v>43931</v>
      </c>
      <c r="G598" s="12">
        <v>43880</v>
      </c>
      <c r="H598" s="11" t="s">
        <v>217</v>
      </c>
      <c r="I598" s="14" t="s">
        <v>4604</v>
      </c>
      <c r="J598" s="11" t="s">
        <v>80</v>
      </c>
      <c r="K598" s="11" t="s">
        <v>82</v>
      </c>
      <c r="L598" s="14" t="s">
        <v>82</v>
      </c>
      <c r="M598" s="11" t="s">
        <v>4605</v>
      </c>
      <c r="N598" s="15">
        <v>0.81</v>
      </c>
      <c r="O598" s="15" t="str">
        <f>VLOOKUP(A598,Result!A:D,2,FALSE)</f>
        <v>No</v>
      </c>
      <c r="P598" s="15">
        <f>VLOOKUP(A598,Result!A:D,4,FALSE)</f>
        <v>0.61699999999999999</v>
      </c>
      <c r="Q598" s="16">
        <f>VLOOKUP(A598,Result!A:D,3,FALSE)</f>
        <v>0</v>
      </c>
      <c r="R598" s="16">
        <f>VLOOKUP(A598,Result!A:E,5,FALSE)</f>
        <v>0</v>
      </c>
      <c r="S598" s="28">
        <f>P598+Q598+R598</f>
        <v>0.61699999999999999</v>
      </c>
      <c r="T598" s="32">
        <f t="shared" si="38"/>
        <v>0</v>
      </c>
      <c r="U598" s="32">
        <f t="shared" si="39"/>
        <v>450.40999999999997</v>
      </c>
      <c r="V598" s="33">
        <f t="shared" si="37"/>
        <v>328.5</v>
      </c>
      <c r="W598" s="34">
        <f t="shared" si="40"/>
        <v>778.91</v>
      </c>
      <c r="X598" s="10"/>
      <c r="Y598" s="10"/>
      <c r="Z598" s="10"/>
      <c r="AA598" s="10"/>
      <c r="AB598" s="10"/>
      <c r="AC598" s="10"/>
      <c r="AD598" s="10"/>
      <c r="AE598" s="10"/>
      <c r="AF598" s="10"/>
      <c r="AG598" s="10"/>
      <c r="AH598" s="10"/>
      <c r="AI598" s="10"/>
    </row>
    <row r="599" spans="1:35" ht="15.75" customHeight="1" x14ac:dyDescent="0.25">
      <c r="A599" s="6">
        <v>1410</v>
      </c>
      <c r="B599" s="11" t="s">
        <v>112</v>
      </c>
      <c r="C599" s="11" t="s">
        <v>4566</v>
      </c>
      <c r="D599" s="11" t="s">
        <v>4625</v>
      </c>
      <c r="E599" s="12">
        <v>15539</v>
      </c>
      <c r="F599" s="17">
        <v>43937</v>
      </c>
      <c r="G599" s="12">
        <v>43871</v>
      </c>
      <c r="H599" s="11" t="s">
        <v>114</v>
      </c>
      <c r="I599" s="14" t="s">
        <v>4626</v>
      </c>
      <c r="J599" s="11" t="s">
        <v>80</v>
      </c>
      <c r="K599" s="11" t="s">
        <v>4627</v>
      </c>
      <c r="L599" s="14" t="s">
        <v>82</v>
      </c>
      <c r="M599" s="11"/>
      <c r="N599" s="15">
        <v>1.5</v>
      </c>
      <c r="O599" s="15" t="str">
        <f>VLOOKUP(A599,Result!A:D,2,FALSE)</f>
        <v>No</v>
      </c>
      <c r="P599" s="15">
        <f>VLOOKUP(A599,Result!A:D,4,FALSE)</f>
        <v>3.819</v>
      </c>
      <c r="Q599" s="16">
        <f>VLOOKUP(A599,Result!A:D,3,FALSE)</f>
        <v>0</v>
      </c>
      <c r="R599" s="16">
        <f>VLOOKUP(A599,Result!A:E,5,FALSE)</f>
        <v>0.35399999999999998</v>
      </c>
      <c r="S599" s="28">
        <f>P599+Q599+R599</f>
        <v>4.173</v>
      </c>
      <c r="T599" s="32">
        <f t="shared" si="38"/>
        <v>212.39999999999998</v>
      </c>
      <c r="U599" s="32">
        <f t="shared" si="39"/>
        <v>3046.29</v>
      </c>
      <c r="V599" s="33">
        <f t="shared" si="37"/>
        <v>328.5</v>
      </c>
      <c r="W599" s="34">
        <f t="shared" si="40"/>
        <v>3374.79</v>
      </c>
      <c r="X599" s="10"/>
      <c r="Y599" s="10"/>
      <c r="Z599" s="10"/>
      <c r="AA599" s="10"/>
      <c r="AB599" s="10"/>
      <c r="AC599" s="10"/>
      <c r="AD599" s="10"/>
      <c r="AE599" s="10"/>
      <c r="AF599" s="10"/>
      <c r="AG599" s="10"/>
      <c r="AH599" s="10"/>
      <c r="AI599" s="10"/>
    </row>
    <row r="600" spans="1:35" ht="15.75" customHeight="1" x14ac:dyDescent="0.25">
      <c r="A600" s="6">
        <v>1411</v>
      </c>
      <c r="B600" s="11" t="s">
        <v>112</v>
      </c>
      <c r="C600" s="11" t="s">
        <v>4566</v>
      </c>
      <c r="D600" s="11" t="s">
        <v>4628</v>
      </c>
      <c r="E600" s="12">
        <v>12832</v>
      </c>
      <c r="F600" s="17">
        <v>43937</v>
      </c>
      <c r="G600" s="12">
        <v>43850</v>
      </c>
      <c r="H600" s="11" t="s">
        <v>78</v>
      </c>
      <c r="I600" s="14" t="s">
        <v>4629</v>
      </c>
      <c r="J600" s="11" t="s">
        <v>4630</v>
      </c>
      <c r="K600" s="11" t="s">
        <v>4631</v>
      </c>
      <c r="L600" s="14" t="s">
        <v>82</v>
      </c>
      <c r="M600" s="11" t="s">
        <v>4632</v>
      </c>
      <c r="N600" s="15">
        <v>1.7</v>
      </c>
      <c r="O600" s="15" t="str">
        <f>VLOOKUP(A600,Result!A:D,2,FALSE)</f>
        <v>No</v>
      </c>
      <c r="P600" s="15">
        <f>VLOOKUP(A600,Result!A:D,4,FALSE)</f>
        <v>1.677</v>
      </c>
      <c r="Q600" s="16">
        <f>VLOOKUP(A600,Result!A:D,3,FALSE)</f>
        <v>0</v>
      </c>
      <c r="R600" s="16">
        <f>VLOOKUP(A600,Result!A:E,5,FALSE)</f>
        <v>0</v>
      </c>
      <c r="S600" s="28">
        <f>P600+Q600+R600</f>
        <v>1.677</v>
      </c>
      <c r="T600" s="32">
        <f t="shared" si="38"/>
        <v>0</v>
      </c>
      <c r="U600" s="32">
        <f t="shared" si="39"/>
        <v>1224.21</v>
      </c>
      <c r="V600" s="33">
        <f t="shared" si="37"/>
        <v>328.5</v>
      </c>
      <c r="W600" s="34">
        <f t="shared" si="40"/>
        <v>1552.71</v>
      </c>
      <c r="X600" s="10"/>
      <c r="Y600" s="10"/>
      <c r="Z600" s="10"/>
      <c r="AA600" s="10"/>
      <c r="AB600" s="10"/>
      <c r="AC600" s="10"/>
      <c r="AD600" s="10"/>
      <c r="AE600" s="10"/>
      <c r="AF600" s="10"/>
      <c r="AG600" s="10"/>
      <c r="AH600" s="10"/>
      <c r="AI600" s="10"/>
    </row>
    <row r="601" spans="1:35" ht="15.75" customHeight="1" x14ac:dyDescent="0.25">
      <c r="A601" s="6">
        <v>1412</v>
      </c>
      <c r="B601" s="11" t="s">
        <v>112</v>
      </c>
      <c r="C601" s="11" t="s">
        <v>4566</v>
      </c>
      <c r="D601" s="11" t="s">
        <v>4633</v>
      </c>
      <c r="E601" s="12">
        <v>29123</v>
      </c>
      <c r="F601" s="17">
        <v>43937</v>
      </c>
      <c r="G601" s="12">
        <v>43882</v>
      </c>
      <c r="H601" s="11" t="s">
        <v>217</v>
      </c>
      <c r="I601" s="14" t="s">
        <v>4634</v>
      </c>
      <c r="J601" s="11" t="s">
        <v>4635</v>
      </c>
      <c r="K601" s="11" t="s">
        <v>4636</v>
      </c>
      <c r="L601" s="14" t="s">
        <v>82</v>
      </c>
      <c r="M601" s="11" t="s">
        <v>4637</v>
      </c>
      <c r="N601" s="15" t="s">
        <v>85</v>
      </c>
      <c r="O601" s="15" t="str">
        <f>VLOOKUP(A601,Result!A:D,2,FALSE)</f>
        <v>No</v>
      </c>
      <c r="P601" s="15">
        <f>VLOOKUP(A601,Result!A:D,4,FALSE)</f>
        <v>2.3090000000000002</v>
      </c>
      <c r="Q601" s="16">
        <f>VLOOKUP(A601,Result!A:D,3,FALSE)</f>
        <v>0</v>
      </c>
      <c r="R601" s="16">
        <f>VLOOKUP(A601,Result!A:E,5,FALSE)</f>
        <v>0</v>
      </c>
      <c r="S601" s="28">
        <f>P601+Q601+R601</f>
        <v>2.3090000000000002</v>
      </c>
      <c r="T601" s="32">
        <f t="shared" si="38"/>
        <v>0</v>
      </c>
      <c r="U601" s="32">
        <f t="shared" si="39"/>
        <v>1685.5700000000002</v>
      </c>
      <c r="V601" s="33">
        <f t="shared" si="37"/>
        <v>328.5</v>
      </c>
      <c r="W601" s="34">
        <f t="shared" si="40"/>
        <v>2014.0700000000002</v>
      </c>
      <c r="X601" s="10"/>
      <c r="Y601" s="10"/>
      <c r="Z601" s="10"/>
      <c r="AA601" s="10"/>
      <c r="AB601" s="10"/>
      <c r="AC601" s="10"/>
      <c r="AD601" s="10"/>
      <c r="AE601" s="10"/>
      <c r="AF601" s="10"/>
      <c r="AG601" s="10"/>
      <c r="AH601" s="10"/>
      <c r="AI601" s="10"/>
    </row>
    <row r="602" spans="1:35" ht="15.75" customHeight="1" x14ac:dyDescent="0.25">
      <c r="A602" s="6">
        <v>1414</v>
      </c>
      <c r="B602" s="11" t="s">
        <v>112</v>
      </c>
      <c r="C602" s="11" t="s">
        <v>4566</v>
      </c>
      <c r="D602" s="11" t="s">
        <v>4641</v>
      </c>
      <c r="E602" s="12">
        <v>25088</v>
      </c>
      <c r="F602" s="17">
        <v>43938</v>
      </c>
      <c r="G602" s="12">
        <v>43898</v>
      </c>
      <c r="H602" s="11" t="s">
        <v>78</v>
      </c>
      <c r="I602" s="14" t="s">
        <v>4642</v>
      </c>
      <c r="J602" s="11" t="s">
        <v>80</v>
      </c>
      <c r="K602" s="11" t="s">
        <v>4643</v>
      </c>
      <c r="L602" s="14" t="s">
        <v>4644</v>
      </c>
      <c r="M602" s="11" t="s">
        <v>4645</v>
      </c>
      <c r="N602" s="15">
        <v>4.07</v>
      </c>
      <c r="O602" s="15" t="str">
        <f>VLOOKUP(A602,Result!A:D,2,FALSE)</f>
        <v>No</v>
      </c>
      <c r="P602" s="15">
        <f>VLOOKUP(A602,Result!A:D,4,FALSE)</f>
        <v>2.1139999999999999</v>
      </c>
      <c r="Q602" s="16">
        <f>VLOOKUP(A602,Result!A:D,3,FALSE)</f>
        <v>0.30499999999999999</v>
      </c>
      <c r="R602" s="16">
        <f>VLOOKUP(A602,Result!A:E,5,FALSE)</f>
        <v>0</v>
      </c>
      <c r="S602" s="28">
        <f>P602+Q602+R602</f>
        <v>2.419</v>
      </c>
      <c r="T602" s="32">
        <f t="shared" si="38"/>
        <v>183</v>
      </c>
      <c r="U602" s="32">
        <f t="shared" si="39"/>
        <v>1765.87</v>
      </c>
      <c r="V602" s="33">
        <f t="shared" si="37"/>
        <v>328.5</v>
      </c>
      <c r="W602" s="34">
        <f t="shared" si="40"/>
        <v>2094.37</v>
      </c>
      <c r="X602" s="10"/>
      <c r="Y602" s="10"/>
      <c r="Z602" s="10"/>
      <c r="AA602" s="10"/>
      <c r="AB602" s="10"/>
      <c r="AC602" s="10"/>
      <c r="AD602" s="10"/>
      <c r="AE602" s="10"/>
      <c r="AF602" s="10"/>
      <c r="AG602" s="10"/>
      <c r="AH602" s="10"/>
      <c r="AI602" s="10"/>
    </row>
    <row r="603" spans="1:35" ht="15.75" customHeight="1" x14ac:dyDescent="0.25">
      <c r="A603" s="6">
        <v>1415</v>
      </c>
      <c r="B603" s="11" t="s">
        <v>112</v>
      </c>
      <c r="C603" s="11" t="s">
        <v>4566</v>
      </c>
      <c r="D603" s="11" t="s">
        <v>4646</v>
      </c>
      <c r="E603" s="12">
        <v>17047</v>
      </c>
      <c r="F603" s="17">
        <v>43941</v>
      </c>
      <c r="G603" s="12">
        <v>43909</v>
      </c>
      <c r="H603" s="11" t="s">
        <v>134</v>
      </c>
      <c r="I603" s="14" t="s">
        <v>97</v>
      </c>
      <c r="J603" s="11" t="s">
        <v>97</v>
      </c>
      <c r="K603" s="11" t="s">
        <v>82</v>
      </c>
      <c r="L603" s="14" t="s">
        <v>82</v>
      </c>
      <c r="M603" s="11" t="s">
        <v>4647</v>
      </c>
      <c r="N603" s="15">
        <v>1.2</v>
      </c>
      <c r="O603" s="15" t="str">
        <f>VLOOKUP(A603,Result!A:D,2,FALSE)</f>
        <v>No</v>
      </c>
      <c r="P603" s="15">
        <f>VLOOKUP(A603,Result!A:D,4,FALSE)</f>
        <v>0</v>
      </c>
      <c r="Q603" s="16">
        <f>VLOOKUP(A603,Result!A:D,3,FALSE)</f>
        <v>0</v>
      </c>
      <c r="R603" s="16">
        <f>VLOOKUP(A603,Result!A:E,5,FALSE)</f>
        <v>0</v>
      </c>
      <c r="S603" s="28">
        <f>P603+Q603+R603</f>
        <v>0</v>
      </c>
      <c r="T603" s="32">
        <f t="shared" si="38"/>
        <v>0</v>
      </c>
      <c r="U603" s="32">
        <f t="shared" si="39"/>
        <v>0</v>
      </c>
      <c r="V603" s="33">
        <f t="shared" si="37"/>
        <v>328.5</v>
      </c>
      <c r="W603" s="34">
        <f t="shared" si="40"/>
        <v>328.5</v>
      </c>
      <c r="X603" s="10"/>
      <c r="Y603" s="10"/>
      <c r="Z603" s="10"/>
      <c r="AA603" s="10"/>
      <c r="AB603" s="10"/>
      <c r="AC603" s="10"/>
      <c r="AD603" s="10"/>
      <c r="AE603" s="10"/>
      <c r="AF603" s="10"/>
      <c r="AG603" s="10"/>
      <c r="AH603" s="10"/>
      <c r="AI603" s="10"/>
    </row>
    <row r="604" spans="1:35" ht="15.75" customHeight="1" x14ac:dyDescent="0.25">
      <c r="A604" s="6">
        <v>1416</v>
      </c>
      <c r="B604" s="11" t="s">
        <v>112</v>
      </c>
      <c r="C604" s="11" t="s">
        <v>4566</v>
      </c>
      <c r="D604" s="11" t="s">
        <v>4648</v>
      </c>
      <c r="E604" s="12">
        <v>13447</v>
      </c>
      <c r="F604" s="17">
        <v>43941</v>
      </c>
      <c r="G604" s="12">
        <v>43871</v>
      </c>
      <c r="H604" s="11" t="s">
        <v>114</v>
      </c>
      <c r="I604" s="14" t="s">
        <v>4649</v>
      </c>
      <c r="J604" s="11" t="s">
        <v>4650</v>
      </c>
      <c r="K604" s="11" t="s">
        <v>4651</v>
      </c>
      <c r="L604" s="14" t="s">
        <v>82</v>
      </c>
      <c r="M604" s="11" t="s">
        <v>4652</v>
      </c>
      <c r="N604" s="15">
        <v>2.0499999999999998</v>
      </c>
      <c r="O604" s="15" t="str">
        <f>VLOOKUP(A604,Result!A:D,2,FALSE)</f>
        <v>No</v>
      </c>
      <c r="P604" s="15">
        <f>VLOOKUP(A604,Result!A:D,4,FALSE)</f>
        <v>1.8620000000000001</v>
      </c>
      <c r="Q604" s="16">
        <f>VLOOKUP(A604,Result!A:D,3,FALSE)</f>
        <v>0</v>
      </c>
      <c r="R604" s="16">
        <f>VLOOKUP(A604,Result!A:E,5,FALSE)</f>
        <v>0</v>
      </c>
      <c r="S604" s="28">
        <f>P604+Q604+R604</f>
        <v>1.8620000000000001</v>
      </c>
      <c r="T604" s="32">
        <f t="shared" si="38"/>
        <v>0</v>
      </c>
      <c r="U604" s="32">
        <f t="shared" si="39"/>
        <v>1359.26</v>
      </c>
      <c r="V604" s="33">
        <f t="shared" si="37"/>
        <v>328.5</v>
      </c>
      <c r="W604" s="34">
        <f t="shared" si="40"/>
        <v>1687.76</v>
      </c>
      <c r="X604" s="10"/>
      <c r="Y604" s="10"/>
      <c r="Z604" s="10"/>
      <c r="AA604" s="10"/>
      <c r="AB604" s="10"/>
      <c r="AC604" s="10"/>
      <c r="AD604" s="10"/>
      <c r="AE604" s="10"/>
      <c r="AF604" s="10"/>
      <c r="AG604" s="10"/>
      <c r="AH604" s="10"/>
      <c r="AI604" s="10"/>
    </row>
    <row r="605" spans="1:35" ht="15.75" customHeight="1" x14ac:dyDescent="0.25">
      <c r="A605" s="6">
        <v>1418</v>
      </c>
      <c r="B605" s="11" t="s">
        <v>112</v>
      </c>
      <c r="C605" s="11" t="s">
        <v>4566</v>
      </c>
      <c r="D605" s="11" t="s">
        <v>4655</v>
      </c>
      <c r="E605" s="12">
        <v>17745</v>
      </c>
      <c r="F605" s="17">
        <v>43941</v>
      </c>
      <c r="G605" s="12">
        <v>43910</v>
      </c>
      <c r="H605" s="11" t="s">
        <v>78</v>
      </c>
      <c r="I605" s="14" t="s">
        <v>4656</v>
      </c>
      <c r="J605" s="11" t="s">
        <v>80</v>
      </c>
      <c r="K605" s="11" t="s">
        <v>4657</v>
      </c>
      <c r="L605" s="14" t="s">
        <v>4658</v>
      </c>
      <c r="M605" s="11" t="s">
        <v>4659</v>
      </c>
      <c r="N605" s="15">
        <v>1.64</v>
      </c>
      <c r="O605" s="15" t="str">
        <f>VLOOKUP(A605,Result!A:D,2,FALSE)</f>
        <v>No</v>
      </c>
      <c r="P605" s="15">
        <f>VLOOKUP(A605,Result!A:D,4,FALSE)</f>
        <v>1.528</v>
      </c>
      <c r="Q605" s="16">
        <f>VLOOKUP(A605,Result!A:D,3,FALSE)</f>
        <v>0.307</v>
      </c>
      <c r="R605" s="16">
        <f>VLOOKUP(A605,Result!A:E,5,FALSE)</f>
        <v>0.152</v>
      </c>
      <c r="S605" s="28">
        <f>P605+Q605+R605</f>
        <v>1.9869999999999999</v>
      </c>
      <c r="T605" s="32">
        <f t="shared" si="38"/>
        <v>275.39999999999998</v>
      </c>
      <c r="U605" s="32">
        <f t="shared" si="39"/>
        <v>1450.5099999999998</v>
      </c>
      <c r="V605" s="33">
        <f t="shared" si="37"/>
        <v>328.5</v>
      </c>
      <c r="W605" s="34">
        <f t="shared" si="40"/>
        <v>1779.0099999999998</v>
      </c>
      <c r="X605" s="10"/>
      <c r="Y605" s="10"/>
      <c r="Z605" s="10"/>
      <c r="AA605" s="10"/>
      <c r="AB605" s="10"/>
      <c r="AC605" s="10"/>
      <c r="AD605" s="10"/>
      <c r="AE605" s="10"/>
      <c r="AF605" s="10"/>
      <c r="AG605" s="10"/>
      <c r="AH605" s="10"/>
      <c r="AI605" s="10"/>
    </row>
    <row r="606" spans="1:35" ht="15.75" customHeight="1" x14ac:dyDescent="0.25">
      <c r="A606" s="6">
        <v>1421</v>
      </c>
      <c r="B606" s="11" t="s">
        <v>112</v>
      </c>
      <c r="C606" s="11" t="s">
        <v>4566</v>
      </c>
      <c r="D606" s="11" t="s">
        <v>4669</v>
      </c>
      <c r="E606" s="12">
        <v>20197</v>
      </c>
      <c r="F606" s="13">
        <v>43943</v>
      </c>
      <c r="G606" s="11"/>
      <c r="H606" s="18"/>
      <c r="I606" s="14"/>
      <c r="J606" s="11"/>
      <c r="K606" s="11"/>
      <c r="L606" s="14"/>
      <c r="M606" s="11"/>
      <c r="N606" s="15" t="s">
        <v>85</v>
      </c>
      <c r="O606" s="15" t="str">
        <f>VLOOKUP(A606,Result!A:D,2,FALSE)</f>
        <v>No</v>
      </c>
      <c r="P606" s="15">
        <f>VLOOKUP(A606,Result!A:D,4,FALSE)</f>
        <v>0</v>
      </c>
      <c r="Q606" s="16">
        <f>VLOOKUP(A606,Result!A:D,3,FALSE)</f>
        <v>0</v>
      </c>
      <c r="R606" s="16">
        <f>VLOOKUP(A606,Result!A:E,5,FALSE)</f>
        <v>0</v>
      </c>
      <c r="S606" s="28">
        <f>P606+Q606+R606</f>
        <v>0</v>
      </c>
      <c r="T606" s="32">
        <f t="shared" si="38"/>
        <v>0</v>
      </c>
      <c r="U606" s="32">
        <f t="shared" si="39"/>
        <v>0</v>
      </c>
      <c r="V606" s="33">
        <f t="shared" si="37"/>
        <v>328.5</v>
      </c>
      <c r="W606" s="34">
        <f t="shared" si="40"/>
        <v>328.5</v>
      </c>
      <c r="X606" s="10"/>
      <c r="Y606" s="10"/>
      <c r="Z606" s="10"/>
      <c r="AA606" s="10"/>
      <c r="AB606" s="10"/>
      <c r="AC606" s="10"/>
      <c r="AD606" s="10"/>
      <c r="AE606" s="10"/>
      <c r="AF606" s="10"/>
      <c r="AG606" s="10"/>
      <c r="AH606" s="10"/>
      <c r="AI606" s="10"/>
    </row>
    <row r="607" spans="1:35" ht="15.75" customHeight="1" x14ac:dyDescent="0.25">
      <c r="A607" s="6">
        <v>1423</v>
      </c>
      <c r="B607" s="11" t="s">
        <v>112</v>
      </c>
      <c r="C607" s="11" t="s">
        <v>4566</v>
      </c>
      <c r="D607" s="11" t="s">
        <v>4673</v>
      </c>
      <c r="E607" s="12">
        <v>19937</v>
      </c>
      <c r="F607" s="17">
        <v>43948</v>
      </c>
      <c r="G607" s="12">
        <v>43910</v>
      </c>
      <c r="H607" s="11" t="s">
        <v>78</v>
      </c>
      <c r="I607" s="14" t="s">
        <v>809</v>
      </c>
      <c r="J607" s="11" t="s">
        <v>80</v>
      </c>
      <c r="K607" s="11" t="s">
        <v>4674</v>
      </c>
      <c r="L607" s="14" t="s">
        <v>82</v>
      </c>
      <c r="M607" s="11" t="s">
        <v>4675</v>
      </c>
      <c r="N607" s="15">
        <v>0.46</v>
      </c>
      <c r="O607" s="15" t="str">
        <f>VLOOKUP(A607,Result!A:D,2,FALSE)</f>
        <v>No</v>
      </c>
      <c r="P607" s="15">
        <f>VLOOKUP(A607,Result!A:D,4,FALSE)</f>
        <v>0.26200000000000001</v>
      </c>
      <c r="Q607" s="16">
        <f>VLOOKUP(A607,Result!A:D,3,FALSE)</f>
        <v>0</v>
      </c>
      <c r="R607" s="16">
        <f>VLOOKUP(A607,Result!A:E,5,FALSE)</f>
        <v>0</v>
      </c>
      <c r="S607" s="28">
        <f>P607+Q607+R607</f>
        <v>0.26200000000000001</v>
      </c>
      <c r="T607" s="32">
        <f t="shared" si="38"/>
        <v>0</v>
      </c>
      <c r="U607" s="32">
        <f t="shared" si="39"/>
        <v>191.26</v>
      </c>
      <c r="V607" s="33">
        <f t="shared" si="37"/>
        <v>328.5</v>
      </c>
      <c r="W607" s="34">
        <f t="shared" si="40"/>
        <v>519.76</v>
      </c>
      <c r="X607" s="10"/>
      <c r="Y607" s="10"/>
      <c r="Z607" s="10"/>
      <c r="AA607" s="10"/>
      <c r="AB607" s="10"/>
      <c r="AC607" s="10"/>
      <c r="AD607" s="10"/>
      <c r="AE607" s="10"/>
      <c r="AF607" s="10"/>
      <c r="AG607" s="10"/>
      <c r="AH607" s="10"/>
      <c r="AI607" s="10"/>
    </row>
    <row r="608" spans="1:35" ht="15.75" customHeight="1" x14ac:dyDescent="0.25">
      <c r="A608" s="6">
        <v>1426</v>
      </c>
      <c r="B608" s="11" t="s">
        <v>112</v>
      </c>
      <c r="C608" s="11" t="s">
        <v>4566</v>
      </c>
      <c r="D608" s="11" t="s">
        <v>4687</v>
      </c>
      <c r="E608" s="12">
        <v>25074</v>
      </c>
      <c r="F608" s="13">
        <v>43950</v>
      </c>
      <c r="G608" s="12">
        <v>43880</v>
      </c>
      <c r="H608" s="11" t="s">
        <v>217</v>
      </c>
      <c r="I608" s="14" t="s">
        <v>4688</v>
      </c>
      <c r="J608" s="11" t="s">
        <v>80</v>
      </c>
      <c r="K608" s="11" t="s">
        <v>82</v>
      </c>
      <c r="L608" s="14" t="s">
        <v>4689</v>
      </c>
      <c r="M608" s="11" t="s">
        <v>4690</v>
      </c>
      <c r="N608" s="15">
        <v>0.75</v>
      </c>
      <c r="O608" s="15" t="str">
        <f>VLOOKUP(A608,Result!A:D,2,FALSE)</f>
        <v>No</v>
      </c>
      <c r="P608" s="15">
        <f>VLOOKUP(A608,Result!A:D,4,FALSE)</f>
        <v>0.74099999999999999</v>
      </c>
      <c r="Q608" s="16">
        <f>VLOOKUP(A608,Result!A:D,3,FALSE)</f>
        <v>0.35299999999999998</v>
      </c>
      <c r="R608" s="16">
        <f>VLOOKUP(A608,Result!A:E,5,FALSE)</f>
        <v>0</v>
      </c>
      <c r="S608" s="28">
        <f>P608+Q608+R608</f>
        <v>1.0939999999999999</v>
      </c>
      <c r="T608" s="32">
        <f t="shared" si="38"/>
        <v>211.79999999999998</v>
      </c>
      <c r="U608" s="32">
        <f t="shared" si="39"/>
        <v>798.61999999999989</v>
      </c>
      <c r="V608" s="33">
        <f t="shared" si="37"/>
        <v>328.5</v>
      </c>
      <c r="W608" s="34">
        <f t="shared" si="40"/>
        <v>1127.1199999999999</v>
      </c>
      <c r="X608" s="10"/>
      <c r="Y608" s="10"/>
      <c r="Z608" s="10"/>
      <c r="AA608" s="10"/>
      <c r="AB608" s="10"/>
      <c r="AC608" s="10"/>
      <c r="AD608" s="10"/>
      <c r="AE608" s="10"/>
      <c r="AF608" s="10"/>
      <c r="AG608" s="10"/>
      <c r="AH608" s="10"/>
      <c r="AI608" s="10"/>
    </row>
    <row r="609" spans="1:35" ht="15.75" customHeight="1" x14ac:dyDescent="0.25">
      <c r="A609" s="6">
        <v>1429</v>
      </c>
      <c r="B609" s="11" t="s">
        <v>112</v>
      </c>
      <c r="C609" s="11" t="s">
        <v>4566</v>
      </c>
      <c r="D609" s="11" t="s">
        <v>4699</v>
      </c>
      <c r="E609" s="12">
        <v>15318</v>
      </c>
      <c r="F609" s="17">
        <v>43951</v>
      </c>
      <c r="G609" s="12">
        <v>43905</v>
      </c>
      <c r="H609" s="11" t="s">
        <v>78</v>
      </c>
      <c r="I609" s="14" t="s">
        <v>4700</v>
      </c>
      <c r="J609" s="11" t="s">
        <v>4701</v>
      </c>
      <c r="K609" s="11" t="s">
        <v>4702</v>
      </c>
      <c r="L609" s="14" t="s">
        <v>4703</v>
      </c>
      <c r="M609" s="11" t="s">
        <v>4704</v>
      </c>
      <c r="N609" s="15">
        <v>1.82</v>
      </c>
      <c r="O609" s="15" t="str">
        <f>VLOOKUP(A609,Result!A:D,2,FALSE)</f>
        <v>No</v>
      </c>
      <c r="P609" s="15">
        <f>VLOOKUP(A609,Result!A:D,4,FALSE)</f>
        <v>1.242</v>
      </c>
      <c r="Q609" s="16">
        <f>VLOOKUP(A609,Result!A:D,3,FALSE)</f>
        <v>2.6539999999999999</v>
      </c>
      <c r="R609" s="16">
        <f>VLOOKUP(A609,Result!A:E,5,FALSE)</f>
        <v>0</v>
      </c>
      <c r="S609" s="28">
        <f>P609+Q609+R609</f>
        <v>3.8959999999999999</v>
      </c>
      <c r="T609" s="32">
        <f t="shared" si="38"/>
        <v>1592.4</v>
      </c>
      <c r="U609" s="32">
        <f t="shared" si="39"/>
        <v>2844.08</v>
      </c>
      <c r="V609" s="33">
        <f t="shared" si="37"/>
        <v>328.5</v>
      </c>
      <c r="W609" s="34">
        <f t="shared" si="40"/>
        <v>3172.58</v>
      </c>
      <c r="X609" s="10"/>
      <c r="Y609" s="10"/>
      <c r="Z609" s="10"/>
      <c r="AA609" s="10"/>
      <c r="AB609" s="10"/>
      <c r="AC609" s="10"/>
      <c r="AD609" s="10"/>
      <c r="AE609" s="10"/>
      <c r="AF609" s="10"/>
      <c r="AG609" s="10"/>
      <c r="AH609" s="10"/>
      <c r="AI609" s="10"/>
    </row>
    <row r="610" spans="1:35" ht="15.75" customHeight="1" x14ac:dyDescent="0.25">
      <c r="A610" s="6">
        <v>1430</v>
      </c>
      <c r="B610" s="11" t="s">
        <v>112</v>
      </c>
      <c r="C610" s="11" t="s">
        <v>4566</v>
      </c>
      <c r="D610" s="11" t="s">
        <v>4705</v>
      </c>
      <c r="E610" s="12">
        <v>11403</v>
      </c>
      <c r="F610" s="17">
        <v>43951</v>
      </c>
      <c r="G610" s="12">
        <v>43910</v>
      </c>
      <c r="H610" s="11" t="s">
        <v>78</v>
      </c>
      <c r="I610" s="14" t="s">
        <v>4706</v>
      </c>
      <c r="J610" s="11" t="s">
        <v>80</v>
      </c>
      <c r="K610" s="11" t="s">
        <v>4707</v>
      </c>
      <c r="L610" s="14" t="s">
        <v>4708</v>
      </c>
      <c r="M610" s="11" t="s">
        <v>1088</v>
      </c>
      <c r="N610" s="15">
        <v>1.61</v>
      </c>
      <c r="O610" s="15" t="str">
        <f>VLOOKUP(A610,Result!A:D,2,FALSE)</f>
        <v>No</v>
      </c>
      <c r="P610" s="15">
        <f>VLOOKUP(A610,Result!A:D,4,FALSE)</f>
        <v>1.266</v>
      </c>
      <c r="Q610" s="16">
        <f>VLOOKUP(A610,Result!A:D,3,FALSE)</f>
        <v>0.35299999999999998</v>
      </c>
      <c r="R610" s="16">
        <f>VLOOKUP(A610,Result!A:E,5,FALSE)</f>
        <v>0</v>
      </c>
      <c r="S610" s="28">
        <f>P610+Q610+R610</f>
        <v>1.619</v>
      </c>
      <c r="T610" s="32">
        <f t="shared" si="38"/>
        <v>211.79999999999998</v>
      </c>
      <c r="U610" s="32">
        <f t="shared" si="39"/>
        <v>1181.8699999999999</v>
      </c>
      <c r="V610" s="33">
        <f t="shared" si="37"/>
        <v>328.5</v>
      </c>
      <c r="W610" s="34">
        <f t="shared" si="40"/>
        <v>1510.37</v>
      </c>
      <c r="X610" s="10"/>
      <c r="Y610" s="10"/>
      <c r="Z610" s="10"/>
      <c r="AA610" s="10"/>
      <c r="AB610" s="10"/>
      <c r="AC610" s="10"/>
      <c r="AD610" s="10"/>
      <c r="AE610" s="10"/>
      <c r="AF610" s="10"/>
      <c r="AG610" s="10"/>
      <c r="AH610" s="10"/>
      <c r="AI610" s="10"/>
    </row>
    <row r="611" spans="1:35" ht="15.75" customHeight="1" x14ac:dyDescent="0.25">
      <c r="A611" s="6">
        <v>1433</v>
      </c>
      <c r="B611" s="11" t="s">
        <v>112</v>
      </c>
      <c r="C611" s="11" t="s">
        <v>4566</v>
      </c>
      <c r="D611" s="11" t="s">
        <v>4719</v>
      </c>
      <c r="E611" s="12">
        <v>20662</v>
      </c>
      <c r="F611" s="17">
        <v>43955</v>
      </c>
      <c r="G611" s="12">
        <v>43909</v>
      </c>
      <c r="H611" s="11" t="s">
        <v>134</v>
      </c>
      <c r="I611" s="14" t="s">
        <v>4720</v>
      </c>
      <c r="J611" s="11" t="s">
        <v>4721</v>
      </c>
      <c r="K611" s="11" t="s">
        <v>4722</v>
      </c>
      <c r="L611" s="14" t="s">
        <v>82</v>
      </c>
      <c r="M611" s="11" t="s">
        <v>4723</v>
      </c>
      <c r="N611" s="15">
        <v>1.95</v>
      </c>
      <c r="O611" s="15" t="str">
        <f>VLOOKUP(A611,Result!A:D,2,FALSE)</f>
        <v>No</v>
      </c>
      <c r="P611" s="15">
        <f>VLOOKUP(A611,Result!A:D,4,FALSE)</f>
        <v>2.1509999999999998</v>
      </c>
      <c r="Q611" s="16">
        <f>VLOOKUP(A611,Result!A:D,3,FALSE)</f>
        <v>0</v>
      </c>
      <c r="R611" s="16">
        <f>VLOOKUP(A611,Result!A:E,5,FALSE)</f>
        <v>0</v>
      </c>
      <c r="S611" s="28">
        <f>P611+Q611+R611</f>
        <v>2.1509999999999998</v>
      </c>
      <c r="T611" s="32">
        <f t="shared" si="38"/>
        <v>0</v>
      </c>
      <c r="U611" s="32">
        <f t="shared" si="39"/>
        <v>1570.2299999999998</v>
      </c>
      <c r="V611" s="33">
        <f t="shared" si="37"/>
        <v>328.5</v>
      </c>
      <c r="W611" s="34">
        <f t="shared" si="40"/>
        <v>1898.7299999999998</v>
      </c>
      <c r="X611" s="10"/>
      <c r="Y611" s="10"/>
      <c r="Z611" s="10"/>
      <c r="AA611" s="10"/>
      <c r="AB611" s="10"/>
      <c r="AC611" s="10"/>
      <c r="AD611" s="10"/>
      <c r="AE611" s="10"/>
      <c r="AF611" s="10"/>
      <c r="AG611" s="10"/>
      <c r="AH611" s="10"/>
      <c r="AI611" s="10"/>
    </row>
    <row r="612" spans="1:35" ht="15.75" customHeight="1" x14ac:dyDescent="0.25">
      <c r="A612" s="6">
        <v>1434</v>
      </c>
      <c r="B612" s="11" t="s">
        <v>112</v>
      </c>
      <c r="C612" s="11" t="s">
        <v>4566</v>
      </c>
      <c r="D612" s="11" t="s">
        <v>4724</v>
      </c>
      <c r="E612" s="12">
        <v>14421</v>
      </c>
      <c r="F612" s="17">
        <v>43955</v>
      </c>
      <c r="G612" s="12">
        <v>43868</v>
      </c>
      <c r="H612" s="11" t="s">
        <v>114</v>
      </c>
      <c r="I612" s="14" t="s">
        <v>4725</v>
      </c>
      <c r="J612" s="11" t="s">
        <v>4726</v>
      </c>
      <c r="K612" s="11" t="s">
        <v>4727</v>
      </c>
      <c r="L612" s="14" t="s">
        <v>4728</v>
      </c>
      <c r="M612" s="11" t="s">
        <v>4035</v>
      </c>
      <c r="N612" s="15">
        <v>2.65</v>
      </c>
      <c r="O612" s="15" t="str">
        <f>VLOOKUP(A612,Result!A:D,2,FALSE)</f>
        <v>No</v>
      </c>
      <c r="P612" s="15">
        <f>VLOOKUP(A612,Result!A:D,4,FALSE)</f>
        <v>2.609</v>
      </c>
      <c r="Q612" s="16">
        <f>VLOOKUP(A612,Result!A:D,3,FALSE)</f>
        <v>0.31</v>
      </c>
      <c r="R612" s="16">
        <f>VLOOKUP(A612,Result!A:E,5,FALSE)</f>
        <v>0.152</v>
      </c>
      <c r="S612" s="28">
        <f>P612+Q612+R612</f>
        <v>3.0710000000000002</v>
      </c>
      <c r="T612" s="32">
        <f t="shared" si="38"/>
        <v>277.2</v>
      </c>
      <c r="U612" s="32">
        <f t="shared" si="39"/>
        <v>2241.83</v>
      </c>
      <c r="V612" s="33">
        <f t="shared" si="37"/>
        <v>328.5</v>
      </c>
      <c r="W612" s="34">
        <f t="shared" si="40"/>
        <v>2570.33</v>
      </c>
      <c r="X612" s="10"/>
      <c r="Y612" s="10"/>
      <c r="Z612" s="10"/>
      <c r="AA612" s="10"/>
      <c r="AB612" s="10"/>
      <c r="AC612" s="10"/>
      <c r="AD612" s="10"/>
      <c r="AE612" s="10"/>
      <c r="AF612" s="10"/>
      <c r="AG612" s="10"/>
      <c r="AH612" s="10"/>
      <c r="AI612" s="10"/>
    </row>
    <row r="613" spans="1:35" ht="15.75" customHeight="1" x14ac:dyDescent="0.25">
      <c r="A613" s="6">
        <v>1435</v>
      </c>
      <c r="B613" s="11" t="s">
        <v>112</v>
      </c>
      <c r="C613" s="11" t="s">
        <v>4566</v>
      </c>
      <c r="D613" s="11" t="s">
        <v>4729</v>
      </c>
      <c r="E613" s="12">
        <v>18199</v>
      </c>
      <c r="F613" s="17">
        <v>43956</v>
      </c>
      <c r="G613" s="12">
        <v>43850</v>
      </c>
      <c r="H613" s="11" t="s">
        <v>78</v>
      </c>
      <c r="I613" s="14" t="s">
        <v>4730</v>
      </c>
      <c r="J613" s="11" t="s">
        <v>4731</v>
      </c>
      <c r="K613" s="11" t="s">
        <v>4732</v>
      </c>
      <c r="L613" s="14" t="s">
        <v>4733</v>
      </c>
      <c r="M613" s="11" t="s">
        <v>4734</v>
      </c>
      <c r="N613" s="15">
        <v>2.81</v>
      </c>
      <c r="O613" s="15" t="str">
        <f>VLOOKUP(A613,Result!A:D,2,FALSE)</f>
        <v>No</v>
      </c>
      <c r="P613" s="15">
        <f>VLOOKUP(A613,Result!A:D,4,FALSE)</f>
        <v>3.5560000000000009</v>
      </c>
      <c r="Q613" s="16">
        <f>VLOOKUP(A613,Result!A:D,3,FALSE)</f>
        <v>0</v>
      </c>
      <c r="R613" s="16">
        <f>VLOOKUP(A613,Result!A:E,5,FALSE)</f>
        <v>0</v>
      </c>
      <c r="S613" s="28">
        <f>P613+Q613+R613</f>
        <v>3.5560000000000009</v>
      </c>
      <c r="T613" s="32">
        <f t="shared" si="38"/>
        <v>0</v>
      </c>
      <c r="U613" s="32">
        <f t="shared" si="39"/>
        <v>2595.8800000000006</v>
      </c>
      <c r="V613" s="33">
        <f t="shared" si="37"/>
        <v>328.5</v>
      </c>
      <c r="W613" s="34">
        <f t="shared" si="40"/>
        <v>2924.3800000000006</v>
      </c>
      <c r="X613" s="10"/>
      <c r="Y613" s="10"/>
      <c r="Z613" s="10"/>
      <c r="AA613" s="10"/>
      <c r="AB613" s="10"/>
      <c r="AC613" s="10"/>
      <c r="AD613" s="10"/>
      <c r="AE613" s="10"/>
      <c r="AF613" s="10"/>
      <c r="AG613" s="10"/>
      <c r="AH613" s="10"/>
      <c r="AI613" s="10"/>
    </row>
    <row r="614" spans="1:35" ht="15.75" customHeight="1" x14ac:dyDescent="0.25">
      <c r="A614" s="6">
        <v>1436</v>
      </c>
      <c r="B614" s="11" t="s">
        <v>112</v>
      </c>
      <c r="C614" s="11" t="s">
        <v>4566</v>
      </c>
      <c r="D614" s="11" t="s">
        <v>4735</v>
      </c>
      <c r="E614" s="12">
        <v>17908</v>
      </c>
      <c r="F614" s="17">
        <v>43956</v>
      </c>
      <c r="G614" s="12">
        <v>43850</v>
      </c>
      <c r="H614" s="11" t="s">
        <v>78</v>
      </c>
      <c r="I614" s="14" t="s">
        <v>4736</v>
      </c>
      <c r="J614" s="11" t="s">
        <v>4737</v>
      </c>
      <c r="K614" s="11" t="s">
        <v>4738</v>
      </c>
      <c r="L614" s="14" t="s">
        <v>82</v>
      </c>
      <c r="M614" s="11" t="s">
        <v>4739</v>
      </c>
      <c r="N614" s="15">
        <v>1.94</v>
      </c>
      <c r="O614" s="15" t="str">
        <f>VLOOKUP(A614,Result!A:D,2,FALSE)</f>
        <v>No</v>
      </c>
      <c r="P614" s="15">
        <f>VLOOKUP(A614,Result!A:D,4,FALSE)</f>
        <v>1.595</v>
      </c>
      <c r="Q614" s="16">
        <f>VLOOKUP(A614,Result!A:D,3,FALSE)</f>
        <v>0</v>
      </c>
      <c r="R614" s="16">
        <f>VLOOKUP(A614,Result!A:E,5,FALSE)</f>
        <v>0</v>
      </c>
      <c r="S614" s="28">
        <f>P614+Q614+R614</f>
        <v>1.595</v>
      </c>
      <c r="T614" s="32">
        <f t="shared" si="38"/>
        <v>0</v>
      </c>
      <c r="U614" s="32">
        <f t="shared" si="39"/>
        <v>1164.3499999999999</v>
      </c>
      <c r="V614" s="33">
        <f t="shared" si="37"/>
        <v>328.5</v>
      </c>
      <c r="W614" s="34">
        <f t="shared" si="40"/>
        <v>1492.85</v>
      </c>
      <c r="X614" s="10"/>
      <c r="Y614" s="10"/>
      <c r="Z614" s="10"/>
      <c r="AA614" s="10"/>
      <c r="AB614" s="10"/>
      <c r="AC614" s="10"/>
      <c r="AD614" s="10"/>
      <c r="AE614" s="10"/>
      <c r="AF614" s="10"/>
      <c r="AG614" s="10"/>
      <c r="AH614" s="10"/>
      <c r="AI614" s="10"/>
    </row>
    <row r="615" spans="1:35" ht="15.75" customHeight="1" x14ac:dyDescent="0.25">
      <c r="A615" s="6">
        <v>1437</v>
      </c>
      <c r="B615" s="11" t="s">
        <v>112</v>
      </c>
      <c r="C615" s="11" t="s">
        <v>4566</v>
      </c>
      <c r="D615" s="11" t="s">
        <v>4740</v>
      </c>
      <c r="E615" s="12">
        <v>14690</v>
      </c>
      <c r="F615" s="17">
        <v>43956</v>
      </c>
      <c r="G615" s="12">
        <v>43880</v>
      </c>
      <c r="H615" s="11" t="s">
        <v>217</v>
      </c>
      <c r="I615" s="14" t="s">
        <v>4741</v>
      </c>
      <c r="J615" s="11" t="s">
        <v>4742</v>
      </c>
      <c r="K615" s="11" t="s">
        <v>4743</v>
      </c>
      <c r="L615" s="14" t="s">
        <v>82</v>
      </c>
      <c r="M615" s="11" t="s">
        <v>4744</v>
      </c>
      <c r="N615" s="15">
        <v>1.06</v>
      </c>
      <c r="O615" s="15" t="str">
        <f>VLOOKUP(A615,Result!A:D,2,FALSE)</f>
        <v>No</v>
      </c>
      <c r="P615" s="15">
        <f>VLOOKUP(A615,Result!A:D,4,FALSE)</f>
        <v>0.68300000000000005</v>
      </c>
      <c r="Q615" s="16">
        <f>VLOOKUP(A615,Result!A:D,3,FALSE)</f>
        <v>0</v>
      </c>
      <c r="R615" s="16">
        <f>VLOOKUP(A615,Result!A:E,5,FALSE)</f>
        <v>0</v>
      </c>
      <c r="S615" s="28">
        <f>P615+Q615+R615</f>
        <v>0.68300000000000005</v>
      </c>
      <c r="T615" s="32">
        <f t="shared" si="38"/>
        <v>0</v>
      </c>
      <c r="U615" s="32">
        <f t="shared" si="39"/>
        <v>498.59</v>
      </c>
      <c r="V615" s="33">
        <f t="shared" si="37"/>
        <v>328.5</v>
      </c>
      <c r="W615" s="34">
        <f t="shared" si="40"/>
        <v>827.08999999999992</v>
      </c>
      <c r="X615" s="10"/>
      <c r="Y615" s="10"/>
      <c r="Z615" s="10"/>
      <c r="AA615" s="10"/>
      <c r="AB615" s="10"/>
      <c r="AC615" s="10"/>
      <c r="AD615" s="10"/>
      <c r="AE615" s="10"/>
      <c r="AF615" s="10"/>
      <c r="AG615" s="10"/>
      <c r="AH615" s="10"/>
      <c r="AI615" s="10"/>
    </row>
    <row r="616" spans="1:35" ht="15.75" customHeight="1" x14ac:dyDescent="0.25">
      <c r="A616" s="6">
        <v>1438</v>
      </c>
      <c r="B616" s="11" t="s">
        <v>112</v>
      </c>
      <c r="C616" s="11" t="s">
        <v>4566</v>
      </c>
      <c r="D616" s="11" t="s">
        <v>4745</v>
      </c>
      <c r="E616" s="12">
        <v>13713</v>
      </c>
      <c r="F616" s="17">
        <v>43957</v>
      </c>
      <c r="G616" s="12">
        <v>43856</v>
      </c>
      <c r="H616" s="11" t="s">
        <v>78</v>
      </c>
      <c r="I616" s="14" t="s">
        <v>4746</v>
      </c>
      <c r="J616" s="11"/>
      <c r="K616" s="11" t="s">
        <v>4747</v>
      </c>
      <c r="L616" s="14" t="s">
        <v>4748</v>
      </c>
      <c r="M616" s="11" t="s">
        <v>4749</v>
      </c>
      <c r="N616" s="15">
        <v>1.71</v>
      </c>
      <c r="O616" s="15" t="str">
        <f>VLOOKUP(A616,Result!A:D,2,FALSE)</f>
        <v>No</v>
      </c>
      <c r="P616" s="15">
        <f>VLOOKUP(A616,Result!A:D,4,FALSE)</f>
        <v>2.012</v>
      </c>
      <c r="Q616" s="16">
        <f>VLOOKUP(A616,Result!A:D,3,FALSE)</f>
        <v>0.31</v>
      </c>
      <c r="R616" s="16">
        <f>VLOOKUP(A616,Result!A:E,5,FALSE)</f>
        <v>0</v>
      </c>
      <c r="S616" s="28">
        <f>P616+Q616+R616</f>
        <v>2.3220000000000001</v>
      </c>
      <c r="T616" s="32">
        <f t="shared" si="38"/>
        <v>186</v>
      </c>
      <c r="U616" s="32">
        <f t="shared" si="39"/>
        <v>1695.06</v>
      </c>
      <c r="V616" s="33">
        <f t="shared" si="37"/>
        <v>328.5</v>
      </c>
      <c r="W616" s="34">
        <f t="shared" si="40"/>
        <v>2023.56</v>
      </c>
      <c r="X616" s="10"/>
      <c r="Y616" s="10"/>
      <c r="Z616" s="10"/>
      <c r="AA616" s="10"/>
      <c r="AB616" s="10"/>
      <c r="AC616" s="10"/>
      <c r="AD616" s="10"/>
      <c r="AE616" s="10"/>
      <c r="AF616" s="10"/>
      <c r="AG616" s="10"/>
      <c r="AH616" s="10"/>
      <c r="AI616" s="10"/>
    </row>
    <row r="617" spans="1:35" ht="15.75" customHeight="1" x14ac:dyDescent="0.25">
      <c r="A617" s="6">
        <v>1444</v>
      </c>
      <c r="B617" s="11" t="s">
        <v>112</v>
      </c>
      <c r="C617" s="11" t="s">
        <v>4566</v>
      </c>
      <c r="D617" s="11" t="s">
        <v>4771</v>
      </c>
      <c r="E617" s="12">
        <v>18466</v>
      </c>
      <c r="F617" s="17">
        <v>43958</v>
      </c>
      <c r="G617" s="12">
        <v>43861</v>
      </c>
      <c r="H617" s="11" t="s">
        <v>78</v>
      </c>
      <c r="I617" s="14" t="s">
        <v>4772</v>
      </c>
      <c r="J617" s="11" t="s">
        <v>4773</v>
      </c>
      <c r="K617" s="11" t="s">
        <v>4774</v>
      </c>
      <c r="L617" s="14" t="s">
        <v>82</v>
      </c>
      <c r="M617" s="11" t="s">
        <v>4775</v>
      </c>
      <c r="N617" s="15">
        <v>1.33</v>
      </c>
      <c r="O617" s="15" t="str">
        <f>VLOOKUP(A617,Result!A:D,2,FALSE)</f>
        <v>No</v>
      </c>
      <c r="P617" s="15">
        <f>VLOOKUP(A617,Result!A:D,4,FALSE)</f>
        <v>1.1739999999999999</v>
      </c>
      <c r="Q617" s="16">
        <f>VLOOKUP(A617,Result!A:D,3,FALSE)</f>
        <v>0</v>
      </c>
      <c r="R617" s="16">
        <f>VLOOKUP(A617,Result!A:E,5,FALSE)</f>
        <v>0</v>
      </c>
      <c r="S617" s="28">
        <f>P617+Q617+R617</f>
        <v>1.1739999999999999</v>
      </c>
      <c r="T617" s="32">
        <f t="shared" si="38"/>
        <v>0</v>
      </c>
      <c r="U617" s="32">
        <f t="shared" si="39"/>
        <v>857.02</v>
      </c>
      <c r="V617" s="33">
        <f t="shared" si="37"/>
        <v>328.5</v>
      </c>
      <c r="W617" s="34">
        <f t="shared" si="40"/>
        <v>1185.52</v>
      </c>
      <c r="X617" s="10"/>
      <c r="Y617" s="10"/>
      <c r="Z617" s="10"/>
      <c r="AA617" s="10"/>
      <c r="AB617" s="10"/>
      <c r="AC617" s="10"/>
      <c r="AD617" s="10"/>
      <c r="AE617" s="10"/>
      <c r="AF617" s="10"/>
      <c r="AG617" s="10"/>
      <c r="AH617" s="10"/>
      <c r="AI617" s="10"/>
    </row>
    <row r="618" spans="1:35" ht="15.75" customHeight="1" x14ac:dyDescent="0.25">
      <c r="A618" s="6">
        <v>1445</v>
      </c>
      <c r="B618" s="11" t="s">
        <v>112</v>
      </c>
      <c r="C618" s="11" t="s">
        <v>4566</v>
      </c>
      <c r="D618" s="11" t="s">
        <v>4776</v>
      </c>
      <c r="E618" s="12">
        <v>17029</v>
      </c>
      <c r="F618" s="17">
        <v>43958</v>
      </c>
      <c r="G618" s="12">
        <v>43910</v>
      </c>
      <c r="H618" s="11" t="s">
        <v>78</v>
      </c>
      <c r="I618" s="14" t="s">
        <v>4777</v>
      </c>
      <c r="J618" s="11" t="s">
        <v>4778</v>
      </c>
      <c r="K618" s="11" t="s">
        <v>4779</v>
      </c>
      <c r="L618" s="14" t="s">
        <v>4780</v>
      </c>
      <c r="M618" s="11" t="s">
        <v>4781</v>
      </c>
      <c r="N618" s="15">
        <v>1.99</v>
      </c>
      <c r="O618" s="15" t="str">
        <f>VLOOKUP(A618,Result!A:D,2,FALSE)</f>
        <v>Yes</v>
      </c>
      <c r="P618" s="15">
        <f>VLOOKUP(A618,Result!A:D,4,FALSE)</f>
        <v>2.036</v>
      </c>
      <c r="Q618" s="16">
        <f>VLOOKUP(A618,Result!A:D,3,FALSE)</f>
        <v>0.307</v>
      </c>
      <c r="R618" s="16">
        <f>VLOOKUP(A618,Result!A:E,5,FALSE)</f>
        <v>0</v>
      </c>
      <c r="S618" s="28">
        <f>P618+Q618+R618</f>
        <v>2.343</v>
      </c>
      <c r="T618" s="32">
        <f t="shared" si="38"/>
        <v>184.19999999999996</v>
      </c>
      <c r="U618" s="32">
        <f t="shared" si="39"/>
        <v>1710.3899999999999</v>
      </c>
      <c r="V618" s="33">
        <f t="shared" si="37"/>
        <v>328.5</v>
      </c>
      <c r="W618" s="34">
        <f t="shared" si="40"/>
        <v>2038.8899999999999</v>
      </c>
      <c r="X618" s="10"/>
      <c r="Y618" s="10"/>
      <c r="Z618" s="10"/>
      <c r="AA618" s="10"/>
      <c r="AB618" s="10"/>
      <c r="AC618" s="10"/>
      <c r="AD618" s="10"/>
      <c r="AE618" s="10"/>
      <c r="AF618" s="10"/>
      <c r="AG618" s="10"/>
      <c r="AH618" s="10"/>
      <c r="AI618" s="10"/>
    </row>
    <row r="619" spans="1:35" ht="15.75" customHeight="1" x14ac:dyDescent="0.25">
      <c r="A619" s="6">
        <v>1450</v>
      </c>
      <c r="B619" s="11" t="s">
        <v>112</v>
      </c>
      <c r="C619" s="11" t="s">
        <v>4566</v>
      </c>
      <c r="D619" s="11" t="s">
        <v>4801</v>
      </c>
      <c r="E619" s="12">
        <v>16643</v>
      </c>
      <c r="F619" s="17">
        <v>43964</v>
      </c>
      <c r="G619" s="12">
        <v>43871</v>
      </c>
      <c r="H619" s="11" t="s">
        <v>114</v>
      </c>
      <c r="I619" s="14" t="s">
        <v>4802</v>
      </c>
      <c r="J619" s="11" t="s">
        <v>80</v>
      </c>
      <c r="K619" s="11" t="s">
        <v>4803</v>
      </c>
      <c r="L619" s="14" t="s">
        <v>82</v>
      </c>
      <c r="M619" s="11"/>
      <c r="N619" s="15">
        <v>1.26</v>
      </c>
      <c r="O619" s="15" t="str">
        <f>VLOOKUP(A619,Result!A:D,2,FALSE)</f>
        <v>No</v>
      </c>
      <c r="P619" s="15">
        <f>VLOOKUP(A619,Result!A:D,4,FALSE)</f>
        <v>0.98</v>
      </c>
      <c r="Q619" s="16">
        <f>VLOOKUP(A619,Result!A:D,3,FALSE)</f>
        <v>0</v>
      </c>
      <c r="R619" s="16">
        <f>VLOOKUP(A619,Result!A:E,5,FALSE)</f>
        <v>0</v>
      </c>
      <c r="S619" s="28">
        <f>P619+Q619+R619</f>
        <v>0.98</v>
      </c>
      <c r="T619" s="32">
        <f t="shared" si="38"/>
        <v>0</v>
      </c>
      <c r="U619" s="32">
        <f t="shared" si="39"/>
        <v>715.39999999999986</v>
      </c>
      <c r="V619" s="33">
        <f t="shared" si="37"/>
        <v>328.5</v>
      </c>
      <c r="W619" s="34">
        <f t="shared" si="40"/>
        <v>1043.8999999999999</v>
      </c>
      <c r="X619" s="10"/>
      <c r="Y619" s="10"/>
      <c r="Z619" s="10"/>
      <c r="AA619" s="10"/>
      <c r="AB619" s="10"/>
      <c r="AC619" s="10"/>
      <c r="AD619" s="10"/>
      <c r="AE619" s="10"/>
      <c r="AF619" s="10"/>
      <c r="AG619" s="10"/>
      <c r="AH619" s="10"/>
      <c r="AI619" s="10"/>
    </row>
    <row r="620" spans="1:35" ht="15.75" customHeight="1" x14ac:dyDescent="0.25">
      <c r="A620" s="6">
        <v>1451</v>
      </c>
      <c r="B620" s="11" t="s">
        <v>112</v>
      </c>
      <c r="C620" s="11" t="s">
        <v>4566</v>
      </c>
      <c r="D620" s="11" t="s">
        <v>4804</v>
      </c>
      <c r="E620" s="12">
        <v>17952</v>
      </c>
      <c r="F620" s="17">
        <v>43964</v>
      </c>
      <c r="G620" s="12">
        <v>43871</v>
      </c>
      <c r="H620" s="11" t="s">
        <v>114</v>
      </c>
      <c r="I620" s="14" t="s">
        <v>4805</v>
      </c>
      <c r="J620" s="11" t="s">
        <v>4806</v>
      </c>
      <c r="K620" s="11" t="s">
        <v>4807</v>
      </c>
      <c r="L620" s="14" t="s">
        <v>4808</v>
      </c>
      <c r="M620" s="11"/>
      <c r="N620" s="15">
        <v>0.69</v>
      </c>
      <c r="O620" s="15" t="str">
        <f>VLOOKUP(A620,Result!A:D,2,FALSE)</f>
        <v>No</v>
      </c>
      <c r="P620" s="15">
        <f>VLOOKUP(A620,Result!A:D,4,FALSE)</f>
        <v>1.3620000000000001</v>
      </c>
      <c r="Q620" s="16">
        <f>VLOOKUP(A620,Result!A:D,3,FALSE)</f>
        <v>0.79800000000000004</v>
      </c>
      <c r="R620" s="16">
        <f>VLOOKUP(A620,Result!A:E,5,FALSE)</f>
        <v>0</v>
      </c>
      <c r="S620" s="28">
        <f>P620+Q620+R620</f>
        <v>2.16</v>
      </c>
      <c r="T620" s="32">
        <f t="shared" si="38"/>
        <v>478.8</v>
      </c>
      <c r="U620" s="32">
        <f t="shared" si="39"/>
        <v>1576.8</v>
      </c>
      <c r="V620" s="33">
        <f t="shared" si="37"/>
        <v>328.5</v>
      </c>
      <c r="W620" s="34">
        <f t="shared" si="40"/>
        <v>1905.3</v>
      </c>
      <c r="X620" s="10"/>
      <c r="Y620" s="10"/>
      <c r="Z620" s="10"/>
      <c r="AA620" s="10"/>
      <c r="AB620" s="10"/>
      <c r="AC620" s="10"/>
      <c r="AD620" s="10"/>
      <c r="AE620" s="10"/>
      <c r="AF620" s="10"/>
      <c r="AG620" s="10"/>
      <c r="AH620" s="10"/>
      <c r="AI620" s="10"/>
    </row>
    <row r="621" spans="1:35" ht="15.75" customHeight="1" x14ac:dyDescent="0.25">
      <c r="A621" s="6">
        <v>1453</v>
      </c>
      <c r="B621" s="11" t="s">
        <v>112</v>
      </c>
      <c r="C621" s="11" t="s">
        <v>4566</v>
      </c>
      <c r="D621" s="11" t="s">
        <v>4811</v>
      </c>
      <c r="E621" s="12">
        <v>17816</v>
      </c>
      <c r="F621" s="17">
        <v>43965</v>
      </c>
      <c r="G621" s="12">
        <v>43910</v>
      </c>
      <c r="H621" s="11" t="s">
        <v>78</v>
      </c>
      <c r="I621" s="14" t="s">
        <v>4812</v>
      </c>
      <c r="J621" s="11" t="s">
        <v>80</v>
      </c>
      <c r="K621" s="11" t="s">
        <v>4813</v>
      </c>
      <c r="L621" s="14" t="s">
        <v>82</v>
      </c>
      <c r="M621" s="11" t="s">
        <v>4814</v>
      </c>
      <c r="N621" s="15">
        <v>1.19</v>
      </c>
      <c r="O621" s="15" t="str">
        <f>VLOOKUP(A621,Result!A:D,2,FALSE)</f>
        <v>No</v>
      </c>
      <c r="P621" s="15">
        <f>VLOOKUP(A621,Result!A:D,4,FALSE)</f>
        <v>0.95</v>
      </c>
      <c r="Q621" s="16">
        <f>VLOOKUP(A621,Result!A:D,3,FALSE)</f>
        <v>0</v>
      </c>
      <c r="R621" s="16">
        <f>VLOOKUP(A621,Result!A:E,5,FALSE)</f>
        <v>0</v>
      </c>
      <c r="S621" s="28">
        <f>P621+Q621+R621</f>
        <v>0.95</v>
      </c>
      <c r="T621" s="32">
        <f t="shared" si="38"/>
        <v>0</v>
      </c>
      <c r="U621" s="32">
        <f t="shared" si="39"/>
        <v>693.49999999999989</v>
      </c>
      <c r="V621" s="33">
        <f t="shared" si="37"/>
        <v>328.5</v>
      </c>
      <c r="W621" s="34">
        <f t="shared" si="40"/>
        <v>1021.9999999999999</v>
      </c>
      <c r="X621" s="10"/>
      <c r="Y621" s="10"/>
      <c r="Z621" s="10"/>
      <c r="AA621" s="10"/>
      <c r="AB621" s="10"/>
      <c r="AC621" s="10"/>
      <c r="AD621" s="10"/>
      <c r="AE621" s="10"/>
      <c r="AF621" s="10"/>
      <c r="AG621" s="10"/>
      <c r="AH621" s="10"/>
      <c r="AI621" s="10"/>
    </row>
    <row r="622" spans="1:35" ht="15.75" customHeight="1" x14ac:dyDescent="0.25">
      <c r="A622" s="6">
        <v>1454</v>
      </c>
      <c r="B622" s="11" t="s">
        <v>112</v>
      </c>
      <c r="C622" s="11" t="s">
        <v>4566</v>
      </c>
      <c r="D622" s="11" t="s">
        <v>4815</v>
      </c>
      <c r="E622" s="12">
        <v>18696</v>
      </c>
      <c r="F622" s="13">
        <v>43965</v>
      </c>
      <c r="G622" s="12">
        <v>43910</v>
      </c>
      <c r="H622" s="11" t="s">
        <v>78</v>
      </c>
      <c r="I622" s="14" t="s">
        <v>97</v>
      </c>
      <c r="J622" s="11" t="s">
        <v>97</v>
      </c>
      <c r="K622" s="11" t="s">
        <v>82</v>
      </c>
      <c r="L622" s="14" t="s">
        <v>4816</v>
      </c>
      <c r="M622" s="11" t="s">
        <v>4817</v>
      </c>
      <c r="N622" s="15">
        <v>0.3</v>
      </c>
      <c r="O622" s="15" t="str">
        <f>VLOOKUP(A622,Result!A:D,2,FALSE)</f>
        <v>No</v>
      </c>
      <c r="P622" s="15">
        <f>VLOOKUP(A622,Result!A:D,4,FALSE)</f>
        <v>0</v>
      </c>
      <c r="Q622" s="16">
        <f>VLOOKUP(A622,Result!A:D,3,FALSE)</f>
        <v>6.8000000000000005E-2</v>
      </c>
      <c r="R622" s="16">
        <f>VLOOKUP(A622,Result!A:E,5,FALSE)</f>
        <v>0</v>
      </c>
      <c r="S622" s="28">
        <f>P622+Q622+R622</f>
        <v>6.8000000000000005E-2</v>
      </c>
      <c r="T622" s="32">
        <f t="shared" si="38"/>
        <v>40.799999999999997</v>
      </c>
      <c r="U622" s="32">
        <f t="shared" si="39"/>
        <v>49.64</v>
      </c>
      <c r="V622" s="33">
        <f t="shared" ref="V622:V685" si="41">SUM(0.45*73/0.1)</f>
        <v>328.5</v>
      </c>
      <c r="W622" s="34">
        <f t="shared" si="40"/>
        <v>378.14</v>
      </c>
      <c r="X622" s="10"/>
      <c r="Y622" s="10"/>
      <c r="Z622" s="10"/>
      <c r="AA622" s="10"/>
      <c r="AB622" s="10"/>
      <c r="AC622" s="10"/>
      <c r="AD622" s="10"/>
      <c r="AE622" s="10"/>
      <c r="AF622" s="10"/>
      <c r="AG622" s="10"/>
      <c r="AH622" s="10"/>
      <c r="AI622" s="10"/>
    </row>
    <row r="623" spans="1:35" ht="15.75" customHeight="1" x14ac:dyDescent="0.25">
      <c r="A623" s="6">
        <v>1455</v>
      </c>
      <c r="B623" s="11" t="s">
        <v>112</v>
      </c>
      <c r="C623" s="11" t="s">
        <v>4566</v>
      </c>
      <c r="D623" s="11" t="s">
        <v>4818</v>
      </c>
      <c r="E623" s="12">
        <v>18901</v>
      </c>
      <c r="F623" s="17">
        <v>43966</v>
      </c>
      <c r="G623" s="12">
        <v>43898</v>
      </c>
      <c r="H623" s="11" t="s">
        <v>78</v>
      </c>
      <c r="I623" s="14" t="s">
        <v>4819</v>
      </c>
      <c r="J623" s="11" t="s">
        <v>4820</v>
      </c>
      <c r="K623" s="11" t="s">
        <v>4821</v>
      </c>
      <c r="L623" s="14" t="s">
        <v>82</v>
      </c>
      <c r="M623" s="11" t="s">
        <v>1130</v>
      </c>
      <c r="N623" s="15">
        <v>0.87</v>
      </c>
      <c r="O623" s="15" t="str">
        <f>VLOOKUP(A623,Result!A:D,2,FALSE)</f>
        <v>No</v>
      </c>
      <c r="P623" s="15">
        <f>VLOOKUP(A623,Result!A:D,4,FALSE)</f>
        <v>0.58699999999999997</v>
      </c>
      <c r="Q623" s="16">
        <f>VLOOKUP(A623,Result!A:D,3,FALSE)</f>
        <v>0</v>
      </c>
      <c r="R623" s="16">
        <f>VLOOKUP(A623,Result!A:E,5,FALSE)</f>
        <v>0</v>
      </c>
      <c r="S623" s="28">
        <f>P623+Q623+R623</f>
        <v>0.58699999999999997</v>
      </c>
      <c r="T623" s="32">
        <f t="shared" si="38"/>
        <v>0</v>
      </c>
      <c r="U623" s="32">
        <f t="shared" si="39"/>
        <v>428.51</v>
      </c>
      <c r="V623" s="33">
        <f t="shared" si="41"/>
        <v>328.5</v>
      </c>
      <c r="W623" s="34">
        <f t="shared" si="40"/>
        <v>757.01</v>
      </c>
      <c r="X623" s="10"/>
      <c r="Y623" s="10"/>
      <c r="Z623" s="10"/>
      <c r="AA623" s="10"/>
      <c r="AB623" s="10"/>
      <c r="AC623" s="10"/>
      <c r="AD623" s="10"/>
      <c r="AE623" s="10"/>
      <c r="AF623" s="10"/>
      <c r="AG623" s="10"/>
      <c r="AH623" s="10"/>
      <c r="AI623" s="10"/>
    </row>
    <row r="624" spans="1:35" ht="15.75" customHeight="1" x14ac:dyDescent="0.25">
      <c r="A624" s="6">
        <v>1456</v>
      </c>
      <c r="B624" s="11" t="s">
        <v>112</v>
      </c>
      <c r="C624" s="11" t="s">
        <v>4566</v>
      </c>
      <c r="D624" s="11" t="s">
        <v>4822</v>
      </c>
      <c r="E624" s="12">
        <v>18655</v>
      </c>
      <c r="F624" s="17">
        <v>43966</v>
      </c>
      <c r="G624" s="12">
        <v>43898</v>
      </c>
      <c r="H624" s="11" t="s">
        <v>78</v>
      </c>
      <c r="I624" s="14" t="s">
        <v>97</v>
      </c>
      <c r="J624" s="11" t="s">
        <v>97</v>
      </c>
      <c r="K624" s="11" t="s">
        <v>82</v>
      </c>
      <c r="L624" s="14" t="s">
        <v>4823</v>
      </c>
      <c r="M624" s="11" t="s">
        <v>4824</v>
      </c>
      <c r="N624" s="15">
        <v>1.1000000000000001</v>
      </c>
      <c r="O624" s="15" t="str">
        <f>VLOOKUP(A624,Result!A:D,2,FALSE)</f>
        <v>No</v>
      </c>
      <c r="P624" s="15">
        <f>VLOOKUP(A624,Result!A:D,4,FALSE)</f>
        <v>0</v>
      </c>
      <c r="Q624" s="16">
        <f>VLOOKUP(A624,Result!A:D,3,FALSE)</f>
        <v>0.378</v>
      </c>
      <c r="R624" s="16">
        <f>VLOOKUP(A624,Result!A:E,5,FALSE)</f>
        <v>0</v>
      </c>
      <c r="S624" s="28">
        <f>P624+Q624+R624</f>
        <v>0.378</v>
      </c>
      <c r="T624" s="32">
        <f t="shared" si="38"/>
        <v>226.79999999999998</v>
      </c>
      <c r="U624" s="32">
        <f t="shared" si="39"/>
        <v>275.94</v>
      </c>
      <c r="V624" s="33">
        <f t="shared" si="41"/>
        <v>328.5</v>
      </c>
      <c r="W624" s="34">
        <f t="shared" si="40"/>
        <v>604.44000000000005</v>
      </c>
      <c r="X624" s="10"/>
      <c r="Y624" s="10"/>
      <c r="Z624" s="10"/>
      <c r="AA624" s="10"/>
      <c r="AB624" s="10"/>
      <c r="AC624" s="10"/>
      <c r="AD624" s="10"/>
      <c r="AE624" s="10"/>
      <c r="AF624" s="10"/>
      <c r="AG624" s="10"/>
      <c r="AH624" s="10"/>
      <c r="AI624" s="10"/>
    </row>
    <row r="625" spans="1:35" ht="15.75" customHeight="1" x14ac:dyDescent="0.25">
      <c r="A625" s="6">
        <v>1457</v>
      </c>
      <c r="B625" s="11" t="s">
        <v>112</v>
      </c>
      <c r="C625" s="11" t="s">
        <v>4566</v>
      </c>
      <c r="D625" s="11" t="s">
        <v>4825</v>
      </c>
      <c r="E625" s="12">
        <v>19851</v>
      </c>
      <c r="F625" s="17">
        <v>43971</v>
      </c>
      <c r="G625" s="12">
        <v>43878</v>
      </c>
      <c r="H625" s="11" t="s">
        <v>78</v>
      </c>
      <c r="I625" s="14" t="s">
        <v>97</v>
      </c>
      <c r="J625" s="11" t="s">
        <v>97</v>
      </c>
      <c r="K625" s="11" t="s">
        <v>82</v>
      </c>
      <c r="L625" s="14" t="s">
        <v>82</v>
      </c>
      <c r="M625" s="11" t="s">
        <v>4826</v>
      </c>
      <c r="N625" s="15">
        <v>0.45</v>
      </c>
      <c r="O625" s="15" t="str">
        <f>VLOOKUP(A625,Result!A:D,2,FALSE)</f>
        <v>No</v>
      </c>
      <c r="P625" s="15">
        <f>VLOOKUP(A625,Result!A:D,4,FALSE)</f>
        <v>0</v>
      </c>
      <c r="Q625" s="16">
        <f>VLOOKUP(A625,Result!A:D,3,FALSE)</f>
        <v>0</v>
      </c>
      <c r="R625" s="16">
        <f>VLOOKUP(A625,Result!A:E,5,FALSE)</f>
        <v>0</v>
      </c>
      <c r="S625" s="28">
        <f>P625+Q625+R625</f>
        <v>0</v>
      </c>
      <c r="T625" s="32">
        <f t="shared" si="38"/>
        <v>0</v>
      </c>
      <c r="U625" s="32">
        <f t="shared" si="39"/>
        <v>0</v>
      </c>
      <c r="V625" s="33">
        <f t="shared" si="41"/>
        <v>328.5</v>
      </c>
      <c r="W625" s="34">
        <f t="shared" si="40"/>
        <v>328.5</v>
      </c>
      <c r="X625" s="10"/>
      <c r="Y625" s="10"/>
      <c r="Z625" s="10"/>
      <c r="AA625" s="10"/>
      <c r="AB625" s="10"/>
      <c r="AC625" s="10"/>
      <c r="AD625" s="10"/>
      <c r="AE625" s="10"/>
      <c r="AF625" s="10"/>
      <c r="AG625" s="10"/>
      <c r="AH625" s="10"/>
      <c r="AI625" s="10"/>
    </row>
    <row r="626" spans="1:35" ht="15.75" customHeight="1" x14ac:dyDescent="0.25">
      <c r="A626" s="6">
        <v>1458</v>
      </c>
      <c r="B626" s="11" t="s">
        <v>112</v>
      </c>
      <c r="C626" s="11" t="s">
        <v>4566</v>
      </c>
      <c r="D626" s="11" t="s">
        <v>4827</v>
      </c>
      <c r="E626" s="12">
        <v>19975</v>
      </c>
      <c r="F626" s="17">
        <v>43971</v>
      </c>
      <c r="G626" s="12">
        <v>43878</v>
      </c>
      <c r="H626" s="11" t="s">
        <v>78</v>
      </c>
      <c r="I626" s="14" t="s">
        <v>97</v>
      </c>
      <c r="J626" s="11" t="s">
        <v>97</v>
      </c>
      <c r="K626" s="11" t="s">
        <v>82</v>
      </c>
      <c r="L626" s="14" t="s">
        <v>82</v>
      </c>
      <c r="M626" s="11" t="s">
        <v>82</v>
      </c>
      <c r="N626" s="15">
        <v>0.46</v>
      </c>
      <c r="O626" s="15" t="str">
        <f>VLOOKUP(A626,Result!A:D,2,FALSE)</f>
        <v>No</v>
      </c>
      <c r="P626" s="15">
        <f>VLOOKUP(A626,Result!A:D,4,FALSE)</f>
        <v>0</v>
      </c>
      <c r="Q626" s="16">
        <f>VLOOKUP(A626,Result!A:D,3,FALSE)</f>
        <v>0</v>
      </c>
      <c r="R626" s="16">
        <f>VLOOKUP(A626,Result!A:E,5,FALSE)</f>
        <v>0</v>
      </c>
      <c r="S626" s="28">
        <f>P626+Q626+R626</f>
        <v>0</v>
      </c>
      <c r="T626" s="32">
        <f t="shared" si="38"/>
        <v>0</v>
      </c>
      <c r="U626" s="32">
        <f t="shared" si="39"/>
        <v>0</v>
      </c>
      <c r="V626" s="33">
        <f t="shared" si="41"/>
        <v>328.5</v>
      </c>
      <c r="W626" s="34">
        <f t="shared" si="40"/>
        <v>328.5</v>
      </c>
      <c r="X626" s="10"/>
      <c r="Y626" s="10"/>
      <c r="Z626" s="10"/>
      <c r="AA626" s="10"/>
      <c r="AB626" s="10"/>
      <c r="AC626" s="10"/>
      <c r="AD626" s="10"/>
      <c r="AE626" s="10"/>
      <c r="AF626" s="10"/>
      <c r="AG626" s="10"/>
      <c r="AH626" s="10"/>
      <c r="AI626" s="10"/>
    </row>
    <row r="627" spans="1:35" ht="15.75" customHeight="1" x14ac:dyDescent="0.25">
      <c r="A627" s="6">
        <v>1459</v>
      </c>
      <c r="B627" s="11" t="s">
        <v>112</v>
      </c>
      <c r="C627" s="11" t="s">
        <v>4566</v>
      </c>
      <c r="D627" s="11" t="s">
        <v>4828</v>
      </c>
      <c r="E627" s="12">
        <v>17557</v>
      </c>
      <c r="F627" s="17">
        <v>43972</v>
      </c>
      <c r="G627" s="12">
        <v>43865</v>
      </c>
      <c r="H627" s="11" t="s">
        <v>78</v>
      </c>
      <c r="I627" s="14" t="s">
        <v>1986</v>
      </c>
      <c r="J627" s="11" t="s">
        <v>80</v>
      </c>
      <c r="K627" s="11" t="s">
        <v>82</v>
      </c>
      <c r="L627" s="14" t="s">
        <v>82</v>
      </c>
      <c r="M627" s="11" t="s">
        <v>4829</v>
      </c>
      <c r="N627" s="15">
        <v>1.08</v>
      </c>
      <c r="O627" s="15" t="str">
        <f>VLOOKUP(A627,Result!A:D,2,FALSE)</f>
        <v>No</v>
      </c>
      <c r="P627" s="15">
        <f>VLOOKUP(A627,Result!A:D,4,FALSE)</f>
        <v>0.214</v>
      </c>
      <c r="Q627" s="16">
        <f>VLOOKUP(A627,Result!A:D,3,FALSE)</f>
        <v>0</v>
      </c>
      <c r="R627" s="16">
        <f>VLOOKUP(A627,Result!A:E,5,FALSE)</f>
        <v>0</v>
      </c>
      <c r="S627" s="28">
        <f>P627+Q627+R627</f>
        <v>0.214</v>
      </c>
      <c r="T627" s="32">
        <f t="shared" si="38"/>
        <v>0</v>
      </c>
      <c r="U627" s="32">
        <f t="shared" si="39"/>
        <v>156.22</v>
      </c>
      <c r="V627" s="33">
        <f t="shared" si="41"/>
        <v>328.5</v>
      </c>
      <c r="W627" s="34">
        <f t="shared" si="40"/>
        <v>484.72</v>
      </c>
      <c r="X627" s="10"/>
      <c r="Y627" s="10"/>
      <c r="Z627" s="10"/>
      <c r="AA627" s="10"/>
      <c r="AB627" s="10"/>
      <c r="AC627" s="10"/>
      <c r="AD627" s="10"/>
      <c r="AE627" s="10"/>
      <c r="AF627" s="10"/>
      <c r="AG627" s="10"/>
      <c r="AH627" s="10"/>
      <c r="AI627" s="10"/>
    </row>
    <row r="628" spans="1:35" ht="15.75" customHeight="1" x14ac:dyDescent="0.25">
      <c r="A628" s="6">
        <v>1461</v>
      </c>
      <c r="B628" s="11" t="s">
        <v>112</v>
      </c>
      <c r="C628" s="11" t="s">
        <v>4566</v>
      </c>
      <c r="D628" s="11" t="s">
        <v>4835</v>
      </c>
      <c r="E628" s="12">
        <v>22041</v>
      </c>
      <c r="F628" s="17">
        <v>43976</v>
      </c>
      <c r="G628" s="12">
        <v>43851</v>
      </c>
      <c r="H628" s="11" t="s">
        <v>78</v>
      </c>
      <c r="I628" s="14" t="s">
        <v>170</v>
      </c>
      <c r="J628" s="11" t="s">
        <v>4836</v>
      </c>
      <c r="K628" s="11" t="s">
        <v>82</v>
      </c>
      <c r="L628" s="14" t="s">
        <v>82</v>
      </c>
      <c r="M628" s="11" t="s">
        <v>4837</v>
      </c>
      <c r="N628" s="15">
        <v>0.28999999999999998</v>
      </c>
      <c r="O628" s="15" t="str">
        <f>VLOOKUP(A628,Result!A:D,2,FALSE)</f>
        <v>No</v>
      </c>
      <c r="P628" s="15">
        <f>VLOOKUP(A628,Result!A:D,4,FALSE)</f>
        <v>0.36799999999999999</v>
      </c>
      <c r="Q628" s="16">
        <f>VLOOKUP(A628,Result!A:D,3,FALSE)</f>
        <v>0</v>
      </c>
      <c r="R628" s="16">
        <f>VLOOKUP(A628,Result!A:E,5,FALSE)</f>
        <v>0</v>
      </c>
      <c r="S628" s="28">
        <f>P628+Q628+R628</f>
        <v>0.36799999999999999</v>
      </c>
      <c r="T628" s="32">
        <f t="shared" si="38"/>
        <v>0</v>
      </c>
      <c r="U628" s="32">
        <f t="shared" si="39"/>
        <v>268.64</v>
      </c>
      <c r="V628" s="33">
        <f t="shared" si="41"/>
        <v>328.5</v>
      </c>
      <c r="W628" s="34">
        <f t="shared" si="40"/>
        <v>597.14</v>
      </c>
      <c r="X628" s="10"/>
      <c r="Y628" s="10"/>
      <c r="Z628" s="10"/>
      <c r="AA628" s="10"/>
      <c r="AB628" s="10"/>
      <c r="AC628" s="10"/>
      <c r="AD628" s="10"/>
      <c r="AE628" s="10"/>
      <c r="AF628" s="10"/>
      <c r="AG628" s="10"/>
      <c r="AH628" s="10"/>
      <c r="AI628" s="10"/>
    </row>
    <row r="629" spans="1:35" ht="15.75" customHeight="1" x14ac:dyDescent="0.25">
      <c r="A629" s="6">
        <v>1462</v>
      </c>
      <c r="B629" s="11" t="s">
        <v>112</v>
      </c>
      <c r="C629" s="11" t="s">
        <v>4566</v>
      </c>
      <c r="D629" s="11" t="s">
        <v>4838</v>
      </c>
      <c r="E629" s="12">
        <v>18339</v>
      </c>
      <c r="F629" s="17">
        <v>43976</v>
      </c>
      <c r="G629" s="12">
        <v>43893</v>
      </c>
      <c r="H629" s="11" t="s">
        <v>78</v>
      </c>
      <c r="I629" s="14" t="s">
        <v>4839</v>
      </c>
      <c r="J629" s="11" t="s">
        <v>4840</v>
      </c>
      <c r="K629" s="11" t="s">
        <v>4841</v>
      </c>
      <c r="L629" s="14" t="s">
        <v>4842</v>
      </c>
      <c r="M629" s="11" t="s">
        <v>4843</v>
      </c>
      <c r="N629" s="15" t="s">
        <v>85</v>
      </c>
      <c r="O629" s="15" t="str">
        <f>VLOOKUP(A629,Result!A:D,2,FALSE)</f>
        <v>No</v>
      </c>
      <c r="P629" s="15">
        <f>VLOOKUP(A629,Result!A:D,4,FALSE)</f>
        <v>0.65799999999999992</v>
      </c>
      <c r="Q629" s="16">
        <f>VLOOKUP(A629,Result!A:D,3,FALSE)</f>
        <v>0.106</v>
      </c>
      <c r="R629" s="16">
        <f>VLOOKUP(A629,Result!A:E,5,FALSE)</f>
        <v>0</v>
      </c>
      <c r="S629" s="28">
        <f>P629+Q629+R629</f>
        <v>0.7639999999999999</v>
      </c>
      <c r="T629" s="32">
        <f t="shared" si="38"/>
        <v>63.599999999999994</v>
      </c>
      <c r="U629" s="32">
        <f t="shared" si="39"/>
        <v>557.71999999999991</v>
      </c>
      <c r="V629" s="33">
        <f t="shared" si="41"/>
        <v>328.5</v>
      </c>
      <c r="W629" s="34">
        <f t="shared" si="40"/>
        <v>886.21999999999991</v>
      </c>
      <c r="X629" s="10"/>
      <c r="Y629" s="10"/>
      <c r="Z629" s="10"/>
      <c r="AA629" s="10"/>
      <c r="AB629" s="10"/>
      <c r="AC629" s="10"/>
      <c r="AD629" s="10"/>
      <c r="AE629" s="10"/>
      <c r="AF629" s="10"/>
      <c r="AG629" s="10"/>
      <c r="AH629" s="10"/>
      <c r="AI629" s="10"/>
    </row>
    <row r="630" spans="1:35" ht="15.75" customHeight="1" x14ac:dyDescent="0.25">
      <c r="A630" s="6">
        <v>1463</v>
      </c>
      <c r="B630" s="11" t="s">
        <v>112</v>
      </c>
      <c r="C630" s="11" t="s">
        <v>4566</v>
      </c>
      <c r="D630" s="11" t="s">
        <v>4844</v>
      </c>
      <c r="E630" s="12">
        <v>18492</v>
      </c>
      <c r="F630" s="17">
        <v>43977</v>
      </c>
      <c r="G630" s="12">
        <v>43871</v>
      </c>
      <c r="H630" s="11" t="s">
        <v>114</v>
      </c>
      <c r="I630" s="14" t="s">
        <v>4845</v>
      </c>
      <c r="J630" s="11" t="s">
        <v>97</v>
      </c>
      <c r="K630" s="11" t="s">
        <v>4846</v>
      </c>
      <c r="L630" s="14" t="s">
        <v>82</v>
      </c>
      <c r="M630" s="11"/>
      <c r="N630" s="15" t="s">
        <v>85</v>
      </c>
      <c r="O630" s="15" t="str">
        <f>VLOOKUP(A630,Result!A:D,2,FALSE)</f>
        <v>No</v>
      </c>
      <c r="P630" s="15">
        <f>VLOOKUP(A630,Result!A:D,4,FALSE)</f>
        <v>0.56699999999999995</v>
      </c>
      <c r="Q630" s="16">
        <f>VLOOKUP(A630,Result!A:D,3,FALSE)</f>
        <v>0</v>
      </c>
      <c r="R630" s="16">
        <f>VLOOKUP(A630,Result!A:E,5,FALSE)</f>
        <v>0</v>
      </c>
      <c r="S630" s="28">
        <f>P630+Q630+R630</f>
        <v>0.56699999999999995</v>
      </c>
      <c r="T630" s="32">
        <f t="shared" ref="T630:T693" si="42">SUM((Q630+R630)*60/0.1)</f>
        <v>0</v>
      </c>
      <c r="U630" s="32">
        <f t="shared" ref="U630:U693" si="43">SUM(S630*73/0.1)</f>
        <v>413.90999999999997</v>
      </c>
      <c r="V630" s="33">
        <f t="shared" si="41"/>
        <v>328.5</v>
      </c>
      <c r="W630" s="34">
        <f t="shared" si="40"/>
        <v>742.41</v>
      </c>
      <c r="X630" s="10"/>
      <c r="Y630" s="10"/>
      <c r="Z630" s="10"/>
      <c r="AA630" s="10"/>
      <c r="AB630" s="10"/>
      <c r="AC630" s="10"/>
      <c r="AD630" s="10"/>
      <c r="AE630" s="10"/>
      <c r="AF630" s="10"/>
      <c r="AG630" s="10"/>
      <c r="AH630" s="10"/>
      <c r="AI630" s="10"/>
    </row>
    <row r="631" spans="1:35" ht="15.75" customHeight="1" x14ac:dyDescent="0.25">
      <c r="A631" s="6">
        <v>1464</v>
      </c>
      <c r="B631" s="11" t="s">
        <v>112</v>
      </c>
      <c r="C631" s="11" t="s">
        <v>4566</v>
      </c>
      <c r="D631" s="11" t="s">
        <v>4847</v>
      </c>
      <c r="E631" s="12">
        <v>17510</v>
      </c>
      <c r="F631" s="17">
        <v>43979</v>
      </c>
      <c r="G631" s="12">
        <v>43879</v>
      </c>
      <c r="H631" s="11" t="s">
        <v>78</v>
      </c>
      <c r="I631" s="14" t="s">
        <v>4848</v>
      </c>
      <c r="J631" s="11" t="s">
        <v>80</v>
      </c>
      <c r="K631" s="11" t="s">
        <v>4849</v>
      </c>
      <c r="L631" s="14" t="s">
        <v>82</v>
      </c>
      <c r="M631" s="11"/>
      <c r="N631" s="15">
        <v>1</v>
      </c>
      <c r="O631" s="15" t="str">
        <f>VLOOKUP(A631,Result!A:D,2,FALSE)</f>
        <v>No</v>
      </c>
      <c r="P631" s="15">
        <f>VLOOKUP(A631,Result!A:D,4,FALSE)</f>
        <v>1.2689999999999999</v>
      </c>
      <c r="Q631" s="16">
        <f>VLOOKUP(A631,Result!A:D,3,FALSE)</f>
        <v>0</v>
      </c>
      <c r="R631" s="16">
        <f>VLOOKUP(A631,Result!A:E,5,FALSE)</f>
        <v>0</v>
      </c>
      <c r="S631" s="28">
        <f>P631+Q631+R631</f>
        <v>1.2689999999999999</v>
      </c>
      <c r="T631" s="32">
        <f t="shared" si="42"/>
        <v>0</v>
      </c>
      <c r="U631" s="32">
        <f t="shared" si="43"/>
        <v>926.36999999999978</v>
      </c>
      <c r="V631" s="33">
        <f t="shared" si="41"/>
        <v>328.5</v>
      </c>
      <c r="W631" s="34">
        <f t="shared" si="40"/>
        <v>1254.8699999999999</v>
      </c>
      <c r="X631" s="10"/>
      <c r="Y631" s="10"/>
      <c r="Z631" s="10"/>
      <c r="AA631" s="10"/>
      <c r="AB631" s="10"/>
      <c r="AC631" s="10"/>
      <c r="AD631" s="10"/>
      <c r="AE631" s="10"/>
      <c r="AF631" s="10"/>
      <c r="AG631" s="10"/>
      <c r="AH631" s="10"/>
      <c r="AI631" s="10"/>
    </row>
    <row r="632" spans="1:35" ht="15.75" customHeight="1" x14ac:dyDescent="0.25">
      <c r="A632" s="6">
        <v>1465</v>
      </c>
      <c r="B632" s="11" t="s">
        <v>112</v>
      </c>
      <c r="C632" s="11" t="s">
        <v>4566</v>
      </c>
      <c r="D632" s="11" t="s">
        <v>4850</v>
      </c>
      <c r="E632" s="12">
        <v>22277</v>
      </c>
      <c r="F632" s="17">
        <v>43979</v>
      </c>
      <c r="G632" s="12">
        <v>43864</v>
      </c>
      <c r="H632" s="11" t="s">
        <v>78</v>
      </c>
      <c r="I632" s="14" t="s">
        <v>4851</v>
      </c>
      <c r="J632" s="11" t="s">
        <v>4852</v>
      </c>
      <c r="K632" s="11" t="s">
        <v>82</v>
      </c>
      <c r="L632" s="14" t="s">
        <v>4853</v>
      </c>
      <c r="M632" s="11" t="s">
        <v>4854</v>
      </c>
      <c r="N632" s="15">
        <v>2.13</v>
      </c>
      <c r="O632" s="15" t="str">
        <f>VLOOKUP(A632,Result!A:D,2,FALSE)</f>
        <v>No</v>
      </c>
      <c r="P632" s="15">
        <f>VLOOKUP(A632,Result!A:D,4,FALSE)</f>
        <v>1.3169999999999999</v>
      </c>
      <c r="Q632" s="16">
        <f>VLOOKUP(A632,Result!A:D,3,FALSE)</f>
        <v>1.0820000000000001</v>
      </c>
      <c r="R632" s="16">
        <f>VLOOKUP(A632,Result!A:E,5,FALSE)</f>
        <v>0</v>
      </c>
      <c r="S632" s="28">
        <f>P632+Q632+R632</f>
        <v>2.399</v>
      </c>
      <c r="T632" s="32">
        <f t="shared" si="42"/>
        <v>649.19999999999993</v>
      </c>
      <c r="U632" s="32">
        <f t="shared" si="43"/>
        <v>1751.27</v>
      </c>
      <c r="V632" s="33">
        <f t="shared" si="41"/>
        <v>328.5</v>
      </c>
      <c r="W632" s="34">
        <f t="shared" si="40"/>
        <v>2079.77</v>
      </c>
      <c r="X632" s="10"/>
      <c r="Y632" s="10"/>
      <c r="Z632" s="10"/>
      <c r="AA632" s="10"/>
      <c r="AB632" s="10"/>
      <c r="AC632" s="10"/>
      <c r="AD632" s="10"/>
      <c r="AE632" s="10"/>
      <c r="AF632" s="10"/>
      <c r="AG632" s="10"/>
      <c r="AH632" s="10"/>
      <c r="AI632" s="10"/>
    </row>
    <row r="633" spans="1:35" ht="15.75" customHeight="1" x14ac:dyDescent="0.25">
      <c r="A633" s="6">
        <v>1466</v>
      </c>
      <c r="B633" s="11" t="s">
        <v>112</v>
      </c>
      <c r="C633" s="11" t="s">
        <v>4566</v>
      </c>
      <c r="D633" s="11" t="s">
        <v>4855</v>
      </c>
      <c r="E633" s="12">
        <v>17336</v>
      </c>
      <c r="F633" s="17">
        <v>43984</v>
      </c>
      <c r="G633" s="12">
        <v>43892</v>
      </c>
      <c r="H633" s="11" t="s">
        <v>78</v>
      </c>
      <c r="I633" s="14" t="s">
        <v>97</v>
      </c>
      <c r="J633" s="11" t="s">
        <v>97</v>
      </c>
      <c r="K633" s="11" t="s">
        <v>82</v>
      </c>
      <c r="L633" s="14" t="s">
        <v>82</v>
      </c>
      <c r="M633" s="11" t="s">
        <v>4856</v>
      </c>
      <c r="N633" s="15">
        <v>0.33</v>
      </c>
      <c r="O633" s="15" t="str">
        <f>VLOOKUP(A633,Result!A:D,2,FALSE)</f>
        <v>No</v>
      </c>
      <c r="P633" s="15">
        <f>VLOOKUP(A633,Result!A:D,4,FALSE)</f>
        <v>0</v>
      </c>
      <c r="Q633" s="16">
        <f>VLOOKUP(A633,Result!A:D,3,FALSE)</f>
        <v>0</v>
      </c>
      <c r="R633" s="16">
        <f>VLOOKUP(A633,Result!A:E,5,FALSE)</f>
        <v>0</v>
      </c>
      <c r="S633" s="28">
        <f>P633+Q633+R633</f>
        <v>0</v>
      </c>
      <c r="T633" s="32">
        <f t="shared" si="42"/>
        <v>0</v>
      </c>
      <c r="U633" s="32">
        <f t="shared" si="43"/>
        <v>0</v>
      </c>
      <c r="V633" s="33">
        <f t="shared" si="41"/>
        <v>328.5</v>
      </c>
      <c r="W633" s="34">
        <f t="shared" si="40"/>
        <v>328.5</v>
      </c>
      <c r="X633" s="10"/>
      <c r="Y633" s="10"/>
      <c r="Z633" s="10"/>
      <c r="AA633" s="10"/>
      <c r="AB633" s="10"/>
      <c r="AC633" s="10"/>
      <c r="AD633" s="10"/>
      <c r="AE633" s="10"/>
      <c r="AF633" s="10"/>
      <c r="AG633" s="10"/>
      <c r="AH633" s="10"/>
      <c r="AI633" s="10"/>
    </row>
    <row r="634" spans="1:35" ht="15.75" customHeight="1" x14ac:dyDescent="0.25">
      <c r="A634" s="6">
        <v>1467</v>
      </c>
      <c r="B634" s="11" t="s">
        <v>112</v>
      </c>
      <c r="C634" s="11" t="s">
        <v>4566</v>
      </c>
      <c r="D634" s="11" t="s">
        <v>4857</v>
      </c>
      <c r="E634" s="12">
        <v>31058</v>
      </c>
      <c r="F634" s="17">
        <v>43990</v>
      </c>
      <c r="G634" s="12">
        <v>43910</v>
      </c>
      <c r="H634" s="11" t="s">
        <v>78</v>
      </c>
      <c r="I634" s="14" t="s">
        <v>4858</v>
      </c>
      <c r="J634" s="11" t="s">
        <v>80</v>
      </c>
      <c r="K634" s="11" t="s">
        <v>4859</v>
      </c>
      <c r="L634" s="14" t="s">
        <v>82</v>
      </c>
      <c r="M634" s="11" t="s">
        <v>137</v>
      </c>
      <c r="N634" s="15">
        <v>3.7</v>
      </c>
      <c r="O634" s="15" t="str">
        <f>VLOOKUP(A634,Result!A:D,2,FALSE)</f>
        <v>No</v>
      </c>
      <c r="P634" s="15">
        <f>VLOOKUP(A634,Result!A:D,4,FALSE)</f>
        <v>3.3290000000000002</v>
      </c>
      <c r="Q634" s="16">
        <f>VLOOKUP(A634,Result!A:D,3,FALSE)</f>
        <v>0</v>
      </c>
      <c r="R634" s="16">
        <f>VLOOKUP(A634,Result!A:E,5,FALSE)</f>
        <v>0</v>
      </c>
      <c r="S634" s="28">
        <f>P634+Q634+R634</f>
        <v>3.3290000000000002</v>
      </c>
      <c r="T634" s="32">
        <f t="shared" si="42"/>
        <v>0</v>
      </c>
      <c r="U634" s="32">
        <f t="shared" si="43"/>
        <v>2430.17</v>
      </c>
      <c r="V634" s="33">
        <f t="shared" si="41"/>
        <v>328.5</v>
      </c>
      <c r="W634" s="34">
        <f t="shared" si="40"/>
        <v>2758.67</v>
      </c>
      <c r="X634" s="10"/>
      <c r="Y634" s="10"/>
      <c r="Z634" s="10"/>
      <c r="AA634" s="10"/>
      <c r="AB634" s="10"/>
      <c r="AC634" s="10"/>
      <c r="AD634" s="10"/>
      <c r="AE634" s="10"/>
      <c r="AF634" s="10"/>
      <c r="AG634" s="10"/>
      <c r="AH634" s="10"/>
      <c r="AI634" s="10"/>
    </row>
    <row r="635" spans="1:35" ht="15.75" customHeight="1" x14ac:dyDescent="0.25">
      <c r="A635" s="6">
        <v>1468</v>
      </c>
      <c r="B635" s="11" t="s">
        <v>112</v>
      </c>
      <c r="C635" s="11" t="s">
        <v>4566</v>
      </c>
      <c r="D635" s="11" t="s">
        <v>4860</v>
      </c>
      <c r="E635" s="12">
        <v>18183</v>
      </c>
      <c r="F635" s="17">
        <v>43990</v>
      </c>
      <c r="G635" s="12">
        <v>43861</v>
      </c>
      <c r="H635" s="11" t="s">
        <v>78</v>
      </c>
      <c r="I635" s="14" t="s">
        <v>4861</v>
      </c>
      <c r="J635" s="11" t="s">
        <v>80</v>
      </c>
      <c r="K635" s="11" t="s">
        <v>82</v>
      </c>
      <c r="L635" s="14" t="s">
        <v>82</v>
      </c>
      <c r="M635" s="11" t="s">
        <v>4862</v>
      </c>
      <c r="N635" s="15">
        <v>1.93</v>
      </c>
      <c r="O635" s="15" t="str">
        <f>VLOOKUP(A635,Result!A:D,2,FALSE)</f>
        <v>No</v>
      </c>
      <c r="P635" s="15">
        <f>VLOOKUP(A635,Result!A:D,4,FALSE)</f>
        <v>0.753</v>
      </c>
      <c r="Q635" s="16">
        <f>VLOOKUP(A635,Result!A:D,3,FALSE)</f>
        <v>0</v>
      </c>
      <c r="R635" s="16">
        <f>VLOOKUP(A635,Result!A:E,5,FALSE)</f>
        <v>0</v>
      </c>
      <c r="S635" s="28">
        <f>P635+Q635+R635</f>
        <v>0.753</v>
      </c>
      <c r="T635" s="32">
        <f t="shared" si="42"/>
        <v>0</v>
      </c>
      <c r="U635" s="32">
        <f t="shared" si="43"/>
        <v>549.68999999999994</v>
      </c>
      <c r="V635" s="33">
        <f t="shared" si="41"/>
        <v>328.5</v>
      </c>
      <c r="W635" s="34">
        <f t="shared" si="40"/>
        <v>878.18999999999994</v>
      </c>
      <c r="X635" s="10"/>
      <c r="Y635" s="10"/>
      <c r="Z635" s="10"/>
      <c r="AA635" s="10"/>
      <c r="AB635" s="10"/>
      <c r="AC635" s="10"/>
      <c r="AD635" s="10"/>
      <c r="AE635" s="10"/>
      <c r="AF635" s="10"/>
      <c r="AG635" s="10"/>
      <c r="AH635" s="10"/>
      <c r="AI635" s="10"/>
    </row>
    <row r="636" spans="1:35" ht="15.75" customHeight="1" x14ac:dyDescent="0.25">
      <c r="A636" s="6">
        <v>1469</v>
      </c>
      <c r="B636" s="11" t="s">
        <v>112</v>
      </c>
      <c r="C636" s="11" t="s">
        <v>4566</v>
      </c>
      <c r="D636" s="11" t="s">
        <v>4863</v>
      </c>
      <c r="E636" s="12">
        <v>27376</v>
      </c>
      <c r="F636" s="17">
        <v>43992</v>
      </c>
      <c r="G636" s="12">
        <v>43868</v>
      </c>
      <c r="H636" s="11" t="s">
        <v>114</v>
      </c>
      <c r="I636" s="14" t="s">
        <v>4864</v>
      </c>
      <c r="J636" s="11" t="s">
        <v>80</v>
      </c>
      <c r="K636" s="11" t="s">
        <v>4865</v>
      </c>
      <c r="L636" s="14" t="s">
        <v>82</v>
      </c>
      <c r="M636" s="11" t="s">
        <v>4866</v>
      </c>
      <c r="N636" s="15">
        <v>2.06</v>
      </c>
      <c r="O636" s="15" t="str">
        <f>VLOOKUP(A636,Result!A:D,2,FALSE)</f>
        <v>No</v>
      </c>
      <c r="P636" s="15">
        <f>VLOOKUP(A636,Result!A:D,4,FALSE)</f>
        <v>1.728</v>
      </c>
      <c r="Q636" s="16">
        <f>VLOOKUP(A636,Result!A:D,3,FALSE)</f>
        <v>0</v>
      </c>
      <c r="R636" s="16">
        <f>VLOOKUP(A636,Result!A:E,5,FALSE)</f>
        <v>0</v>
      </c>
      <c r="S636" s="28">
        <f>P636+Q636+R636</f>
        <v>1.728</v>
      </c>
      <c r="T636" s="32">
        <f t="shared" si="42"/>
        <v>0</v>
      </c>
      <c r="U636" s="32">
        <f t="shared" si="43"/>
        <v>1261.44</v>
      </c>
      <c r="V636" s="33">
        <f t="shared" si="41"/>
        <v>328.5</v>
      </c>
      <c r="W636" s="34">
        <f t="shared" si="40"/>
        <v>1589.94</v>
      </c>
      <c r="X636" s="10"/>
      <c r="Y636" s="10"/>
      <c r="Z636" s="10"/>
      <c r="AA636" s="10"/>
      <c r="AB636" s="10"/>
      <c r="AC636" s="10"/>
      <c r="AD636" s="10"/>
      <c r="AE636" s="10"/>
      <c r="AF636" s="10"/>
      <c r="AG636" s="10"/>
      <c r="AH636" s="10"/>
      <c r="AI636" s="10"/>
    </row>
    <row r="637" spans="1:35" ht="15.75" customHeight="1" x14ac:dyDescent="0.25">
      <c r="A637" s="6">
        <v>1473</v>
      </c>
      <c r="B637" s="11" t="s">
        <v>112</v>
      </c>
      <c r="C637" s="11" t="s">
        <v>4566</v>
      </c>
      <c r="D637" s="11" t="s">
        <v>4877</v>
      </c>
      <c r="E637" s="12">
        <v>15780</v>
      </c>
      <c r="F637" s="17">
        <v>43998</v>
      </c>
      <c r="G637" s="12">
        <v>43905</v>
      </c>
      <c r="H637" s="11" t="s">
        <v>134</v>
      </c>
      <c r="I637" s="14" t="s">
        <v>4878</v>
      </c>
      <c r="J637" s="11" t="s">
        <v>4879</v>
      </c>
      <c r="K637" s="11" t="s">
        <v>4880</v>
      </c>
      <c r="L637" s="14" t="s">
        <v>4881</v>
      </c>
      <c r="M637" s="11" t="s">
        <v>4882</v>
      </c>
      <c r="N637" s="15">
        <v>4.4400000000000004</v>
      </c>
      <c r="O637" s="15" t="str">
        <f>VLOOKUP(A637,Result!A:D,2,FALSE)</f>
        <v>No</v>
      </c>
      <c r="P637" s="15">
        <f>VLOOKUP(A637,Result!A:D,4,FALSE)</f>
        <v>4.0510000000000002</v>
      </c>
      <c r="Q637" s="16">
        <f>VLOOKUP(A637,Result!A:D,3,FALSE)</f>
        <v>0.89599999999999991</v>
      </c>
      <c r="R637" s="16">
        <f>VLOOKUP(A637,Result!A:E,5,FALSE)</f>
        <v>0</v>
      </c>
      <c r="S637" s="28">
        <f>P637+Q637+R637</f>
        <v>4.9470000000000001</v>
      </c>
      <c r="T637" s="32">
        <f t="shared" si="42"/>
        <v>537.59999999999991</v>
      </c>
      <c r="U637" s="32">
        <f t="shared" si="43"/>
        <v>3611.31</v>
      </c>
      <c r="V637" s="33">
        <f t="shared" si="41"/>
        <v>328.5</v>
      </c>
      <c r="W637" s="34">
        <f t="shared" si="40"/>
        <v>3939.81</v>
      </c>
      <c r="X637" s="10"/>
      <c r="Y637" s="10"/>
      <c r="Z637" s="10"/>
      <c r="AA637" s="10"/>
      <c r="AB637" s="10"/>
      <c r="AC637" s="10"/>
      <c r="AD637" s="10"/>
      <c r="AE637" s="10"/>
      <c r="AF637" s="10"/>
      <c r="AG637" s="10"/>
      <c r="AH637" s="10"/>
      <c r="AI637" s="10"/>
    </row>
    <row r="638" spans="1:35" ht="15.75" customHeight="1" x14ac:dyDescent="0.25">
      <c r="A638" s="6">
        <v>1474</v>
      </c>
      <c r="B638" s="11" t="s">
        <v>112</v>
      </c>
      <c r="C638" s="11" t="s">
        <v>4566</v>
      </c>
      <c r="D638" s="11" t="s">
        <v>4883</v>
      </c>
      <c r="E638" s="12">
        <v>20224</v>
      </c>
      <c r="F638" s="17">
        <v>44000</v>
      </c>
      <c r="G638" s="12">
        <v>43873</v>
      </c>
      <c r="H638" s="11" t="s">
        <v>114</v>
      </c>
      <c r="I638" s="14" t="s">
        <v>4884</v>
      </c>
      <c r="J638" s="11" t="s">
        <v>80</v>
      </c>
      <c r="K638" s="11" t="s">
        <v>4585</v>
      </c>
      <c r="L638" s="14" t="s">
        <v>4885</v>
      </c>
      <c r="M638" s="11" t="s">
        <v>1717</v>
      </c>
      <c r="N638" s="15">
        <v>1.71</v>
      </c>
      <c r="O638" s="15" t="str">
        <f>VLOOKUP(A638,Result!A:D,2,FALSE)</f>
        <v>No</v>
      </c>
      <c r="P638" s="15">
        <f>VLOOKUP(A638,Result!A:D,4,FALSE)</f>
        <v>1.9430000000000001</v>
      </c>
      <c r="Q638" s="16">
        <f>VLOOKUP(A638,Result!A:D,3,FALSE)</f>
        <v>0.27100000000000002</v>
      </c>
      <c r="R638" s="16">
        <f>VLOOKUP(A638,Result!A:E,5,FALSE)</f>
        <v>0</v>
      </c>
      <c r="S638" s="28">
        <f>P638+Q638+R638</f>
        <v>2.214</v>
      </c>
      <c r="T638" s="32">
        <f t="shared" si="42"/>
        <v>162.6</v>
      </c>
      <c r="U638" s="32">
        <f t="shared" si="43"/>
        <v>1616.2199999999998</v>
      </c>
      <c r="V638" s="33">
        <f t="shared" si="41"/>
        <v>328.5</v>
      </c>
      <c r="W638" s="34">
        <f t="shared" si="40"/>
        <v>1944.7199999999998</v>
      </c>
      <c r="X638" s="10"/>
      <c r="Y638" s="10"/>
      <c r="Z638" s="10"/>
      <c r="AA638" s="10"/>
      <c r="AB638" s="10"/>
      <c r="AC638" s="10"/>
      <c r="AD638" s="10"/>
      <c r="AE638" s="10"/>
      <c r="AF638" s="10"/>
      <c r="AG638" s="10"/>
      <c r="AH638" s="10"/>
      <c r="AI638" s="10"/>
    </row>
    <row r="639" spans="1:35" ht="15.75" customHeight="1" x14ac:dyDescent="0.25">
      <c r="A639" s="6">
        <v>1475</v>
      </c>
      <c r="B639" s="11" t="s">
        <v>112</v>
      </c>
      <c r="C639" s="11" t="s">
        <v>4566</v>
      </c>
      <c r="D639" s="11" t="s">
        <v>4886</v>
      </c>
      <c r="E639" s="12">
        <v>18715</v>
      </c>
      <c r="F639" s="17">
        <v>44005</v>
      </c>
      <c r="G639" s="12">
        <v>43905</v>
      </c>
      <c r="H639" s="11" t="s">
        <v>78</v>
      </c>
      <c r="I639" s="14" t="s">
        <v>4887</v>
      </c>
      <c r="J639" s="11" t="s">
        <v>4888</v>
      </c>
      <c r="K639" s="11" t="s">
        <v>4889</v>
      </c>
      <c r="L639" s="14" t="s">
        <v>4890</v>
      </c>
      <c r="M639" s="11" t="s">
        <v>4891</v>
      </c>
      <c r="N639" s="15">
        <v>0.81</v>
      </c>
      <c r="O639" s="15" t="str">
        <f>VLOOKUP(A639,Result!A:D,2,FALSE)</f>
        <v>No</v>
      </c>
      <c r="P639" s="15">
        <f>VLOOKUP(A639,Result!A:D,4,FALSE)</f>
        <v>0.61199999999999999</v>
      </c>
      <c r="Q639" s="16">
        <f>VLOOKUP(A639,Result!A:D,3,FALSE)</f>
        <v>0.307</v>
      </c>
      <c r="R639" s="16">
        <f>VLOOKUP(A639,Result!A:E,5,FALSE)</f>
        <v>0</v>
      </c>
      <c r="S639" s="28">
        <f>P639+Q639+R639</f>
        <v>0.91900000000000004</v>
      </c>
      <c r="T639" s="32">
        <f t="shared" si="42"/>
        <v>184.19999999999996</v>
      </c>
      <c r="U639" s="32">
        <f t="shared" si="43"/>
        <v>670.87</v>
      </c>
      <c r="V639" s="33">
        <f t="shared" si="41"/>
        <v>328.5</v>
      </c>
      <c r="W639" s="34">
        <f t="shared" si="40"/>
        <v>999.37</v>
      </c>
      <c r="X639" s="10"/>
      <c r="Y639" s="10"/>
      <c r="Z639" s="10"/>
      <c r="AA639" s="10"/>
      <c r="AB639" s="10"/>
      <c r="AC639" s="10"/>
      <c r="AD639" s="10"/>
      <c r="AE639" s="10"/>
      <c r="AF639" s="10"/>
      <c r="AG639" s="10"/>
      <c r="AH639" s="10"/>
      <c r="AI639" s="10"/>
    </row>
    <row r="640" spans="1:35" ht="15.75" customHeight="1" x14ac:dyDescent="0.25">
      <c r="A640" s="6">
        <v>1476</v>
      </c>
      <c r="B640" s="11" t="s">
        <v>112</v>
      </c>
      <c r="C640" s="11" t="s">
        <v>4566</v>
      </c>
      <c r="D640" s="11" t="s">
        <v>4892</v>
      </c>
      <c r="E640" s="12">
        <v>24909</v>
      </c>
      <c r="F640" s="17">
        <v>44005</v>
      </c>
      <c r="G640" s="12">
        <v>43906</v>
      </c>
      <c r="H640" s="11" t="s">
        <v>78</v>
      </c>
      <c r="I640" s="14" t="s">
        <v>4893</v>
      </c>
      <c r="J640" s="11" t="s">
        <v>80</v>
      </c>
      <c r="K640" s="11" t="s">
        <v>4894</v>
      </c>
      <c r="L640" s="14" t="s">
        <v>82</v>
      </c>
      <c r="M640" s="11" t="s">
        <v>1609</v>
      </c>
      <c r="N640" s="15">
        <v>1.01</v>
      </c>
      <c r="O640" s="15" t="str">
        <f>VLOOKUP(A640,Result!A:D,2,FALSE)</f>
        <v>No</v>
      </c>
      <c r="P640" s="15">
        <f>VLOOKUP(A640,Result!A:D,4,FALSE)</f>
        <v>1.645</v>
      </c>
      <c r="Q640" s="16">
        <f>VLOOKUP(A640,Result!A:D,3,FALSE)</f>
        <v>0</v>
      </c>
      <c r="R640" s="16">
        <f>VLOOKUP(A640,Result!A:E,5,FALSE)</f>
        <v>0</v>
      </c>
      <c r="S640" s="28">
        <f>P640+Q640+R640</f>
        <v>1.645</v>
      </c>
      <c r="T640" s="32">
        <f t="shared" si="42"/>
        <v>0</v>
      </c>
      <c r="U640" s="32">
        <f t="shared" si="43"/>
        <v>1200.8499999999999</v>
      </c>
      <c r="V640" s="33">
        <f t="shared" si="41"/>
        <v>328.5</v>
      </c>
      <c r="W640" s="34">
        <f t="shared" si="40"/>
        <v>1529.35</v>
      </c>
      <c r="X640" s="10"/>
      <c r="Y640" s="10"/>
      <c r="Z640" s="10"/>
      <c r="AA640" s="10"/>
      <c r="AB640" s="10"/>
      <c r="AC640" s="10"/>
      <c r="AD640" s="10"/>
      <c r="AE640" s="10"/>
      <c r="AF640" s="10"/>
      <c r="AG640" s="10"/>
      <c r="AH640" s="10"/>
      <c r="AI640" s="10"/>
    </row>
    <row r="641" spans="1:35" ht="15.75" customHeight="1" x14ac:dyDescent="0.25">
      <c r="A641" s="6">
        <v>1478</v>
      </c>
      <c r="B641" s="11" t="s">
        <v>112</v>
      </c>
      <c r="C641" s="11" t="s">
        <v>4566</v>
      </c>
      <c r="D641" s="11" t="s">
        <v>4901</v>
      </c>
      <c r="E641" s="12">
        <v>23019</v>
      </c>
      <c r="F641" s="17">
        <v>44006</v>
      </c>
      <c r="G641" s="12">
        <v>43868</v>
      </c>
      <c r="H641" s="11" t="s">
        <v>114</v>
      </c>
      <c r="I641" s="14" t="s">
        <v>4902</v>
      </c>
      <c r="J641" s="11" t="s">
        <v>80</v>
      </c>
      <c r="K641" s="11" t="s">
        <v>4903</v>
      </c>
      <c r="L641" s="14" t="s">
        <v>82</v>
      </c>
      <c r="M641" s="11" t="s">
        <v>4904</v>
      </c>
      <c r="N641" s="15">
        <v>1.52</v>
      </c>
      <c r="O641" s="15" t="str">
        <f>VLOOKUP(A641,Result!A:D,2,FALSE)</f>
        <v>No</v>
      </c>
      <c r="P641" s="15">
        <f>VLOOKUP(A641,Result!A:D,4,FALSE)</f>
        <v>0.89500000000000002</v>
      </c>
      <c r="Q641" s="16">
        <f>VLOOKUP(A641,Result!A:D,3,FALSE)</f>
        <v>0</v>
      </c>
      <c r="R641" s="16">
        <f>VLOOKUP(A641,Result!A:E,5,FALSE)</f>
        <v>0</v>
      </c>
      <c r="S641" s="28">
        <f>P641+Q641+R641</f>
        <v>0.89500000000000002</v>
      </c>
      <c r="T641" s="32">
        <f t="shared" si="42"/>
        <v>0</v>
      </c>
      <c r="U641" s="32">
        <f t="shared" si="43"/>
        <v>653.35</v>
      </c>
      <c r="V641" s="33">
        <f t="shared" si="41"/>
        <v>328.5</v>
      </c>
      <c r="W641" s="34">
        <f t="shared" si="40"/>
        <v>981.85</v>
      </c>
      <c r="X641" s="10"/>
      <c r="Y641" s="10"/>
      <c r="Z641" s="10"/>
      <c r="AA641" s="10"/>
      <c r="AB641" s="10"/>
      <c r="AC641" s="10"/>
      <c r="AD641" s="10"/>
      <c r="AE641" s="10"/>
      <c r="AF641" s="10"/>
      <c r="AG641" s="10"/>
      <c r="AH641" s="10"/>
      <c r="AI641" s="10"/>
    </row>
    <row r="642" spans="1:35" ht="15.75" customHeight="1" x14ac:dyDescent="0.25">
      <c r="A642" s="6">
        <v>1479</v>
      </c>
      <c r="B642" s="11" t="s">
        <v>112</v>
      </c>
      <c r="C642" s="11" t="s">
        <v>4566</v>
      </c>
      <c r="D642" s="11" t="s">
        <v>4905</v>
      </c>
      <c r="E642" s="12">
        <v>18842</v>
      </c>
      <c r="F642" s="17">
        <v>44007</v>
      </c>
      <c r="G642" s="12">
        <v>43879</v>
      </c>
      <c r="H642" s="11" t="s">
        <v>78</v>
      </c>
      <c r="I642" s="14" t="s">
        <v>4906</v>
      </c>
      <c r="J642" s="11" t="s">
        <v>80</v>
      </c>
      <c r="K642" s="11" t="s">
        <v>82</v>
      </c>
      <c r="L642" s="14" t="s">
        <v>4907</v>
      </c>
      <c r="M642" s="11" t="s">
        <v>82</v>
      </c>
      <c r="N642" s="15">
        <v>0.72</v>
      </c>
      <c r="O642" s="15" t="str">
        <f>VLOOKUP(A642,Result!A:D,2,FALSE)</f>
        <v>No</v>
      </c>
      <c r="P642" s="15">
        <f>VLOOKUP(A642,Result!A:D,4,FALSE)</f>
        <v>0.51900000000000002</v>
      </c>
      <c r="Q642" s="16">
        <f>VLOOKUP(A642,Result!A:D,3,FALSE)</f>
        <v>0</v>
      </c>
      <c r="R642" s="16">
        <f>VLOOKUP(A642,Result!A:E,5,FALSE)</f>
        <v>0</v>
      </c>
      <c r="S642" s="28">
        <f>P642+Q642+R642</f>
        <v>0.51900000000000002</v>
      </c>
      <c r="T642" s="32">
        <f t="shared" si="42"/>
        <v>0</v>
      </c>
      <c r="U642" s="32">
        <f t="shared" si="43"/>
        <v>378.87</v>
      </c>
      <c r="V642" s="33">
        <f t="shared" si="41"/>
        <v>328.5</v>
      </c>
      <c r="W642" s="34">
        <f t="shared" si="40"/>
        <v>707.37</v>
      </c>
      <c r="X642" s="10"/>
      <c r="Y642" s="10"/>
      <c r="Z642" s="10"/>
      <c r="AA642" s="10"/>
      <c r="AB642" s="10"/>
      <c r="AC642" s="10"/>
      <c r="AD642" s="10"/>
      <c r="AE642" s="10"/>
      <c r="AF642" s="10"/>
      <c r="AG642" s="10"/>
      <c r="AH642" s="10"/>
      <c r="AI642" s="10"/>
    </row>
    <row r="643" spans="1:35" ht="15.75" customHeight="1" x14ac:dyDescent="0.25">
      <c r="A643" s="6">
        <v>1481</v>
      </c>
      <c r="B643" s="11" t="s">
        <v>112</v>
      </c>
      <c r="C643" s="11" t="s">
        <v>4566</v>
      </c>
      <c r="D643" s="11" t="s">
        <v>4913</v>
      </c>
      <c r="E643" s="12">
        <v>15850</v>
      </c>
      <c r="F643" s="17">
        <v>44008</v>
      </c>
      <c r="G643" s="12">
        <v>43868</v>
      </c>
      <c r="H643" s="11" t="s">
        <v>114</v>
      </c>
      <c r="I643" s="14" t="s">
        <v>97</v>
      </c>
      <c r="J643" s="11" t="s">
        <v>97</v>
      </c>
      <c r="K643" s="11" t="s">
        <v>82</v>
      </c>
      <c r="L643" s="14" t="s">
        <v>4914</v>
      </c>
      <c r="M643" s="11" t="s">
        <v>1593</v>
      </c>
      <c r="N643" s="15">
        <v>1.25</v>
      </c>
      <c r="O643" s="15" t="str">
        <f>VLOOKUP(A643,Result!A:D,2,FALSE)</f>
        <v>No</v>
      </c>
      <c r="P643" s="15">
        <f>VLOOKUP(A643,Result!A:D,4,FALSE)</f>
        <v>0</v>
      </c>
      <c r="Q643" s="16">
        <f>VLOOKUP(A643,Result!A:D,3,FALSE)</f>
        <v>0.214</v>
      </c>
      <c r="R643" s="16">
        <f>VLOOKUP(A643,Result!A:E,5,FALSE)</f>
        <v>0</v>
      </c>
      <c r="S643" s="28">
        <f>P643+Q643+R643</f>
        <v>0.214</v>
      </c>
      <c r="T643" s="32">
        <f t="shared" si="42"/>
        <v>128.39999999999998</v>
      </c>
      <c r="U643" s="32">
        <f t="shared" si="43"/>
        <v>156.22</v>
      </c>
      <c r="V643" s="33">
        <f t="shared" si="41"/>
        <v>328.5</v>
      </c>
      <c r="W643" s="34">
        <f t="shared" si="40"/>
        <v>484.72</v>
      </c>
      <c r="X643" s="10"/>
      <c r="Y643" s="10"/>
      <c r="Z643" s="10"/>
      <c r="AA643" s="10"/>
      <c r="AB643" s="10"/>
      <c r="AC643" s="10"/>
      <c r="AD643" s="10"/>
      <c r="AE643" s="10"/>
      <c r="AF643" s="10"/>
      <c r="AG643" s="10"/>
      <c r="AH643" s="10"/>
      <c r="AI643" s="10"/>
    </row>
    <row r="644" spans="1:35" ht="15.75" customHeight="1" x14ac:dyDescent="0.25">
      <c r="A644" s="6">
        <v>1483</v>
      </c>
      <c r="B644" s="11" t="s">
        <v>112</v>
      </c>
      <c r="C644" s="11" t="s">
        <v>4566</v>
      </c>
      <c r="D644" s="11" t="s">
        <v>4917</v>
      </c>
      <c r="E644" s="12">
        <v>14703</v>
      </c>
      <c r="F644" s="17">
        <v>44011</v>
      </c>
      <c r="G644" s="12">
        <v>43856</v>
      </c>
      <c r="H644" s="11" t="s">
        <v>78</v>
      </c>
      <c r="I644" s="14" t="s">
        <v>4918</v>
      </c>
      <c r="J644" s="11" t="s">
        <v>4919</v>
      </c>
      <c r="K644" s="11" t="s">
        <v>4920</v>
      </c>
      <c r="L644" s="14" t="s">
        <v>82</v>
      </c>
      <c r="M644" s="11" t="s">
        <v>4921</v>
      </c>
      <c r="N644" s="15">
        <v>2.09</v>
      </c>
      <c r="O644" s="15" t="str">
        <f>VLOOKUP(A644,Result!A:D,2,FALSE)</f>
        <v>No</v>
      </c>
      <c r="P644" s="15">
        <f>VLOOKUP(A644,Result!A:D,4,FALSE)</f>
        <v>1.867</v>
      </c>
      <c r="Q644" s="16">
        <f>VLOOKUP(A644,Result!A:D,3,FALSE)</f>
        <v>0</v>
      </c>
      <c r="R644" s="16">
        <f>VLOOKUP(A644,Result!A:E,5,FALSE)</f>
        <v>0</v>
      </c>
      <c r="S644" s="28">
        <f>P644+Q644+R644</f>
        <v>1.867</v>
      </c>
      <c r="T644" s="32">
        <f t="shared" si="42"/>
        <v>0</v>
      </c>
      <c r="U644" s="32">
        <f t="shared" si="43"/>
        <v>1362.9099999999999</v>
      </c>
      <c r="V644" s="33">
        <f t="shared" si="41"/>
        <v>328.5</v>
      </c>
      <c r="W644" s="34">
        <f t="shared" si="40"/>
        <v>1691.4099999999999</v>
      </c>
      <c r="X644" s="10"/>
      <c r="Y644" s="10"/>
      <c r="Z644" s="10"/>
      <c r="AA644" s="10"/>
      <c r="AB644" s="10"/>
      <c r="AC644" s="10"/>
      <c r="AD644" s="10"/>
      <c r="AE644" s="10"/>
      <c r="AF644" s="10"/>
      <c r="AG644" s="10"/>
      <c r="AH644" s="10"/>
      <c r="AI644" s="10"/>
    </row>
    <row r="645" spans="1:35" ht="15.75" customHeight="1" x14ac:dyDescent="0.25">
      <c r="A645" s="6">
        <v>1485</v>
      </c>
      <c r="B645" s="11" t="s">
        <v>112</v>
      </c>
      <c r="C645" s="11" t="s">
        <v>4566</v>
      </c>
      <c r="D645" s="11" t="s">
        <v>4926</v>
      </c>
      <c r="E645" s="12">
        <v>19486</v>
      </c>
      <c r="F645" s="17">
        <v>44012</v>
      </c>
      <c r="G645" s="12">
        <v>43910</v>
      </c>
      <c r="H645" s="11" t="s">
        <v>78</v>
      </c>
      <c r="I645" s="14" t="s">
        <v>4927</v>
      </c>
      <c r="J645" s="11" t="s">
        <v>80</v>
      </c>
      <c r="K645" s="11" t="s">
        <v>4928</v>
      </c>
      <c r="L645" s="14" t="s">
        <v>4929</v>
      </c>
      <c r="M645" s="11" t="s">
        <v>4930</v>
      </c>
      <c r="N645" s="15" t="s">
        <v>85</v>
      </c>
      <c r="O645" s="15" t="str">
        <f>VLOOKUP(A645,Result!A:D,2,FALSE)</f>
        <v>No</v>
      </c>
      <c r="P645" s="15">
        <f>VLOOKUP(A645,Result!A:D,4,FALSE)</f>
        <v>1.4710000000000001</v>
      </c>
      <c r="Q645" s="16">
        <f>VLOOKUP(A645,Result!A:D,3,FALSE)</f>
        <v>0.30499999999999999</v>
      </c>
      <c r="R645" s="16">
        <f>VLOOKUP(A645,Result!A:E,5,FALSE)</f>
        <v>0</v>
      </c>
      <c r="S645" s="28">
        <f>P645+Q645+R645</f>
        <v>1.776</v>
      </c>
      <c r="T645" s="32">
        <f t="shared" si="42"/>
        <v>183</v>
      </c>
      <c r="U645" s="32">
        <f t="shared" si="43"/>
        <v>1296.4799999999998</v>
      </c>
      <c r="V645" s="33">
        <f t="shared" si="41"/>
        <v>328.5</v>
      </c>
      <c r="W645" s="34">
        <f t="shared" si="40"/>
        <v>1624.9799999999998</v>
      </c>
      <c r="X645" s="10"/>
      <c r="Y645" s="10"/>
      <c r="Z645" s="10"/>
      <c r="AA645" s="10"/>
      <c r="AB645" s="10"/>
      <c r="AC645" s="10"/>
      <c r="AD645" s="10"/>
      <c r="AE645" s="10"/>
      <c r="AF645" s="10"/>
      <c r="AG645" s="10"/>
      <c r="AH645" s="10"/>
      <c r="AI645" s="10"/>
    </row>
    <row r="646" spans="1:35" ht="15.75" customHeight="1" x14ac:dyDescent="0.25">
      <c r="A646" s="6">
        <v>1486</v>
      </c>
      <c r="B646" s="11" t="s">
        <v>112</v>
      </c>
      <c r="C646" s="11" t="s">
        <v>4566</v>
      </c>
      <c r="D646" s="11" t="s">
        <v>4931</v>
      </c>
      <c r="E646" s="12">
        <v>19908</v>
      </c>
      <c r="F646" s="17">
        <v>44012</v>
      </c>
      <c r="G646" s="12">
        <v>43909</v>
      </c>
      <c r="H646" s="11" t="s">
        <v>134</v>
      </c>
      <c r="I646" s="14" t="s">
        <v>4932</v>
      </c>
      <c r="J646" s="11" t="s">
        <v>4933</v>
      </c>
      <c r="K646" s="11" t="s">
        <v>4934</v>
      </c>
      <c r="L646" s="14" t="s">
        <v>82</v>
      </c>
      <c r="M646" s="11" t="s">
        <v>4935</v>
      </c>
      <c r="N646" s="15" t="s">
        <v>85</v>
      </c>
      <c r="O646" s="15" t="str">
        <f>VLOOKUP(A646,Result!A:D,2,FALSE)</f>
        <v>No</v>
      </c>
      <c r="P646" s="15">
        <f>VLOOKUP(A646,Result!A:D,4,FALSE)</f>
        <v>1.9670000000000001</v>
      </c>
      <c r="Q646" s="16">
        <f>VLOOKUP(A646,Result!A:D,3,FALSE)</f>
        <v>0</v>
      </c>
      <c r="R646" s="16">
        <f>VLOOKUP(A646,Result!A:E,5,FALSE)</f>
        <v>0</v>
      </c>
      <c r="S646" s="28">
        <f>P646+Q646+R646</f>
        <v>1.9670000000000001</v>
      </c>
      <c r="T646" s="32">
        <f t="shared" si="42"/>
        <v>0</v>
      </c>
      <c r="U646" s="32">
        <f t="shared" si="43"/>
        <v>1435.91</v>
      </c>
      <c r="V646" s="33">
        <f t="shared" si="41"/>
        <v>328.5</v>
      </c>
      <c r="W646" s="34">
        <f t="shared" si="40"/>
        <v>1764.41</v>
      </c>
      <c r="X646" s="10"/>
      <c r="Y646" s="10"/>
      <c r="Z646" s="10"/>
      <c r="AA646" s="10"/>
      <c r="AB646" s="10"/>
      <c r="AC646" s="10"/>
      <c r="AD646" s="10"/>
      <c r="AE646" s="10"/>
      <c r="AF646" s="10"/>
      <c r="AG646" s="10"/>
      <c r="AH646" s="10"/>
      <c r="AI646" s="10"/>
    </row>
    <row r="647" spans="1:35" ht="15.75" customHeight="1" x14ac:dyDescent="0.25">
      <c r="A647" s="6">
        <v>1487</v>
      </c>
      <c r="B647" s="11" t="s">
        <v>112</v>
      </c>
      <c r="C647" s="11" t="s">
        <v>4566</v>
      </c>
      <c r="D647" s="11" t="s">
        <v>4936</v>
      </c>
      <c r="E647" s="12">
        <v>19103</v>
      </c>
      <c r="F647" s="17">
        <v>44013</v>
      </c>
      <c r="G647" s="12">
        <v>43888</v>
      </c>
      <c r="H647" s="11" t="s">
        <v>78</v>
      </c>
      <c r="I647" s="14" t="s">
        <v>4937</v>
      </c>
      <c r="J647" s="11" t="s">
        <v>80</v>
      </c>
      <c r="K647" s="11" t="s">
        <v>82</v>
      </c>
      <c r="L647" s="14" t="s">
        <v>82</v>
      </c>
      <c r="M647" s="11" t="s">
        <v>4938</v>
      </c>
      <c r="N647" s="15">
        <v>0.31</v>
      </c>
      <c r="O647" s="15" t="str">
        <f>VLOOKUP(A647,Result!A:D,2,FALSE)</f>
        <v>No</v>
      </c>
      <c r="P647" s="15">
        <f>VLOOKUP(A647,Result!A:D,4,FALSE)</f>
        <v>0.56699999999999995</v>
      </c>
      <c r="Q647" s="16">
        <f>VLOOKUP(A647,Result!A:D,3,FALSE)</f>
        <v>0</v>
      </c>
      <c r="R647" s="16">
        <f>VLOOKUP(A647,Result!A:E,5,FALSE)</f>
        <v>0</v>
      </c>
      <c r="S647" s="28">
        <f>P647+Q647+R647</f>
        <v>0.56699999999999995</v>
      </c>
      <c r="T647" s="32">
        <f t="shared" si="42"/>
        <v>0</v>
      </c>
      <c r="U647" s="32">
        <f t="shared" si="43"/>
        <v>413.90999999999997</v>
      </c>
      <c r="V647" s="33">
        <f t="shared" si="41"/>
        <v>328.5</v>
      </c>
      <c r="W647" s="34">
        <f t="shared" si="40"/>
        <v>742.41</v>
      </c>
      <c r="X647" s="10"/>
      <c r="Y647" s="10"/>
      <c r="Z647" s="10"/>
      <c r="AA647" s="10"/>
      <c r="AB647" s="10"/>
      <c r="AC647" s="10"/>
      <c r="AD647" s="10"/>
      <c r="AE647" s="10"/>
      <c r="AF647" s="10"/>
      <c r="AG647" s="10"/>
      <c r="AH647" s="10"/>
      <c r="AI647" s="10"/>
    </row>
    <row r="648" spans="1:35" ht="15.75" customHeight="1" x14ac:dyDescent="0.25">
      <c r="A648" s="6">
        <v>1488</v>
      </c>
      <c r="B648" s="11" t="s">
        <v>112</v>
      </c>
      <c r="C648" s="11" t="s">
        <v>4566</v>
      </c>
      <c r="D648" s="11" t="s">
        <v>4939</v>
      </c>
      <c r="E648" s="12">
        <v>18947</v>
      </c>
      <c r="F648" s="17">
        <v>44014</v>
      </c>
      <c r="G648" s="12">
        <v>43910</v>
      </c>
      <c r="H648" s="11" t="s">
        <v>78</v>
      </c>
      <c r="I648" s="14" t="s">
        <v>4940</v>
      </c>
      <c r="J648" s="11" t="s">
        <v>4941</v>
      </c>
      <c r="K648" s="11" t="s">
        <v>4942</v>
      </c>
      <c r="L648" s="14" t="s">
        <v>4943</v>
      </c>
      <c r="M648" s="11" t="s">
        <v>4944</v>
      </c>
      <c r="N648" s="15">
        <v>2.86</v>
      </c>
      <c r="O648" s="15" t="str">
        <f>VLOOKUP(A648,Result!A:D,2,FALSE)</f>
        <v>No</v>
      </c>
      <c r="P648" s="15">
        <f>VLOOKUP(A648,Result!A:D,4,FALSE)</f>
        <v>3.0139999999999998</v>
      </c>
      <c r="Q648" s="16">
        <f>VLOOKUP(A648,Result!A:D,3,FALSE)</f>
        <v>0.51900000000000002</v>
      </c>
      <c r="R648" s="16">
        <f>VLOOKUP(A648,Result!A:E,5,FALSE)</f>
        <v>0.152</v>
      </c>
      <c r="S648" s="28">
        <f>P648+Q648+R648</f>
        <v>3.6850000000000001</v>
      </c>
      <c r="T648" s="32">
        <f t="shared" si="42"/>
        <v>402.6</v>
      </c>
      <c r="U648" s="32">
        <f t="shared" si="43"/>
        <v>2690.0499999999997</v>
      </c>
      <c r="V648" s="33">
        <f t="shared" si="41"/>
        <v>328.5</v>
      </c>
      <c r="W648" s="34">
        <f t="shared" si="40"/>
        <v>3018.5499999999997</v>
      </c>
      <c r="X648" s="10"/>
      <c r="Y648" s="10"/>
      <c r="Z648" s="10"/>
      <c r="AA648" s="10"/>
      <c r="AB648" s="10"/>
      <c r="AC648" s="10"/>
      <c r="AD648" s="10"/>
      <c r="AE648" s="10"/>
      <c r="AF648" s="10"/>
      <c r="AG648" s="10"/>
      <c r="AH648" s="10"/>
      <c r="AI648" s="10"/>
    </row>
    <row r="649" spans="1:35" ht="15.75" customHeight="1" x14ac:dyDescent="0.25">
      <c r="A649" s="6">
        <v>1491</v>
      </c>
      <c r="B649" s="11" t="s">
        <v>112</v>
      </c>
      <c r="C649" s="11" t="s">
        <v>4566</v>
      </c>
      <c r="D649" s="11" t="s">
        <v>4953</v>
      </c>
      <c r="E649" s="12">
        <v>20528</v>
      </c>
      <c r="F649" s="17">
        <v>44020</v>
      </c>
      <c r="G649" s="12">
        <v>43871</v>
      </c>
      <c r="H649" s="11" t="s">
        <v>114</v>
      </c>
      <c r="I649" s="14" t="s">
        <v>4954</v>
      </c>
      <c r="J649" s="11" t="s">
        <v>80</v>
      </c>
      <c r="K649" s="11" t="s">
        <v>82</v>
      </c>
      <c r="L649" s="14" t="s">
        <v>82</v>
      </c>
      <c r="M649" s="11"/>
      <c r="N649" s="15">
        <v>0.53</v>
      </c>
      <c r="O649" s="15" t="str">
        <f>VLOOKUP(A649,Result!A:D,2,FALSE)</f>
        <v>No</v>
      </c>
      <c r="P649" s="15">
        <f>VLOOKUP(A649,Result!A:D,4,FALSE)</f>
        <v>0.35299999999999998</v>
      </c>
      <c r="Q649" s="16">
        <f>VLOOKUP(A649,Result!A:D,3,FALSE)</f>
        <v>0</v>
      </c>
      <c r="R649" s="16">
        <f>VLOOKUP(A649,Result!A:E,5,FALSE)</f>
        <v>0</v>
      </c>
      <c r="S649" s="28">
        <f>P649+Q649+R649</f>
        <v>0.35299999999999998</v>
      </c>
      <c r="T649" s="32">
        <f t="shared" si="42"/>
        <v>0</v>
      </c>
      <c r="U649" s="32">
        <f t="shared" si="43"/>
        <v>257.68999999999994</v>
      </c>
      <c r="V649" s="33">
        <f t="shared" si="41"/>
        <v>328.5</v>
      </c>
      <c r="W649" s="34">
        <f t="shared" si="40"/>
        <v>586.18999999999994</v>
      </c>
      <c r="X649" s="10"/>
      <c r="Y649" s="10"/>
      <c r="Z649" s="10"/>
      <c r="AA649" s="10"/>
      <c r="AB649" s="10"/>
      <c r="AC649" s="10"/>
      <c r="AD649" s="10"/>
      <c r="AE649" s="10"/>
      <c r="AF649" s="10"/>
      <c r="AG649" s="10"/>
      <c r="AH649" s="10"/>
      <c r="AI649" s="10"/>
    </row>
    <row r="650" spans="1:35" ht="15.75" customHeight="1" x14ac:dyDescent="0.25">
      <c r="A650" s="6">
        <v>1496</v>
      </c>
      <c r="B650" s="11" t="s">
        <v>112</v>
      </c>
      <c r="C650" s="11" t="s">
        <v>4566</v>
      </c>
      <c r="D650" s="11" t="s">
        <v>4971</v>
      </c>
      <c r="E650" s="12">
        <v>17323</v>
      </c>
      <c r="F650" s="17">
        <v>44021</v>
      </c>
      <c r="G650" s="12">
        <v>43910</v>
      </c>
      <c r="H650" s="11" t="s">
        <v>78</v>
      </c>
      <c r="I650" s="14" t="s">
        <v>4972</v>
      </c>
      <c r="J650" s="11" t="s">
        <v>4973</v>
      </c>
      <c r="K650" s="11" t="s">
        <v>4974</v>
      </c>
      <c r="L650" s="14" t="s">
        <v>82</v>
      </c>
      <c r="M650" s="11" t="s">
        <v>4975</v>
      </c>
      <c r="N650" s="15">
        <v>0.92</v>
      </c>
      <c r="O650" s="15" t="str">
        <f>VLOOKUP(A650,Result!A:D,2,FALSE)</f>
        <v>No</v>
      </c>
      <c r="P650" s="15">
        <f>VLOOKUP(A650,Result!A:D,4,FALSE)</f>
        <v>0.307</v>
      </c>
      <c r="Q650" s="16">
        <f>VLOOKUP(A650,Result!A:D,3,FALSE)</f>
        <v>0</v>
      </c>
      <c r="R650" s="16">
        <f>VLOOKUP(A650,Result!A:E,5,FALSE)</f>
        <v>0</v>
      </c>
      <c r="S650" s="28">
        <f>P650+Q650+R650</f>
        <v>0.307</v>
      </c>
      <c r="T650" s="32">
        <f t="shared" si="42"/>
        <v>0</v>
      </c>
      <c r="U650" s="32">
        <f t="shared" si="43"/>
        <v>224.11</v>
      </c>
      <c r="V650" s="33">
        <f t="shared" si="41"/>
        <v>328.5</v>
      </c>
      <c r="W650" s="34">
        <f t="shared" si="40"/>
        <v>552.61</v>
      </c>
      <c r="X650" s="10"/>
      <c r="Y650" s="10"/>
      <c r="Z650" s="10"/>
      <c r="AA650" s="10"/>
      <c r="AB650" s="10"/>
      <c r="AC650" s="10"/>
      <c r="AD650" s="10"/>
      <c r="AE650" s="10"/>
      <c r="AF650" s="10"/>
      <c r="AG650" s="10"/>
      <c r="AH650" s="10"/>
      <c r="AI650" s="10"/>
    </row>
    <row r="651" spans="1:35" ht="15.75" customHeight="1" x14ac:dyDescent="0.25">
      <c r="A651" s="6">
        <v>1497</v>
      </c>
      <c r="B651" s="11" t="s">
        <v>112</v>
      </c>
      <c r="C651" s="11" t="s">
        <v>4566</v>
      </c>
      <c r="D651" s="11" t="s">
        <v>4976</v>
      </c>
      <c r="E651" s="12">
        <v>19433</v>
      </c>
      <c r="F651" s="17">
        <v>44021</v>
      </c>
      <c r="G651" s="12">
        <v>43850</v>
      </c>
      <c r="H651" s="11" t="s">
        <v>78</v>
      </c>
      <c r="I651" s="14" t="s">
        <v>4977</v>
      </c>
      <c r="J651" s="11" t="s">
        <v>80</v>
      </c>
      <c r="K651" s="11" t="s">
        <v>4978</v>
      </c>
      <c r="L651" s="14" t="s">
        <v>4979</v>
      </c>
      <c r="M651" s="11" t="s">
        <v>4980</v>
      </c>
      <c r="N651" s="15">
        <v>3.36</v>
      </c>
      <c r="O651" s="15" t="str">
        <f>VLOOKUP(A651,Result!A:D,2,FALSE)</f>
        <v>No</v>
      </c>
      <c r="P651" s="15">
        <f>VLOOKUP(A651,Result!A:D,4,FALSE)</f>
        <v>4.8130000000000006</v>
      </c>
      <c r="Q651" s="16">
        <f>VLOOKUP(A651,Result!A:D,3,FALSE)</f>
        <v>0.65200000000000002</v>
      </c>
      <c r="R651" s="16">
        <f>VLOOKUP(A651,Result!A:E,5,FALSE)</f>
        <v>0</v>
      </c>
      <c r="S651" s="28">
        <f>P651+Q651+R651</f>
        <v>5.4650000000000007</v>
      </c>
      <c r="T651" s="32">
        <f t="shared" si="42"/>
        <v>391.20000000000005</v>
      </c>
      <c r="U651" s="32">
        <f t="shared" si="43"/>
        <v>3989.4500000000003</v>
      </c>
      <c r="V651" s="33">
        <f t="shared" si="41"/>
        <v>328.5</v>
      </c>
      <c r="W651" s="34">
        <f t="shared" si="40"/>
        <v>4317.9500000000007</v>
      </c>
      <c r="X651" s="10"/>
      <c r="Y651" s="10"/>
      <c r="Z651" s="10"/>
      <c r="AA651" s="10"/>
      <c r="AB651" s="10"/>
      <c r="AC651" s="10"/>
      <c r="AD651" s="10"/>
      <c r="AE651" s="10"/>
      <c r="AF651" s="10"/>
      <c r="AG651" s="10"/>
      <c r="AH651" s="10"/>
      <c r="AI651" s="10"/>
    </row>
    <row r="652" spans="1:35" ht="15.75" customHeight="1" x14ac:dyDescent="0.25">
      <c r="A652" s="6">
        <v>1498</v>
      </c>
      <c r="B652" s="11" t="s">
        <v>112</v>
      </c>
      <c r="C652" s="11" t="s">
        <v>4566</v>
      </c>
      <c r="D652" s="11" t="s">
        <v>4981</v>
      </c>
      <c r="E652" s="12">
        <v>21916</v>
      </c>
      <c r="F652" s="17">
        <v>44022</v>
      </c>
      <c r="G652" s="12">
        <v>43859</v>
      </c>
      <c r="H652" s="11" t="s">
        <v>78</v>
      </c>
      <c r="I652" s="14" t="s">
        <v>4982</v>
      </c>
      <c r="J652" s="11" t="s">
        <v>80</v>
      </c>
      <c r="K652" s="11" t="s">
        <v>4983</v>
      </c>
      <c r="L652" s="14" t="s">
        <v>4984</v>
      </c>
      <c r="M652" s="11" t="s">
        <v>4985</v>
      </c>
      <c r="N652" s="15">
        <v>2.02</v>
      </c>
      <c r="O652" s="15" t="str">
        <f>VLOOKUP(A652,Result!A:D,2,FALSE)</f>
        <v>No</v>
      </c>
      <c r="P652" s="15">
        <f>VLOOKUP(A652,Result!A:D,4,FALSE)</f>
        <v>2.5790000000000011</v>
      </c>
      <c r="Q652" s="16">
        <f>VLOOKUP(A652,Result!A:D,3,FALSE)</f>
        <v>0.14299999999999999</v>
      </c>
      <c r="R652" s="16">
        <f>VLOOKUP(A652,Result!A:E,5,FALSE)</f>
        <v>0</v>
      </c>
      <c r="S652" s="28">
        <f>P652+Q652+R652</f>
        <v>2.7220000000000009</v>
      </c>
      <c r="T652" s="32">
        <f t="shared" si="42"/>
        <v>85.8</v>
      </c>
      <c r="U652" s="32">
        <f t="shared" si="43"/>
        <v>1987.0600000000006</v>
      </c>
      <c r="V652" s="33">
        <f t="shared" si="41"/>
        <v>328.5</v>
      </c>
      <c r="W652" s="34">
        <f t="shared" si="40"/>
        <v>2315.5600000000004</v>
      </c>
      <c r="X652" s="10"/>
      <c r="Y652" s="10"/>
      <c r="Z652" s="10"/>
      <c r="AA652" s="10"/>
      <c r="AB652" s="10"/>
      <c r="AC652" s="10"/>
      <c r="AD652" s="10"/>
      <c r="AE652" s="10"/>
      <c r="AF652" s="10"/>
      <c r="AG652" s="10"/>
      <c r="AH652" s="10"/>
      <c r="AI652" s="10"/>
    </row>
    <row r="653" spans="1:35" ht="15.75" customHeight="1" x14ac:dyDescent="0.25">
      <c r="A653" s="6">
        <v>1500</v>
      </c>
      <c r="B653" s="11" t="s">
        <v>112</v>
      </c>
      <c r="C653" s="11" t="s">
        <v>4566</v>
      </c>
      <c r="D653" s="11" t="s">
        <v>4991</v>
      </c>
      <c r="E653" s="12">
        <v>24067</v>
      </c>
      <c r="F653" s="17">
        <v>44025</v>
      </c>
      <c r="G653" s="12">
        <v>43872</v>
      </c>
      <c r="H653" s="11" t="s">
        <v>114</v>
      </c>
      <c r="I653" s="14" t="s">
        <v>4992</v>
      </c>
      <c r="J653" s="11" t="s">
        <v>80</v>
      </c>
      <c r="K653" s="11" t="s">
        <v>4993</v>
      </c>
      <c r="L653" s="14" t="s">
        <v>4994</v>
      </c>
      <c r="M653" s="11" t="s">
        <v>4995</v>
      </c>
      <c r="N653" s="15">
        <v>2.4500000000000002</v>
      </c>
      <c r="O653" s="15" t="str">
        <f>VLOOKUP(A653,Result!A:D,2,FALSE)</f>
        <v>No</v>
      </c>
      <c r="P653" s="15">
        <f>VLOOKUP(A653,Result!A:D,4,FALSE)</f>
        <v>1.627</v>
      </c>
      <c r="Q653" s="16">
        <f>VLOOKUP(A653,Result!A:D,3,FALSE)</f>
        <v>0.214</v>
      </c>
      <c r="R653" s="16">
        <f>VLOOKUP(A653,Result!A:E,5,FALSE)</f>
        <v>0</v>
      </c>
      <c r="S653" s="28">
        <f>P653+Q653+R653</f>
        <v>1.841</v>
      </c>
      <c r="T653" s="32">
        <f t="shared" si="42"/>
        <v>128.39999999999998</v>
      </c>
      <c r="U653" s="32">
        <f t="shared" si="43"/>
        <v>1343.9299999999998</v>
      </c>
      <c r="V653" s="33">
        <f t="shared" si="41"/>
        <v>328.5</v>
      </c>
      <c r="W653" s="34">
        <f t="shared" si="40"/>
        <v>1672.4299999999998</v>
      </c>
      <c r="X653" s="10"/>
      <c r="Y653" s="10"/>
      <c r="Z653" s="10"/>
      <c r="AA653" s="10"/>
      <c r="AB653" s="10"/>
      <c r="AC653" s="10"/>
      <c r="AD653" s="10"/>
      <c r="AE653" s="10"/>
      <c r="AF653" s="10"/>
      <c r="AG653" s="10"/>
      <c r="AH653" s="10"/>
      <c r="AI653" s="10"/>
    </row>
    <row r="654" spans="1:35" ht="15.75" customHeight="1" x14ac:dyDescent="0.25">
      <c r="A654" s="6">
        <v>1502</v>
      </c>
      <c r="B654" s="11" t="s">
        <v>112</v>
      </c>
      <c r="C654" s="11" t="s">
        <v>4566</v>
      </c>
      <c r="D654" s="11" t="s">
        <v>4999</v>
      </c>
      <c r="E654" s="12">
        <v>24090</v>
      </c>
      <c r="F654" s="17">
        <v>44026</v>
      </c>
      <c r="G654" s="12">
        <v>43910</v>
      </c>
      <c r="H654" s="11" t="s">
        <v>78</v>
      </c>
      <c r="I654" s="14" t="s">
        <v>5000</v>
      </c>
      <c r="J654" s="11" t="s">
        <v>80</v>
      </c>
      <c r="K654" s="11" t="s">
        <v>5001</v>
      </c>
      <c r="L654" s="14" t="s">
        <v>5002</v>
      </c>
      <c r="M654" s="11" t="s">
        <v>5003</v>
      </c>
      <c r="N654" s="15">
        <v>4.07</v>
      </c>
      <c r="O654" s="15" t="str">
        <f>VLOOKUP(A654,Result!A:D,2,FALSE)</f>
        <v>No</v>
      </c>
      <c r="P654" s="15">
        <f>VLOOKUP(A654,Result!A:D,4,FALSE)</f>
        <v>4.3090000000000011</v>
      </c>
      <c r="Q654" s="16">
        <f>VLOOKUP(A654,Result!A:D,3,FALSE)</f>
        <v>0</v>
      </c>
      <c r="R654" s="16">
        <f>VLOOKUP(A654,Result!A:E,5,FALSE)</f>
        <v>0</v>
      </c>
      <c r="S654" s="28">
        <f>P654+Q654+R654</f>
        <v>4.3090000000000011</v>
      </c>
      <c r="T654" s="32">
        <f t="shared" si="42"/>
        <v>0</v>
      </c>
      <c r="U654" s="32">
        <f t="shared" si="43"/>
        <v>3145.5700000000006</v>
      </c>
      <c r="V654" s="33">
        <f t="shared" si="41"/>
        <v>328.5</v>
      </c>
      <c r="W654" s="34">
        <f t="shared" si="40"/>
        <v>3474.0700000000006</v>
      </c>
      <c r="X654" s="10"/>
      <c r="Y654" s="10"/>
      <c r="Z654" s="10"/>
      <c r="AA654" s="10"/>
      <c r="AB654" s="10"/>
      <c r="AC654" s="10"/>
      <c r="AD654" s="10"/>
      <c r="AE654" s="10"/>
      <c r="AF654" s="10"/>
      <c r="AG654" s="10"/>
      <c r="AH654" s="10"/>
      <c r="AI654" s="10"/>
    </row>
    <row r="655" spans="1:35" ht="15.75" customHeight="1" x14ac:dyDescent="0.25">
      <c r="A655" s="6">
        <v>1504</v>
      </c>
      <c r="B655" s="11" t="s">
        <v>112</v>
      </c>
      <c r="C655" s="11" t="s">
        <v>4566</v>
      </c>
      <c r="D655" s="11" t="s">
        <v>5005</v>
      </c>
      <c r="E655" s="12">
        <v>13347</v>
      </c>
      <c r="F655" s="17">
        <v>44026</v>
      </c>
      <c r="G655" s="12">
        <v>43910</v>
      </c>
      <c r="H655" s="11" t="s">
        <v>78</v>
      </c>
      <c r="I655" s="14" t="s">
        <v>5006</v>
      </c>
      <c r="J655" s="11" t="s">
        <v>80</v>
      </c>
      <c r="K655" s="11" t="s">
        <v>5007</v>
      </c>
      <c r="L655" s="14" t="s">
        <v>82</v>
      </c>
      <c r="M655" s="11" t="s">
        <v>5008</v>
      </c>
      <c r="N655" s="15">
        <v>1.46</v>
      </c>
      <c r="O655" s="15" t="str">
        <f>VLOOKUP(A655,Result!A:D,2,FALSE)</f>
        <v>No</v>
      </c>
      <c r="P655" s="15">
        <f>VLOOKUP(A655,Result!A:D,4,FALSE)</f>
        <v>1.036</v>
      </c>
      <c r="Q655" s="16">
        <f>VLOOKUP(A655,Result!A:D,3,FALSE)</f>
        <v>0</v>
      </c>
      <c r="R655" s="16">
        <f>VLOOKUP(A655,Result!A:E,5,FALSE)</f>
        <v>0.20200000000000001</v>
      </c>
      <c r="S655" s="28">
        <f>P655+Q655+R655</f>
        <v>1.238</v>
      </c>
      <c r="T655" s="32">
        <f t="shared" si="42"/>
        <v>121.2</v>
      </c>
      <c r="U655" s="32">
        <f t="shared" si="43"/>
        <v>903.7399999999999</v>
      </c>
      <c r="V655" s="33">
        <f t="shared" si="41"/>
        <v>328.5</v>
      </c>
      <c r="W655" s="34">
        <f t="shared" si="40"/>
        <v>1232.2399999999998</v>
      </c>
      <c r="X655" s="10"/>
      <c r="Y655" s="10"/>
      <c r="Z655" s="10"/>
      <c r="AA655" s="10"/>
      <c r="AB655" s="10"/>
      <c r="AC655" s="10"/>
      <c r="AD655" s="10"/>
      <c r="AE655" s="10"/>
      <c r="AF655" s="10"/>
      <c r="AG655" s="10"/>
      <c r="AH655" s="10"/>
      <c r="AI655" s="10"/>
    </row>
    <row r="656" spans="1:35" ht="15.75" customHeight="1" x14ac:dyDescent="0.25">
      <c r="A656" s="6">
        <v>1507</v>
      </c>
      <c r="B656" s="11" t="s">
        <v>112</v>
      </c>
      <c r="C656" s="11" t="s">
        <v>4566</v>
      </c>
      <c r="D656" s="11" t="s">
        <v>5016</v>
      </c>
      <c r="E656" s="12">
        <v>14984</v>
      </c>
      <c r="F656" s="17">
        <v>44034</v>
      </c>
      <c r="G656" s="12">
        <v>43910</v>
      </c>
      <c r="H656" s="11" t="s">
        <v>78</v>
      </c>
      <c r="I656" s="14" t="s">
        <v>5017</v>
      </c>
      <c r="J656" s="11" t="s">
        <v>5018</v>
      </c>
      <c r="K656" s="11" t="s">
        <v>5019</v>
      </c>
      <c r="L656" s="14" t="s">
        <v>5020</v>
      </c>
      <c r="M656" s="11" t="s">
        <v>5021</v>
      </c>
      <c r="N656" s="15">
        <v>3.31</v>
      </c>
      <c r="O656" s="15" t="str">
        <f>VLOOKUP(A656,Result!A:D,2,FALSE)</f>
        <v>Yes</v>
      </c>
      <c r="P656" s="15">
        <f>VLOOKUP(A656,Result!A:D,4,FALSE)</f>
        <v>1.6870000000000001</v>
      </c>
      <c r="Q656" s="16">
        <f>VLOOKUP(A656,Result!A:D,3,FALSE)</f>
        <v>1.466</v>
      </c>
      <c r="R656" s="16">
        <f>VLOOKUP(A656,Result!A:E,5,FALSE)</f>
        <v>0.46500000000000002</v>
      </c>
      <c r="S656" s="28">
        <f>P656+Q656+R656</f>
        <v>3.6179999999999999</v>
      </c>
      <c r="T656" s="32">
        <f t="shared" si="42"/>
        <v>1158.5999999999999</v>
      </c>
      <c r="U656" s="32">
        <f t="shared" si="43"/>
        <v>2641.1399999999994</v>
      </c>
      <c r="V656" s="33">
        <f t="shared" si="41"/>
        <v>328.5</v>
      </c>
      <c r="W656" s="34">
        <f t="shared" ref="W656:W719" si="44">SUM(U656+V656)</f>
        <v>2969.6399999999994</v>
      </c>
      <c r="X656" s="10"/>
      <c r="Y656" s="10"/>
      <c r="Z656" s="10"/>
      <c r="AA656" s="10"/>
      <c r="AB656" s="10"/>
      <c r="AC656" s="10"/>
      <c r="AD656" s="10"/>
      <c r="AE656" s="10"/>
      <c r="AF656" s="10"/>
      <c r="AG656" s="10"/>
      <c r="AH656" s="10"/>
      <c r="AI656" s="10"/>
    </row>
    <row r="657" spans="1:35" ht="15.75" customHeight="1" x14ac:dyDescent="0.25">
      <c r="A657" s="6">
        <v>1508</v>
      </c>
      <c r="B657" s="11" t="s">
        <v>112</v>
      </c>
      <c r="C657" s="11" t="s">
        <v>4566</v>
      </c>
      <c r="D657" s="11" t="s">
        <v>5022</v>
      </c>
      <c r="E657" s="12">
        <v>19147</v>
      </c>
      <c r="F657" s="17">
        <v>44046</v>
      </c>
      <c r="G657" s="12">
        <v>43910</v>
      </c>
      <c r="H657" s="11" t="s">
        <v>78</v>
      </c>
      <c r="I657" s="14" t="s">
        <v>5023</v>
      </c>
      <c r="J657" s="11" t="s">
        <v>97</v>
      </c>
      <c r="K657" s="11" t="s">
        <v>5024</v>
      </c>
      <c r="L657" s="14" t="s">
        <v>82</v>
      </c>
      <c r="M657" s="11" t="s">
        <v>5025</v>
      </c>
      <c r="N657" s="15">
        <v>2.15</v>
      </c>
      <c r="O657" s="15" t="str">
        <f>VLOOKUP(A657,Result!A:D,2,FALSE)</f>
        <v>No</v>
      </c>
      <c r="P657" s="15">
        <f>VLOOKUP(A657,Result!A:D,4,FALSE)</f>
        <v>1.6910000000000001</v>
      </c>
      <c r="Q657" s="16">
        <f>VLOOKUP(A657,Result!A:D,3,FALSE)</f>
        <v>0</v>
      </c>
      <c r="R657" s="16">
        <f>VLOOKUP(A657,Result!A:E,5,FALSE)</f>
        <v>0</v>
      </c>
      <c r="S657" s="28">
        <f>P657+Q657+R657</f>
        <v>1.6910000000000001</v>
      </c>
      <c r="T657" s="32">
        <f t="shared" si="42"/>
        <v>0</v>
      </c>
      <c r="U657" s="32">
        <f t="shared" si="43"/>
        <v>1234.4299999999998</v>
      </c>
      <c r="V657" s="33">
        <f t="shared" si="41"/>
        <v>328.5</v>
      </c>
      <c r="W657" s="34">
        <f t="shared" si="44"/>
        <v>1562.9299999999998</v>
      </c>
      <c r="X657" s="10"/>
      <c r="Y657" s="10"/>
      <c r="Z657" s="10"/>
      <c r="AA657" s="10"/>
      <c r="AB657" s="10"/>
      <c r="AC657" s="10"/>
      <c r="AD657" s="10"/>
      <c r="AE657" s="10"/>
      <c r="AF657" s="10"/>
      <c r="AG657" s="10"/>
      <c r="AH657" s="10"/>
      <c r="AI657" s="10"/>
    </row>
    <row r="658" spans="1:35" ht="15.75" customHeight="1" x14ac:dyDescent="0.25">
      <c r="A658" s="6">
        <v>1510</v>
      </c>
      <c r="B658" s="11" t="s">
        <v>112</v>
      </c>
      <c r="C658" s="11" t="s">
        <v>4566</v>
      </c>
      <c r="D658" s="11" t="s">
        <v>5027</v>
      </c>
      <c r="E658" s="12">
        <v>17901</v>
      </c>
      <c r="F658" s="17">
        <v>44144</v>
      </c>
      <c r="G658" s="12">
        <v>43879</v>
      </c>
      <c r="H658" s="11" t="s">
        <v>78</v>
      </c>
      <c r="I658" s="14" t="s">
        <v>809</v>
      </c>
      <c r="J658" s="11" t="s">
        <v>80</v>
      </c>
      <c r="K658" s="11" t="s">
        <v>82</v>
      </c>
      <c r="L658" s="14" t="s">
        <v>82</v>
      </c>
      <c r="M658" s="11" t="s">
        <v>82</v>
      </c>
      <c r="N658" s="15">
        <v>0.33</v>
      </c>
      <c r="O658" s="15" t="str">
        <f>VLOOKUP(A658,Result!A:D,2,FALSE)</f>
        <v>No</v>
      </c>
      <c r="P658" s="15">
        <f>VLOOKUP(A658,Result!A:D,4,FALSE)</f>
        <v>0.26200000000000001</v>
      </c>
      <c r="Q658" s="16">
        <f>VLOOKUP(A658,Result!A:D,3,FALSE)</f>
        <v>0</v>
      </c>
      <c r="R658" s="16">
        <f>VLOOKUP(A658,Result!A:E,5,FALSE)</f>
        <v>0</v>
      </c>
      <c r="S658" s="28">
        <f>P658+Q658+R658</f>
        <v>0.26200000000000001</v>
      </c>
      <c r="T658" s="32">
        <f t="shared" si="42"/>
        <v>0</v>
      </c>
      <c r="U658" s="32">
        <f t="shared" si="43"/>
        <v>191.26</v>
      </c>
      <c r="V658" s="33">
        <f t="shared" si="41"/>
        <v>328.5</v>
      </c>
      <c r="W658" s="34">
        <f t="shared" si="44"/>
        <v>519.76</v>
      </c>
      <c r="X658" s="10"/>
      <c r="Y658" s="10"/>
      <c r="Z658" s="10"/>
      <c r="AA658" s="10"/>
      <c r="AB658" s="10"/>
      <c r="AC658" s="10"/>
      <c r="AD658" s="10"/>
      <c r="AE658" s="10"/>
      <c r="AF658" s="10"/>
      <c r="AG658" s="10"/>
      <c r="AH658" s="10"/>
      <c r="AI658" s="10"/>
    </row>
    <row r="659" spans="1:35" ht="15.75" customHeight="1" x14ac:dyDescent="0.25">
      <c r="A659" s="6">
        <v>1511</v>
      </c>
      <c r="B659" s="11" t="s">
        <v>112</v>
      </c>
      <c r="C659" s="11" t="s">
        <v>4566</v>
      </c>
      <c r="D659" s="11" t="s">
        <v>5028</v>
      </c>
      <c r="E659" s="12">
        <v>16246</v>
      </c>
      <c r="F659" s="17">
        <v>44144</v>
      </c>
      <c r="G659" s="12">
        <v>43879</v>
      </c>
      <c r="H659" s="11" t="s">
        <v>78</v>
      </c>
      <c r="I659" s="14" t="s">
        <v>97</v>
      </c>
      <c r="J659" s="11" t="s">
        <v>97</v>
      </c>
      <c r="K659" s="11" t="s">
        <v>82</v>
      </c>
      <c r="L659" s="14" t="s">
        <v>5029</v>
      </c>
      <c r="M659" s="11" t="s">
        <v>5030</v>
      </c>
      <c r="N659" s="15">
        <v>0.41</v>
      </c>
      <c r="O659" s="15" t="str">
        <f>VLOOKUP(A659,Result!A:D,2,FALSE)</f>
        <v>No</v>
      </c>
      <c r="P659" s="15">
        <f>VLOOKUP(A659,Result!A:D,4,FALSE)</f>
        <v>0</v>
      </c>
      <c r="Q659" s="16">
        <f>VLOOKUP(A659,Result!A:D,3,FALSE)</f>
        <v>6.8000000000000005E-2</v>
      </c>
      <c r="R659" s="16">
        <f>VLOOKUP(A659,Result!A:E,5,FALSE)</f>
        <v>0</v>
      </c>
      <c r="S659" s="28">
        <f>P659+Q659+R659</f>
        <v>6.8000000000000005E-2</v>
      </c>
      <c r="T659" s="32">
        <f t="shared" si="42"/>
        <v>40.799999999999997</v>
      </c>
      <c r="U659" s="32">
        <f t="shared" si="43"/>
        <v>49.64</v>
      </c>
      <c r="V659" s="33">
        <f t="shared" si="41"/>
        <v>328.5</v>
      </c>
      <c r="W659" s="34">
        <f t="shared" si="44"/>
        <v>378.14</v>
      </c>
      <c r="X659" s="10"/>
      <c r="Y659" s="10"/>
      <c r="Z659" s="10"/>
      <c r="AA659" s="10"/>
      <c r="AB659" s="10"/>
      <c r="AC659" s="10"/>
      <c r="AD659" s="10"/>
      <c r="AE659" s="10"/>
      <c r="AF659" s="10"/>
      <c r="AG659" s="10"/>
      <c r="AH659" s="10"/>
      <c r="AI659" s="10"/>
    </row>
    <row r="660" spans="1:35" ht="15.75" customHeight="1" x14ac:dyDescent="0.25">
      <c r="A660" s="6">
        <v>1512</v>
      </c>
      <c r="B660" s="11" t="s">
        <v>112</v>
      </c>
      <c r="C660" s="11" t="s">
        <v>4566</v>
      </c>
      <c r="D660" s="11" t="s">
        <v>5031</v>
      </c>
      <c r="E660" s="12">
        <v>16573</v>
      </c>
      <c r="F660" s="19"/>
      <c r="G660" s="12">
        <v>43910</v>
      </c>
      <c r="H660" s="11" t="s">
        <v>78</v>
      </c>
      <c r="I660" s="14" t="s">
        <v>5032</v>
      </c>
      <c r="J660" s="11" t="s">
        <v>5033</v>
      </c>
      <c r="K660" s="11" t="s">
        <v>5034</v>
      </c>
      <c r="L660" s="14" t="s">
        <v>5035</v>
      </c>
      <c r="M660" s="11" t="s">
        <v>5036</v>
      </c>
      <c r="N660" s="15">
        <v>4.0199999999999996</v>
      </c>
      <c r="O660" s="15" t="str">
        <f>VLOOKUP(A660,Result!A:D,2,FALSE)</f>
        <v>No</v>
      </c>
      <c r="P660" s="15">
        <f>VLOOKUP(A660,Result!A:D,4,FALSE)</f>
        <v>2.3639999999999999</v>
      </c>
      <c r="Q660" s="16">
        <f>VLOOKUP(A660,Result!A:D,3,FALSE)</f>
        <v>0.31</v>
      </c>
      <c r="R660" s="16">
        <f>VLOOKUP(A660,Result!A:E,5,FALSE)</f>
        <v>0</v>
      </c>
      <c r="S660" s="28">
        <f>P660+Q660+R660</f>
        <v>2.6739999999999999</v>
      </c>
      <c r="T660" s="32">
        <f t="shared" si="42"/>
        <v>186</v>
      </c>
      <c r="U660" s="32">
        <f t="shared" si="43"/>
        <v>1952.02</v>
      </c>
      <c r="V660" s="33">
        <f t="shared" si="41"/>
        <v>328.5</v>
      </c>
      <c r="W660" s="34">
        <f t="shared" si="44"/>
        <v>2280.52</v>
      </c>
      <c r="X660" s="10"/>
      <c r="Y660" s="10"/>
      <c r="Z660" s="10"/>
      <c r="AA660" s="10"/>
      <c r="AB660" s="10"/>
      <c r="AC660" s="10"/>
      <c r="AD660" s="10"/>
      <c r="AE660" s="10"/>
      <c r="AF660" s="10"/>
      <c r="AG660" s="10"/>
      <c r="AH660" s="10"/>
      <c r="AI660" s="10"/>
    </row>
    <row r="661" spans="1:35" ht="15.75" customHeight="1" x14ac:dyDescent="0.25">
      <c r="A661" s="6">
        <v>1513</v>
      </c>
      <c r="B661" s="11" t="s">
        <v>112</v>
      </c>
      <c r="C661" s="11" t="s">
        <v>4566</v>
      </c>
      <c r="D661" s="11" t="s">
        <v>5037</v>
      </c>
      <c r="E661" s="12">
        <v>19645</v>
      </c>
      <c r="F661" s="19"/>
      <c r="G661" s="12">
        <v>43910</v>
      </c>
      <c r="H661" s="11" t="s">
        <v>78</v>
      </c>
      <c r="I661" s="14" t="s">
        <v>115</v>
      </c>
      <c r="J661" s="11" t="s">
        <v>97</v>
      </c>
      <c r="K661" s="11" t="s">
        <v>82</v>
      </c>
      <c r="L661" s="14" t="s">
        <v>82</v>
      </c>
      <c r="M661" s="11" t="s">
        <v>99</v>
      </c>
      <c r="N661" s="15">
        <v>0.47</v>
      </c>
      <c r="O661" s="15" t="str">
        <f>VLOOKUP(A661,Result!A:D,2,FALSE)</f>
        <v>No</v>
      </c>
      <c r="P661" s="15">
        <f>VLOOKUP(A661,Result!A:D,4,FALSE)</f>
        <v>0</v>
      </c>
      <c r="Q661" s="16">
        <f>VLOOKUP(A661,Result!A:D,3,FALSE)</f>
        <v>0</v>
      </c>
      <c r="R661" s="16">
        <f>VLOOKUP(A661,Result!A:E,5,FALSE)</f>
        <v>0</v>
      </c>
      <c r="S661" s="28">
        <f>P661+Q661+R661</f>
        <v>0</v>
      </c>
      <c r="T661" s="32">
        <f t="shared" si="42"/>
        <v>0</v>
      </c>
      <c r="U661" s="32">
        <f t="shared" si="43"/>
        <v>0</v>
      </c>
      <c r="V661" s="33">
        <f t="shared" si="41"/>
        <v>328.5</v>
      </c>
      <c r="W661" s="34">
        <f t="shared" si="44"/>
        <v>328.5</v>
      </c>
      <c r="X661" s="10"/>
      <c r="Y661" s="10"/>
      <c r="Z661" s="10"/>
      <c r="AA661" s="10"/>
      <c r="AB661" s="10"/>
      <c r="AC661" s="10"/>
      <c r="AD661" s="10"/>
      <c r="AE661" s="10"/>
      <c r="AF661" s="10"/>
      <c r="AG661" s="10"/>
      <c r="AH661" s="10"/>
      <c r="AI661" s="10"/>
    </row>
    <row r="662" spans="1:35" ht="15.75" customHeight="1" x14ac:dyDescent="0.25">
      <c r="A662" s="6">
        <v>1514</v>
      </c>
      <c r="B662" s="11" t="s">
        <v>112</v>
      </c>
      <c r="C662" s="11" t="s">
        <v>4566</v>
      </c>
      <c r="D662" s="11" t="s">
        <v>5038</v>
      </c>
      <c r="E662" s="12">
        <v>18991</v>
      </c>
      <c r="F662" s="19"/>
      <c r="G662" s="12">
        <v>43910</v>
      </c>
      <c r="H662" s="11" t="s">
        <v>78</v>
      </c>
      <c r="I662" s="14" t="s">
        <v>115</v>
      </c>
      <c r="J662" s="11" t="s">
        <v>97</v>
      </c>
      <c r="K662" s="11" t="s">
        <v>82</v>
      </c>
      <c r="L662" s="14" t="s">
        <v>82</v>
      </c>
      <c r="M662" s="11" t="s">
        <v>99</v>
      </c>
      <c r="N662" s="15">
        <v>0.28000000000000003</v>
      </c>
      <c r="O662" s="15" t="str">
        <f>VLOOKUP(A662,Result!A:D,2,FALSE)</f>
        <v>No</v>
      </c>
      <c r="P662" s="15">
        <f>VLOOKUP(A662,Result!A:D,4,FALSE)</f>
        <v>0</v>
      </c>
      <c r="Q662" s="16">
        <f>VLOOKUP(A662,Result!A:D,3,FALSE)</f>
        <v>0</v>
      </c>
      <c r="R662" s="16">
        <f>VLOOKUP(A662,Result!A:E,5,FALSE)</f>
        <v>0</v>
      </c>
      <c r="S662" s="28">
        <f>P662+Q662+R662</f>
        <v>0</v>
      </c>
      <c r="T662" s="32">
        <f t="shared" si="42"/>
        <v>0</v>
      </c>
      <c r="U662" s="32">
        <f t="shared" si="43"/>
        <v>0</v>
      </c>
      <c r="V662" s="33">
        <f t="shared" si="41"/>
        <v>328.5</v>
      </c>
      <c r="W662" s="34">
        <f t="shared" si="44"/>
        <v>328.5</v>
      </c>
      <c r="X662" s="10"/>
      <c r="Y662" s="10"/>
      <c r="Z662" s="10"/>
      <c r="AA662" s="10"/>
      <c r="AB662" s="10"/>
      <c r="AC662" s="10"/>
      <c r="AD662" s="10"/>
      <c r="AE662" s="10"/>
      <c r="AF662" s="10"/>
      <c r="AG662" s="10"/>
      <c r="AH662" s="10"/>
      <c r="AI662" s="10"/>
    </row>
    <row r="663" spans="1:35" ht="15.75" customHeight="1" x14ac:dyDescent="0.25">
      <c r="A663" s="6">
        <v>1517</v>
      </c>
      <c r="B663" s="11" t="s">
        <v>112</v>
      </c>
      <c r="C663" s="11" t="s">
        <v>4566</v>
      </c>
      <c r="D663" s="11" t="s">
        <v>5045</v>
      </c>
      <c r="E663" s="12">
        <v>12144</v>
      </c>
      <c r="F663" s="19"/>
      <c r="G663" s="12">
        <v>43910</v>
      </c>
      <c r="H663" s="11" t="s">
        <v>78</v>
      </c>
      <c r="I663" s="14" t="s">
        <v>115</v>
      </c>
      <c r="J663" s="11" t="s">
        <v>97</v>
      </c>
      <c r="K663" s="11" t="s">
        <v>82</v>
      </c>
      <c r="L663" s="14" t="s">
        <v>82</v>
      </c>
      <c r="M663" s="11" t="s">
        <v>99</v>
      </c>
      <c r="N663" s="15">
        <v>0.56999999999999995</v>
      </c>
      <c r="O663" s="15" t="str">
        <f>VLOOKUP(A663,Result!A:D,2,FALSE)</f>
        <v>No</v>
      </c>
      <c r="P663" s="15">
        <f>VLOOKUP(A663,Result!A:D,4,FALSE)</f>
        <v>0</v>
      </c>
      <c r="Q663" s="16">
        <f>VLOOKUP(A663,Result!A:D,3,FALSE)</f>
        <v>0</v>
      </c>
      <c r="R663" s="16">
        <f>VLOOKUP(A663,Result!A:E,5,FALSE)</f>
        <v>0</v>
      </c>
      <c r="S663" s="28">
        <f>P663+Q663+R663</f>
        <v>0</v>
      </c>
      <c r="T663" s="32">
        <f t="shared" si="42"/>
        <v>0</v>
      </c>
      <c r="U663" s="32">
        <f t="shared" si="43"/>
        <v>0</v>
      </c>
      <c r="V663" s="33">
        <f t="shared" si="41"/>
        <v>328.5</v>
      </c>
      <c r="W663" s="34">
        <f t="shared" si="44"/>
        <v>328.5</v>
      </c>
      <c r="X663" s="10"/>
      <c r="Y663" s="10"/>
      <c r="Z663" s="10"/>
      <c r="AA663" s="10"/>
      <c r="AB663" s="10"/>
      <c r="AC663" s="10"/>
      <c r="AD663" s="10"/>
      <c r="AE663" s="10"/>
      <c r="AF663" s="10"/>
      <c r="AG663" s="10"/>
      <c r="AH663" s="10"/>
      <c r="AI663" s="10"/>
    </row>
    <row r="664" spans="1:35" ht="15.75" customHeight="1" x14ac:dyDescent="0.25">
      <c r="A664" s="6">
        <v>1520</v>
      </c>
      <c r="B664" s="11" t="s">
        <v>112</v>
      </c>
      <c r="C664" s="11" t="s">
        <v>4566</v>
      </c>
      <c r="D664" s="11" t="s">
        <v>5048</v>
      </c>
      <c r="E664" s="12">
        <v>25125</v>
      </c>
      <c r="F664" s="19"/>
      <c r="G664" s="12">
        <v>43910</v>
      </c>
      <c r="H664" s="11" t="s">
        <v>78</v>
      </c>
      <c r="I664" s="14" t="s">
        <v>115</v>
      </c>
      <c r="J664" s="11" t="s">
        <v>97</v>
      </c>
      <c r="K664" s="11" t="s">
        <v>82</v>
      </c>
      <c r="L664" s="14" t="s">
        <v>82</v>
      </c>
      <c r="M664" s="11" t="s">
        <v>99</v>
      </c>
      <c r="N664" s="15">
        <v>0.75</v>
      </c>
      <c r="O664" s="15" t="str">
        <f>VLOOKUP(A664,Result!A:D,2,FALSE)</f>
        <v>No</v>
      </c>
      <c r="P664" s="15">
        <f>VLOOKUP(A664,Result!A:D,4,FALSE)</f>
        <v>0</v>
      </c>
      <c r="Q664" s="16">
        <f>VLOOKUP(A664,Result!A:D,3,FALSE)</f>
        <v>0</v>
      </c>
      <c r="R664" s="16">
        <f>VLOOKUP(A664,Result!A:E,5,FALSE)</f>
        <v>0</v>
      </c>
      <c r="S664" s="28">
        <f>P664+Q664+R664</f>
        <v>0</v>
      </c>
      <c r="T664" s="32">
        <f t="shared" si="42"/>
        <v>0</v>
      </c>
      <c r="U664" s="32">
        <f t="shared" si="43"/>
        <v>0</v>
      </c>
      <c r="V664" s="33">
        <f t="shared" si="41"/>
        <v>328.5</v>
      </c>
      <c r="W664" s="34">
        <f t="shared" si="44"/>
        <v>328.5</v>
      </c>
      <c r="X664" s="10"/>
      <c r="Y664" s="10"/>
      <c r="Z664" s="10"/>
      <c r="AA664" s="10"/>
      <c r="AB664" s="10"/>
      <c r="AC664" s="10"/>
      <c r="AD664" s="10"/>
      <c r="AE664" s="10"/>
      <c r="AF664" s="10"/>
      <c r="AG664" s="10"/>
      <c r="AH664" s="10"/>
      <c r="AI664" s="10"/>
    </row>
    <row r="665" spans="1:35" ht="15.75" customHeight="1" x14ac:dyDescent="0.25">
      <c r="A665" s="6">
        <v>1527</v>
      </c>
      <c r="B665" s="11" t="s">
        <v>112</v>
      </c>
      <c r="C665" s="11" t="s">
        <v>5054</v>
      </c>
      <c r="D665" s="11" t="s">
        <v>5061</v>
      </c>
      <c r="E665" s="12">
        <v>18544</v>
      </c>
      <c r="F665" s="17">
        <v>43936</v>
      </c>
      <c r="G665" s="12">
        <v>43898</v>
      </c>
      <c r="H665" s="11" t="s">
        <v>78</v>
      </c>
      <c r="I665" s="14" t="s">
        <v>5062</v>
      </c>
      <c r="J665" s="11" t="s">
        <v>97</v>
      </c>
      <c r="K665" s="11" t="s">
        <v>5063</v>
      </c>
      <c r="L665" s="14" t="s">
        <v>5064</v>
      </c>
      <c r="M665" s="11" t="s">
        <v>5065</v>
      </c>
      <c r="N665" s="15">
        <v>0.76</v>
      </c>
      <c r="O665" s="15" t="str">
        <f>VLOOKUP(A665,Result!A:D,2,FALSE)</f>
        <v>No</v>
      </c>
      <c r="P665" s="15">
        <f>VLOOKUP(A665,Result!A:D,4,FALSE)</f>
        <v>0.31</v>
      </c>
      <c r="Q665" s="16">
        <f>VLOOKUP(A665,Result!A:D,3,FALSE)</f>
        <v>0.214</v>
      </c>
      <c r="R665" s="16">
        <f>VLOOKUP(A665,Result!A:E,5,FALSE)</f>
        <v>0</v>
      </c>
      <c r="S665" s="28">
        <f>P665+Q665+R665</f>
        <v>0.52400000000000002</v>
      </c>
      <c r="T665" s="32">
        <f t="shared" si="42"/>
        <v>128.39999999999998</v>
      </c>
      <c r="U665" s="32">
        <f t="shared" si="43"/>
        <v>382.52</v>
      </c>
      <c r="V665" s="33">
        <f t="shared" si="41"/>
        <v>328.5</v>
      </c>
      <c r="W665" s="34">
        <f t="shared" si="44"/>
        <v>711.02</v>
      </c>
      <c r="X665" s="10"/>
      <c r="Y665" s="10"/>
      <c r="Z665" s="10"/>
      <c r="AA665" s="10"/>
      <c r="AB665" s="10"/>
      <c r="AC665" s="10"/>
      <c r="AD665" s="10"/>
      <c r="AE665" s="10"/>
      <c r="AF665" s="10"/>
      <c r="AG665" s="10"/>
      <c r="AH665" s="10"/>
      <c r="AI665" s="10"/>
    </row>
    <row r="666" spans="1:35" ht="15.75" customHeight="1" x14ac:dyDescent="0.25">
      <c r="A666" s="6">
        <v>1530</v>
      </c>
      <c r="B666" s="11" t="s">
        <v>112</v>
      </c>
      <c r="C666" s="11" t="s">
        <v>5054</v>
      </c>
      <c r="D666" s="11" t="s">
        <v>5076</v>
      </c>
      <c r="E666" s="12">
        <v>15719</v>
      </c>
      <c r="F666" s="13">
        <v>43936</v>
      </c>
      <c r="G666" s="12">
        <v>43910</v>
      </c>
      <c r="H666" s="11" t="s">
        <v>466</v>
      </c>
      <c r="I666" s="14" t="s">
        <v>265</v>
      </c>
      <c r="J666" s="11" t="s">
        <v>80</v>
      </c>
      <c r="K666" s="11" t="s">
        <v>82</v>
      </c>
      <c r="L666" s="14" t="s">
        <v>82</v>
      </c>
      <c r="M666" s="11" t="s">
        <v>5077</v>
      </c>
      <c r="N666" s="15">
        <v>1.34</v>
      </c>
      <c r="O666" s="15" t="str">
        <f>VLOOKUP(A666,Result!A:D,2,FALSE)</f>
        <v>No</v>
      </c>
      <c r="P666" s="15">
        <f>VLOOKUP(A666,Result!A:D,4,FALSE)</f>
        <v>6.8000000000000005E-2</v>
      </c>
      <c r="Q666" s="16">
        <f>VLOOKUP(A666,Result!A:D,3,FALSE)</f>
        <v>0</v>
      </c>
      <c r="R666" s="16">
        <f>VLOOKUP(A666,Result!A:E,5,FALSE)</f>
        <v>0</v>
      </c>
      <c r="S666" s="28">
        <f>P666+Q666+R666</f>
        <v>6.8000000000000005E-2</v>
      </c>
      <c r="T666" s="32">
        <f t="shared" si="42"/>
        <v>0</v>
      </c>
      <c r="U666" s="32">
        <f t="shared" si="43"/>
        <v>49.64</v>
      </c>
      <c r="V666" s="33">
        <f t="shared" si="41"/>
        <v>328.5</v>
      </c>
      <c r="W666" s="34">
        <f t="shared" si="44"/>
        <v>378.14</v>
      </c>
      <c r="X666" s="10"/>
      <c r="Y666" s="10"/>
      <c r="Z666" s="10"/>
      <c r="AA666" s="10"/>
      <c r="AB666" s="10"/>
      <c r="AC666" s="10"/>
      <c r="AD666" s="10"/>
      <c r="AE666" s="10"/>
      <c r="AF666" s="10"/>
      <c r="AG666" s="10"/>
      <c r="AH666" s="10"/>
      <c r="AI666" s="10"/>
    </row>
    <row r="667" spans="1:35" ht="15.75" customHeight="1" x14ac:dyDescent="0.25">
      <c r="A667" s="6">
        <v>1533</v>
      </c>
      <c r="B667" s="11" t="s">
        <v>112</v>
      </c>
      <c r="C667" s="11" t="s">
        <v>5054</v>
      </c>
      <c r="D667" s="11" t="s">
        <v>5083</v>
      </c>
      <c r="E667" s="12">
        <v>26011</v>
      </c>
      <c r="F667" s="13">
        <v>43942</v>
      </c>
      <c r="G667" s="12">
        <v>43846</v>
      </c>
      <c r="H667" s="11" t="s">
        <v>78</v>
      </c>
      <c r="I667" s="14" t="s">
        <v>5084</v>
      </c>
      <c r="J667" s="11" t="s">
        <v>5085</v>
      </c>
      <c r="K667" s="11"/>
      <c r="L667" s="14"/>
      <c r="M667" s="11"/>
      <c r="N667" s="15">
        <v>0.2</v>
      </c>
      <c r="O667" s="15" t="str">
        <f>VLOOKUP(A667,Result!A:D,2,FALSE)</f>
        <v>No</v>
      </c>
      <c r="P667" s="15">
        <f>VLOOKUP(A667,Result!A:D,4,FALSE)</f>
        <v>1.29</v>
      </c>
      <c r="Q667" s="16">
        <f>VLOOKUP(A667,Result!A:D,3,FALSE)</f>
        <v>0</v>
      </c>
      <c r="R667" s="16">
        <f>VLOOKUP(A667,Result!A:E,5,FALSE)</f>
        <v>0</v>
      </c>
      <c r="S667" s="28">
        <f>P667+Q667+R667</f>
        <v>1.29</v>
      </c>
      <c r="T667" s="32">
        <f t="shared" si="42"/>
        <v>0</v>
      </c>
      <c r="U667" s="32">
        <f t="shared" si="43"/>
        <v>941.69999999999993</v>
      </c>
      <c r="V667" s="33">
        <f t="shared" si="41"/>
        <v>328.5</v>
      </c>
      <c r="W667" s="34">
        <f t="shared" si="44"/>
        <v>1270.1999999999998</v>
      </c>
      <c r="X667" s="10"/>
      <c r="Y667" s="10"/>
      <c r="Z667" s="10"/>
      <c r="AA667" s="10"/>
      <c r="AB667" s="10"/>
      <c r="AC667" s="10"/>
      <c r="AD667" s="10"/>
      <c r="AE667" s="10"/>
      <c r="AF667" s="10"/>
      <c r="AG667" s="10"/>
      <c r="AH667" s="10"/>
      <c r="AI667" s="10"/>
    </row>
    <row r="668" spans="1:35" ht="15.75" customHeight="1" x14ac:dyDescent="0.25">
      <c r="A668" s="6">
        <v>1535</v>
      </c>
      <c r="B668" s="11" t="s">
        <v>112</v>
      </c>
      <c r="C668" s="11" t="s">
        <v>5054</v>
      </c>
      <c r="D668" s="11" t="s">
        <v>5090</v>
      </c>
      <c r="E668" s="12">
        <v>15726</v>
      </c>
      <c r="F668" s="13">
        <v>43943</v>
      </c>
      <c r="G668" s="12">
        <v>43853</v>
      </c>
      <c r="H668" s="11" t="s">
        <v>78</v>
      </c>
      <c r="I668" s="14" t="s">
        <v>3304</v>
      </c>
      <c r="J668" s="11" t="s">
        <v>5091</v>
      </c>
      <c r="K668" s="11" t="s">
        <v>82</v>
      </c>
      <c r="L668" s="14" t="s">
        <v>5092</v>
      </c>
      <c r="M668" s="11" t="s">
        <v>5093</v>
      </c>
      <c r="N668" s="15">
        <v>1.48</v>
      </c>
      <c r="O668" s="15" t="str">
        <f>VLOOKUP(A668,Result!A:D,2,FALSE)</f>
        <v>Yes</v>
      </c>
      <c r="P668" s="15">
        <f>VLOOKUP(A668,Result!A:D,4,FALSE)</f>
        <v>0.42599999999999999</v>
      </c>
      <c r="Q668" s="16">
        <f>VLOOKUP(A668,Result!A:D,3,FALSE)</f>
        <v>0</v>
      </c>
      <c r="R668" s="16">
        <f>VLOOKUP(A668,Result!A:E,5,FALSE)</f>
        <v>0</v>
      </c>
      <c r="S668" s="28">
        <f>P668+Q668+R668</f>
        <v>0.42599999999999999</v>
      </c>
      <c r="T668" s="32">
        <f t="shared" si="42"/>
        <v>0</v>
      </c>
      <c r="U668" s="32">
        <f t="shared" si="43"/>
        <v>310.97999999999996</v>
      </c>
      <c r="V668" s="33">
        <f t="shared" si="41"/>
        <v>328.5</v>
      </c>
      <c r="W668" s="34">
        <f t="shared" si="44"/>
        <v>639.48</v>
      </c>
      <c r="X668" s="10"/>
      <c r="Y668" s="10"/>
      <c r="Z668" s="10"/>
      <c r="AA668" s="10"/>
      <c r="AB668" s="10"/>
      <c r="AC668" s="10"/>
      <c r="AD668" s="10"/>
      <c r="AE668" s="10"/>
      <c r="AF668" s="10"/>
      <c r="AG668" s="10"/>
      <c r="AH668" s="10"/>
      <c r="AI668" s="10"/>
    </row>
    <row r="669" spans="1:35" ht="15.75" customHeight="1" x14ac:dyDescent="0.25">
      <c r="A669" s="6">
        <v>1537</v>
      </c>
      <c r="B669" s="11" t="s">
        <v>112</v>
      </c>
      <c r="C669" s="11" t="s">
        <v>5054</v>
      </c>
      <c r="D669" s="11" t="s">
        <v>5098</v>
      </c>
      <c r="E669" s="12">
        <v>18939</v>
      </c>
      <c r="F669" s="17">
        <v>43944</v>
      </c>
      <c r="G669" s="12">
        <v>43906</v>
      </c>
      <c r="H669" s="11" t="s">
        <v>134</v>
      </c>
      <c r="I669" s="14" t="s">
        <v>1986</v>
      </c>
      <c r="J669" s="11" t="s">
        <v>97</v>
      </c>
      <c r="K669" s="11" t="s">
        <v>5099</v>
      </c>
      <c r="L669" s="14" t="s">
        <v>82</v>
      </c>
      <c r="M669" s="11" t="s">
        <v>905</v>
      </c>
      <c r="N669" s="15">
        <v>0.28000000000000003</v>
      </c>
      <c r="O669" s="15" t="str">
        <f>VLOOKUP(A669,Result!A:D,2,FALSE)</f>
        <v>No</v>
      </c>
      <c r="P669" s="15">
        <f>VLOOKUP(A669,Result!A:D,4,FALSE)</f>
        <v>0.214</v>
      </c>
      <c r="Q669" s="16">
        <f>VLOOKUP(A669,Result!A:D,3,FALSE)</f>
        <v>0</v>
      </c>
      <c r="R669" s="16">
        <f>VLOOKUP(A669,Result!A:E,5,FALSE)</f>
        <v>0</v>
      </c>
      <c r="S669" s="28">
        <f>P669+Q669+R669</f>
        <v>0.214</v>
      </c>
      <c r="T669" s="32">
        <f t="shared" si="42"/>
        <v>0</v>
      </c>
      <c r="U669" s="32">
        <f t="shared" si="43"/>
        <v>156.22</v>
      </c>
      <c r="V669" s="33">
        <f t="shared" si="41"/>
        <v>328.5</v>
      </c>
      <c r="W669" s="34">
        <f t="shared" si="44"/>
        <v>484.72</v>
      </c>
      <c r="X669" s="10"/>
      <c r="Y669" s="10"/>
      <c r="Z669" s="10"/>
      <c r="AA669" s="10"/>
      <c r="AB669" s="10"/>
      <c r="AC669" s="10"/>
      <c r="AD669" s="10"/>
      <c r="AE669" s="10"/>
      <c r="AF669" s="10"/>
      <c r="AG669" s="10"/>
      <c r="AH669" s="10"/>
      <c r="AI669" s="10"/>
    </row>
    <row r="670" spans="1:35" ht="15.75" customHeight="1" x14ac:dyDescent="0.25">
      <c r="A670" s="6">
        <v>1538</v>
      </c>
      <c r="B670" s="11" t="s">
        <v>112</v>
      </c>
      <c r="C670" s="11" t="s">
        <v>5054</v>
      </c>
      <c r="D670" s="11" t="s">
        <v>5100</v>
      </c>
      <c r="E670" s="12">
        <v>19883</v>
      </c>
      <c r="F670" s="13">
        <v>43944</v>
      </c>
      <c r="G670" s="12">
        <v>43905</v>
      </c>
      <c r="H670" s="11" t="s">
        <v>78</v>
      </c>
      <c r="I670" s="14" t="s">
        <v>5101</v>
      </c>
      <c r="J670" s="11" t="s">
        <v>80</v>
      </c>
      <c r="K670" s="11" t="s">
        <v>82</v>
      </c>
      <c r="L670" s="14" t="s">
        <v>82</v>
      </c>
      <c r="M670" s="11" t="s">
        <v>1275</v>
      </c>
      <c r="N670" s="15">
        <v>0.45</v>
      </c>
      <c r="O670" s="15" t="str">
        <f>VLOOKUP(A670,Result!A:D,2,FALSE)</f>
        <v>No</v>
      </c>
      <c r="P670" s="15">
        <f>VLOOKUP(A670,Result!A:D,4,FALSE)</f>
        <v>0.65799999999999992</v>
      </c>
      <c r="Q670" s="16">
        <f>VLOOKUP(A670,Result!A:D,3,FALSE)</f>
        <v>0</v>
      </c>
      <c r="R670" s="16">
        <f>VLOOKUP(A670,Result!A:E,5,FALSE)</f>
        <v>0</v>
      </c>
      <c r="S670" s="28">
        <f>P670+Q670+R670</f>
        <v>0.65799999999999992</v>
      </c>
      <c r="T670" s="32">
        <f t="shared" si="42"/>
        <v>0</v>
      </c>
      <c r="U670" s="32">
        <f t="shared" si="43"/>
        <v>480.33999999999992</v>
      </c>
      <c r="V670" s="33">
        <f t="shared" si="41"/>
        <v>328.5</v>
      </c>
      <c r="W670" s="34">
        <f t="shared" si="44"/>
        <v>808.83999999999992</v>
      </c>
      <c r="X670" s="10"/>
      <c r="Y670" s="10"/>
      <c r="Z670" s="10"/>
      <c r="AA670" s="10"/>
      <c r="AB670" s="10"/>
      <c r="AC670" s="10"/>
      <c r="AD670" s="10"/>
      <c r="AE670" s="10"/>
      <c r="AF670" s="10"/>
      <c r="AG670" s="10"/>
      <c r="AH670" s="10"/>
      <c r="AI670" s="10"/>
    </row>
    <row r="671" spans="1:35" ht="15.75" customHeight="1" x14ac:dyDescent="0.25">
      <c r="A671" s="6">
        <v>1544</v>
      </c>
      <c r="B671" s="11" t="s">
        <v>112</v>
      </c>
      <c r="C671" s="11" t="s">
        <v>5054</v>
      </c>
      <c r="D671" s="11" t="s">
        <v>5111</v>
      </c>
      <c r="E671" s="12">
        <v>22360</v>
      </c>
      <c r="F671" s="13">
        <v>43945</v>
      </c>
      <c r="G671" s="12">
        <v>43917</v>
      </c>
      <c r="H671" s="11" t="s">
        <v>78</v>
      </c>
      <c r="I671" s="14" t="s">
        <v>115</v>
      </c>
      <c r="J671" s="11" t="s">
        <v>97</v>
      </c>
      <c r="K671" s="11" t="s">
        <v>82</v>
      </c>
      <c r="L671" s="14" t="s">
        <v>5112</v>
      </c>
      <c r="M671" s="11" t="s">
        <v>99</v>
      </c>
      <c r="N671" s="15">
        <v>0.41</v>
      </c>
      <c r="O671" s="15" t="str">
        <f>VLOOKUP(A671,Result!A:D,2,FALSE)</f>
        <v>Yes</v>
      </c>
      <c r="P671" s="15">
        <f>VLOOKUP(A671,Result!A:D,4,FALSE)</f>
        <v>0</v>
      </c>
      <c r="Q671" s="16">
        <f>VLOOKUP(A671,Result!A:D,3,FALSE)</f>
        <v>0</v>
      </c>
      <c r="R671" s="16">
        <f>VLOOKUP(A671,Result!A:E,5,FALSE)</f>
        <v>0</v>
      </c>
      <c r="S671" s="28">
        <f>P671+Q671+R671</f>
        <v>0</v>
      </c>
      <c r="T671" s="32">
        <f t="shared" si="42"/>
        <v>0</v>
      </c>
      <c r="U671" s="32">
        <f t="shared" si="43"/>
        <v>0</v>
      </c>
      <c r="V671" s="33">
        <f t="shared" si="41"/>
        <v>328.5</v>
      </c>
      <c r="W671" s="34">
        <f t="shared" si="44"/>
        <v>328.5</v>
      </c>
      <c r="X671" s="10"/>
      <c r="Y671" s="10"/>
      <c r="Z671" s="10"/>
      <c r="AA671" s="10"/>
      <c r="AB671" s="10"/>
      <c r="AC671" s="10"/>
      <c r="AD671" s="10"/>
      <c r="AE671" s="10"/>
      <c r="AF671" s="10"/>
      <c r="AG671" s="10"/>
      <c r="AH671" s="10"/>
      <c r="AI671" s="10"/>
    </row>
    <row r="672" spans="1:35" ht="15.75" customHeight="1" x14ac:dyDescent="0.25">
      <c r="A672" s="6">
        <v>1545</v>
      </c>
      <c r="B672" s="11" t="s">
        <v>112</v>
      </c>
      <c r="C672" s="11" t="s">
        <v>5054</v>
      </c>
      <c r="D672" s="11" t="s">
        <v>5113</v>
      </c>
      <c r="E672" s="12">
        <v>17362</v>
      </c>
      <c r="F672" s="13">
        <v>43945</v>
      </c>
      <c r="G672" s="11"/>
      <c r="H672" s="18"/>
      <c r="I672" s="14"/>
      <c r="J672" s="11"/>
      <c r="K672" s="11"/>
      <c r="L672" s="14"/>
      <c r="M672" s="11"/>
      <c r="N672" s="15" t="s">
        <v>85</v>
      </c>
      <c r="O672" s="15" t="str">
        <f>VLOOKUP(A672,Result!A:D,2,FALSE)</f>
        <v>No</v>
      </c>
      <c r="P672" s="15">
        <f>VLOOKUP(A672,Result!A:D,4,FALSE)</f>
        <v>0</v>
      </c>
      <c r="Q672" s="16">
        <f>VLOOKUP(A672,Result!A:D,3,FALSE)</f>
        <v>0</v>
      </c>
      <c r="R672" s="16">
        <f>VLOOKUP(A672,Result!A:E,5,FALSE)</f>
        <v>0</v>
      </c>
      <c r="S672" s="28">
        <f>P672+Q672+R672</f>
        <v>0</v>
      </c>
      <c r="T672" s="32">
        <f t="shared" si="42"/>
        <v>0</v>
      </c>
      <c r="U672" s="32">
        <f t="shared" si="43"/>
        <v>0</v>
      </c>
      <c r="V672" s="33">
        <f t="shared" si="41"/>
        <v>328.5</v>
      </c>
      <c r="W672" s="34">
        <f t="shared" si="44"/>
        <v>328.5</v>
      </c>
      <c r="X672" s="10"/>
      <c r="Y672" s="10"/>
      <c r="Z672" s="10"/>
      <c r="AA672" s="10"/>
      <c r="AB672" s="10"/>
      <c r="AC672" s="10"/>
      <c r="AD672" s="10"/>
      <c r="AE672" s="10"/>
      <c r="AF672" s="10"/>
      <c r="AG672" s="10"/>
      <c r="AH672" s="10"/>
      <c r="AI672" s="10"/>
    </row>
    <row r="673" spans="1:35" ht="15.75" customHeight="1" x14ac:dyDescent="0.25">
      <c r="A673" s="6">
        <v>1547</v>
      </c>
      <c r="B673" s="11" t="s">
        <v>112</v>
      </c>
      <c r="C673" s="11" t="s">
        <v>5054</v>
      </c>
      <c r="D673" s="11" t="s">
        <v>5118</v>
      </c>
      <c r="E673" s="12">
        <v>10755</v>
      </c>
      <c r="F673" s="13">
        <v>43948</v>
      </c>
      <c r="G673" s="12">
        <v>43895</v>
      </c>
      <c r="H673" s="11" t="s">
        <v>78</v>
      </c>
      <c r="I673" s="14" t="s">
        <v>5119</v>
      </c>
      <c r="J673" s="11" t="s">
        <v>80</v>
      </c>
      <c r="K673" s="11" t="s">
        <v>5120</v>
      </c>
      <c r="L673" s="14" t="s">
        <v>5121</v>
      </c>
      <c r="M673" s="11" t="s">
        <v>5122</v>
      </c>
      <c r="N673" s="15">
        <v>1.65</v>
      </c>
      <c r="O673" s="15" t="str">
        <f>VLOOKUP(A673,Result!A:D,2,FALSE)</f>
        <v>No</v>
      </c>
      <c r="P673" s="15">
        <f>VLOOKUP(A673,Result!A:D,4,FALSE)</f>
        <v>0.28000000000000003</v>
      </c>
      <c r="Q673" s="16">
        <f>VLOOKUP(A673,Result!A:D,3,FALSE)</f>
        <v>0.95</v>
      </c>
      <c r="R673" s="16">
        <f>VLOOKUP(A673,Result!A:E,5,FALSE)</f>
        <v>0.20200000000000001</v>
      </c>
      <c r="S673" s="28">
        <f>P673+Q673+R673</f>
        <v>1.4319999999999999</v>
      </c>
      <c r="T673" s="32">
        <f t="shared" si="42"/>
        <v>691.19999999999982</v>
      </c>
      <c r="U673" s="32">
        <f t="shared" si="43"/>
        <v>1045.3599999999999</v>
      </c>
      <c r="V673" s="33">
        <f t="shared" si="41"/>
        <v>328.5</v>
      </c>
      <c r="W673" s="34">
        <f t="shared" si="44"/>
        <v>1373.86</v>
      </c>
      <c r="X673" s="10"/>
      <c r="Y673" s="10"/>
      <c r="Z673" s="10"/>
      <c r="AA673" s="10"/>
      <c r="AB673" s="10"/>
      <c r="AC673" s="10"/>
      <c r="AD673" s="10"/>
      <c r="AE673" s="10"/>
      <c r="AF673" s="10"/>
      <c r="AG673" s="10"/>
      <c r="AH673" s="10"/>
      <c r="AI673" s="10"/>
    </row>
    <row r="674" spans="1:35" ht="15.75" customHeight="1" x14ac:dyDescent="0.25">
      <c r="A674" s="6">
        <v>1550</v>
      </c>
      <c r="B674" s="11" t="s">
        <v>112</v>
      </c>
      <c r="C674" s="11" t="s">
        <v>5054</v>
      </c>
      <c r="D674" s="11" t="s">
        <v>5129</v>
      </c>
      <c r="E674" s="12">
        <v>17793</v>
      </c>
      <c r="F674" s="17">
        <v>43950</v>
      </c>
      <c r="G674" s="12">
        <v>43860</v>
      </c>
      <c r="H674" s="11" t="s">
        <v>78</v>
      </c>
      <c r="I674" s="14" t="s">
        <v>2398</v>
      </c>
      <c r="J674" s="11" t="s">
        <v>80</v>
      </c>
      <c r="K674" s="11" t="s">
        <v>5130</v>
      </c>
      <c r="L674" s="14" t="s">
        <v>82</v>
      </c>
      <c r="M674" s="11" t="s">
        <v>82</v>
      </c>
      <c r="N674" s="15">
        <v>0.34</v>
      </c>
      <c r="O674" s="15" t="str">
        <f>VLOOKUP(A674,Result!A:D,2,FALSE)</f>
        <v>No</v>
      </c>
      <c r="P674" s="15">
        <f>VLOOKUP(A674,Result!A:D,4,FALSE)</f>
        <v>0.64</v>
      </c>
      <c r="Q674" s="16">
        <f>VLOOKUP(A674,Result!A:D,3,FALSE)</f>
        <v>0</v>
      </c>
      <c r="R674" s="16">
        <f>VLOOKUP(A674,Result!A:E,5,FALSE)</f>
        <v>0</v>
      </c>
      <c r="S674" s="28">
        <f>P674+Q674+R674</f>
        <v>0.64</v>
      </c>
      <c r="T674" s="32">
        <f t="shared" si="42"/>
        <v>0</v>
      </c>
      <c r="U674" s="32">
        <f t="shared" si="43"/>
        <v>467.2</v>
      </c>
      <c r="V674" s="33">
        <f t="shared" si="41"/>
        <v>328.5</v>
      </c>
      <c r="W674" s="34">
        <f t="shared" si="44"/>
        <v>795.7</v>
      </c>
      <c r="X674" s="10"/>
      <c r="Y674" s="10"/>
      <c r="Z674" s="10"/>
      <c r="AA674" s="10"/>
      <c r="AB674" s="10"/>
      <c r="AC674" s="10"/>
      <c r="AD674" s="10"/>
      <c r="AE674" s="10"/>
      <c r="AF674" s="10"/>
      <c r="AG674" s="10"/>
      <c r="AH674" s="10"/>
      <c r="AI674" s="10"/>
    </row>
    <row r="675" spans="1:35" ht="15.75" customHeight="1" x14ac:dyDescent="0.25">
      <c r="A675" s="6">
        <v>1553</v>
      </c>
      <c r="B675" s="11" t="s">
        <v>112</v>
      </c>
      <c r="C675" s="11" t="s">
        <v>5054</v>
      </c>
      <c r="D675" s="11" t="s">
        <v>5138</v>
      </c>
      <c r="E675" s="12">
        <v>18269</v>
      </c>
      <c r="F675" s="13">
        <v>43951</v>
      </c>
      <c r="G675" s="12">
        <v>43917</v>
      </c>
      <c r="H675" s="11" t="s">
        <v>78</v>
      </c>
      <c r="I675" s="14" t="s">
        <v>5139</v>
      </c>
      <c r="J675" s="11" t="s">
        <v>5140</v>
      </c>
      <c r="K675" s="11" t="s">
        <v>82</v>
      </c>
      <c r="L675" s="14" t="s">
        <v>82</v>
      </c>
      <c r="M675" s="11" t="s">
        <v>5141</v>
      </c>
      <c r="N675" s="15">
        <v>1.68</v>
      </c>
      <c r="O675" s="15" t="str">
        <f>VLOOKUP(A675,Result!A:D,2,FALSE)</f>
        <v>No</v>
      </c>
      <c r="P675" s="15">
        <f>VLOOKUP(A675,Result!A:D,4,FALSE)</f>
        <v>0.79600000000000004</v>
      </c>
      <c r="Q675" s="16">
        <f>VLOOKUP(A675,Result!A:D,3,FALSE)</f>
        <v>0</v>
      </c>
      <c r="R675" s="16">
        <f>VLOOKUP(A675,Result!A:E,5,FALSE)</f>
        <v>0</v>
      </c>
      <c r="S675" s="28">
        <f>P675+Q675+R675</f>
        <v>0.79600000000000004</v>
      </c>
      <c r="T675" s="32">
        <f t="shared" si="42"/>
        <v>0</v>
      </c>
      <c r="U675" s="32">
        <f t="shared" si="43"/>
        <v>581.08000000000004</v>
      </c>
      <c r="V675" s="33">
        <f t="shared" si="41"/>
        <v>328.5</v>
      </c>
      <c r="W675" s="34">
        <f t="shared" si="44"/>
        <v>909.58</v>
      </c>
      <c r="X675" s="10"/>
      <c r="Y675" s="10"/>
      <c r="Z675" s="10"/>
      <c r="AA675" s="10"/>
      <c r="AB675" s="10"/>
      <c r="AC675" s="10"/>
      <c r="AD675" s="10"/>
      <c r="AE675" s="10"/>
      <c r="AF675" s="10"/>
      <c r="AG675" s="10"/>
      <c r="AH675" s="10"/>
      <c r="AI675" s="10"/>
    </row>
    <row r="676" spans="1:35" ht="15.75" customHeight="1" x14ac:dyDescent="0.25">
      <c r="A676" s="6">
        <v>1555</v>
      </c>
      <c r="B676" s="11" t="s">
        <v>112</v>
      </c>
      <c r="C676" s="11" t="s">
        <v>5054</v>
      </c>
      <c r="D676" s="11" t="s">
        <v>5144</v>
      </c>
      <c r="E676" s="12">
        <v>20785</v>
      </c>
      <c r="F676" s="17">
        <v>43951</v>
      </c>
      <c r="G676" s="12">
        <v>43845</v>
      </c>
      <c r="H676" s="11" t="s">
        <v>78</v>
      </c>
      <c r="I676" s="14" t="s">
        <v>5145</v>
      </c>
      <c r="J676" s="11" t="s">
        <v>80</v>
      </c>
      <c r="K676" s="11" t="s">
        <v>5146</v>
      </c>
      <c r="L676" s="14" t="s">
        <v>5147</v>
      </c>
      <c r="M676" s="11" t="s">
        <v>5148</v>
      </c>
      <c r="N676" s="15">
        <v>0.81</v>
      </c>
      <c r="O676" s="15" t="str">
        <f>VLOOKUP(A676,Result!A:D,2,FALSE)</f>
        <v>No</v>
      </c>
      <c r="P676" s="15">
        <f>VLOOKUP(A676,Result!A:D,4,FALSE)</f>
        <v>1.232</v>
      </c>
      <c r="Q676" s="16">
        <f>VLOOKUP(A676,Result!A:D,3,FALSE)</f>
        <v>0.30499999999999999</v>
      </c>
      <c r="R676" s="16">
        <f>VLOOKUP(A676,Result!A:E,5,FALSE)</f>
        <v>0.35399999999999998</v>
      </c>
      <c r="S676" s="28">
        <f>P676+Q676+R676</f>
        <v>1.891</v>
      </c>
      <c r="T676" s="32">
        <f t="shared" si="42"/>
        <v>395.4</v>
      </c>
      <c r="U676" s="32">
        <f t="shared" si="43"/>
        <v>1380.43</v>
      </c>
      <c r="V676" s="33">
        <f t="shared" si="41"/>
        <v>328.5</v>
      </c>
      <c r="W676" s="34">
        <f t="shared" si="44"/>
        <v>1708.93</v>
      </c>
      <c r="X676" s="10"/>
      <c r="Y676" s="10"/>
      <c r="Z676" s="10"/>
      <c r="AA676" s="10"/>
      <c r="AB676" s="10"/>
      <c r="AC676" s="10"/>
      <c r="AD676" s="10"/>
      <c r="AE676" s="10"/>
      <c r="AF676" s="10"/>
      <c r="AG676" s="10"/>
      <c r="AH676" s="10"/>
      <c r="AI676" s="10"/>
    </row>
    <row r="677" spans="1:35" ht="15.75" customHeight="1" x14ac:dyDescent="0.25">
      <c r="A677" s="6">
        <v>1558</v>
      </c>
      <c r="B677" s="11" t="s">
        <v>112</v>
      </c>
      <c r="C677" s="11" t="s">
        <v>5054</v>
      </c>
      <c r="D677" s="11" t="s">
        <v>5155</v>
      </c>
      <c r="E677" s="12">
        <v>14417</v>
      </c>
      <c r="F677" s="13">
        <v>43952</v>
      </c>
      <c r="G677" s="12">
        <v>43893</v>
      </c>
      <c r="H677" s="11" t="s">
        <v>78</v>
      </c>
      <c r="I677" s="14" t="s">
        <v>97</v>
      </c>
      <c r="J677" s="11" t="s">
        <v>97</v>
      </c>
      <c r="K677" s="11" t="s">
        <v>82</v>
      </c>
      <c r="L677" s="14" t="s">
        <v>5156</v>
      </c>
      <c r="M677" s="11" t="s">
        <v>5157</v>
      </c>
      <c r="N677" s="15">
        <v>0.89</v>
      </c>
      <c r="O677" s="15" t="str">
        <f>VLOOKUP(A677,Result!A:D,2,FALSE)</f>
        <v>Yes</v>
      </c>
      <c r="P677" s="15">
        <f>VLOOKUP(A677,Result!A:D,4,FALSE)</f>
        <v>0</v>
      </c>
      <c r="Q677" s="16">
        <f>VLOOKUP(A677,Result!A:D,3,FALSE)</f>
        <v>0</v>
      </c>
      <c r="R677" s="16">
        <f>VLOOKUP(A677,Result!A:E,5,FALSE)</f>
        <v>0</v>
      </c>
      <c r="S677" s="28">
        <f>P677+Q677+R677</f>
        <v>0</v>
      </c>
      <c r="T677" s="32">
        <f t="shared" si="42"/>
        <v>0</v>
      </c>
      <c r="U677" s="32">
        <f t="shared" si="43"/>
        <v>0</v>
      </c>
      <c r="V677" s="33">
        <f t="shared" si="41"/>
        <v>328.5</v>
      </c>
      <c r="W677" s="34">
        <f t="shared" si="44"/>
        <v>328.5</v>
      </c>
      <c r="X677" s="10"/>
      <c r="Y677" s="10"/>
      <c r="Z677" s="10"/>
      <c r="AA677" s="10"/>
      <c r="AB677" s="10"/>
      <c r="AC677" s="10"/>
      <c r="AD677" s="10"/>
      <c r="AE677" s="10"/>
      <c r="AF677" s="10"/>
      <c r="AG677" s="10"/>
      <c r="AH677" s="10"/>
      <c r="AI677" s="10"/>
    </row>
    <row r="678" spans="1:35" ht="15.75" customHeight="1" x14ac:dyDescent="0.25">
      <c r="A678" s="6">
        <v>1562</v>
      </c>
      <c r="B678" s="11" t="s">
        <v>112</v>
      </c>
      <c r="C678" s="11" t="s">
        <v>5054</v>
      </c>
      <c r="D678" s="11" t="s">
        <v>5166</v>
      </c>
      <c r="E678" s="12">
        <v>19024</v>
      </c>
      <c r="F678" s="13">
        <v>43957</v>
      </c>
      <c r="G678" s="12">
        <v>43867</v>
      </c>
      <c r="H678" s="11" t="s">
        <v>114</v>
      </c>
      <c r="I678" s="14" t="s">
        <v>5167</v>
      </c>
      <c r="J678" s="11" t="s">
        <v>5168</v>
      </c>
      <c r="K678" s="11" t="s">
        <v>5169</v>
      </c>
      <c r="L678" s="14" t="s">
        <v>5170</v>
      </c>
      <c r="M678" s="11" t="s">
        <v>5171</v>
      </c>
      <c r="N678" s="15">
        <v>0.74</v>
      </c>
      <c r="O678" s="15" t="str">
        <f>VLOOKUP(A678,Result!A:D,2,FALSE)</f>
        <v>No</v>
      </c>
      <c r="P678" s="15">
        <f>VLOOKUP(A678,Result!A:D,4,FALSE)</f>
        <v>0.73599999999999999</v>
      </c>
      <c r="Q678" s="16">
        <f>VLOOKUP(A678,Result!A:D,3,FALSE)</f>
        <v>0.82899999999999996</v>
      </c>
      <c r="R678" s="16">
        <f>VLOOKUP(A678,Result!A:E,5,FALSE)</f>
        <v>0</v>
      </c>
      <c r="S678" s="28">
        <f>P678+Q678+R678</f>
        <v>1.5649999999999999</v>
      </c>
      <c r="T678" s="32">
        <f t="shared" si="42"/>
        <v>497.39999999999992</v>
      </c>
      <c r="U678" s="32">
        <f t="shared" si="43"/>
        <v>1142.4499999999998</v>
      </c>
      <c r="V678" s="33">
        <f t="shared" si="41"/>
        <v>328.5</v>
      </c>
      <c r="W678" s="34">
        <f t="shared" si="44"/>
        <v>1470.9499999999998</v>
      </c>
      <c r="X678" s="10"/>
      <c r="Y678" s="10"/>
      <c r="Z678" s="10"/>
      <c r="AA678" s="10"/>
      <c r="AB678" s="10"/>
      <c r="AC678" s="10"/>
      <c r="AD678" s="10"/>
      <c r="AE678" s="10"/>
      <c r="AF678" s="10"/>
      <c r="AG678" s="10"/>
      <c r="AH678" s="10"/>
      <c r="AI678" s="10"/>
    </row>
    <row r="679" spans="1:35" ht="15.75" customHeight="1" x14ac:dyDescent="0.25">
      <c r="A679" s="6">
        <v>1563</v>
      </c>
      <c r="B679" s="11" t="s">
        <v>112</v>
      </c>
      <c r="C679" s="11" t="s">
        <v>5054</v>
      </c>
      <c r="D679" s="11" t="s">
        <v>5172</v>
      </c>
      <c r="E679" s="12">
        <v>25144</v>
      </c>
      <c r="F679" s="13">
        <v>43957</v>
      </c>
      <c r="G679" s="12">
        <v>43917</v>
      </c>
      <c r="H679" s="11" t="s">
        <v>78</v>
      </c>
      <c r="I679" s="14" t="s">
        <v>5173</v>
      </c>
      <c r="J679" s="11" t="s">
        <v>5174</v>
      </c>
      <c r="K679" s="11" t="s">
        <v>82</v>
      </c>
      <c r="L679" s="14" t="s">
        <v>5175</v>
      </c>
      <c r="M679" s="11" t="s">
        <v>5176</v>
      </c>
      <c r="N679" s="15">
        <v>0.46</v>
      </c>
      <c r="O679" s="15" t="str">
        <f>VLOOKUP(A679,Result!A:D,2,FALSE)</f>
        <v>Yes</v>
      </c>
      <c r="P679" s="15">
        <f>VLOOKUP(A679,Result!A:D,4,FALSE)</f>
        <v>0.35299999999999998</v>
      </c>
      <c r="Q679" s="16">
        <f>VLOOKUP(A679,Result!A:D,3,FALSE)</f>
        <v>0</v>
      </c>
      <c r="R679" s="16">
        <f>VLOOKUP(A679,Result!A:E,5,FALSE)</f>
        <v>0</v>
      </c>
      <c r="S679" s="28">
        <f>P679+Q679+R679</f>
        <v>0.35299999999999998</v>
      </c>
      <c r="T679" s="32">
        <f t="shared" si="42"/>
        <v>0</v>
      </c>
      <c r="U679" s="32">
        <f t="shared" si="43"/>
        <v>257.68999999999994</v>
      </c>
      <c r="V679" s="33">
        <f t="shared" si="41"/>
        <v>328.5</v>
      </c>
      <c r="W679" s="34">
        <f t="shared" si="44"/>
        <v>586.18999999999994</v>
      </c>
      <c r="X679" s="10"/>
      <c r="Y679" s="10"/>
      <c r="Z679" s="10"/>
      <c r="AA679" s="10"/>
      <c r="AB679" s="10"/>
      <c r="AC679" s="10"/>
      <c r="AD679" s="10"/>
      <c r="AE679" s="10"/>
      <c r="AF679" s="10"/>
      <c r="AG679" s="10"/>
      <c r="AH679" s="10"/>
      <c r="AI679" s="10"/>
    </row>
    <row r="680" spans="1:35" ht="15.75" customHeight="1" x14ac:dyDescent="0.25">
      <c r="A680" s="6">
        <v>1564</v>
      </c>
      <c r="B680" s="11" t="s">
        <v>112</v>
      </c>
      <c r="C680" s="11" t="s">
        <v>5054</v>
      </c>
      <c r="D680" s="11" t="s">
        <v>5177</v>
      </c>
      <c r="E680" s="12">
        <v>18906</v>
      </c>
      <c r="F680" s="13">
        <v>43957</v>
      </c>
      <c r="G680" s="12">
        <v>43895</v>
      </c>
      <c r="H680" s="11" t="s">
        <v>78</v>
      </c>
      <c r="I680" s="14" t="s">
        <v>97</v>
      </c>
      <c r="J680" s="11" t="s">
        <v>97</v>
      </c>
      <c r="K680" s="11" t="s">
        <v>82</v>
      </c>
      <c r="L680" s="14" t="s">
        <v>5178</v>
      </c>
      <c r="M680" s="11" t="s">
        <v>5179</v>
      </c>
      <c r="N680" s="15">
        <v>0.27</v>
      </c>
      <c r="O680" s="15" t="str">
        <f>VLOOKUP(A680,Result!A:D,2,FALSE)</f>
        <v>No</v>
      </c>
      <c r="P680" s="15">
        <f>VLOOKUP(A680,Result!A:D,4,FALSE)</f>
        <v>0</v>
      </c>
      <c r="Q680" s="16">
        <f>VLOOKUP(A680,Result!A:D,3,FALSE)</f>
        <v>0</v>
      </c>
      <c r="R680" s="16">
        <f>VLOOKUP(A680,Result!A:E,5,FALSE)</f>
        <v>0</v>
      </c>
      <c r="S680" s="28">
        <f>P680+Q680+R680</f>
        <v>0</v>
      </c>
      <c r="T680" s="32">
        <f t="shared" si="42"/>
        <v>0</v>
      </c>
      <c r="U680" s="32">
        <f t="shared" si="43"/>
        <v>0</v>
      </c>
      <c r="V680" s="33">
        <f t="shared" si="41"/>
        <v>328.5</v>
      </c>
      <c r="W680" s="34">
        <f t="shared" si="44"/>
        <v>328.5</v>
      </c>
      <c r="X680" s="10"/>
      <c r="Y680" s="10"/>
      <c r="Z680" s="10"/>
      <c r="AA680" s="10"/>
      <c r="AB680" s="10"/>
      <c r="AC680" s="10"/>
      <c r="AD680" s="10"/>
      <c r="AE680" s="10"/>
      <c r="AF680" s="10"/>
      <c r="AG680" s="10"/>
      <c r="AH680" s="10"/>
      <c r="AI680" s="10"/>
    </row>
    <row r="681" spans="1:35" ht="15.75" customHeight="1" x14ac:dyDescent="0.25">
      <c r="A681" s="6">
        <v>1565</v>
      </c>
      <c r="B681" s="11" t="s">
        <v>112</v>
      </c>
      <c r="C681" s="11" t="s">
        <v>5054</v>
      </c>
      <c r="D681" s="11" t="s">
        <v>5180</v>
      </c>
      <c r="E681" s="12">
        <v>18804</v>
      </c>
      <c r="F681" s="13">
        <v>43957</v>
      </c>
      <c r="G681" s="12">
        <v>43867</v>
      </c>
      <c r="H681" s="11" t="s">
        <v>114</v>
      </c>
      <c r="I681" s="14" t="s">
        <v>5181</v>
      </c>
      <c r="J681" s="11" t="s">
        <v>80</v>
      </c>
      <c r="K681" s="11" t="s">
        <v>5182</v>
      </c>
      <c r="L681" s="14" t="s">
        <v>1783</v>
      </c>
      <c r="M681" s="11" t="s">
        <v>5183</v>
      </c>
      <c r="N681" s="15">
        <v>0.37</v>
      </c>
      <c r="O681" s="15" t="str">
        <f>VLOOKUP(A681,Result!A:D,2,FALSE)</f>
        <v>No</v>
      </c>
      <c r="P681" s="15">
        <f>VLOOKUP(A681,Result!A:D,4,FALSE)</f>
        <v>0.87399999999999989</v>
      </c>
      <c r="Q681" s="16">
        <f>VLOOKUP(A681,Result!A:D,3,FALSE)</f>
        <v>0.307</v>
      </c>
      <c r="R681" s="16">
        <f>VLOOKUP(A681,Result!A:E,5,FALSE)</f>
        <v>0</v>
      </c>
      <c r="S681" s="28">
        <f>P681+Q681+R681</f>
        <v>1.1809999999999998</v>
      </c>
      <c r="T681" s="32">
        <f t="shared" si="42"/>
        <v>184.19999999999996</v>
      </c>
      <c r="U681" s="32">
        <f t="shared" si="43"/>
        <v>862.12999999999988</v>
      </c>
      <c r="V681" s="33">
        <f t="shared" si="41"/>
        <v>328.5</v>
      </c>
      <c r="W681" s="34">
        <f t="shared" si="44"/>
        <v>1190.6299999999999</v>
      </c>
      <c r="X681" s="10"/>
      <c r="Y681" s="10"/>
      <c r="Z681" s="10"/>
      <c r="AA681" s="10"/>
      <c r="AB681" s="10"/>
      <c r="AC681" s="10"/>
      <c r="AD681" s="10"/>
      <c r="AE681" s="10"/>
      <c r="AF681" s="10"/>
      <c r="AG681" s="10"/>
      <c r="AH681" s="10"/>
      <c r="AI681" s="10"/>
    </row>
    <row r="682" spans="1:35" ht="15.75" customHeight="1" x14ac:dyDescent="0.25">
      <c r="A682" s="6">
        <v>1568</v>
      </c>
      <c r="B682" s="11" t="s">
        <v>112</v>
      </c>
      <c r="C682" s="11" t="s">
        <v>5054</v>
      </c>
      <c r="D682" s="11" t="s">
        <v>5191</v>
      </c>
      <c r="E682" s="12">
        <v>20928</v>
      </c>
      <c r="F682" s="13">
        <v>43958</v>
      </c>
      <c r="G682" s="12">
        <v>43881</v>
      </c>
      <c r="H682" s="11" t="s">
        <v>217</v>
      </c>
      <c r="I682" s="14" t="s">
        <v>5192</v>
      </c>
      <c r="J682" s="11" t="s">
        <v>5193</v>
      </c>
      <c r="K682" s="11" t="s">
        <v>5194</v>
      </c>
      <c r="L682" s="14" t="s">
        <v>5195</v>
      </c>
      <c r="M682" s="11" t="s">
        <v>5196</v>
      </c>
      <c r="N682" s="15">
        <v>0.78</v>
      </c>
      <c r="O682" s="15" t="str">
        <f>VLOOKUP(A682,Result!A:D,2,FALSE)</f>
        <v>No</v>
      </c>
      <c r="P682" s="15">
        <f>VLOOKUP(A682,Result!A:D,4,FALSE)</f>
        <v>0.85399999999999998</v>
      </c>
      <c r="Q682" s="16">
        <f>VLOOKUP(A682,Result!A:D,3,FALSE)</f>
        <v>0.55100000000000005</v>
      </c>
      <c r="R682" s="16">
        <f>VLOOKUP(A682,Result!A:E,5,FALSE)</f>
        <v>0</v>
      </c>
      <c r="S682" s="28">
        <f>P682+Q682+R682</f>
        <v>1.405</v>
      </c>
      <c r="T682" s="32">
        <f t="shared" si="42"/>
        <v>330.6</v>
      </c>
      <c r="U682" s="32">
        <f t="shared" si="43"/>
        <v>1025.6499999999999</v>
      </c>
      <c r="V682" s="33">
        <f t="shared" si="41"/>
        <v>328.5</v>
      </c>
      <c r="W682" s="34">
        <f t="shared" si="44"/>
        <v>1354.1499999999999</v>
      </c>
      <c r="X682" s="10"/>
      <c r="Y682" s="10"/>
      <c r="Z682" s="10"/>
      <c r="AA682" s="10"/>
      <c r="AB682" s="10"/>
      <c r="AC682" s="10"/>
      <c r="AD682" s="10"/>
      <c r="AE682" s="10"/>
      <c r="AF682" s="10"/>
      <c r="AG682" s="10"/>
      <c r="AH682" s="10"/>
      <c r="AI682" s="10"/>
    </row>
    <row r="683" spans="1:35" ht="15.75" customHeight="1" x14ac:dyDescent="0.25">
      <c r="A683" s="6">
        <v>1574</v>
      </c>
      <c r="B683" s="11" t="s">
        <v>112</v>
      </c>
      <c r="C683" s="11" t="s">
        <v>5054</v>
      </c>
      <c r="D683" s="11" t="s">
        <v>5212</v>
      </c>
      <c r="E683" s="12">
        <v>11616</v>
      </c>
      <c r="F683" s="17">
        <v>43962</v>
      </c>
      <c r="G683" s="12">
        <v>43847</v>
      </c>
      <c r="H683" s="11" t="s">
        <v>78</v>
      </c>
      <c r="I683" s="14" t="s">
        <v>5213</v>
      </c>
      <c r="J683" s="11" t="s">
        <v>80</v>
      </c>
      <c r="K683" s="11" t="s">
        <v>82</v>
      </c>
      <c r="L683" s="14" t="s">
        <v>82</v>
      </c>
      <c r="M683" s="11"/>
      <c r="N683" s="15">
        <v>0.95</v>
      </c>
      <c r="O683" s="15" t="str">
        <f>VLOOKUP(A683,Result!A:D,2,FALSE)</f>
        <v>No</v>
      </c>
      <c r="P683" s="15">
        <f>VLOOKUP(A683,Result!A:D,4,FALSE)</f>
        <v>2.3210000000000002</v>
      </c>
      <c r="Q683" s="16">
        <f>VLOOKUP(A683,Result!A:D,3,FALSE)</f>
        <v>0</v>
      </c>
      <c r="R683" s="16">
        <f>VLOOKUP(A683,Result!A:E,5,FALSE)</f>
        <v>0</v>
      </c>
      <c r="S683" s="28">
        <f>P683+Q683+R683</f>
        <v>2.3210000000000002</v>
      </c>
      <c r="T683" s="32">
        <f t="shared" si="42"/>
        <v>0</v>
      </c>
      <c r="U683" s="32">
        <f t="shared" si="43"/>
        <v>1694.3300000000002</v>
      </c>
      <c r="V683" s="33">
        <f t="shared" si="41"/>
        <v>328.5</v>
      </c>
      <c r="W683" s="34">
        <f t="shared" si="44"/>
        <v>2022.8300000000002</v>
      </c>
      <c r="X683" s="10"/>
      <c r="Y683" s="10"/>
      <c r="Z683" s="10"/>
      <c r="AA683" s="10"/>
      <c r="AB683" s="10"/>
      <c r="AC683" s="10"/>
      <c r="AD683" s="10"/>
      <c r="AE683" s="10"/>
      <c r="AF683" s="10"/>
      <c r="AG683" s="10"/>
      <c r="AH683" s="10"/>
      <c r="AI683" s="10"/>
    </row>
    <row r="684" spans="1:35" ht="15.75" customHeight="1" x14ac:dyDescent="0.25">
      <c r="A684" s="6">
        <v>1579</v>
      </c>
      <c r="B684" s="11" t="s">
        <v>112</v>
      </c>
      <c r="C684" s="11" t="s">
        <v>5054</v>
      </c>
      <c r="D684" s="11" t="s">
        <v>5230</v>
      </c>
      <c r="E684" s="12">
        <v>15573</v>
      </c>
      <c r="F684" s="13">
        <v>43969</v>
      </c>
      <c r="G684" s="12">
        <v>43910</v>
      </c>
      <c r="H684" s="11" t="s">
        <v>134</v>
      </c>
      <c r="I684" s="14" t="s">
        <v>5231</v>
      </c>
      <c r="J684" s="11" t="s">
        <v>97</v>
      </c>
      <c r="K684" s="11" t="s">
        <v>5232</v>
      </c>
      <c r="L684" s="14" t="s">
        <v>82</v>
      </c>
      <c r="M684" s="11" t="s">
        <v>5233</v>
      </c>
      <c r="N684" s="15">
        <v>0.4</v>
      </c>
      <c r="O684" s="15" t="str">
        <f>VLOOKUP(A684,Result!A:D,2,FALSE)</f>
        <v>No</v>
      </c>
      <c r="P684" s="15">
        <f>VLOOKUP(A684,Result!A:D,4,FALSE)</f>
        <v>0.33500000000000002</v>
      </c>
      <c r="Q684" s="16">
        <f>VLOOKUP(A684,Result!A:D,3,FALSE)</f>
        <v>0</v>
      </c>
      <c r="R684" s="16">
        <f>VLOOKUP(A684,Result!A:E,5,FALSE)</f>
        <v>0</v>
      </c>
      <c r="S684" s="28">
        <f>P684+Q684+R684</f>
        <v>0.33500000000000002</v>
      </c>
      <c r="T684" s="32">
        <f t="shared" si="42"/>
        <v>0</v>
      </c>
      <c r="U684" s="32">
        <f t="shared" si="43"/>
        <v>244.55</v>
      </c>
      <c r="V684" s="33">
        <f t="shared" si="41"/>
        <v>328.5</v>
      </c>
      <c r="W684" s="34">
        <f t="shared" si="44"/>
        <v>573.04999999999995</v>
      </c>
      <c r="X684" s="10"/>
      <c r="Y684" s="10"/>
      <c r="Z684" s="10"/>
      <c r="AA684" s="10"/>
      <c r="AB684" s="10"/>
      <c r="AC684" s="10"/>
      <c r="AD684" s="10"/>
      <c r="AE684" s="10"/>
      <c r="AF684" s="10"/>
      <c r="AG684" s="10"/>
      <c r="AH684" s="10"/>
      <c r="AI684" s="10"/>
    </row>
    <row r="685" spans="1:35" ht="15.75" customHeight="1" x14ac:dyDescent="0.25">
      <c r="A685" s="6">
        <v>1580</v>
      </c>
      <c r="B685" s="11" t="s">
        <v>112</v>
      </c>
      <c r="C685" s="11" t="s">
        <v>5054</v>
      </c>
      <c r="D685" s="11" t="s">
        <v>5234</v>
      </c>
      <c r="E685" s="12">
        <v>16960</v>
      </c>
      <c r="F685" s="13">
        <v>43970</v>
      </c>
      <c r="G685" s="12">
        <v>43853</v>
      </c>
      <c r="H685" s="11" t="s">
        <v>78</v>
      </c>
      <c r="I685" s="14" t="s">
        <v>97</v>
      </c>
      <c r="J685" s="11" t="s">
        <v>97</v>
      </c>
      <c r="K685" s="11" t="s">
        <v>82</v>
      </c>
      <c r="L685" s="14" t="s">
        <v>82</v>
      </c>
      <c r="M685" s="11" t="s">
        <v>5235</v>
      </c>
      <c r="N685" s="15">
        <v>0.33</v>
      </c>
      <c r="O685" s="15" t="str">
        <f>VLOOKUP(A685,Result!A:D,2,FALSE)</f>
        <v>No</v>
      </c>
      <c r="P685" s="15">
        <f>VLOOKUP(A685,Result!A:D,4,FALSE)</f>
        <v>0</v>
      </c>
      <c r="Q685" s="16">
        <f>VLOOKUP(A685,Result!A:D,3,FALSE)</f>
        <v>0</v>
      </c>
      <c r="R685" s="16">
        <f>VLOOKUP(A685,Result!A:E,5,FALSE)</f>
        <v>0</v>
      </c>
      <c r="S685" s="28">
        <f>P685+Q685+R685</f>
        <v>0</v>
      </c>
      <c r="T685" s="32">
        <f t="shared" si="42"/>
        <v>0</v>
      </c>
      <c r="U685" s="32">
        <f t="shared" si="43"/>
        <v>0</v>
      </c>
      <c r="V685" s="33">
        <f t="shared" si="41"/>
        <v>328.5</v>
      </c>
      <c r="W685" s="34">
        <f t="shared" si="44"/>
        <v>328.5</v>
      </c>
      <c r="X685" s="10"/>
      <c r="Y685" s="10"/>
      <c r="Z685" s="10"/>
      <c r="AA685" s="10"/>
      <c r="AB685" s="10"/>
      <c r="AC685" s="10"/>
      <c r="AD685" s="10"/>
      <c r="AE685" s="10"/>
      <c r="AF685" s="10"/>
      <c r="AG685" s="10"/>
      <c r="AH685" s="10"/>
      <c r="AI685" s="10"/>
    </row>
    <row r="686" spans="1:35" ht="15.75" customHeight="1" x14ac:dyDescent="0.25">
      <c r="A686" s="6">
        <v>1582</v>
      </c>
      <c r="B686" s="11" t="s">
        <v>112</v>
      </c>
      <c r="C686" s="11" t="s">
        <v>5054</v>
      </c>
      <c r="D686" s="11" t="s">
        <v>5240</v>
      </c>
      <c r="E686" s="12">
        <v>20068</v>
      </c>
      <c r="F686" s="13">
        <v>43972</v>
      </c>
      <c r="G686" s="12">
        <v>43882</v>
      </c>
      <c r="H686" s="11" t="s">
        <v>217</v>
      </c>
      <c r="I686" s="14" t="s">
        <v>5241</v>
      </c>
      <c r="J686" s="11" t="s">
        <v>5242</v>
      </c>
      <c r="K686" s="11" t="s">
        <v>82</v>
      </c>
      <c r="L686" s="14" t="s">
        <v>82</v>
      </c>
      <c r="M686" s="11" t="s">
        <v>5243</v>
      </c>
      <c r="N686" s="15">
        <v>0.74</v>
      </c>
      <c r="O686" s="15" t="str">
        <f>VLOOKUP(A686,Result!A:D,2,FALSE)</f>
        <v>No</v>
      </c>
      <c r="P686" s="15">
        <f>VLOOKUP(A686,Result!A:D,4,FALSE)</f>
        <v>1.9650000000000001</v>
      </c>
      <c r="Q686" s="16">
        <f>VLOOKUP(A686,Result!A:D,3,FALSE)</f>
        <v>0</v>
      </c>
      <c r="R686" s="16">
        <f>VLOOKUP(A686,Result!A:E,5,FALSE)</f>
        <v>0</v>
      </c>
      <c r="S686" s="28">
        <f>P686+Q686+R686</f>
        <v>1.9650000000000001</v>
      </c>
      <c r="T686" s="32">
        <f t="shared" si="42"/>
        <v>0</v>
      </c>
      <c r="U686" s="32">
        <f t="shared" si="43"/>
        <v>1434.4499999999998</v>
      </c>
      <c r="V686" s="33">
        <f t="shared" ref="V686:V749" si="45">SUM(0.45*73/0.1)</f>
        <v>328.5</v>
      </c>
      <c r="W686" s="34">
        <f t="shared" si="44"/>
        <v>1762.9499999999998</v>
      </c>
      <c r="X686" s="10"/>
      <c r="Y686" s="10"/>
      <c r="Z686" s="10"/>
      <c r="AA686" s="10"/>
      <c r="AB686" s="10"/>
      <c r="AC686" s="10"/>
      <c r="AD686" s="10"/>
      <c r="AE686" s="10"/>
      <c r="AF686" s="10"/>
      <c r="AG686" s="10"/>
      <c r="AH686" s="10"/>
      <c r="AI686" s="10"/>
    </row>
    <row r="687" spans="1:35" ht="15.75" customHeight="1" x14ac:dyDescent="0.25">
      <c r="A687" s="6">
        <v>1583</v>
      </c>
      <c r="B687" s="11" t="s">
        <v>112</v>
      </c>
      <c r="C687" s="11" t="s">
        <v>5054</v>
      </c>
      <c r="D687" s="11" t="s">
        <v>5244</v>
      </c>
      <c r="E687" s="12">
        <v>19892</v>
      </c>
      <c r="F687" s="13">
        <v>43972</v>
      </c>
      <c r="G687" s="12">
        <v>43910</v>
      </c>
      <c r="H687" s="11" t="s">
        <v>134</v>
      </c>
      <c r="I687" s="14" t="s">
        <v>5245</v>
      </c>
      <c r="J687" s="11" t="s">
        <v>5246</v>
      </c>
      <c r="K687" s="11" t="s">
        <v>82</v>
      </c>
      <c r="L687" s="14" t="s">
        <v>82</v>
      </c>
      <c r="M687" s="11" t="s">
        <v>1023</v>
      </c>
      <c r="N687" s="15">
        <v>0.45</v>
      </c>
      <c r="O687" s="15" t="str">
        <f>VLOOKUP(A687,Result!A:D,2,FALSE)</f>
        <v>No</v>
      </c>
      <c r="P687" s="15">
        <f>VLOOKUP(A687,Result!A:D,4,FALSE)</f>
        <v>0.26200000000000001</v>
      </c>
      <c r="Q687" s="16">
        <f>VLOOKUP(A687,Result!A:D,3,FALSE)</f>
        <v>0</v>
      </c>
      <c r="R687" s="16">
        <f>VLOOKUP(A687,Result!A:E,5,FALSE)</f>
        <v>0</v>
      </c>
      <c r="S687" s="28">
        <f>P687+Q687+R687</f>
        <v>0.26200000000000001</v>
      </c>
      <c r="T687" s="32">
        <f t="shared" si="42"/>
        <v>0</v>
      </c>
      <c r="U687" s="32">
        <f t="shared" si="43"/>
        <v>191.26</v>
      </c>
      <c r="V687" s="33">
        <f t="shared" si="45"/>
        <v>328.5</v>
      </c>
      <c r="W687" s="34">
        <f t="shared" si="44"/>
        <v>519.76</v>
      </c>
      <c r="X687" s="10"/>
      <c r="Y687" s="10"/>
      <c r="Z687" s="10"/>
      <c r="AA687" s="10"/>
      <c r="AB687" s="10"/>
      <c r="AC687" s="10"/>
      <c r="AD687" s="10"/>
      <c r="AE687" s="10"/>
      <c r="AF687" s="10"/>
      <c r="AG687" s="10"/>
      <c r="AH687" s="10"/>
      <c r="AI687" s="10"/>
    </row>
    <row r="688" spans="1:35" ht="15.75" customHeight="1" x14ac:dyDescent="0.25">
      <c r="A688" s="6">
        <v>1586</v>
      </c>
      <c r="B688" s="11" t="s">
        <v>112</v>
      </c>
      <c r="C688" s="11" t="s">
        <v>5054</v>
      </c>
      <c r="D688" s="11" t="s">
        <v>5255</v>
      </c>
      <c r="E688" s="12">
        <v>15415</v>
      </c>
      <c r="F688" s="13">
        <v>43978</v>
      </c>
      <c r="G688" s="12">
        <v>43910</v>
      </c>
      <c r="H688" s="11" t="s">
        <v>134</v>
      </c>
      <c r="I688" s="14" t="s">
        <v>97</v>
      </c>
      <c r="J688" s="11" t="s">
        <v>97</v>
      </c>
      <c r="K688" s="11" t="s">
        <v>82</v>
      </c>
      <c r="L688" s="14" t="s">
        <v>82</v>
      </c>
      <c r="M688" s="11" t="s">
        <v>1023</v>
      </c>
      <c r="N688" s="15">
        <v>0.41</v>
      </c>
      <c r="O688" s="15" t="str">
        <f>VLOOKUP(A688,Result!A:D,2,FALSE)</f>
        <v>No</v>
      </c>
      <c r="P688" s="15">
        <f>VLOOKUP(A688,Result!A:D,4,FALSE)</f>
        <v>0</v>
      </c>
      <c r="Q688" s="16">
        <f>VLOOKUP(A688,Result!A:D,3,FALSE)</f>
        <v>0</v>
      </c>
      <c r="R688" s="16">
        <f>VLOOKUP(A688,Result!A:E,5,FALSE)</f>
        <v>0</v>
      </c>
      <c r="S688" s="28">
        <f>P688+Q688+R688</f>
        <v>0</v>
      </c>
      <c r="T688" s="32">
        <f t="shared" si="42"/>
        <v>0</v>
      </c>
      <c r="U688" s="32">
        <f t="shared" si="43"/>
        <v>0</v>
      </c>
      <c r="V688" s="33">
        <f t="shared" si="45"/>
        <v>328.5</v>
      </c>
      <c r="W688" s="34">
        <f t="shared" si="44"/>
        <v>328.5</v>
      </c>
      <c r="X688" s="10"/>
      <c r="Y688" s="10"/>
      <c r="Z688" s="10"/>
      <c r="AA688" s="10"/>
      <c r="AB688" s="10"/>
      <c r="AC688" s="10"/>
      <c r="AD688" s="10"/>
      <c r="AE688" s="10"/>
      <c r="AF688" s="10"/>
      <c r="AG688" s="10"/>
      <c r="AH688" s="10"/>
      <c r="AI688" s="10"/>
    </row>
    <row r="689" spans="1:35" ht="15.75" customHeight="1" x14ac:dyDescent="0.25">
      <c r="A689" s="6">
        <v>1587</v>
      </c>
      <c r="B689" s="11" t="s">
        <v>112</v>
      </c>
      <c r="C689" s="11" t="s">
        <v>5054</v>
      </c>
      <c r="D689" s="11" t="s">
        <v>5256</v>
      </c>
      <c r="E689" s="12">
        <v>17604</v>
      </c>
      <c r="F689" s="13">
        <v>43979</v>
      </c>
      <c r="G689" s="12">
        <v>43910</v>
      </c>
      <c r="H689" s="11" t="s">
        <v>134</v>
      </c>
      <c r="I689" s="14" t="s">
        <v>5257</v>
      </c>
      <c r="J689" s="11" t="s">
        <v>80</v>
      </c>
      <c r="K689" s="11" t="s">
        <v>82</v>
      </c>
      <c r="L689" s="14" t="s">
        <v>82</v>
      </c>
      <c r="M689" s="11" t="s">
        <v>5258</v>
      </c>
      <c r="N689" s="15">
        <v>0.83</v>
      </c>
      <c r="O689" s="15" t="str">
        <f>VLOOKUP(A689,Result!A:D,2,FALSE)</f>
        <v>No</v>
      </c>
      <c r="P689" s="15">
        <f>VLOOKUP(A689,Result!A:D,4,FALSE)</f>
        <v>0.89</v>
      </c>
      <c r="Q689" s="16">
        <f>VLOOKUP(A689,Result!A:D,3,FALSE)</f>
        <v>0</v>
      </c>
      <c r="R689" s="16">
        <f>VLOOKUP(A689,Result!A:E,5,FALSE)</f>
        <v>0</v>
      </c>
      <c r="S689" s="28">
        <f>P689+Q689+R689</f>
        <v>0.89</v>
      </c>
      <c r="T689" s="32">
        <f t="shared" si="42"/>
        <v>0</v>
      </c>
      <c r="U689" s="32">
        <f t="shared" si="43"/>
        <v>649.69999999999993</v>
      </c>
      <c r="V689" s="33">
        <f t="shared" si="45"/>
        <v>328.5</v>
      </c>
      <c r="W689" s="34">
        <f t="shared" si="44"/>
        <v>978.19999999999993</v>
      </c>
      <c r="X689" s="10"/>
      <c r="Y689" s="10"/>
      <c r="Z689" s="10"/>
      <c r="AA689" s="10"/>
      <c r="AB689" s="10"/>
      <c r="AC689" s="10"/>
      <c r="AD689" s="10"/>
      <c r="AE689" s="10"/>
      <c r="AF689" s="10"/>
      <c r="AG689" s="10"/>
      <c r="AH689" s="10"/>
      <c r="AI689" s="10"/>
    </row>
    <row r="690" spans="1:35" ht="15.75" customHeight="1" x14ac:dyDescent="0.25">
      <c r="A690" s="6">
        <v>1591</v>
      </c>
      <c r="B690" s="11" t="s">
        <v>112</v>
      </c>
      <c r="C690" s="11" t="s">
        <v>5054</v>
      </c>
      <c r="D690" s="11" t="s">
        <v>5270</v>
      </c>
      <c r="E690" s="12">
        <v>25148</v>
      </c>
      <c r="F690" s="17">
        <v>43981</v>
      </c>
      <c r="G690" s="12">
        <v>43847</v>
      </c>
      <c r="H690" s="11" t="s">
        <v>78</v>
      </c>
      <c r="I690" s="14" t="s">
        <v>5271</v>
      </c>
      <c r="J690" s="11" t="s">
        <v>97</v>
      </c>
      <c r="K690" s="11" t="s">
        <v>82</v>
      </c>
      <c r="L690" s="14" t="s">
        <v>82</v>
      </c>
      <c r="M690" s="11" t="s">
        <v>5272</v>
      </c>
      <c r="N690" s="15">
        <v>2.69</v>
      </c>
      <c r="O690" s="15" t="str">
        <f>VLOOKUP(A690,Result!A:D,2,FALSE)</f>
        <v>No</v>
      </c>
      <c r="P690" s="15">
        <f>VLOOKUP(A690,Result!A:D,4,FALSE)</f>
        <v>2.5920000000000001</v>
      </c>
      <c r="Q690" s="16">
        <f>VLOOKUP(A690,Result!A:D,3,FALSE)</f>
        <v>0</v>
      </c>
      <c r="R690" s="16">
        <f>VLOOKUP(A690,Result!A:E,5,FALSE)</f>
        <v>0</v>
      </c>
      <c r="S690" s="28">
        <f>P690+Q690+R690</f>
        <v>2.5920000000000001</v>
      </c>
      <c r="T690" s="32">
        <f t="shared" si="42"/>
        <v>0</v>
      </c>
      <c r="U690" s="32">
        <f t="shared" si="43"/>
        <v>1892.16</v>
      </c>
      <c r="V690" s="33">
        <f t="shared" si="45"/>
        <v>328.5</v>
      </c>
      <c r="W690" s="34">
        <f t="shared" si="44"/>
        <v>2220.66</v>
      </c>
      <c r="X690" s="10"/>
      <c r="Y690" s="10"/>
      <c r="Z690" s="10"/>
      <c r="AA690" s="10"/>
      <c r="AB690" s="10"/>
      <c r="AC690" s="10"/>
      <c r="AD690" s="10"/>
      <c r="AE690" s="10"/>
      <c r="AF690" s="10"/>
      <c r="AG690" s="10"/>
      <c r="AH690" s="10"/>
      <c r="AI690" s="10"/>
    </row>
    <row r="691" spans="1:35" ht="15.75" customHeight="1" x14ac:dyDescent="0.25">
      <c r="A691" s="6">
        <v>1592</v>
      </c>
      <c r="B691" s="11" t="s">
        <v>112</v>
      </c>
      <c r="C691" s="11" t="s">
        <v>5054</v>
      </c>
      <c r="D691" s="11" t="s">
        <v>5273</v>
      </c>
      <c r="E691" s="12">
        <v>19689</v>
      </c>
      <c r="F691" s="13">
        <v>43983</v>
      </c>
      <c r="G691" s="12">
        <v>43917</v>
      </c>
      <c r="H691" s="11" t="s">
        <v>78</v>
      </c>
      <c r="I691" s="14" t="s">
        <v>97</v>
      </c>
      <c r="J691" s="11" t="s">
        <v>97</v>
      </c>
      <c r="K691" s="11" t="s">
        <v>82</v>
      </c>
      <c r="L691" s="14" t="s">
        <v>82</v>
      </c>
      <c r="M691" s="11" t="s">
        <v>5274</v>
      </c>
      <c r="N691" s="15">
        <v>0.45</v>
      </c>
      <c r="O691" s="15" t="str">
        <f>VLOOKUP(A691,Result!A:D,2,FALSE)</f>
        <v>No</v>
      </c>
      <c r="P691" s="15">
        <f>VLOOKUP(A691,Result!A:D,4,FALSE)</f>
        <v>0</v>
      </c>
      <c r="Q691" s="16">
        <f>VLOOKUP(A691,Result!A:D,3,FALSE)</f>
        <v>0</v>
      </c>
      <c r="R691" s="16">
        <f>VLOOKUP(A691,Result!A:E,5,FALSE)</f>
        <v>0</v>
      </c>
      <c r="S691" s="28">
        <f>P691+Q691+R691</f>
        <v>0</v>
      </c>
      <c r="T691" s="32">
        <f t="shared" si="42"/>
        <v>0</v>
      </c>
      <c r="U691" s="32">
        <f t="shared" si="43"/>
        <v>0</v>
      </c>
      <c r="V691" s="33">
        <f t="shared" si="45"/>
        <v>328.5</v>
      </c>
      <c r="W691" s="34">
        <f t="shared" si="44"/>
        <v>328.5</v>
      </c>
      <c r="X691" s="10"/>
      <c r="Y691" s="10"/>
      <c r="Z691" s="10"/>
      <c r="AA691" s="10"/>
      <c r="AB691" s="10"/>
      <c r="AC691" s="10"/>
      <c r="AD691" s="10"/>
      <c r="AE691" s="10"/>
      <c r="AF691" s="10"/>
      <c r="AG691" s="10"/>
      <c r="AH691" s="10"/>
      <c r="AI691" s="10"/>
    </row>
    <row r="692" spans="1:35" ht="15.75" customHeight="1" x14ac:dyDescent="0.25">
      <c r="A692" s="6">
        <v>1594</v>
      </c>
      <c r="B692" s="11" t="s">
        <v>112</v>
      </c>
      <c r="C692" s="11" t="s">
        <v>5054</v>
      </c>
      <c r="D692" s="11" t="s">
        <v>5279</v>
      </c>
      <c r="E692" s="12">
        <v>16811</v>
      </c>
      <c r="F692" s="13">
        <v>43984</v>
      </c>
      <c r="G692" s="11"/>
      <c r="H692" s="18"/>
      <c r="I692" s="14"/>
      <c r="J692" s="11"/>
      <c r="K692" s="11"/>
      <c r="L692" s="14"/>
      <c r="M692" s="11"/>
      <c r="N692" s="15" t="s">
        <v>85</v>
      </c>
      <c r="O692" s="15" t="str">
        <f>VLOOKUP(A692,Result!A:D,2,FALSE)</f>
        <v>No</v>
      </c>
      <c r="P692" s="15">
        <f>VLOOKUP(A692,Result!A:D,4,FALSE)</f>
        <v>0</v>
      </c>
      <c r="Q692" s="16">
        <f>VLOOKUP(A692,Result!A:D,3,FALSE)</f>
        <v>0</v>
      </c>
      <c r="R692" s="16">
        <f>VLOOKUP(A692,Result!A:E,5,FALSE)</f>
        <v>0</v>
      </c>
      <c r="S692" s="28">
        <f>P692+Q692+R692</f>
        <v>0</v>
      </c>
      <c r="T692" s="32">
        <f t="shared" si="42"/>
        <v>0</v>
      </c>
      <c r="U692" s="32">
        <f t="shared" si="43"/>
        <v>0</v>
      </c>
      <c r="V692" s="33">
        <f t="shared" si="45"/>
        <v>328.5</v>
      </c>
      <c r="W692" s="34">
        <f t="shared" si="44"/>
        <v>328.5</v>
      </c>
      <c r="X692" s="10"/>
      <c r="Y692" s="10"/>
      <c r="Z692" s="10"/>
      <c r="AA692" s="10"/>
      <c r="AB692" s="10"/>
      <c r="AC692" s="10"/>
      <c r="AD692" s="10"/>
      <c r="AE692" s="10"/>
      <c r="AF692" s="10"/>
      <c r="AG692" s="10"/>
      <c r="AH692" s="10"/>
      <c r="AI692" s="10"/>
    </row>
    <row r="693" spans="1:35" ht="15.75" customHeight="1" x14ac:dyDescent="0.25">
      <c r="A693" s="6">
        <v>1595</v>
      </c>
      <c r="B693" s="11" t="s">
        <v>112</v>
      </c>
      <c r="C693" s="11" t="s">
        <v>5054</v>
      </c>
      <c r="D693" s="11" t="s">
        <v>5280</v>
      </c>
      <c r="E693" s="12">
        <v>15036</v>
      </c>
      <c r="F693" s="13">
        <v>43985</v>
      </c>
      <c r="G693" s="12">
        <v>43861</v>
      </c>
      <c r="H693" s="11" t="s">
        <v>78</v>
      </c>
      <c r="I693" s="14" t="s">
        <v>5281</v>
      </c>
      <c r="J693" s="11" t="s">
        <v>80</v>
      </c>
      <c r="K693" s="11" t="s">
        <v>82</v>
      </c>
      <c r="L693" s="14" t="s">
        <v>82</v>
      </c>
      <c r="M693" s="11" t="s">
        <v>5282</v>
      </c>
      <c r="N693" s="15">
        <v>1.1499999999999999</v>
      </c>
      <c r="O693" s="15" t="str">
        <f>VLOOKUP(A693,Result!A:D,2,FALSE)</f>
        <v>No</v>
      </c>
      <c r="P693" s="15">
        <f>VLOOKUP(A693,Result!A:D,4,FALSE)</f>
        <v>1.0680000000000001</v>
      </c>
      <c r="Q693" s="16">
        <f>VLOOKUP(A693,Result!A:D,3,FALSE)</f>
        <v>0</v>
      </c>
      <c r="R693" s="16">
        <f>VLOOKUP(A693,Result!A:E,5,FALSE)</f>
        <v>0</v>
      </c>
      <c r="S693" s="28">
        <f>P693+Q693+R693</f>
        <v>1.0680000000000001</v>
      </c>
      <c r="T693" s="32">
        <f t="shared" si="42"/>
        <v>0</v>
      </c>
      <c r="U693" s="32">
        <f t="shared" si="43"/>
        <v>779.64</v>
      </c>
      <c r="V693" s="33">
        <f t="shared" si="45"/>
        <v>328.5</v>
      </c>
      <c r="W693" s="34">
        <f t="shared" si="44"/>
        <v>1108.1399999999999</v>
      </c>
      <c r="X693" s="10"/>
      <c r="Y693" s="10"/>
      <c r="Z693" s="10"/>
      <c r="AA693" s="10"/>
      <c r="AB693" s="10"/>
      <c r="AC693" s="10"/>
      <c r="AD693" s="10"/>
      <c r="AE693" s="10"/>
      <c r="AF693" s="10"/>
      <c r="AG693" s="10"/>
      <c r="AH693" s="10"/>
      <c r="AI693" s="10"/>
    </row>
    <row r="694" spans="1:35" ht="15.75" customHeight="1" x14ac:dyDescent="0.25">
      <c r="A694" s="6">
        <v>1596</v>
      </c>
      <c r="B694" s="11" t="s">
        <v>112</v>
      </c>
      <c r="C694" s="11" t="s">
        <v>5054</v>
      </c>
      <c r="D694" s="11" t="s">
        <v>5283</v>
      </c>
      <c r="E694" s="12">
        <v>14984</v>
      </c>
      <c r="F694" s="13">
        <v>43985</v>
      </c>
      <c r="G694" s="12">
        <v>43918</v>
      </c>
      <c r="H694" s="11" t="s">
        <v>134</v>
      </c>
      <c r="I694" s="14" t="s">
        <v>2045</v>
      </c>
      <c r="J694" s="11" t="s">
        <v>5284</v>
      </c>
      <c r="K694" s="11" t="s">
        <v>82</v>
      </c>
      <c r="L694" s="14" t="s">
        <v>5285</v>
      </c>
      <c r="M694" s="11" t="s">
        <v>5286</v>
      </c>
      <c r="N694" s="15">
        <v>0.85</v>
      </c>
      <c r="O694" s="15" t="str">
        <f>VLOOKUP(A694,Result!A:D,2,FALSE)</f>
        <v>No</v>
      </c>
      <c r="P694" s="15">
        <f>VLOOKUP(A694,Result!A:D,4,FALSE)</f>
        <v>0.36799999999999999</v>
      </c>
      <c r="Q694" s="16">
        <f>VLOOKUP(A694,Result!A:D,3,FALSE)</f>
        <v>0.61499999999999999</v>
      </c>
      <c r="R694" s="16">
        <f>VLOOKUP(A694,Result!A:E,5,FALSE)</f>
        <v>0</v>
      </c>
      <c r="S694" s="28">
        <f>P694+Q694+R694</f>
        <v>0.98299999999999998</v>
      </c>
      <c r="T694" s="32">
        <f t="shared" ref="T694:T757" si="46">SUM((Q694+R694)*60/0.1)</f>
        <v>368.99999999999994</v>
      </c>
      <c r="U694" s="32">
        <f t="shared" ref="U694:U757" si="47">SUM(S694*73/0.1)</f>
        <v>717.58999999999992</v>
      </c>
      <c r="V694" s="33">
        <f t="shared" si="45"/>
        <v>328.5</v>
      </c>
      <c r="W694" s="34">
        <f t="shared" si="44"/>
        <v>1046.0899999999999</v>
      </c>
      <c r="X694" s="10"/>
      <c r="Y694" s="10"/>
      <c r="Z694" s="10"/>
      <c r="AA694" s="10"/>
      <c r="AB694" s="10"/>
      <c r="AC694" s="10"/>
      <c r="AD694" s="10"/>
      <c r="AE694" s="10"/>
      <c r="AF694" s="10"/>
      <c r="AG694" s="10"/>
      <c r="AH694" s="10"/>
      <c r="AI694" s="10"/>
    </row>
    <row r="695" spans="1:35" ht="15.75" customHeight="1" x14ac:dyDescent="0.25">
      <c r="A695" s="6">
        <v>1599</v>
      </c>
      <c r="B695" s="11" t="s">
        <v>112</v>
      </c>
      <c r="C695" s="11" t="s">
        <v>5054</v>
      </c>
      <c r="D695" s="11" t="s">
        <v>5296</v>
      </c>
      <c r="E695" s="12">
        <v>23008</v>
      </c>
      <c r="F695" s="13">
        <v>43991</v>
      </c>
      <c r="G695" s="12">
        <v>43871</v>
      </c>
      <c r="H695" s="11" t="s">
        <v>114</v>
      </c>
      <c r="I695" s="14" t="s">
        <v>5297</v>
      </c>
      <c r="J695" s="11" t="s">
        <v>2909</v>
      </c>
      <c r="K695" s="11" t="s">
        <v>1792</v>
      </c>
      <c r="L695" s="14" t="s">
        <v>5298</v>
      </c>
      <c r="M695" s="11" t="s">
        <v>82</v>
      </c>
      <c r="N695" s="15">
        <v>3.02</v>
      </c>
      <c r="O695" s="15" t="str">
        <f>VLOOKUP(A695,Result!A:D,2,FALSE)</f>
        <v>No</v>
      </c>
      <c r="P695" s="15">
        <f>VLOOKUP(A695,Result!A:D,4,FALSE)</f>
        <v>0.85399999999999998</v>
      </c>
      <c r="Q695" s="16">
        <f>VLOOKUP(A695,Result!A:D,3,FALSE)</f>
        <v>1.149</v>
      </c>
      <c r="R695" s="16">
        <f>VLOOKUP(A695,Result!A:E,5,FALSE)</f>
        <v>0</v>
      </c>
      <c r="S695" s="28">
        <f>P695+Q695+R695</f>
        <v>2.0030000000000001</v>
      </c>
      <c r="T695" s="32">
        <f t="shared" si="46"/>
        <v>689.4</v>
      </c>
      <c r="U695" s="32">
        <f t="shared" si="47"/>
        <v>1462.1899999999998</v>
      </c>
      <c r="V695" s="33">
        <f t="shared" si="45"/>
        <v>328.5</v>
      </c>
      <c r="W695" s="34">
        <f t="shared" si="44"/>
        <v>1790.6899999999998</v>
      </c>
      <c r="X695" s="10"/>
      <c r="Y695" s="10"/>
      <c r="Z695" s="10"/>
      <c r="AA695" s="10"/>
      <c r="AB695" s="10"/>
      <c r="AC695" s="10"/>
      <c r="AD695" s="10"/>
      <c r="AE695" s="10"/>
      <c r="AF695" s="10"/>
      <c r="AG695" s="10"/>
      <c r="AH695" s="10"/>
      <c r="AI695" s="10"/>
    </row>
    <row r="696" spans="1:35" ht="15.75" customHeight="1" x14ac:dyDescent="0.25">
      <c r="A696" s="6">
        <v>1601</v>
      </c>
      <c r="B696" s="11" t="s">
        <v>112</v>
      </c>
      <c r="C696" s="11" t="s">
        <v>5054</v>
      </c>
      <c r="D696" s="11" t="s">
        <v>5305</v>
      </c>
      <c r="E696" s="12">
        <v>16990</v>
      </c>
      <c r="F696" s="17">
        <v>43992</v>
      </c>
      <c r="G696" s="12">
        <v>43872</v>
      </c>
      <c r="H696" s="11" t="s">
        <v>114</v>
      </c>
      <c r="I696" s="14" t="s">
        <v>5306</v>
      </c>
      <c r="J696" s="11" t="s">
        <v>97</v>
      </c>
      <c r="K696" s="11" t="s">
        <v>3921</v>
      </c>
      <c r="L696" s="14" t="s">
        <v>5307</v>
      </c>
      <c r="M696" s="11" t="s">
        <v>2352</v>
      </c>
      <c r="N696" s="15">
        <v>5.52</v>
      </c>
      <c r="O696" s="15" t="str">
        <f>VLOOKUP(A696,Result!A:D,2,FALSE)</f>
        <v>No</v>
      </c>
      <c r="P696" s="15">
        <f>VLOOKUP(A696,Result!A:D,4,FALSE)</f>
        <v>0.40300000000000002</v>
      </c>
      <c r="Q696" s="16">
        <f>VLOOKUP(A696,Result!A:D,3,FALSE)</f>
        <v>1.0189999999999999</v>
      </c>
      <c r="R696" s="16">
        <f>VLOOKUP(A696,Result!A:E,5,FALSE)</f>
        <v>0</v>
      </c>
      <c r="S696" s="28">
        <f>P696+Q696+R696</f>
        <v>1.4219999999999999</v>
      </c>
      <c r="T696" s="32">
        <f t="shared" si="46"/>
        <v>611.39999999999986</v>
      </c>
      <c r="U696" s="32">
        <f t="shared" si="47"/>
        <v>1038.06</v>
      </c>
      <c r="V696" s="33">
        <f t="shared" si="45"/>
        <v>328.5</v>
      </c>
      <c r="W696" s="34">
        <f t="shared" si="44"/>
        <v>1366.56</v>
      </c>
      <c r="X696" s="10"/>
      <c r="Y696" s="10"/>
      <c r="Z696" s="10"/>
      <c r="AA696" s="10"/>
      <c r="AB696" s="10"/>
      <c r="AC696" s="10"/>
      <c r="AD696" s="10"/>
      <c r="AE696" s="10"/>
      <c r="AF696" s="10"/>
      <c r="AG696" s="10"/>
      <c r="AH696" s="10"/>
      <c r="AI696" s="10"/>
    </row>
    <row r="697" spans="1:35" ht="15.75" customHeight="1" x14ac:dyDescent="0.25">
      <c r="A697" s="6">
        <v>1602</v>
      </c>
      <c r="B697" s="11" t="s">
        <v>112</v>
      </c>
      <c r="C697" s="11" t="s">
        <v>5054</v>
      </c>
      <c r="D697" s="11" t="s">
        <v>5308</v>
      </c>
      <c r="E697" s="12">
        <v>15714</v>
      </c>
      <c r="F697" s="17">
        <v>43992</v>
      </c>
      <c r="G697" s="12">
        <v>43893</v>
      </c>
      <c r="H697" s="11" t="s">
        <v>78</v>
      </c>
      <c r="I697" s="14" t="s">
        <v>809</v>
      </c>
      <c r="J697" s="11" t="s">
        <v>2042</v>
      </c>
      <c r="K697" s="11" t="s">
        <v>82</v>
      </c>
      <c r="L697" s="14" t="s">
        <v>5309</v>
      </c>
      <c r="M697" s="11" t="s">
        <v>5310</v>
      </c>
      <c r="N697" s="15">
        <v>0.92</v>
      </c>
      <c r="O697" s="15" t="str">
        <f>VLOOKUP(A697,Result!A:D,2,FALSE)</f>
        <v>No</v>
      </c>
      <c r="P697" s="15">
        <f>VLOOKUP(A697,Result!A:D,4,FALSE)</f>
        <v>0.26200000000000001</v>
      </c>
      <c r="Q697" s="16">
        <f>VLOOKUP(A697,Result!A:D,3,FALSE)</f>
        <v>0.36799999999999999</v>
      </c>
      <c r="R697" s="16">
        <f>VLOOKUP(A697,Result!A:E,5,FALSE)</f>
        <v>0</v>
      </c>
      <c r="S697" s="28">
        <f>P697+Q697+R697</f>
        <v>0.63</v>
      </c>
      <c r="T697" s="32">
        <f t="shared" si="46"/>
        <v>220.79999999999998</v>
      </c>
      <c r="U697" s="32">
        <f t="shared" si="47"/>
        <v>459.9</v>
      </c>
      <c r="V697" s="33">
        <f t="shared" si="45"/>
        <v>328.5</v>
      </c>
      <c r="W697" s="34">
        <f t="shared" si="44"/>
        <v>788.4</v>
      </c>
      <c r="X697" s="10"/>
      <c r="Y697" s="10"/>
      <c r="Z697" s="10"/>
      <c r="AA697" s="10"/>
      <c r="AB697" s="10"/>
      <c r="AC697" s="10"/>
      <c r="AD697" s="10"/>
      <c r="AE697" s="10"/>
      <c r="AF697" s="10"/>
      <c r="AG697" s="10"/>
      <c r="AH697" s="10"/>
      <c r="AI697" s="10"/>
    </row>
    <row r="698" spans="1:35" ht="15.75" customHeight="1" x14ac:dyDescent="0.25">
      <c r="A698" s="6">
        <v>1604</v>
      </c>
      <c r="B698" s="11" t="s">
        <v>112</v>
      </c>
      <c r="C698" s="11" t="s">
        <v>5054</v>
      </c>
      <c r="D698" s="11" t="s">
        <v>5315</v>
      </c>
      <c r="E698" s="12">
        <v>17283</v>
      </c>
      <c r="F698" s="13">
        <v>43994</v>
      </c>
      <c r="G698" s="12">
        <v>43910</v>
      </c>
      <c r="H698" s="11" t="s">
        <v>134</v>
      </c>
      <c r="I698" s="14" t="s">
        <v>97</v>
      </c>
      <c r="J698" s="11" t="s">
        <v>97</v>
      </c>
      <c r="K698" s="11" t="s">
        <v>82</v>
      </c>
      <c r="L698" s="14" t="s">
        <v>82</v>
      </c>
      <c r="M698" s="11" t="s">
        <v>5254</v>
      </c>
      <c r="N698" s="15">
        <v>0.34</v>
      </c>
      <c r="O698" s="15" t="str">
        <f>VLOOKUP(A698,Result!A:D,2,FALSE)</f>
        <v>No</v>
      </c>
      <c r="P698" s="15">
        <f>VLOOKUP(A698,Result!A:D,4,FALSE)</f>
        <v>0</v>
      </c>
      <c r="Q698" s="16">
        <f>VLOOKUP(A698,Result!A:D,3,FALSE)</f>
        <v>0</v>
      </c>
      <c r="R698" s="16">
        <f>VLOOKUP(A698,Result!A:E,5,FALSE)</f>
        <v>0</v>
      </c>
      <c r="S698" s="28">
        <f>P698+Q698+R698</f>
        <v>0</v>
      </c>
      <c r="T698" s="32">
        <f t="shared" si="46"/>
        <v>0</v>
      </c>
      <c r="U698" s="32">
        <f t="shared" si="47"/>
        <v>0</v>
      </c>
      <c r="V698" s="33">
        <f t="shared" si="45"/>
        <v>328.5</v>
      </c>
      <c r="W698" s="34">
        <f t="shared" si="44"/>
        <v>328.5</v>
      </c>
      <c r="X698" s="10"/>
      <c r="Y698" s="10"/>
      <c r="Z698" s="10"/>
      <c r="AA698" s="10"/>
      <c r="AB698" s="10"/>
      <c r="AC698" s="10"/>
      <c r="AD698" s="10"/>
      <c r="AE698" s="10"/>
      <c r="AF698" s="10"/>
      <c r="AG698" s="10"/>
      <c r="AH698" s="10"/>
      <c r="AI698" s="10"/>
    </row>
    <row r="699" spans="1:35" ht="15.75" customHeight="1" x14ac:dyDescent="0.25">
      <c r="A699" s="6">
        <v>1607</v>
      </c>
      <c r="B699" s="11" t="s">
        <v>112</v>
      </c>
      <c r="C699" s="11" t="s">
        <v>5054</v>
      </c>
      <c r="D699" s="11" t="s">
        <v>5324</v>
      </c>
      <c r="E699" s="12">
        <v>20131</v>
      </c>
      <c r="F699" s="13">
        <v>44000</v>
      </c>
      <c r="G699" s="12">
        <v>43888</v>
      </c>
      <c r="H699" s="11" t="s">
        <v>78</v>
      </c>
      <c r="I699" s="14" t="s">
        <v>5325</v>
      </c>
      <c r="J699" s="11" t="s">
        <v>80</v>
      </c>
      <c r="K699" s="11" t="s">
        <v>82</v>
      </c>
      <c r="L699" s="14" t="s">
        <v>5326</v>
      </c>
      <c r="M699" s="11" t="s">
        <v>5327</v>
      </c>
      <c r="N699" s="15">
        <v>3.4</v>
      </c>
      <c r="O699" s="15" t="str">
        <f>VLOOKUP(A699,Result!A:D,2,FALSE)</f>
        <v>Yes</v>
      </c>
      <c r="P699" s="15">
        <f>VLOOKUP(A699,Result!A:D,4,FALSE)</f>
        <v>3.544</v>
      </c>
      <c r="Q699" s="16">
        <f>VLOOKUP(A699,Result!A:D,3,FALSE)</f>
        <v>2.0030000000000001</v>
      </c>
      <c r="R699" s="16">
        <f>VLOOKUP(A699,Result!A:E,5,FALSE)</f>
        <v>0</v>
      </c>
      <c r="S699" s="28">
        <f>P699+Q699+R699</f>
        <v>5.5470000000000006</v>
      </c>
      <c r="T699" s="32">
        <f t="shared" si="46"/>
        <v>1201.8</v>
      </c>
      <c r="U699" s="32">
        <f t="shared" si="47"/>
        <v>4049.3100000000004</v>
      </c>
      <c r="V699" s="33">
        <f t="shared" si="45"/>
        <v>328.5</v>
      </c>
      <c r="W699" s="34">
        <f t="shared" si="44"/>
        <v>4377.8100000000004</v>
      </c>
      <c r="X699" s="10"/>
      <c r="Y699" s="10"/>
      <c r="Z699" s="10"/>
      <c r="AA699" s="10"/>
      <c r="AB699" s="10"/>
      <c r="AC699" s="10"/>
      <c r="AD699" s="10"/>
      <c r="AE699" s="10"/>
      <c r="AF699" s="10"/>
      <c r="AG699" s="10"/>
      <c r="AH699" s="10"/>
      <c r="AI699" s="10"/>
    </row>
    <row r="700" spans="1:35" ht="15.75" customHeight="1" x14ac:dyDescent="0.25">
      <c r="A700" s="6">
        <v>1608</v>
      </c>
      <c r="B700" s="11" t="s">
        <v>112</v>
      </c>
      <c r="C700" s="11" t="s">
        <v>5054</v>
      </c>
      <c r="D700" s="11" t="s">
        <v>5328</v>
      </c>
      <c r="E700" s="12">
        <v>21383</v>
      </c>
      <c r="F700" s="17">
        <v>44000</v>
      </c>
      <c r="G700" s="12">
        <v>43861</v>
      </c>
      <c r="H700" s="11" t="s">
        <v>78</v>
      </c>
      <c r="I700" s="14" t="s">
        <v>634</v>
      </c>
      <c r="J700" s="11" t="s">
        <v>97</v>
      </c>
      <c r="K700" s="11" t="s">
        <v>82</v>
      </c>
      <c r="L700" s="14" t="s">
        <v>82</v>
      </c>
      <c r="M700" s="11" t="s">
        <v>5329</v>
      </c>
      <c r="N700" s="15">
        <v>0.34</v>
      </c>
      <c r="O700" s="15" t="str">
        <f>VLOOKUP(A700,Result!A:D,2,FALSE)</f>
        <v>No</v>
      </c>
      <c r="P700" s="15">
        <f>VLOOKUP(A700,Result!A:D,4,FALSE)</f>
        <v>0.49099999999999999</v>
      </c>
      <c r="Q700" s="16">
        <f>VLOOKUP(A700,Result!A:D,3,FALSE)</f>
        <v>0</v>
      </c>
      <c r="R700" s="16">
        <f>VLOOKUP(A700,Result!A:E,5,FALSE)</f>
        <v>0</v>
      </c>
      <c r="S700" s="28">
        <f>P700+Q700+R700</f>
        <v>0.49099999999999999</v>
      </c>
      <c r="T700" s="32">
        <f t="shared" si="46"/>
        <v>0</v>
      </c>
      <c r="U700" s="32">
        <f t="shared" si="47"/>
        <v>358.42999999999995</v>
      </c>
      <c r="V700" s="33">
        <f t="shared" si="45"/>
        <v>328.5</v>
      </c>
      <c r="W700" s="34">
        <f t="shared" si="44"/>
        <v>686.93</v>
      </c>
      <c r="X700" s="10"/>
      <c r="Y700" s="10"/>
      <c r="Z700" s="10"/>
      <c r="AA700" s="10"/>
      <c r="AB700" s="10"/>
      <c r="AC700" s="10"/>
      <c r="AD700" s="10"/>
      <c r="AE700" s="10"/>
      <c r="AF700" s="10"/>
      <c r="AG700" s="10"/>
      <c r="AH700" s="10"/>
      <c r="AI700" s="10"/>
    </row>
    <row r="701" spans="1:35" ht="15.75" customHeight="1" x14ac:dyDescent="0.25">
      <c r="A701" s="6">
        <v>1609</v>
      </c>
      <c r="B701" s="11" t="s">
        <v>112</v>
      </c>
      <c r="C701" s="11" t="s">
        <v>5054</v>
      </c>
      <c r="D701" s="11" t="s">
        <v>5330</v>
      </c>
      <c r="E701" s="12">
        <v>20074</v>
      </c>
      <c r="F701" s="17">
        <v>44004</v>
      </c>
      <c r="G701" s="12">
        <v>43873</v>
      </c>
      <c r="H701" s="11" t="s">
        <v>114</v>
      </c>
      <c r="I701" s="14" t="s">
        <v>5331</v>
      </c>
      <c r="J701" s="11" t="s">
        <v>80</v>
      </c>
      <c r="K701" s="11" t="s">
        <v>82</v>
      </c>
      <c r="L701" s="14" t="s">
        <v>82</v>
      </c>
      <c r="M701" s="11" t="s">
        <v>2352</v>
      </c>
      <c r="N701" s="15">
        <v>1.1599999999999999</v>
      </c>
      <c r="O701" s="15" t="str">
        <f>VLOOKUP(A701,Result!A:D,2,FALSE)</f>
        <v>No</v>
      </c>
      <c r="P701" s="15">
        <f>VLOOKUP(A701,Result!A:D,4,FALSE)</f>
        <v>0.76100000000000001</v>
      </c>
      <c r="Q701" s="16">
        <f>VLOOKUP(A701,Result!A:D,3,FALSE)</f>
        <v>0</v>
      </c>
      <c r="R701" s="16">
        <f>VLOOKUP(A701,Result!A:E,5,FALSE)</f>
        <v>0</v>
      </c>
      <c r="S701" s="28">
        <f>P701+Q701+R701</f>
        <v>0.76100000000000001</v>
      </c>
      <c r="T701" s="32">
        <f t="shared" si="46"/>
        <v>0</v>
      </c>
      <c r="U701" s="32">
        <f t="shared" si="47"/>
        <v>555.53</v>
      </c>
      <c r="V701" s="33">
        <f t="shared" si="45"/>
        <v>328.5</v>
      </c>
      <c r="W701" s="34">
        <f t="shared" si="44"/>
        <v>884.03</v>
      </c>
      <c r="X701" s="10"/>
      <c r="Y701" s="10"/>
      <c r="Z701" s="10"/>
      <c r="AA701" s="10"/>
      <c r="AB701" s="10"/>
      <c r="AC701" s="10"/>
      <c r="AD701" s="10"/>
      <c r="AE701" s="10"/>
      <c r="AF701" s="10"/>
      <c r="AG701" s="10"/>
      <c r="AH701" s="10"/>
      <c r="AI701" s="10"/>
    </row>
    <row r="702" spans="1:35" ht="15.75" customHeight="1" x14ac:dyDescent="0.25">
      <c r="A702" s="6">
        <v>1610</v>
      </c>
      <c r="B702" s="11" t="s">
        <v>112</v>
      </c>
      <c r="C702" s="11" t="s">
        <v>5054</v>
      </c>
      <c r="D702" s="11" t="s">
        <v>5332</v>
      </c>
      <c r="E702" s="12">
        <v>17412</v>
      </c>
      <c r="F702" s="17">
        <v>44004</v>
      </c>
      <c r="G702" s="12">
        <v>43871</v>
      </c>
      <c r="H702" s="11" t="s">
        <v>114</v>
      </c>
      <c r="I702" s="14" t="s">
        <v>97</v>
      </c>
      <c r="J702" s="11" t="s">
        <v>97</v>
      </c>
      <c r="K702" s="11" t="s">
        <v>82</v>
      </c>
      <c r="L702" s="14" t="s">
        <v>82</v>
      </c>
      <c r="M702" s="11" t="s">
        <v>3089</v>
      </c>
      <c r="N702" s="15">
        <v>0.34</v>
      </c>
      <c r="O702" s="15" t="str">
        <f>VLOOKUP(A702,Result!A:D,2,FALSE)</f>
        <v>No</v>
      </c>
      <c r="P702" s="15">
        <f>VLOOKUP(A702,Result!A:D,4,FALSE)</f>
        <v>0</v>
      </c>
      <c r="Q702" s="16">
        <f>VLOOKUP(A702,Result!A:D,3,FALSE)</f>
        <v>0</v>
      </c>
      <c r="R702" s="16">
        <f>VLOOKUP(A702,Result!A:E,5,FALSE)</f>
        <v>0</v>
      </c>
      <c r="S702" s="28">
        <f>P702+Q702+R702</f>
        <v>0</v>
      </c>
      <c r="T702" s="32">
        <f t="shared" si="46"/>
        <v>0</v>
      </c>
      <c r="U702" s="32">
        <f t="shared" si="47"/>
        <v>0</v>
      </c>
      <c r="V702" s="33">
        <f t="shared" si="45"/>
        <v>328.5</v>
      </c>
      <c r="W702" s="34">
        <f t="shared" si="44"/>
        <v>328.5</v>
      </c>
      <c r="X702" s="10"/>
      <c r="Y702" s="10"/>
      <c r="Z702" s="10"/>
      <c r="AA702" s="10"/>
      <c r="AB702" s="10"/>
      <c r="AC702" s="10"/>
      <c r="AD702" s="10"/>
      <c r="AE702" s="10"/>
      <c r="AF702" s="10"/>
      <c r="AG702" s="10"/>
      <c r="AH702" s="10"/>
      <c r="AI702" s="10"/>
    </row>
    <row r="703" spans="1:35" ht="15.75" customHeight="1" x14ac:dyDescent="0.25">
      <c r="A703" s="6">
        <v>1611</v>
      </c>
      <c r="B703" s="11" t="s">
        <v>112</v>
      </c>
      <c r="C703" s="11" t="s">
        <v>5054</v>
      </c>
      <c r="D703" s="11" t="s">
        <v>5333</v>
      </c>
      <c r="E703" s="12">
        <v>21961</v>
      </c>
      <c r="F703" s="17">
        <v>44005</v>
      </c>
      <c r="G703" s="12">
        <v>43860</v>
      </c>
      <c r="H703" s="11" t="s">
        <v>78</v>
      </c>
      <c r="I703" s="14" t="s">
        <v>5334</v>
      </c>
      <c r="J703" s="11" t="s">
        <v>5335</v>
      </c>
      <c r="K703" s="11" t="s">
        <v>82</v>
      </c>
      <c r="L703" s="14" t="s">
        <v>5336</v>
      </c>
      <c r="M703" s="11" t="s">
        <v>5337</v>
      </c>
      <c r="N703" s="15">
        <v>3.04</v>
      </c>
      <c r="O703" s="15" t="str">
        <f>VLOOKUP(A703,Result!A:D,2,FALSE)</f>
        <v>No</v>
      </c>
      <c r="P703" s="15">
        <f>VLOOKUP(A703,Result!A:D,4,FALSE)</f>
        <v>0.72099999999999997</v>
      </c>
      <c r="Q703" s="16">
        <f>VLOOKUP(A703,Result!A:D,3,FALSE)</f>
        <v>0.42599999999999999</v>
      </c>
      <c r="R703" s="16">
        <f>VLOOKUP(A703,Result!A:E,5,FALSE)</f>
        <v>0</v>
      </c>
      <c r="S703" s="28">
        <f>P703+Q703+R703</f>
        <v>1.147</v>
      </c>
      <c r="T703" s="32">
        <f t="shared" si="46"/>
        <v>255.59999999999997</v>
      </c>
      <c r="U703" s="32">
        <f t="shared" si="47"/>
        <v>837.31</v>
      </c>
      <c r="V703" s="33">
        <f t="shared" si="45"/>
        <v>328.5</v>
      </c>
      <c r="W703" s="34">
        <f t="shared" si="44"/>
        <v>1165.81</v>
      </c>
      <c r="X703" s="10"/>
      <c r="Y703" s="10"/>
      <c r="Z703" s="10"/>
      <c r="AA703" s="10"/>
      <c r="AB703" s="10"/>
      <c r="AC703" s="10"/>
      <c r="AD703" s="10"/>
      <c r="AE703" s="10"/>
      <c r="AF703" s="10"/>
      <c r="AG703" s="10"/>
      <c r="AH703" s="10"/>
      <c r="AI703" s="10"/>
    </row>
    <row r="704" spans="1:35" ht="15.75" customHeight="1" x14ac:dyDescent="0.25">
      <c r="A704" s="6">
        <v>1613</v>
      </c>
      <c r="B704" s="11" t="s">
        <v>112</v>
      </c>
      <c r="C704" s="11" t="s">
        <v>5054</v>
      </c>
      <c r="D704" s="11" t="s">
        <v>5342</v>
      </c>
      <c r="E704" s="12">
        <v>13221</v>
      </c>
      <c r="F704" s="13">
        <v>44011</v>
      </c>
      <c r="G704" s="12">
        <v>43890</v>
      </c>
      <c r="H704" s="11" t="s">
        <v>78</v>
      </c>
      <c r="I704" s="14" t="s">
        <v>97</v>
      </c>
      <c r="J704" s="11" t="s">
        <v>97</v>
      </c>
      <c r="K704" s="11" t="s">
        <v>82</v>
      </c>
      <c r="L704" s="14" t="s">
        <v>5343</v>
      </c>
      <c r="M704" s="11" t="s">
        <v>82</v>
      </c>
      <c r="N704" s="15">
        <v>0.73</v>
      </c>
      <c r="O704" s="15" t="str">
        <f>VLOOKUP(A704,Result!A:D,2,FALSE)</f>
        <v>No</v>
      </c>
      <c r="P704" s="15">
        <f>VLOOKUP(A704,Result!A:D,4,FALSE)</f>
        <v>0</v>
      </c>
      <c r="Q704" s="16">
        <f>VLOOKUP(A704,Result!A:D,3,FALSE)</f>
        <v>0.48499999999999999</v>
      </c>
      <c r="R704" s="16">
        <f>VLOOKUP(A704,Result!A:E,5,FALSE)</f>
        <v>0</v>
      </c>
      <c r="S704" s="28">
        <f>P704+Q704+R704</f>
        <v>0.48499999999999999</v>
      </c>
      <c r="T704" s="32">
        <f t="shared" si="46"/>
        <v>290.99999999999994</v>
      </c>
      <c r="U704" s="32">
        <f t="shared" si="47"/>
        <v>354.05</v>
      </c>
      <c r="V704" s="33">
        <f t="shared" si="45"/>
        <v>328.5</v>
      </c>
      <c r="W704" s="34">
        <f t="shared" si="44"/>
        <v>682.55</v>
      </c>
      <c r="X704" s="10"/>
      <c r="Y704" s="10"/>
      <c r="Z704" s="10"/>
      <c r="AA704" s="10"/>
      <c r="AB704" s="10"/>
      <c r="AC704" s="10"/>
      <c r="AD704" s="10"/>
      <c r="AE704" s="10"/>
      <c r="AF704" s="10"/>
      <c r="AG704" s="10"/>
      <c r="AH704" s="10"/>
      <c r="AI704" s="10"/>
    </row>
    <row r="705" spans="1:35" ht="15.75" customHeight="1" x14ac:dyDescent="0.25">
      <c r="A705" s="6">
        <v>1615</v>
      </c>
      <c r="B705" s="11" t="s">
        <v>112</v>
      </c>
      <c r="C705" s="11" t="s">
        <v>5054</v>
      </c>
      <c r="D705" s="11" t="s">
        <v>5348</v>
      </c>
      <c r="E705" s="12">
        <v>21092</v>
      </c>
      <c r="F705" s="17">
        <v>44014</v>
      </c>
      <c r="G705" s="12">
        <v>43871</v>
      </c>
      <c r="H705" s="11" t="s">
        <v>114</v>
      </c>
      <c r="I705" s="14" t="s">
        <v>5349</v>
      </c>
      <c r="J705" s="11" t="s">
        <v>5350</v>
      </c>
      <c r="K705" s="11" t="s">
        <v>82</v>
      </c>
      <c r="L705" s="14" t="s">
        <v>82</v>
      </c>
      <c r="M705" s="11"/>
      <c r="N705" s="15">
        <v>1.08</v>
      </c>
      <c r="O705" s="15" t="str">
        <f>VLOOKUP(A705,Result!A:D,2,FALSE)</f>
        <v>No</v>
      </c>
      <c r="P705" s="15">
        <f>VLOOKUP(A705,Result!A:D,4,FALSE)</f>
        <v>0.35299999999999998</v>
      </c>
      <c r="Q705" s="16">
        <f>VLOOKUP(A705,Result!A:D,3,FALSE)</f>
        <v>0</v>
      </c>
      <c r="R705" s="16">
        <f>VLOOKUP(A705,Result!A:E,5,FALSE)</f>
        <v>0</v>
      </c>
      <c r="S705" s="28">
        <f>P705+Q705+R705</f>
        <v>0.35299999999999998</v>
      </c>
      <c r="T705" s="32">
        <f t="shared" si="46"/>
        <v>0</v>
      </c>
      <c r="U705" s="32">
        <f t="shared" si="47"/>
        <v>257.68999999999994</v>
      </c>
      <c r="V705" s="33">
        <f t="shared" si="45"/>
        <v>328.5</v>
      </c>
      <c r="W705" s="34">
        <f t="shared" si="44"/>
        <v>586.18999999999994</v>
      </c>
      <c r="X705" s="10"/>
      <c r="Y705" s="10"/>
      <c r="Z705" s="10"/>
      <c r="AA705" s="10"/>
      <c r="AB705" s="10"/>
      <c r="AC705" s="10"/>
      <c r="AD705" s="10"/>
      <c r="AE705" s="10"/>
      <c r="AF705" s="10"/>
      <c r="AG705" s="10"/>
      <c r="AH705" s="10"/>
      <c r="AI705" s="10"/>
    </row>
    <row r="706" spans="1:35" ht="15.75" customHeight="1" x14ac:dyDescent="0.25">
      <c r="A706" s="6">
        <v>1620</v>
      </c>
      <c r="B706" s="11" t="s">
        <v>112</v>
      </c>
      <c r="C706" s="11" t="s">
        <v>5054</v>
      </c>
      <c r="D706" s="11" t="s">
        <v>5362</v>
      </c>
      <c r="E706" s="12">
        <v>15173</v>
      </c>
      <c r="F706" s="13">
        <v>44026</v>
      </c>
      <c r="G706" s="12">
        <v>43881</v>
      </c>
      <c r="H706" s="11" t="s">
        <v>217</v>
      </c>
      <c r="I706" s="14" t="s">
        <v>97</v>
      </c>
      <c r="J706" s="11" t="s">
        <v>97</v>
      </c>
      <c r="K706" s="11" t="s">
        <v>82</v>
      </c>
      <c r="L706" s="14" t="s">
        <v>5363</v>
      </c>
      <c r="M706" s="11" t="s">
        <v>5364</v>
      </c>
      <c r="N706" s="15">
        <v>1.0900000000000001</v>
      </c>
      <c r="O706" s="15" t="str">
        <f>VLOOKUP(A706,Result!A:D,2,FALSE)</f>
        <v>No</v>
      </c>
      <c r="P706" s="15">
        <f>VLOOKUP(A706,Result!A:D,4,FALSE)</f>
        <v>0</v>
      </c>
      <c r="Q706" s="16">
        <f>VLOOKUP(A706,Result!A:D,3,FALSE)</f>
        <v>0.61499999999999999</v>
      </c>
      <c r="R706" s="16">
        <f>VLOOKUP(A706,Result!A:E,5,FALSE)</f>
        <v>0</v>
      </c>
      <c r="S706" s="28">
        <f>P706+Q706+R706</f>
        <v>0.61499999999999999</v>
      </c>
      <c r="T706" s="32">
        <f t="shared" si="46"/>
        <v>368.99999999999994</v>
      </c>
      <c r="U706" s="32">
        <f t="shared" si="47"/>
        <v>448.94999999999993</v>
      </c>
      <c r="V706" s="33">
        <f t="shared" si="45"/>
        <v>328.5</v>
      </c>
      <c r="W706" s="34">
        <f t="shared" si="44"/>
        <v>777.44999999999993</v>
      </c>
      <c r="X706" s="10"/>
      <c r="Y706" s="10"/>
      <c r="Z706" s="10"/>
      <c r="AA706" s="10"/>
      <c r="AB706" s="10"/>
      <c r="AC706" s="10"/>
      <c r="AD706" s="10"/>
      <c r="AE706" s="10"/>
      <c r="AF706" s="10"/>
      <c r="AG706" s="10"/>
      <c r="AH706" s="10"/>
      <c r="AI706" s="10"/>
    </row>
    <row r="707" spans="1:35" ht="15.75" customHeight="1" x14ac:dyDescent="0.25">
      <c r="A707" s="6">
        <v>1622</v>
      </c>
      <c r="B707" s="11" t="s">
        <v>112</v>
      </c>
      <c r="C707" s="11" t="s">
        <v>5054</v>
      </c>
      <c r="D707" s="11" t="s">
        <v>5369</v>
      </c>
      <c r="E707" s="12">
        <v>14598</v>
      </c>
      <c r="F707" s="17">
        <v>44032</v>
      </c>
      <c r="G707" s="12">
        <v>43847</v>
      </c>
      <c r="H707" s="11" t="s">
        <v>78</v>
      </c>
      <c r="I707" s="14" t="s">
        <v>5370</v>
      </c>
      <c r="J707" s="11" t="s">
        <v>5371</v>
      </c>
      <c r="K707" s="11" t="s">
        <v>82</v>
      </c>
      <c r="L707" s="14" t="s">
        <v>82</v>
      </c>
      <c r="M707" s="11"/>
      <c r="N707" s="15">
        <v>1.35</v>
      </c>
      <c r="O707" s="15" t="str">
        <f>VLOOKUP(A707,Result!A:D,2,FALSE)</f>
        <v>No</v>
      </c>
      <c r="P707" s="15">
        <f>VLOOKUP(A707,Result!A:D,4,FALSE)</f>
        <v>1.1319999999999999</v>
      </c>
      <c r="Q707" s="16">
        <f>VLOOKUP(A707,Result!A:D,3,FALSE)</f>
        <v>0</v>
      </c>
      <c r="R707" s="16">
        <f>VLOOKUP(A707,Result!A:E,5,FALSE)</f>
        <v>0</v>
      </c>
      <c r="S707" s="28">
        <f>P707+Q707+R707</f>
        <v>1.1319999999999999</v>
      </c>
      <c r="T707" s="32">
        <f t="shared" si="46"/>
        <v>0</v>
      </c>
      <c r="U707" s="32">
        <f t="shared" si="47"/>
        <v>826.3599999999999</v>
      </c>
      <c r="V707" s="33">
        <f t="shared" si="45"/>
        <v>328.5</v>
      </c>
      <c r="W707" s="34">
        <f t="shared" si="44"/>
        <v>1154.8599999999999</v>
      </c>
      <c r="X707" s="10"/>
      <c r="Y707" s="10"/>
      <c r="Z707" s="10"/>
      <c r="AA707" s="10"/>
      <c r="AB707" s="10"/>
      <c r="AC707" s="10"/>
      <c r="AD707" s="10"/>
      <c r="AE707" s="10"/>
      <c r="AF707" s="10"/>
      <c r="AG707" s="10"/>
      <c r="AH707" s="10"/>
      <c r="AI707" s="10"/>
    </row>
    <row r="708" spans="1:35" ht="15.75" customHeight="1" x14ac:dyDescent="0.25">
      <c r="A708" s="6">
        <v>1623</v>
      </c>
      <c r="B708" s="11" t="s">
        <v>112</v>
      </c>
      <c r="C708" s="11" t="s">
        <v>5054</v>
      </c>
      <c r="D708" s="11" t="s">
        <v>5372</v>
      </c>
      <c r="E708" s="12">
        <v>15652</v>
      </c>
      <c r="F708" s="17">
        <v>44032</v>
      </c>
      <c r="G708" s="12">
        <v>43847</v>
      </c>
      <c r="H708" s="11" t="s">
        <v>78</v>
      </c>
      <c r="I708" s="14" t="s">
        <v>97</v>
      </c>
      <c r="J708" s="11" t="s">
        <v>97</v>
      </c>
      <c r="K708" s="11" t="s">
        <v>82</v>
      </c>
      <c r="L708" s="14" t="s">
        <v>82</v>
      </c>
      <c r="M708" s="11" t="s">
        <v>5373</v>
      </c>
      <c r="N708" s="15">
        <v>0.65</v>
      </c>
      <c r="O708" s="15" t="str">
        <f>VLOOKUP(A708,Result!A:D,2,FALSE)</f>
        <v>No</v>
      </c>
      <c r="P708" s="15">
        <f>VLOOKUP(A708,Result!A:D,4,FALSE)</f>
        <v>0</v>
      </c>
      <c r="Q708" s="16">
        <f>VLOOKUP(A708,Result!A:D,3,FALSE)</f>
        <v>0</v>
      </c>
      <c r="R708" s="16">
        <f>VLOOKUP(A708,Result!A:E,5,FALSE)</f>
        <v>0</v>
      </c>
      <c r="S708" s="28">
        <f>P708+Q708+R708</f>
        <v>0</v>
      </c>
      <c r="T708" s="32">
        <f t="shared" si="46"/>
        <v>0</v>
      </c>
      <c r="U708" s="32">
        <f t="shared" si="47"/>
        <v>0</v>
      </c>
      <c r="V708" s="33">
        <f t="shared" si="45"/>
        <v>328.5</v>
      </c>
      <c r="W708" s="34">
        <f t="shared" si="44"/>
        <v>328.5</v>
      </c>
      <c r="X708" s="10"/>
      <c r="Y708" s="10"/>
      <c r="Z708" s="10"/>
      <c r="AA708" s="10"/>
      <c r="AB708" s="10"/>
      <c r="AC708" s="10"/>
      <c r="AD708" s="10"/>
      <c r="AE708" s="10"/>
      <c r="AF708" s="10"/>
      <c r="AG708" s="10"/>
      <c r="AH708" s="10"/>
      <c r="AI708" s="10"/>
    </row>
    <row r="709" spans="1:35" ht="15.75" customHeight="1" x14ac:dyDescent="0.25">
      <c r="A709" s="6">
        <v>1624</v>
      </c>
      <c r="B709" s="11" t="s">
        <v>112</v>
      </c>
      <c r="C709" s="11" t="s">
        <v>5054</v>
      </c>
      <c r="D709" s="11" t="s">
        <v>5374</v>
      </c>
      <c r="E709" s="12">
        <v>17150</v>
      </c>
      <c r="F709" s="17">
        <v>44039</v>
      </c>
      <c r="G709" s="12">
        <v>43893</v>
      </c>
      <c r="H709" s="11" t="s">
        <v>78</v>
      </c>
      <c r="I709" s="14" t="s">
        <v>5375</v>
      </c>
      <c r="J709" s="11" t="s">
        <v>80</v>
      </c>
      <c r="K709" s="11" t="s">
        <v>82</v>
      </c>
      <c r="L709" s="14" t="s">
        <v>82</v>
      </c>
      <c r="M709" s="11" t="s">
        <v>5376</v>
      </c>
      <c r="N709" s="15">
        <v>1.9</v>
      </c>
      <c r="O709" s="15" t="str">
        <f>VLOOKUP(A709,Result!A:D,2,FALSE)</f>
        <v>No</v>
      </c>
      <c r="P709" s="15">
        <f>VLOOKUP(A709,Result!A:D,4,FALSE)</f>
        <v>1.548</v>
      </c>
      <c r="Q709" s="16">
        <f>VLOOKUP(A709,Result!A:D,3,FALSE)</f>
        <v>0</v>
      </c>
      <c r="R709" s="16">
        <f>VLOOKUP(A709,Result!A:E,5,FALSE)</f>
        <v>0</v>
      </c>
      <c r="S709" s="28">
        <f>P709+Q709+R709</f>
        <v>1.548</v>
      </c>
      <c r="T709" s="32">
        <f t="shared" si="46"/>
        <v>0</v>
      </c>
      <c r="U709" s="32">
        <f t="shared" si="47"/>
        <v>1130.04</v>
      </c>
      <c r="V709" s="33">
        <f t="shared" si="45"/>
        <v>328.5</v>
      </c>
      <c r="W709" s="34">
        <f t="shared" si="44"/>
        <v>1458.54</v>
      </c>
      <c r="X709" s="10"/>
      <c r="Y709" s="10"/>
      <c r="Z709" s="10"/>
      <c r="AA709" s="10"/>
      <c r="AB709" s="10"/>
      <c r="AC709" s="10"/>
      <c r="AD709" s="10"/>
      <c r="AE709" s="10"/>
      <c r="AF709" s="10"/>
      <c r="AG709" s="10"/>
      <c r="AH709" s="10"/>
      <c r="AI709" s="10"/>
    </row>
    <row r="710" spans="1:35" ht="15.75" customHeight="1" x14ac:dyDescent="0.25">
      <c r="A710" s="6">
        <v>1625</v>
      </c>
      <c r="B710" s="11" t="s">
        <v>112</v>
      </c>
      <c r="C710" s="11" t="s">
        <v>5054</v>
      </c>
      <c r="D710" s="11" t="s">
        <v>5377</v>
      </c>
      <c r="E710" s="12">
        <v>18665</v>
      </c>
      <c r="F710" s="13">
        <v>44040</v>
      </c>
      <c r="G710" s="12">
        <v>43872</v>
      </c>
      <c r="H710" s="11" t="s">
        <v>114</v>
      </c>
      <c r="I710" s="14" t="s">
        <v>446</v>
      </c>
      <c r="J710" s="11" t="s">
        <v>80</v>
      </c>
      <c r="K710" s="11" t="s">
        <v>82</v>
      </c>
      <c r="L710" s="14" t="s">
        <v>5378</v>
      </c>
      <c r="M710" s="11" t="s">
        <v>5379</v>
      </c>
      <c r="N710" s="15">
        <v>0.59</v>
      </c>
      <c r="O710" s="15" t="str">
        <f>VLOOKUP(A710,Result!A:D,2,FALSE)</f>
        <v>No</v>
      </c>
      <c r="P710" s="15">
        <f>VLOOKUP(A710,Result!A:D,4,FALSE)</f>
        <v>0.30499999999999999</v>
      </c>
      <c r="Q710" s="16">
        <f>VLOOKUP(A710,Result!A:D,3,FALSE)</f>
        <v>0.36799999999999999</v>
      </c>
      <c r="R710" s="16">
        <f>VLOOKUP(A710,Result!A:E,5,FALSE)</f>
        <v>0</v>
      </c>
      <c r="S710" s="28">
        <f>P710+Q710+R710</f>
        <v>0.67300000000000004</v>
      </c>
      <c r="T710" s="32">
        <f t="shared" si="46"/>
        <v>220.79999999999998</v>
      </c>
      <c r="U710" s="32">
        <f t="shared" si="47"/>
        <v>491.29</v>
      </c>
      <c r="V710" s="33">
        <f t="shared" si="45"/>
        <v>328.5</v>
      </c>
      <c r="W710" s="34">
        <f t="shared" si="44"/>
        <v>819.79</v>
      </c>
      <c r="X710" s="10"/>
      <c r="Y710" s="10"/>
      <c r="Z710" s="10"/>
      <c r="AA710" s="10"/>
      <c r="AB710" s="10"/>
      <c r="AC710" s="10"/>
      <c r="AD710" s="10"/>
      <c r="AE710" s="10"/>
      <c r="AF710" s="10"/>
      <c r="AG710" s="10"/>
      <c r="AH710" s="10"/>
      <c r="AI710" s="10"/>
    </row>
    <row r="711" spans="1:35" ht="15.75" customHeight="1" x14ac:dyDescent="0.25">
      <c r="A711" s="6">
        <v>1626</v>
      </c>
      <c r="B711" s="11" t="s">
        <v>112</v>
      </c>
      <c r="C711" s="11" t="s">
        <v>5054</v>
      </c>
      <c r="D711" s="11" t="s">
        <v>5380</v>
      </c>
      <c r="E711" s="12">
        <v>16601</v>
      </c>
      <c r="F711" s="17">
        <v>44047</v>
      </c>
      <c r="G711" s="12">
        <v>43910</v>
      </c>
      <c r="H711" s="11" t="s">
        <v>134</v>
      </c>
      <c r="I711" s="14" t="s">
        <v>97</v>
      </c>
      <c r="J711" s="11" t="s">
        <v>97</v>
      </c>
      <c r="K711" s="11" t="s">
        <v>82</v>
      </c>
      <c r="L711" s="14" t="s">
        <v>82</v>
      </c>
      <c r="M711" s="11" t="s">
        <v>5233</v>
      </c>
      <c r="N711" s="15">
        <v>0.6</v>
      </c>
      <c r="O711" s="15" t="str">
        <f>VLOOKUP(A711,Result!A:D,2,FALSE)</f>
        <v>No</v>
      </c>
      <c r="P711" s="15">
        <f>VLOOKUP(A711,Result!A:D,4,FALSE)</f>
        <v>0</v>
      </c>
      <c r="Q711" s="16">
        <f>VLOOKUP(A711,Result!A:D,3,FALSE)</f>
        <v>0</v>
      </c>
      <c r="R711" s="16">
        <f>VLOOKUP(A711,Result!A:E,5,FALSE)</f>
        <v>0</v>
      </c>
      <c r="S711" s="28">
        <f>P711+Q711+R711</f>
        <v>0</v>
      </c>
      <c r="T711" s="32">
        <f t="shared" si="46"/>
        <v>0</v>
      </c>
      <c r="U711" s="32">
        <f t="shared" si="47"/>
        <v>0</v>
      </c>
      <c r="V711" s="33">
        <f t="shared" si="45"/>
        <v>328.5</v>
      </c>
      <c r="W711" s="34">
        <f t="shared" si="44"/>
        <v>328.5</v>
      </c>
      <c r="X711" s="10"/>
      <c r="Y711" s="10"/>
      <c r="Z711" s="10"/>
      <c r="AA711" s="10"/>
      <c r="AB711" s="10"/>
      <c r="AC711" s="10"/>
      <c r="AD711" s="10"/>
      <c r="AE711" s="10"/>
      <c r="AF711" s="10"/>
      <c r="AG711" s="10"/>
      <c r="AH711" s="10"/>
      <c r="AI711" s="10"/>
    </row>
    <row r="712" spans="1:35" ht="15.75" customHeight="1" x14ac:dyDescent="0.25">
      <c r="A712" s="6">
        <v>1627</v>
      </c>
      <c r="B712" s="11" t="s">
        <v>112</v>
      </c>
      <c r="C712" s="11" t="s">
        <v>5054</v>
      </c>
      <c r="D712" s="11" t="s">
        <v>5381</v>
      </c>
      <c r="E712" s="12">
        <v>19391</v>
      </c>
      <c r="F712" s="13">
        <v>44054</v>
      </c>
      <c r="G712" s="12">
        <v>43882</v>
      </c>
      <c r="H712" s="11" t="s">
        <v>217</v>
      </c>
      <c r="I712" s="14" t="s">
        <v>97</v>
      </c>
      <c r="J712" s="11" t="s">
        <v>97</v>
      </c>
      <c r="K712" s="11" t="s">
        <v>82</v>
      </c>
      <c r="L712" s="14" t="s">
        <v>82</v>
      </c>
      <c r="M712" s="11" t="s">
        <v>589</v>
      </c>
      <c r="N712" s="15">
        <v>0.69</v>
      </c>
      <c r="O712" s="15" t="str">
        <f>VLOOKUP(A712,Result!A:D,2,FALSE)</f>
        <v>No</v>
      </c>
      <c r="P712" s="15">
        <f>VLOOKUP(A712,Result!A:D,4,FALSE)</f>
        <v>0</v>
      </c>
      <c r="Q712" s="16">
        <f>VLOOKUP(A712,Result!A:D,3,FALSE)</f>
        <v>0</v>
      </c>
      <c r="R712" s="16">
        <f>VLOOKUP(A712,Result!A:E,5,FALSE)</f>
        <v>0</v>
      </c>
      <c r="S712" s="28">
        <f>P712+Q712+R712</f>
        <v>0</v>
      </c>
      <c r="T712" s="32">
        <f t="shared" si="46"/>
        <v>0</v>
      </c>
      <c r="U712" s="32">
        <f t="shared" si="47"/>
        <v>0</v>
      </c>
      <c r="V712" s="33">
        <f t="shared" si="45"/>
        <v>328.5</v>
      </c>
      <c r="W712" s="34">
        <f t="shared" si="44"/>
        <v>328.5</v>
      </c>
      <c r="X712" s="10"/>
      <c r="Y712" s="10"/>
      <c r="Z712" s="10"/>
      <c r="AA712" s="10"/>
      <c r="AB712" s="10"/>
      <c r="AC712" s="10"/>
      <c r="AD712" s="10"/>
      <c r="AE712" s="10"/>
      <c r="AF712" s="10"/>
      <c r="AG712" s="10"/>
      <c r="AH712" s="10"/>
      <c r="AI712" s="10"/>
    </row>
    <row r="713" spans="1:35" ht="15.75" customHeight="1" x14ac:dyDescent="0.25">
      <c r="A713" s="6">
        <v>1628</v>
      </c>
      <c r="B713" s="11" t="s">
        <v>112</v>
      </c>
      <c r="C713" s="11" t="s">
        <v>5054</v>
      </c>
      <c r="D713" s="11" t="s">
        <v>5382</v>
      </c>
      <c r="E713" s="12">
        <v>15347</v>
      </c>
      <c r="F713" s="17">
        <v>44055</v>
      </c>
      <c r="G713" s="12">
        <v>43856</v>
      </c>
      <c r="H713" s="11" t="s">
        <v>466</v>
      </c>
      <c r="I713" s="14" t="s">
        <v>5383</v>
      </c>
      <c r="J713" s="11" t="s">
        <v>5384</v>
      </c>
      <c r="K713" s="11" t="s">
        <v>82</v>
      </c>
      <c r="L713" s="14" t="s">
        <v>5385</v>
      </c>
      <c r="M713" s="11" t="s">
        <v>5386</v>
      </c>
      <c r="N713" s="15">
        <v>1.56</v>
      </c>
      <c r="O713" s="15" t="str">
        <f>VLOOKUP(A713,Result!A:D,2,FALSE)</f>
        <v>No</v>
      </c>
      <c r="P713" s="15">
        <f>VLOOKUP(A713,Result!A:D,4,FALSE)</f>
        <v>0.57800000000000007</v>
      </c>
      <c r="Q713" s="16">
        <f>VLOOKUP(A713,Result!A:D,3,FALSE)</f>
        <v>0.82899999999999996</v>
      </c>
      <c r="R713" s="16">
        <f>VLOOKUP(A713,Result!A:E,5,FALSE)</f>
        <v>0.26300000000000001</v>
      </c>
      <c r="S713" s="28">
        <f>P713+Q713+R713</f>
        <v>1.67</v>
      </c>
      <c r="T713" s="32">
        <f t="shared" si="46"/>
        <v>655.20000000000005</v>
      </c>
      <c r="U713" s="32">
        <f t="shared" si="47"/>
        <v>1219.0999999999999</v>
      </c>
      <c r="V713" s="33">
        <f t="shared" si="45"/>
        <v>328.5</v>
      </c>
      <c r="W713" s="34">
        <f t="shared" si="44"/>
        <v>1547.6</v>
      </c>
      <c r="X713" s="10"/>
      <c r="Y713" s="10"/>
      <c r="Z713" s="10"/>
      <c r="AA713" s="10"/>
      <c r="AB713" s="10"/>
      <c r="AC713" s="10"/>
      <c r="AD713" s="10"/>
      <c r="AE713" s="10"/>
      <c r="AF713" s="10"/>
      <c r="AG713" s="10"/>
      <c r="AH713" s="10"/>
      <c r="AI713" s="10"/>
    </row>
    <row r="714" spans="1:35" ht="15.75" customHeight="1" x14ac:dyDescent="0.25">
      <c r="A714" s="6">
        <v>1630</v>
      </c>
      <c r="B714" s="11" t="s">
        <v>112</v>
      </c>
      <c r="C714" s="11" t="s">
        <v>5054</v>
      </c>
      <c r="D714" s="11" t="s">
        <v>5389</v>
      </c>
      <c r="E714" s="12">
        <v>19701</v>
      </c>
      <c r="F714" s="13">
        <v>44056</v>
      </c>
      <c r="G714" s="12">
        <v>43841</v>
      </c>
      <c r="H714" s="11" t="s">
        <v>78</v>
      </c>
      <c r="I714" s="14" t="s">
        <v>97</v>
      </c>
      <c r="J714" s="11" t="s">
        <v>97</v>
      </c>
      <c r="K714" s="11" t="s">
        <v>82</v>
      </c>
      <c r="L714" s="14" t="s">
        <v>82</v>
      </c>
      <c r="M714" s="11"/>
      <c r="N714" s="15">
        <v>0.45</v>
      </c>
      <c r="O714" s="15" t="str">
        <f>VLOOKUP(A714,Result!A:D,2,FALSE)</f>
        <v>No</v>
      </c>
      <c r="P714" s="15">
        <f>VLOOKUP(A714,Result!A:D,4,FALSE)</f>
        <v>0</v>
      </c>
      <c r="Q714" s="16">
        <f>VLOOKUP(A714,Result!A:D,3,FALSE)</f>
        <v>0</v>
      </c>
      <c r="R714" s="16">
        <f>VLOOKUP(A714,Result!A:E,5,FALSE)</f>
        <v>0</v>
      </c>
      <c r="S714" s="28">
        <f>P714+Q714+R714</f>
        <v>0</v>
      </c>
      <c r="T714" s="32">
        <f t="shared" si="46"/>
        <v>0</v>
      </c>
      <c r="U714" s="32">
        <f t="shared" si="47"/>
        <v>0</v>
      </c>
      <c r="V714" s="33">
        <f t="shared" si="45"/>
        <v>328.5</v>
      </c>
      <c r="W714" s="34">
        <f t="shared" si="44"/>
        <v>328.5</v>
      </c>
      <c r="X714" s="10"/>
      <c r="Y714" s="10"/>
      <c r="Z714" s="10"/>
      <c r="AA714" s="10"/>
      <c r="AB714" s="10"/>
      <c r="AC714" s="10"/>
      <c r="AD714" s="10"/>
      <c r="AE714" s="10"/>
      <c r="AF714" s="10"/>
      <c r="AG714" s="10"/>
      <c r="AH714" s="10"/>
      <c r="AI714" s="10"/>
    </row>
    <row r="715" spans="1:35" ht="15.75" customHeight="1" x14ac:dyDescent="0.25">
      <c r="A715" s="6">
        <v>1631</v>
      </c>
      <c r="B715" s="11" t="s">
        <v>112</v>
      </c>
      <c r="C715" s="11" t="s">
        <v>5054</v>
      </c>
      <c r="D715" s="11" t="s">
        <v>5390</v>
      </c>
      <c r="E715" s="12">
        <v>18625</v>
      </c>
      <c r="F715" s="17">
        <v>44060</v>
      </c>
      <c r="G715" s="12">
        <v>43876</v>
      </c>
      <c r="H715" s="11" t="s">
        <v>78</v>
      </c>
      <c r="I715" s="14" t="s">
        <v>121</v>
      </c>
      <c r="J715" s="11" t="s">
        <v>80</v>
      </c>
      <c r="K715" s="11" t="s">
        <v>5391</v>
      </c>
      <c r="L715" s="14" t="s">
        <v>5392</v>
      </c>
      <c r="M715" s="11" t="s">
        <v>5393</v>
      </c>
      <c r="N715" s="15">
        <v>1.33</v>
      </c>
      <c r="O715" s="15" t="str">
        <f>VLOOKUP(A715,Result!A:D,2,FALSE)</f>
        <v>No</v>
      </c>
      <c r="P715" s="15">
        <f>VLOOKUP(A715,Result!A:D,4,FALSE)</f>
        <v>0.307</v>
      </c>
      <c r="Q715" s="16">
        <f>VLOOKUP(A715,Result!A:D,3,FALSE)</f>
        <v>0.61499999999999999</v>
      </c>
      <c r="R715" s="16">
        <f>VLOOKUP(A715,Result!A:E,5,FALSE)</f>
        <v>0</v>
      </c>
      <c r="S715" s="28">
        <f>P715+Q715+R715</f>
        <v>0.92199999999999993</v>
      </c>
      <c r="T715" s="32">
        <f t="shared" si="46"/>
        <v>368.99999999999994</v>
      </c>
      <c r="U715" s="32">
        <f t="shared" si="47"/>
        <v>673.06</v>
      </c>
      <c r="V715" s="33">
        <f t="shared" si="45"/>
        <v>328.5</v>
      </c>
      <c r="W715" s="34">
        <f t="shared" si="44"/>
        <v>1001.56</v>
      </c>
      <c r="X715" s="10"/>
      <c r="Y715" s="10"/>
      <c r="Z715" s="10"/>
      <c r="AA715" s="10"/>
      <c r="AB715" s="10"/>
      <c r="AC715" s="10"/>
      <c r="AD715" s="10"/>
      <c r="AE715" s="10"/>
      <c r="AF715" s="10"/>
      <c r="AG715" s="10"/>
      <c r="AH715" s="10"/>
      <c r="AI715" s="10"/>
    </row>
    <row r="716" spans="1:35" ht="15.75" customHeight="1" x14ac:dyDescent="0.25">
      <c r="A716" s="6">
        <v>1632</v>
      </c>
      <c r="B716" s="11" t="s">
        <v>112</v>
      </c>
      <c r="C716" s="11" t="s">
        <v>5054</v>
      </c>
      <c r="D716" s="11" t="s">
        <v>5394</v>
      </c>
      <c r="E716" s="12">
        <v>19705</v>
      </c>
      <c r="F716" s="17">
        <v>44060</v>
      </c>
      <c r="G716" s="12">
        <v>43876</v>
      </c>
      <c r="H716" s="11" t="s">
        <v>78</v>
      </c>
      <c r="I716" s="14" t="s">
        <v>97</v>
      </c>
      <c r="J716" s="11" t="s">
        <v>97</v>
      </c>
      <c r="K716" s="11" t="s">
        <v>82</v>
      </c>
      <c r="L716" s="14" t="s">
        <v>82</v>
      </c>
      <c r="M716" s="11" t="s">
        <v>418</v>
      </c>
      <c r="N716" s="15">
        <v>0.45</v>
      </c>
      <c r="O716" s="15" t="str">
        <f>VLOOKUP(A716,Result!A:D,2,FALSE)</f>
        <v>No</v>
      </c>
      <c r="P716" s="15">
        <f>VLOOKUP(A716,Result!A:D,4,FALSE)</f>
        <v>0</v>
      </c>
      <c r="Q716" s="16">
        <f>VLOOKUP(A716,Result!A:D,3,FALSE)</f>
        <v>0</v>
      </c>
      <c r="R716" s="16">
        <f>VLOOKUP(A716,Result!A:E,5,FALSE)</f>
        <v>0</v>
      </c>
      <c r="S716" s="28">
        <f>P716+Q716+R716</f>
        <v>0</v>
      </c>
      <c r="T716" s="32">
        <f t="shared" si="46"/>
        <v>0</v>
      </c>
      <c r="U716" s="32">
        <f t="shared" si="47"/>
        <v>0</v>
      </c>
      <c r="V716" s="33">
        <f t="shared" si="45"/>
        <v>328.5</v>
      </c>
      <c r="W716" s="34">
        <f t="shared" si="44"/>
        <v>328.5</v>
      </c>
      <c r="X716" s="10"/>
      <c r="Y716" s="10"/>
      <c r="Z716" s="10"/>
      <c r="AA716" s="10"/>
      <c r="AB716" s="10"/>
      <c r="AC716" s="10"/>
      <c r="AD716" s="10"/>
      <c r="AE716" s="10"/>
      <c r="AF716" s="10"/>
      <c r="AG716" s="10"/>
      <c r="AH716" s="10"/>
      <c r="AI716" s="10"/>
    </row>
    <row r="717" spans="1:35" ht="15.75" customHeight="1" x14ac:dyDescent="0.25">
      <c r="A717" s="6">
        <v>1633</v>
      </c>
      <c r="B717" s="11" t="s">
        <v>112</v>
      </c>
      <c r="C717" s="11" t="s">
        <v>5054</v>
      </c>
      <c r="D717" s="11" t="s">
        <v>5395</v>
      </c>
      <c r="E717" s="12">
        <v>15727</v>
      </c>
      <c r="F717" s="13">
        <v>44061</v>
      </c>
      <c r="G717" s="12">
        <v>43910</v>
      </c>
      <c r="H717" s="11" t="s">
        <v>134</v>
      </c>
      <c r="I717" s="14" t="s">
        <v>5396</v>
      </c>
      <c r="J717" s="11" t="s">
        <v>80</v>
      </c>
      <c r="K717" s="11" t="s">
        <v>5397</v>
      </c>
      <c r="L717" s="14" t="s">
        <v>82</v>
      </c>
      <c r="M717" s="11" t="s">
        <v>1023</v>
      </c>
      <c r="N717" s="15">
        <v>0.89</v>
      </c>
      <c r="O717" s="15" t="str">
        <f>VLOOKUP(A717,Result!A:D,2,FALSE)</f>
        <v>No</v>
      </c>
      <c r="P717" s="15">
        <f>VLOOKUP(A717,Result!A:D,4,FALSE)</f>
        <v>0.28000000000000003</v>
      </c>
      <c r="Q717" s="16">
        <f>VLOOKUP(A717,Result!A:D,3,FALSE)</f>
        <v>0</v>
      </c>
      <c r="R717" s="16">
        <f>VLOOKUP(A717,Result!A:E,5,FALSE)</f>
        <v>0</v>
      </c>
      <c r="S717" s="28">
        <f>P717+Q717+R717</f>
        <v>0.28000000000000003</v>
      </c>
      <c r="T717" s="32">
        <f t="shared" si="46"/>
        <v>0</v>
      </c>
      <c r="U717" s="32">
        <f t="shared" si="47"/>
        <v>204.4</v>
      </c>
      <c r="V717" s="33">
        <f t="shared" si="45"/>
        <v>328.5</v>
      </c>
      <c r="W717" s="34">
        <f t="shared" si="44"/>
        <v>532.9</v>
      </c>
      <c r="X717" s="10"/>
      <c r="Y717" s="10"/>
      <c r="Z717" s="10"/>
      <c r="AA717" s="10"/>
      <c r="AB717" s="10"/>
      <c r="AC717" s="10"/>
      <c r="AD717" s="10"/>
      <c r="AE717" s="10"/>
      <c r="AF717" s="10"/>
      <c r="AG717" s="10"/>
      <c r="AH717" s="10"/>
      <c r="AI717" s="10"/>
    </row>
    <row r="718" spans="1:35" ht="15.75" customHeight="1" x14ac:dyDescent="0.25">
      <c r="A718" s="6">
        <v>1636</v>
      </c>
      <c r="B718" s="11" t="s">
        <v>112</v>
      </c>
      <c r="C718" s="11" t="s">
        <v>5054</v>
      </c>
      <c r="D718" s="11" t="s">
        <v>5401</v>
      </c>
      <c r="E718" s="12">
        <v>19063</v>
      </c>
      <c r="F718" s="17">
        <v>44063</v>
      </c>
      <c r="G718" s="12">
        <v>43882</v>
      </c>
      <c r="H718" s="11" t="s">
        <v>217</v>
      </c>
      <c r="I718" s="14" t="s">
        <v>131</v>
      </c>
      <c r="J718" s="11" t="s">
        <v>80</v>
      </c>
      <c r="K718" s="11" t="s">
        <v>5402</v>
      </c>
      <c r="L718" s="14" t="s">
        <v>5403</v>
      </c>
      <c r="M718" s="11" t="s">
        <v>5404</v>
      </c>
      <c r="N718" s="15">
        <v>0.31</v>
      </c>
      <c r="O718" s="15" t="str">
        <f>VLOOKUP(A718,Result!A:D,2,FALSE)</f>
        <v>No</v>
      </c>
      <c r="P718" s="15">
        <f>VLOOKUP(A718,Result!A:D,4,FALSE)</f>
        <v>0.33500000000000002</v>
      </c>
      <c r="Q718" s="16">
        <f>VLOOKUP(A718,Result!A:D,3,FALSE)</f>
        <v>0.64</v>
      </c>
      <c r="R718" s="16">
        <f>VLOOKUP(A718,Result!A:E,5,FALSE)</f>
        <v>0</v>
      </c>
      <c r="S718" s="28">
        <f>P718+Q718+R718</f>
        <v>0.97500000000000009</v>
      </c>
      <c r="T718" s="32">
        <f t="shared" si="46"/>
        <v>383.99999999999994</v>
      </c>
      <c r="U718" s="32">
        <f t="shared" si="47"/>
        <v>711.75000000000011</v>
      </c>
      <c r="V718" s="33">
        <f t="shared" si="45"/>
        <v>328.5</v>
      </c>
      <c r="W718" s="34">
        <f t="shared" si="44"/>
        <v>1040.25</v>
      </c>
      <c r="X718" s="10"/>
      <c r="Y718" s="10"/>
      <c r="Z718" s="10"/>
      <c r="AA718" s="10"/>
      <c r="AB718" s="10"/>
      <c r="AC718" s="10"/>
      <c r="AD718" s="10"/>
      <c r="AE718" s="10"/>
      <c r="AF718" s="10"/>
      <c r="AG718" s="10"/>
      <c r="AH718" s="10"/>
      <c r="AI718" s="10"/>
    </row>
    <row r="719" spans="1:35" ht="15.75" customHeight="1" x14ac:dyDescent="0.25">
      <c r="A719" s="6">
        <v>1638</v>
      </c>
      <c r="B719" s="11" t="s">
        <v>112</v>
      </c>
      <c r="C719" s="11" t="s">
        <v>5054</v>
      </c>
      <c r="D719" s="11" t="s">
        <v>5407</v>
      </c>
      <c r="E719" s="12">
        <v>8828</v>
      </c>
      <c r="F719" s="13">
        <v>44068</v>
      </c>
      <c r="G719" s="12">
        <v>43872</v>
      </c>
      <c r="H719" s="11" t="s">
        <v>114</v>
      </c>
      <c r="I719" s="14" t="s">
        <v>5408</v>
      </c>
      <c r="J719" s="11" t="s">
        <v>80</v>
      </c>
      <c r="K719" s="11" t="s">
        <v>82</v>
      </c>
      <c r="L719" s="14" t="s">
        <v>82</v>
      </c>
      <c r="M719" s="11" t="s">
        <v>3089</v>
      </c>
      <c r="N719" s="15">
        <v>0.7</v>
      </c>
      <c r="O719" s="15" t="str">
        <f>VLOOKUP(A719,Result!A:D,2,FALSE)</f>
        <v>No</v>
      </c>
      <c r="P719" s="15">
        <f>VLOOKUP(A719,Result!A:D,4,FALSE)</f>
        <v>0.21199999999999999</v>
      </c>
      <c r="Q719" s="16">
        <f>VLOOKUP(A719,Result!A:D,3,FALSE)</f>
        <v>0</v>
      </c>
      <c r="R719" s="16">
        <f>VLOOKUP(A719,Result!A:E,5,FALSE)</f>
        <v>0</v>
      </c>
      <c r="S719" s="28">
        <f>P719+Q719+R719</f>
        <v>0.21199999999999999</v>
      </c>
      <c r="T719" s="32">
        <f t="shared" si="46"/>
        <v>0</v>
      </c>
      <c r="U719" s="32">
        <f t="shared" si="47"/>
        <v>154.76</v>
      </c>
      <c r="V719" s="33">
        <f t="shared" si="45"/>
        <v>328.5</v>
      </c>
      <c r="W719" s="34">
        <f t="shared" si="44"/>
        <v>483.26</v>
      </c>
      <c r="X719" s="10"/>
      <c r="Y719" s="10"/>
      <c r="Z719" s="10"/>
      <c r="AA719" s="10"/>
      <c r="AB719" s="10"/>
      <c r="AC719" s="10"/>
      <c r="AD719" s="10"/>
      <c r="AE719" s="10"/>
      <c r="AF719" s="10"/>
      <c r="AG719" s="10"/>
      <c r="AH719" s="10"/>
      <c r="AI719" s="10"/>
    </row>
    <row r="720" spans="1:35" ht="15.75" customHeight="1" x14ac:dyDescent="0.25">
      <c r="A720" s="6">
        <v>1640</v>
      </c>
      <c r="B720" s="11" t="s">
        <v>112</v>
      </c>
      <c r="C720" s="11" t="s">
        <v>5054</v>
      </c>
      <c r="D720" s="11" t="s">
        <v>5414</v>
      </c>
      <c r="E720" s="12">
        <v>19830</v>
      </c>
      <c r="F720" s="17">
        <v>44075</v>
      </c>
      <c r="G720" s="12">
        <v>43910</v>
      </c>
      <c r="H720" s="11" t="s">
        <v>134</v>
      </c>
      <c r="I720" s="14" t="s">
        <v>5415</v>
      </c>
      <c r="J720" s="11" t="s">
        <v>80</v>
      </c>
      <c r="K720" s="11" t="s">
        <v>5416</v>
      </c>
      <c r="L720" s="14" t="s">
        <v>82</v>
      </c>
      <c r="M720" s="11" t="s">
        <v>4723</v>
      </c>
      <c r="N720" s="15">
        <v>0.9</v>
      </c>
      <c r="O720" s="15" t="str">
        <f>VLOOKUP(A720,Result!A:D,2,FALSE)</f>
        <v>No</v>
      </c>
      <c r="P720" s="15">
        <f>VLOOKUP(A720,Result!A:D,4,FALSE)</f>
        <v>1.673</v>
      </c>
      <c r="Q720" s="16">
        <f>VLOOKUP(A720,Result!A:D,3,FALSE)</f>
        <v>0</v>
      </c>
      <c r="R720" s="16">
        <f>VLOOKUP(A720,Result!A:E,5,FALSE)</f>
        <v>0</v>
      </c>
      <c r="S720" s="28">
        <f>P720+Q720+R720</f>
        <v>1.673</v>
      </c>
      <c r="T720" s="32">
        <f t="shared" si="46"/>
        <v>0</v>
      </c>
      <c r="U720" s="32">
        <f t="shared" si="47"/>
        <v>1221.29</v>
      </c>
      <c r="V720" s="33">
        <f t="shared" si="45"/>
        <v>328.5</v>
      </c>
      <c r="W720" s="34">
        <f t="shared" ref="W720:W783" si="48">SUM(U720+V720)</f>
        <v>1549.79</v>
      </c>
      <c r="X720" s="10"/>
      <c r="Y720" s="10"/>
      <c r="Z720" s="10"/>
      <c r="AA720" s="10"/>
      <c r="AB720" s="10"/>
      <c r="AC720" s="10"/>
      <c r="AD720" s="10"/>
      <c r="AE720" s="10"/>
      <c r="AF720" s="10"/>
      <c r="AG720" s="10"/>
      <c r="AH720" s="10"/>
      <c r="AI720" s="10"/>
    </row>
    <row r="721" spans="1:35" ht="15.75" customHeight="1" x14ac:dyDescent="0.25">
      <c r="A721" s="6">
        <v>1641</v>
      </c>
      <c r="B721" s="11" t="s">
        <v>112</v>
      </c>
      <c r="C721" s="11" t="s">
        <v>5054</v>
      </c>
      <c r="D721" s="11" t="s">
        <v>5417</v>
      </c>
      <c r="E721" s="12">
        <v>13010</v>
      </c>
      <c r="F721" s="13">
        <v>44075</v>
      </c>
      <c r="G721" s="12">
        <v>43905</v>
      </c>
      <c r="H721" s="11" t="s">
        <v>78</v>
      </c>
      <c r="I721" s="14" t="s">
        <v>97</v>
      </c>
      <c r="J721" s="11" t="s">
        <v>97</v>
      </c>
      <c r="K721" s="11" t="s">
        <v>82</v>
      </c>
      <c r="L721" s="14" t="s">
        <v>5418</v>
      </c>
      <c r="M721" s="11" t="s">
        <v>5419</v>
      </c>
      <c r="N721" s="15">
        <v>0.75</v>
      </c>
      <c r="O721" s="15" t="str">
        <f>VLOOKUP(A721,Result!A:D,2,FALSE)</f>
        <v>Yes</v>
      </c>
      <c r="P721" s="15">
        <f>VLOOKUP(A721,Result!A:D,4,FALSE)</f>
        <v>0</v>
      </c>
      <c r="Q721" s="16">
        <f>VLOOKUP(A721,Result!A:D,3,FALSE)</f>
        <v>0</v>
      </c>
      <c r="R721" s="16">
        <f>VLOOKUP(A721,Result!A:E,5,FALSE)</f>
        <v>0</v>
      </c>
      <c r="S721" s="28">
        <f>P721+Q721+R721</f>
        <v>0</v>
      </c>
      <c r="T721" s="32">
        <f t="shared" si="46"/>
        <v>0</v>
      </c>
      <c r="U721" s="32">
        <f t="shared" si="47"/>
        <v>0</v>
      </c>
      <c r="V721" s="33">
        <f t="shared" si="45"/>
        <v>328.5</v>
      </c>
      <c r="W721" s="34">
        <f t="shared" si="48"/>
        <v>328.5</v>
      </c>
      <c r="X721" s="10"/>
      <c r="Y721" s="10"/>
      <c r="Z721" s="10"/>
      <c r="AA721" s="10"/>
      <c r="AB721" s="10"/>
      <c r="AC721" s="10"/>
      <c r="AD721" s="10"/>
      <c r="AE721" s="10"/>
      <c r="AF721" s="10"/>
      <c r="AG721" s="10"/>
      <c r="AH721" s="10"/>
      <c r="AI721" s="10"/>
    </row>
    <row r="722" spans="1:35" ht="15.75" customHeight="1" x14ac:dyDescent="0.25">
      <c r="A722" s="6">
        <v>1643</v>
      </c>
      <c r="B722" s="11" t="s">
        <v>112</v>
      </c>
      <c r="C722" s="11" t="s">
        <v>5054</v>
      </c>
      <c r="D722" s="11" t="s">
        <v>5426</v>
      </c>
      <c r="E722" s="12">
        <v>17999</v>
      </c>
      <c r="F722" s="13">
        <v>44082</v>
      </c>
      <c r="G722" s="12">
        <v>43887</v>
      </c>
      <c r="H722" s="11" t="s">
        <v>160</v>
      </c>
      <c r="I722" s="14" t="s">
        <v>446</v>
      </c>
      <c r="J722" s="11" t="s">
        <v>97</v>
      </c>
      <c r="K722" s="11" t="s">
        <v>82</v>
      </c>
      <c r="L722" s="14" t="s">
        <v>82</v>
      </c>
      <c r="M722" s="11" t="s">
        <v>1211</v>
      </c>
      <c r="N722" s="15">
        <v>0.33</v>
      </c>
      <c r="O722" s="15" t="str">
        <f>VLOOKUP(A722,Result!A:D,2,FALSE)</f>
        <v>No</v>
      </c>
      <c r="P722" s="15">
        <f>VLOOKUP(A722,Result!A:D,4,FALSE)</f>
        <v>0.30499999999999999</v>
      </c>
      <c r="Q722" s="16">
        <f>VLOOKUP(A722,Result!A:D,3,FALSE)</f>
        <v>0</v>
      </c>
      <c r="R722" s="16">
        <f>VLOOKUP(A722,Result!A:E,5,FALSE)</f>
        <v>0</v>
      </c>
      <c r="S722" s="28">
        <f>P722+Q722+R722</f>
        <v>0.30499999999999999</v>
      </c>
      <c r="T722" s="32">
        <f t="shared" si="46"/>
        <v>0</v>
      </c>
      <c r="U722" s="32">
        <f t="shared" si="47"/>
        <v>222.65</v>
      </c>
      <c r="V722" s="33">
        <f t="shared" si="45"/>
        <v>328.5</v>
      </c>
      <c r="W722" s="34">
        <f t="shared" si="48"/>
        <v>551.15</v>
      </c>
      <c r="X722" s="10"/>
      <c r="Y722" s="10"/>
      <c r="Z722" s="10"/>
      <c r="AA722" s="10"/>
      <c r="AB722" s="10"/>
      <c r="AC722" s="10"/>
      <c r="AD722" s="10"/>
      <c r="AE722" s="10"/>
      <c r="AF722" s="10"/>
      <c r="AG722" s="10"/>
      <c r="AH722" s="10"/>
      <c r="AI722" s="10"/>
    </row>
    <row r="723" spans="1:35" ht="15.75" customHeight="1" x14ac:dyDescent="0.25">
      <c r="A723" s="6">
        <v>1647</v>
      </c>
      <c r="B723" s="11" t="s">
        <v>112</v>
      </c>
      <c r="C723" s="11" t="s">
        <v>5054</v>
      </c>
      <c r="D723" s="11" t="s">
        <v>5436</v>
      </c>
      <c r="E723" s="12">
        <v>17411</v>
      </c>
      <c r="F723" s="13">
        <v>44088</v>
      </c>
      <c r="G723" s="12">
        <v>43909</v>
      </c>
      <c r="H723" s="11" t="s">
        <v>160</v>
      </c>
      <c r="I723" s="14" t="s">
        <v>5437</v>
      </c>
      <c r="J723" s="11" t="s">
        <v>5438</v>
      </c>
      <c r="K723" s="11" t="s">
        <v>5439</v>
      </c>
      <c r="L723" s="14" t="s">
        <v>82</v>
      </c>
      <c r="M723" s="11" t="s">
        <v>5440</v>
      </c>
      <c r="N723" s="15">
        <v>0.43</v>
      </c>
      <c r="O723" s="15" t="str">
        <f>VLOOKUP(A723,Result!A:D,2,FALSE)</f>
        <v>No</v>
      </c>
      <c r="P723" s="15">
        <f>VLOOKUP(A723,Result!A:D,4,FALSE)</f>
        <v>0.61399999999999999</v>
      </c>
      <c r="Q723" s="16">
        <f>VLOOKUP(A723,Result!A:D,3,FALSE)</f>
        <v>0</v>
      </c>
      <c r="R723" s="16">
        <f>VLOOKUP(A723,Result!A:E,5,FALSE)</f>
        <v>0</v>
      </c>
      <c r="S723" s="28">
        <f>P723+Q723+R723</f>
        <v>0.61399999999999999</v>
      </c>
      <c r="T723" s="32">
        <f t="shared" si="46"/>
        <v>0</v>
      </c>
      <c r="U723" s="32">
        <f t="shared" si="47"/>
        <v>448.22</v>
      </c>
      <c r="V723" s="33">
        <f t="shared" si="45"/>
        <v>328.5</v>
      </c>
      <c r="W723" s="34">
        <f t="shared" si="48"/>
        <v>776.72</v>
      </c>
      <c r="X723" s="10"/>
      <c r="Y723" s="10"/>
      <c r="Z723" s="10"/>
      <c r="AA723" s="10"/>
      <c r="AB723" s="10"/>
      <c r="AC723" s="10"/>
      <c r="AD723" s="10"/>
      <c r="AE723" s="10"/>
      <c r="AF723" s="10"/>
      <c r="AG723" s="10"/>
      <c r="AH723" s="10"/>
      <c r="AI723" s="10"/>
    </row>
    <row r="724" spans="1:35" ht="15.75" customHeight="1" x14ac:dyDescent="0.25">
      <c r="A724" s="6">
        <v>1649</v>
      </c>
      <c r="B724" s="11" t="s">
        <v>112</v>
      </c>
      <c r="C724" s="11" t="s">
        <v>5054</v>
      </c>
      <c r="D724" s="11" t="s">
        <v>5445</v>
      </c>
      <c r="E724" s="12">
        <v>31420</v>
      </c>
      <c r="F724" s="13">
        <v>44089</v>
      </c>
      <c r="G724" s="12">
        <v>43906</v>
      </c>
      <c r="H724" s="11" t="s">
        <v>134</v>
      </c>
      <c r="I724" s="14" t="s">
        <v>5446</v>
      </c>
      <c r="J724" s="11" t="s">
        <v>5447</v>
      </c>
      <c r="K724" s="11" t="s">
        <v>5448</v>
      </c>
      <c r="L724" s="14" t="s">
        <v>82</v>
      </c>
      <c r="M724" s="11" t="s">
        <v>5449</v>
      </c>
      <c r="N724" s="15">
        <v>0.86</v>
      </c>
      <c r="O724" s="15" t="str">
        <f>VLOOKUP(A724,Result!A:D,2,FALSE)</f>
        <v>No</v>
      </c>
      <c r="P724" s="15">
        <f>VLOOKUP(A724,Result!A:D,4,FALSE)</f>
        <v>1.056</v>
      </c>
      <c r="Q724" s="16">
        <f>VLOOKUP(A724,Result!A:D,3,FALSE)</f>
        <v>0</v>
      </c>
      <c r="R724" s="16">
        <f>VLOOKUP(A724,Result!A:E,5,FALSE)</f>
        <v>0</v>
      </c>
      <c r="S724" s="28">
        <f>P724+Q724+R724</f>
        <v>1.056</v>
      </c>
      <c r="T724" s="32">
        <f t="shared" si="46"/>
        <v>0</v>
      </c>
      <c r="U724" s="32">
        <f t="shared" si="47"/>
        <v>770.88</v>
      </c>
      <c r="V724" s="33">
        <f t="shared" si="45"/>
        <v>328.5</v>
      </c>
      <c r="W724" s="34">
        <f t="shared" si="48"/>
        <v>1099.3800000000001</v>
      </c>
      <c r="X724" s="10"/>
      <c r="Y724" s="10"/>
      <c r="Z724" s="10"/>
      <c r="AA724" s="10"/>
      <c r="AB724" s="10"/>
      <c r="AC724" s="10"/>
      <c r="AD724" s="10"/>
      <c r="AE724" s="10"/>
      <c r="AF724" s="10"/>
      <c r="AG724" s="10"/>
      <c r="AH724" s="10"/>
      <c r="AI724" s="10"/>
    </row>
    <row r="725" spans="1:35" ht="15.75" customHeight="1" x14ac:dyDescent="0.25">
      <c r="A725" s="6">
        <v>1656</v>
      </c>
      <c r="B725" s="11" t="s">
        <v>112</v>
      </c>
      <c r="C725" s="11" t="s">
        <v>5054</v>
      </c>
      <c r="D725" s="11" t="s">
        <v>5471</v>
      </c>
      <c r="E725" s="12">
        <v>16553</v>
      </c>
      <c r="F725" s="17">
        <v>44110</v>
      </c>
      <c r="G725" s="12">
        <v>43889</v>
      </c>
      <c r="H725" s="11" t="s">
        <v>160</v>
      </c>
      <c r="I725" s="14" t="s">
        <v>97</v>
      </c>
      <c r="J725" s="11" t="s">
        <v>97</v>
      </c>
      <c r="K725" s="11" t="s">
        <v>82</v>
      </c>
      <c r="L725" s="14" t="s">
        <v>82</v>
      </c>
      <c r="M725" s="11" t="s">
        <v>5472</v>
      </c>
      <c r="N725" s="15" t="s">
        <v>85</v>
      </c>
      <c r="O725" s="15" t="str">
        <f>VLOOKUP(A725,Result!A:D,2,FALSE)</f>
        <v>No</v>
      </c>
      <c r="P725" s="15">
        <f>VLOOKUP(A725,Result!A:D,4,FALSE)</f>
        <v>0</v>
      </c>
      <c r="Q725" s="16">
        <f>VLOOKUP(A725,Result!A:D,3,FALSE)</f>
        <v>0</v>
      </c>
      <c r="R725" s="16">
        <f>VLOOKUP(A725,Result!A:E,5,FALSE)</f>
        <v>0</v>
      </c>
      <c r="S725" s="28">
        <f>P725+Q725+R725</f>
        <v>0</v>
      </c>
      <c r="T725" s="32">
        <f t="shared" si="46"/>
        <v>0</v>
      </c>
      <c r="U725" s="32">
        <f t="shared" si="47"/>
        <v>0</v>
      </c>
      <c r="V725" s="33">
        <f t="shared" si="45"/>
        <v>328.5</v>
      </c>
      <c r="W725" s="34">
        <f t="shared" si="48"/>
        <v>328.5</v>
      </c>
      <c r="X725" s="10"/>
      <c r="Y725" s="10"/>
      <c r="Z725" s="10"/>
      <c r="AA725" s="10"/>
      <c r="AB725" s="10"/>
      <c r="AC725" s="10"/>
      <c r="AD725" s="10"/>
      <c r="AE725" s="10"/>
      <c r="AF725" s="10"/>
      <c r="AG725" s="10"/>
      <c r="AH725" s="10"/>
      <c r="AI725" s="10"/>
    </row>
    <row r="726" spans="1:35" ht="15.75" customHeight="1" x14ac:dyDescent="0.25">
      <c r="A726" s="6">
        <v>1657</v>
      </c>
      <c r="B726" s="11" t="s">
        <v>112</v>
      </c>
      <c r="C726" s="11" t="s">
        <v>5054</v>
      </c>
      <c r="D726" s="11" t="s">
        <v>5473</v>
      </c>
      <c r="E726" s="12">
        <v>23281</v>
      </c>
      <c r="F726" s="13">
        <v>44124</v>
      </c>
      <c r="G726" s="12">
        <v>43856</v>
      </c>
      <c r="H726" s="11" t="s">
        <v>78</v>
      </c>
      <c r="I726" s="14" t="s">
        <v>5474</v>
      </c>
      <c r="J726" s="11" t="s">
        <v>97</v>
      </c>
      <c r="K726" s="11" t="s">
        <v>5475</v>
      </c>
      <c r="L726" s="14" t="s">
        <v>5476</v>
      </c>
      <c r="M726" s="11" t="s">
        <v>5477</v>
      </c>
      <c r="N726" s="15">
        <v>0.69</v>
      </c>
      <c r="O726" s="15" t="str">
        <f>VLOOKUP(A726,Result!A:D,2,FALSE)</f>
        <v>Yes</v>
      </c>
      <c r="P726" s="15">
        <f>VLOOKUP(A726,Result!A:D,4,FALSE)</f>
        <v>0.68799999999999994</v>
      </c>
      <c r="Q726" s="16">
        <f>VLOOKUP(A726,Result!A:D,3,FALSE)</f>
        <v>0.98799999999999999</v>
      </c>
      <c r="R726" s="16">
        <f>VLOOKUP(A726,Result!A:E,5,FALSE)</f>
        <v>0</v>
      </c>
      <c r="S726" s="28">
        <f>P726+Q726+R726</f>
        <v>1.6759999999999999</v>
      </c>
      <c r="T726" s="32">
        <f t="shared" si="46"/>
        <v>592.79999999999995</v>
      </c>
      <c r="U726" s="32">
        <f t="shared" si="47"/>
        <v>1223.48</v>
      </c>
      <c r="V726" s="33">
        <f t="shared" si="45"/>
        <v>328.5</v>
      </c>
      <c r="W726" s="34">
        <f t="shared" si="48"/>
        <v>1551.98</v>
      </c>
      <c r="X726" s="10"/>
      <c r="Y726" s="10"/>
      <c r="Z726" s="10"/>
      <c r="AA726" s="10"/>
      <c r="AB726" s="10"/>
      <c r="AC726" s="10"/>
      <c r="AD726" s="10"/>
      <c r="AE726" s="10"/>
      <c r="AF726" s="10"/>
      <c r="AG726" s="10"/>
      <c r="AH726" s="10"/>
      <c r="AI726" s="10"/>
    </row>
    <row r="727" spans="1:35" ht="15.75" customHeight="1" x14ac:dyDescent="0.25">
      <c r="A727" s="6">
        <v>1669</v>
      </c>
      <c r="B727" s="11" t="s">
        <v>112</v>
      </c>
      <c r="C727" s="11" t="s">
        <v>5054</v>
      </c>
      <c r="D727" s="11" t="s">
        <v>5519</v>
      </c>
      <c r="E727" s="12">
        <v>18199</v>
      </c>
      <c r="F727" s="19"/>
      <c r="G727" s="12">
        <v>43908</v>
      </c>
      <c r="H727" s="11" t="s">
        <v>134</v>
      </c>
      <c r="I727" s="14" t="s">
        <v>199</v>
      </c>
      <c r="J727" s="11" t="s">
        <v>97</v>
      </c>
      <c r="K727" s="11" t="s">
        <v>82</v>
      </c>
      <c r="L727" s="14" t="s">
        <v>82</v>
      </c>
      <c r="M727" s="11" t="s">
        <v>5520</v>
      </c>
      <c r="N727" s="15">
        <v>0.33</v>
      </c>
      <c r="O727" s="15" t="str">
        <f>VLOOKUP(A727,Result!A:D,2,FALSE)</f>
        <v>No</v>
      </c>
      <c r="P727" s="15">
        <f>VLOOKUP(A727,Result!A:D,4,FALSE)</f>
        <v>0</v>
      </c>
      <c r="Q727" s="16">
        <f>VLOOKUP(A727,Result!A:D,3,FALSE)</f>
        <v>0</v>
      </c>
      <c r="R727" s="16">
        <f>VLOOKUP(A727,Result!A:E,5,FALSE)</f>
        <v>0</v>
      </c>
      <c r="S727" s="28">
        <f>P727+Q727+R727</f>
        <v>0</v>
      </c>
      <c r="T727" s="32">
        <f t="shared" si="46"/>
        <v>0</v>
      </c>
      <c r="U727" s="32">
        <f t="shared" si="47"/>
        <v>0</v>
      </c>
      <c r="V727" s="33">
        <f t="shared" si="45"/>
        <v>328.5</v>
      </c>
      <c r="W727" s="34">
        <f t="shared" si="48"/>
        <v>328.5</v>
      </c>
      <c r="X727" s="10"/>
      <c r="Y727" s="10"/>
      <c r="Z727" s="10"/>
      <c r="AA727" s="10"/>
      <c r="AB727" s="10"/>
      <c r="AC727" s="10"/>
      <c r="AD727" s="10"/>
      <c r="AE727" s="10"/>
      <c r="AF727" s="10"/>
      <c r="AG727" s="10"/>
      <c r="AH727" s="10"/>
      <c r="AI727" s="10"/>
    </row>
    <row r="728" spans="1:35" ht="15.75" customHeight="1" x14ac:dyDescent="0.25">
      <c r="A728" s="6">
        <v>1672</v>
      </c>
      <c r="B728" s="11" t="s">
        <v>112</v>
      </c>
      <c r="C728" s="11" t="s">
        <v>5054</v>
      </c>
      <c r="D728" s="11" t="s">
        <v>5527</v>
      </c>
      <c r="E728" s="12">
        <v>17396</v>
      </c>
      <c r="F728" s="23"/>
      <c r="G728" s="12">
        <v>43917</v>
      </c>
      <c r="H728" s="11" t="s">
        <v>78</v>
      </c>
      <c r="I728" s="14" t="s">
        <v>199</v>
      </c>
      <c r="J728" s="11" t="s">
        <v>97</v>
      </c>
      <c r="K728" s="11" t="s">
        <v>82</v>
      </c>
      <c r="L728" s="14" t="s">
        <v>82</v>
      </c>
      <c r="M728" s="11" t="s">
        <v>1572</v>
      </c>
      <c r="N728" s="15">
        <v>0.33</v>
      </c>
      <c r="O728" s="15" t="str">
        <f>VLOOKUP(A728,Result!A:D,2,FALSE)</f>
        <v>No</v>
      </c>
      <c r="P728" s="15">
        <f>VLOOKUP(A728,Result!A:D,4,FALSE)</f>
        <v>0</v>
      </c>
      <c r="Q728" s="16">
        <f>VLOOKUP(A728,Result!A:D,3,FALSE)</f>
        <v>0</v>
      </c>
      <c r="R728" s="16">
        <f>VLOOKUP(A728,Result!A:E,5,FALSE)</f>
        <v>0</v>
      </c>
      <c r="S728" s="28">
        <f>P728+Q728+R728</f>
        <v>0</v>
      </c>
      <c r="T728" s="32">
        <f t="shared" si="46"/>
        <v>0</v>
      </c>
      <c r="U728" s="32">
        <f t="shared" si="47"/>
        <v>0</v>
      </c>
      <c r="V728" s="33">
        <f t="shared" si="45"/>
        <v>328.5</v>
      </c>
      <c r="W728" s="34">
        <f t="shared" si="48"/>
        <v>328.5</v>
      </c>
      <c r="X728" s="10"/>
      <c r="Y728" s="10"/>
      <c r="Z728" s="10"/>
      <c r="AA728" s="10"/>
      <c r="AB728" s="10"/>
      <c r="AC728" s="10"/>
      <c r="AD728" s="10"/>
      <c r="AE728" s="10"/>
      <c r="AF728" s="10"/>
      <c r="AG728" s="10"/>
      <c r="AH728" s="10"/>
      <c r="AI728" s="10"/>
    </row>
    <row r="729" spans="1:35" ht="15.75" customHeight="1" x14ac:dyDescent="0.25">
      <c r="A729" s="6">
        <v>1673</v>
      </c>
      <c r="B729" s="11" t="s">
        <v>112</v>
      </c>
      <c r="C729" s="11" t="s">
        <v>5054</v>
      </c>
      <c r="D729" s="11" t="s">
        <v>5528</v>
      </c>
      <c r="E729" s="12">
        <v>21139</v>
      </c>
      <c r="F729" s="23"/>
      <c r="G729" s="12">
        <v>43917</v>
      </c>
      <c r="H729" s="11" t="s">
        <v>78</v>
      </c>
      <c r="I729" s="14" t="s">
        <v>199</v>
      </c>
      <c r="J729" s="11" t="s">
        <v>97</v>
      </c>
      <c r="K729" s="11" t="s">
        <v>82</v>
      </c>
      <c r="L729" s="14" t="s">
        <v>82</v>
      </c>
      <c r="M729" s="11" t="s">
        <v>1572</v>
      </c>
      <c r="N729" s="15">
        <v>0.28000000000000003</v>
      </c>
      <c r="O729" s="15" t="str">
        <f>VLOOKUP(A729,Result!A:D,2,FALSE)</f>
        <v>No</v>
      </c>
      <c r="P729" s="15">
        <f>VLOOKUP(A729,Result!A:D,4,FALSE)</f>
        <v>0</v>
      </c>
      <c r="Q729" s="16">
        <f>VLOOKUP(A729,Result!A:D,3,FALSE)</f>
        <v>0</v>
      </c>
      <c r="R729" s="16">
        <f>VLOOKUP(A729,Result!A:E,5,FALSE)</f>
        <v>0</v>
      </c>
      <c r="S729" s="28">
        <f>P729+Q729+R729</f>
        <v>0</v>
      </c>
      <c r="T729" s="32">
        <f t="shared" si="46"/>
        <v>0</v>
      </c>
      <c r="U729" s="32">
        <f t="shared" si="47"/>
        <v>0</v>
      </c>
      <c r="V729" s="33">
        <f t="shared" si="45"/>
        <v>328.5</v>
      </c>
      <c r="W729" s="34">
        <f t="shared" si="48"/>
        <v>328.5</v>
      </c>
      <c r="X729" s="10"/>
      <c r="Y729" s="10"/>
      <c r="Z729" s="10"/>
      <c r="AA729" s="10"/>
      <c r="AB729" s="10"/>
      <c r="AC729" s="10"/>
      <c r="AD729" s="10"/>
      <c r="AE729" s="10"/>
      <c r="AF729" s="10"/>
      <c r="AG729" s="10"/>
      <c r="AH729" s="10"/>
      <c r="AI729" s="10"/>
    </row>
    <row r="730" spans="1:35" ht="15.75" customHeight="1" x14ac:dyDescent="0.25">
      <c r="A730" s="6">
        <v>1674</v>
      </c>
      <c r="B730" s="11" t="s">
        <v>112</v>
      </c>
      <c r="C730" s="11" t="s">
        <v>5054</v>
      </c>
      <c r="D730" s="11" t="s">
        <v>5529</v>
      </c>
      <c r="E730" s="12">
        <v>18385</v>
      </c>
      <c r="F730" s="23"/>
      <c r="G730" s="12">
        <v>43917</v>
      </c>
      <c r="H730" s="11" t="s">
        <v>78</v>
      </c>
      <c r="I730" s="14" t="s">
        <v>115</v>
      </c>
      <c r="J730" s="11" t="s">
        <v>97</v>
      </c>
      <c r="K730" s="11" t="s">
        <v>82</v>
      </c>
      <c r="L730" s="14" t="s">
        <v>5530</v>
      </c>
      <c r="M730" s="11" t="s">
        <v>99</v>
      </c>
      <c r="N730" s="15">
        <v>0.57999999999999996</v>
      </c>
      <c r="O730" s="15" t="str">
        <f>VLOOKUP(A730,Result!A:D,2,FALSE)</f>
        <v>Yes</v>
      </c>
      <c r="P730" s="15">
        <f>VLOOKUP(A730,Result!A:D,4,FALSE)</f>
        <v>0</v>
      </c>
      <c r="Q730" s="16">
        <f>VLOOKUP(A730,Result!A:D,3,FALSE)</f>
        <v>0</v>
      </c>
      <c r="R730" s="16">
        <f>VLOOKUP(A730,Result!A:E,5,FALSE)</f>
        <v>0</v>
      </c>
      <c r="S730" s="28">
        <f>P730+Q730+R730</f>
        <v>0</v>
      </c>
      <c r="T730" s="32">
        <f t="shared" si="46"/>
        <v>0</v>
      </c>
      <c r="U730" s="32">
        <f t="shared" si="47"/>
        <v>0</v>
      </c>
      <c r="V730" s="33">
        <f t="shared" si="45"/>
        <v>328.5</v>
      </c>
      <c r="W730" s="34">
        <f t="shared" si="48"/>
        <v>328.5</v>
      </c>
      <c r="X730" s="10"/>
      <c r="Y730" s="10"/>
      <c r="Z730" s="10"/>
      <c r="AA730" s="10"/>
      <c r="AB730" s="10"/>
      <c r="AC730" s="10"/>
      <c r="AD730" s="10"/>
      <c r="AE730" s="10"/>
      <c r="AF730" s="10"/>
      <c r="AG730" s="10"/>
      <c r="AH730" s="10"/>
      <c r="AI730" s="10"/>
    </row>
    <row r="731" spans="1:35" ht="15.75" customHeight="1" x14ac:dyDescent="0.25">
      <c r="A731" s="6">
        <v>1675</v>
      </c>
      <c r="B731" s="11" t="s">
        <v>112</v>
      </c>
      <c r="C731" s="11" t="s">
        <v>5054</v>
      </c>
      <c r="D731" s="11" t="s">
        <v>5531</v>
      </c>
      <c r="E731" s="12">
        <v>18044</v>
      </c>
      <c r="F731" s="23"/>
      <c r="G731" s="12">
        <v>43910</v>
      </c>
      <c r="H731" s="11" t="s">
        <v>134</v>
      </c>
      <c r="I731" s="14" t="s">
        <v>5532</v>
      </c>
      <c r="J731" s="11" t="s">
        <v>5533</v>
      </c>
      <c r="K731" s="11" t="s">
        <v>5416</v>
      </c>
      <c r="L731" s="14" t="s">
        <v>5534</v>
      </c>
      <c r="M731" s="11" t="s">
        <v>5535</v>
      </c>
      <c r="N731" s="15">
        <v>2.82</v>
      </c>
      <c r="O731" s="15" t="str">
        <f>VLOOKUP(A731,Result!A:D,2,FALSE)</f>
        <v>No</v>
      </c>
      <c r="P731" s="15">
        <f>VLOOKUP(A731,Result!A:D,4,FALSE)</f>
        <v>0.90399999999999991</v>
      </c>
      <c r="Q731" s="16">
        <f>VLOOKUP(A731,Result!A:D,3,FALSE)</f>
        <v>0.57600000000000007</v>
      </c>
      <c r="R731" s="16">
        <f>VLOOKUP(A731,Result!A:E,5,FALSE)</f>
        <v>0</v>
      </c>
      <c r="S731" s="28">
        <f>P731+Q731+R731</f>
        <v>1.48</v>
      </c>
      <c r="T731" s="32">
        <f t="shared" si="46"/>
        <v>345.6</v>
      </c>
      <c r="U731" s="32">
        <f t="shared" si="47"/>
        <v>1080.3999999999999</v>
      </c>
      <c r="V731" s="33">
        <f t="shared" si="45"/>
        <v>328.5</v>
      </c>
      <c r="W731" s="34">
        <f t="shared" si="48"/>
        <v>1408.8999999999999</v>
      </c>
      <c r="X731" s="10"/>
      <c r="Y731" s="10"/>
      <c r="Z731" s="10"/>
      <c r="AA731" s="10"/>
      <c r="AB731" s="10"/>
      <c r="AC731" s="10"/>
      <c r="AD731" s="10"/>
      <c r="AE731" s="10"/>
      <c r="AF731" s="10"/>
      <c r="AG731" s="10"/>
      <c r="AH731" s="10"/>
      <c r="AI731" s="10"/>
    </row>
    <row r="732" spans="1:35" ht="15.75" customHeight="1" x14ac:dyDescent="0.25">
      <c r="A732" s="6">
        <v>1676</v>
      </c>
      <c r="B732" s="11" t="s">
        <v>112</v>
      </c>
      <c r="C732" s="11" t="s">
        <v>5054</v>
      </c>
      <c r="D732" s="11" t="s">
        <v>5536</v>
      </c>
      <c r="E732" s="12">
        <v>19600</v>
      </c>
      <c r="F732" s="23"/>
      <c r="G732" s="12">
        <v>43879</v>
      </c>
      <c r="H732" s="11" t="s">
        <v>78</v>
      </c>
      <c r="I732" s="14" t="s">
        <v>5537</v>
      </c>
      <c r="J732" s="11" t="s">
        <v>80</v>
      </c>
      <c r="K732" s="11" t="s">
        <v>82</v>
      </c>
      <c r="L732" s="14" t="s">
        <v>82</v>
      </c>
      <c r="M732" s="11" t="s">
        <v>5538</v>
      </c>
      <c r="N732" s="15">
        <v>1.01</v>
      </c>
      <c r="O732" s="15" t="str">
        <f>VLOOKUP(A732,Result!A:D,2,FALSE)</f>
        <v>No</v>
      </c>
      <c r="P732" s="15">
        <f>VLOOKUP(A732,Result!A:D,4,FALSE)</f>
        <v>1.008</v>
      </c>
      <c r="Q732" s="16">
        <f>VLOOKUP(A732,Result!A:D,3,FALSE)</f>
        <v>0</v>
      </c>
      <c r="R732" s="16">
        <f>VLOOKUP(A732,Result!A:E,5,FALSE)</f>
        <v>0</v>
      </c>
      <c r="S732" s="28">
        <f>P732+Q732+R732</f>
        <v>1.008</v>
      </c>
      <c r="T732" s="32">
        <f t="shared" si="46"/>
        <v>0</v>
      </c>
      <c r="U732" s="32">
        <f t="shared" si="47"/>
        <v>735.84</v>
      </c>
      <c r="V732" s="33">
        <f t="shared" si="45"/>
        <v>328.5</v>
      </c>
      <c r="W732" s="34">
        <f t="shared" si="48"/>
        <v>1064.3400000000001</v>
      </c>
      <c r="X732" s="10"/>
      <c r="Y732" s="10"/>
      <c r="Z732" s="10"/>
      <c r="AA732" s="10"/>
      <c r="AB732" s="10"/>
      <c r="AC732" s="10"/>
      <c r="AD732" s="10"/>
      <c r="AE732" s="10"/>
      <c r="AF732" s="10"/>
      <c r="AG732" s="10"/>
      <c r="AH732" s="10"/>
      <c r="AI732" s="10"/>
    </row>
    <row r="733" spans="1:35" ht="15.75" customHeight="1" x14ac:dyDescent="0.25">
      <c r="A733" s="6">
        <v>1677</v>
      </c>
      <c r="B733" s="11" t="s">
        <v>112</v>
      </c>
      <c r="C733" s="11" t="s">
        <v>5054</v>
      </c>
      <c r="D733" s="11" t="s">
        <v>5539</v>
      </c>
      <c r="E733" s="12">
        <v>19450</v>
      </c>
      <c r="F733" s="23"/>
      <c r="G733" s="12">
        <v>43917</v>
      </c>
      <c r="H733" s="11" t="s">
        <v>78</v>
      </c>
      <c r="I733" s="14" t="s">
        <v>115</v>
      </c>
      <c r="J733" s="11" t="s">
        <v>97</v>
      </c>
      <c r="K733" s="11" t="s">
        <v>82</v>
      </c>
      <c r="L733" s="14" t="s">
        <v>82</v>
      </c>
      <c r="M733" s="11" t="s">
        <v>99</v>
      </c>
      <c r="N733" s="15">
        <v>0.28000000000000003</v>
      </c>
      <c r="O733" s="15" t="str">
        <f>VLOOKUP(A733,Result!A:D,2,FALSE)</f>
        <v>No</v>
      </c>
      <c r="P733" s="15">
        <f>VLOOKUP(A733,Result!A:D,4,FALSE)</f>
        <v>0</v>
      </c>
      <c r="Q733" s="16">
        <f>VLOOKUP(A733,Result!A:D,3,FALSE)</f>
        <v>0</v>
      </c>
      <c r="R733" s="16">
        <f>VLOOKUP(A733,Result!A:E,5,FALSE)</f>
        <v>0</v>
      </c>
      <c r="S733" s="28">
        <f>P733+Q733+R733</f>
        <v>0</v>
      </c>
      <c r="T733" s="32">
        <f t="shared" si="46"/>
        <v>0</v>
      </c>
      <c r="U733" s="32">
        <f t="shared" si="47"/>
        <v>0</v>
      </c>
      <c r="V733" s="33">
        <f t="shared" si="45"/>
        <v>328.5</v>
      </c>
      <c r="W733" s="34">
        <f t="shared" si="48"/>
        <v>328.5</v>
      </c>
      <c r="X733" s="10"/>
      <c r="Y733" s="10"/>
      <c r="Z733" s="10"/>
      <c r="AA733" s="10"/>
      <c r="AB733" s="10"/>
      <c r="AC733" s="10"/>
      <c r="AD733" s="10"/>
      <c r="AE733" s="10"/>
      <c r="AF733" s="10"/>
      <c r="AG733" s="10"/>
      <c r="AH733" s="10"/>
      <c r="AI733" s="10"/>
    </row>
    <row r="734" spans="1:35" ht="15.75" customHeight="1" x14ac:dyDescent="0.25">
      <c r="A734" s="6">
        <v>1678</v>
      </c>
      <c r="B734" s="11" t="s">
        <v>112</v>
      </c>
      <c r="C734" s="11" t="s">
        <v>5054</v>
      </c>
      <c r="D734" s="11" t="s">
        <v>5540</v>
      </c>
      <c r="E734" s="12">
        <v>18352</v>
      </c>
      <c r="F734" s="23"/>
      <c r="G734" s="12">
        <v>43917</v>
      </c>
      <c r="H734" s="11" t="s">
        <v>78</v>
      </c>
      <c r="I734" s="14" t="s">
        <v>115</v>
      </c>
      <c r="J734" s="11" t="s">
        <v>97</v>
      </c>
      <c r="K734" s="11" t="s">
        <v>82</v>
      </c>
      <c r="L734" s="14" t="s">
        <v>82</v>
      </c>
      <c r="M734" s="11" t="s">
        <v>99</v>
      </c>
      <c r="N734" s="15">
        <v>0.27</v>
      </c>
      <c r="O734" s="15" t="str">
        <f>VLOOKUP(A734,Result!A:D,2,FALSE)</f>
        <v>No</v>
      </c>
      <c r="P734" s="15">
        <f>VLOOKUP(A734,Result!A:D,4,FALSE)</f>
        <v>0</v>
      </c>
      <c r="Q734" s="16">
        <f>VLOOKUP(A734,Result!A:D,3,FALSE)</f>
        <v>0</v>
      </c>
      <c r="R734" s="16">
        <f>VLOOKUP(A734,Result!A:E,5,FALSE)</f>
        <v>0</v>
      </c>
      <c r="S734" s="28">
        <f>P734+Q734+R734</f>
        <v>0</v>
      </c>
      <c r="T734" s="32">
        <f t="shared" si="46"/>
        <v>0</v>
      </c>
      <c r="U734" s="32">
        <f t="shared" si="47"/>
        <v>0</v>
      </c>
      <c r="V734" s="33">
        <f t="shared" si="45"/>
        <v>328.5</v>
      </c>
      <c r="W734" s="34">
        <f t="shared" si="48"/>
        <v>328.5</v>
      </c>
      <c r="X734" s="10"/>
      <c r="Y734" s="10"/>
      <c r="Z734" s="10"/>
      <c r="AA734" s="10"/>
      <c r="AB734" s="10"/>
      <c r="AC734" s="10"/>
      <c r="AD734" s="10"/>
      <c r="AE734" s="10"/>
      <c r="AF734" s="10"/>
      <c r="AG734" s="10"/>
      <c r="AH734" s="10"/>
      <c r="AI734" s="10"/>
    </row>
    <row r="735" spans="1:35" ht="15.75" customHeight="1" x14ac:dyDescent="0.25">
      <c r="A735" s="6">
        <v>1679</v>
      </c>
      <c r="B735" s="11" t="s">
        <v>112</v>
      </c>
      <c r="C735" s="11" t="s">
        <v>5054</v>
      </c>
      <c r="D735" s="11" t="s">
        <v>5541</v>
      </c>
      <c r="E735" s="12">
        <v>25926</v>
      </c>
      <c r="F735" s="23"/>
      <c r="G735" s="12">
        <v>43917</v>
      </c>
      <c r="H735" s="11" t="s">
        <v>78</v>
      </c>
      <c r="I735" s="14" t="s">
        <v>115</v>
      </c>
      <c r="J735" s="11" t="s">
        <v>97</v>
      </c>
      <c r="K735" s="11" t="s">
        <v>82</v>
      </c>
      <c r="L735" s="14" t="s">
        <v>82</v>
      </c>
      <c r="M735" s="11" t="s">
        <v>99</v>
      </c>
      <c r="N735" s="15">
        <v>0.27</v>
      </c>
      <c r="O735" s="15" t="str">
        <f>VLOOKUP(A735,Result!A:D,2,FALSE)</f>
        <v>No</v>
      </c>
      <c r="P735" s="15">
        <f>VLOOKUP(A735,Result!A:D,4,FALSE)</f>
        <v>0</v>
      </c>
      <c r="Q735" s="16">
        <f>VLOOKUP(A735,Result!A:D,3,FALSE)</f>
        <v>0</v>
      </c>
      <c r="R735" s="16">
        <f>VLOOKUP(A735,Result!A:E,5,FALSE)</f>
        <v>0</v>
      </c>
      <c r="S735" s="28">
        <f>P735+Q735+R735</f>
        <v>0</v>
      </c>
      <c r="T735" s="32">
        <f t="shared" si="46"/>
        <v>0</v>
      </c>
      <c r="U735" s="32">
        <f t="shared" si="47"/>
        <v>0</v>
      </c>
      <c r="V735" s="33">
        <f t="shared" si="45"/>
        <v>328.5</v>
      </c>
      <c r="W735" s="34">
        <f t="shared" si="48"/>
        <v>328.5</v>
      </c>
      <c r="X735" s="10"/>
      <c r="Y735" s="10"/>
      <c r="Z735" s="10"/>
      <c r="AA735" s="10"/>
      <c r="AB735" s="10"/>
      <c r="AC735" s="10"/>
      <c r="AD735" s="10"/>
      <c r="AE735" s="10"/>
      <c r="AF735" s="10"/>
      <c r="AG735" s="10"/>
      <c r="AH735" s="10"/>
      <c r="AI735" s="10"/>
    </row>
    <row r="736" spans="1:35" ht="15.75" customHeight="1" x14ac:dyDescent="0.25">
      <c r="A736" s="6">
        <v>1680</v>
      </c>
      <c r="B736" s="11" t="s">
        <v>112</v>
      </c>
      <c r="C736" s="11" t="s">
        <v>5054</v>
      </c>
      <c r="D736" s="11" t="s">
        <v>5542</v>
      </c>
      <c r="E736" s="12">
        <v>24036</v>
      </c>
      <c r="F736" s="23"/>
      <c r="G736" s="12">
        <v>43872</v>
      </c>
      <c r="H736" s="11" t="s">
        <v>114</v>
      </c>
      <c r="I736" s="14" t="s">
        <v>211</v>
      </c>
      <c r="J736" s="11" t="s">
        <v>5543</v>
      </c>
      <c r="K736" s="11" t="s">
        <v>82</v>
      </c>
      <c r="L736" s="14" t="s">
        <v>5544</v>
      </c>
      <c r="M736" s="11"/>
      <c r="N736" s="15">
        <v>1.51</v>
      </c>
      <c r="O736" s="15" t="str">
        <f>VLOOKUP(A736,Result!A:D,2,FALSE)</f>
        <v>Yes</v>
      </c>
      <c r="P736" s="15">
        <f>VLOOKUP(A736,Result!A:D,4,FALSE)</f>
        <v>0.35299999999999998</v>
      </c>
      <c r="Q736" s="16">
        <f>VLOOKUP(A736,Result!A:D,3,FALSE)</f>
        <v>0.85899999999999999</v>
      </c>
      <c r="R736" s="16">
        <f>VLOOKUP(A736,Result!A:E,5,FALSE)</f>
        <v>0</v>
      </c>
      <c r="S736" s="28">
        <f>P736+Q736+R736</f>
        <v>1.212</v>
      </c>
      <c r="T736" s="32">
        <f t="shared" si="46"/>
        <v>515.4</v>
      </c>
      <c r="U736" s="32">
        <f t="shared" si="47"/>
        <v>884.76</v>
      </c>
      <c r="V736" s="33">
        <f t="shared" si="45"/>
        <v>328.5</v>
      </c>
      <c r="W736" s="34">
        <f t="shared" si="48"/>
        <v>1213.26</v>
      </c>
      <c r="X736" s="10"/>
      <c r="Y736" s="10"/>
      <c r="Z736" s="10"/>
      <c r="AA736" s="10"/>
      <c r="AB736" s="10"/>
      <c r="AC736" s="10"/>
      <c r="AD736" s="10"/>
      <c r="AE736" s="10"/>
      <c r="AF736" s="10"/>
      <c r="AG736" s="10"/>
      <c r="AH736" s="10"/>
      <c r="AI736" s="10"/>
    </row>
    <row r="737" spans="1:35" ht="15.75" customHeight="1" x14ac:dyDescent="0.25">
      <c r="A737" s="6">
        <v>1681</v>
      </c>
      <c r="B737" s="11" t="s">
        <v>112</v>
      </c>
      <c r="C737" s="11" t="s">
        <v>5054</v>
      </c>
      <c r="D737" s="11" t="s">
        <v>5545</v>
      </c>
      <c r="E737" s="12">
        <v>12524</v>
      </c>
      <c r="F737" s="23"/>
      <c r="G737" s="12">
        <v>43846</v>
      </c>
      <c r="H737" s="11" t="s">
        <v>78</v>
      </c>
      <c r="I737" s="14" t="s">
        <v>5546</v>
      </c>
      <c r="J737" s="11" t="s">
        <v>5547</v>
      </c>
      <c r="K737" s="11" t="s">
        <v>82</v>
      </c>
      <c r="L737" s="14" t="s">
        <v>5548</v>
      </c>
      <c r="M737" s="11" t="s">
        <v>5549</v>
      </c>
      <c r="N737" s="15">
        <v>4.5</v>
      </c>
      <c r="O737" s="15" t="str">
        <f>VLOOKUP(A737,Result!A:D,2,FALSE)</f>
        <v>Yes</v>
      </c>
      <c r="P737" s="15">
        <f>VLOOKUP(A737,Result!A:D,4,FALSE)</f>
        <v>1.1379999999999999</v>
      </c>
      <c r="Q737" s="16">
        <f>VLOOKUP(A737,Result!A:D,3,FALSE)</f>
        <v>0.77100000000000002</v>
      </c>
      <c r="R737" s="16">
        <f>VLOOKUP(A737,Result!A:E,5,FALSE)</f>
        <v>0</v>
      </c>
      <c r="S737" s="28">
        <f>P737+Q737+R737</f>
        <v>1.9089999999999998</v>
      </c>
      <c r="T737" s="32">
        <f t="shared" si="46"/>
        <v>462.59999999999997</v>
      </c>
      <c r="U737" s="32">
        <f t="shared" si="47"/>
        <v>1393.57</v>
      </c>
      <c r="V737" s="33">
        <f t="shared" si="45"/>
        <v>328.5</v>
      </c>
      <c r="W737" s="34">
        <f t="shared" si="48"/>
        <v>1722.07</v>
      </c>
      <c r="X737" s="10"/>
      <c r="Y737" s="10"/>
      <c r="Z737" s="10"/>
      <c r="AA737" s="10"/>
      <c r="AB737" s="10"/>
      <c r="AC737" s="10"/>
      <c r="AD737" s="10"/>
      <c r="AE737" s="10"/>
      <c r="AF737" s="10"/>
      <c r="AG737" s="10"/>
      <c r="AH737" s="10"/>
      <c r="AI737" s="10"/>
    </row>
    <row r="738" spans="1:35" ht="15.75" customHeight="1" x14ac:dyDescent="0.25">
      <c r="A738" s="6">
        <v>1682</v>
      </c>
      <c r="B738" s="11" t="s">
        <v>112</v>
      </c>
      <c r="C738" s="11" t="s">
        <v>5054</v>
      </c>
      <c r="D738" s="11" t="s">
        <v>5550</v>
      </c>
      <c r="E738" s="12">
        <v>14078</v>
      </c>
      <c r="F738" s="23"/>
      <c r="G738" s="12">
        <v>43892</v>
      </c>
      <c r="H738" s="11" t="s">
        <v>78</v>
      </c>
      <c r="I738" s="14" t="s">
        <v>97</v>
      </c>
      <c r="J738" s="11" t="s">
        <v>97</v>
      </c>
      <c r="K738" s="11" t="s">
        <v>82</v>
      </c>
      <c r="L738" s="14" t="s">
        <v>82</v>
      </c>
      <c r="M738" s="11" t="s">
        <v>5551</v>
      </c>
      <c r="N738" s="15">
        <v>0.48</v>
      </c>
      <c r="O738" s="15" t="str">
        <f>VLOOKUP(A738,Result!A:D,2,FALSE)</f>
        <v>No</v>
      </c>
      <c r="P738" s="15">
        <f>VLOOKUP(A738,Result!A:D,4,FALSE)</f>
        <v>0</v>
      </c>
      <c r="Q738" s="16">
        <f>VLOOKUP(A738,Result!A:D,3,FALSE)</f>
        <v>0</v>
      </c>
      <c r="R738" s="16">
        <f>VLOOKUP(A738,Result!A:E,5,FALSE)</f>
        <v>0</v>
      </c>
      <c r="S738" s="28">
        <f>P738+Q738+R738</f>
        <v>0</v>
      </c>
      <c r="T738" s="32">
        <f t="shared" si="46"/>
        <v>0</v>
      </c>
      <c r="U738" s="32">
        <f t="shared" si="47"/>
        <v>0</v>
      </c>
      <c r="V738" s="33">
        <f t="shared" si="45"/>
        <v>328.5</v>
      </c>
      <c r="W738" s="34">
        <f t="shared" si="48"/>
        <v>328.5</v>
      </c>
      <c r="X738" s="10"/>
      <c r="Y738" s="10"/>
      <c r="Z738" s="10"/>
      <c r="AA738" s="10"/>
      <c r="AB738" s="10"/>
      <c r="AC738" s="10"/>
      <c r="AD738" s="10"/>
      <c r="AE738" s="10"/>
      <c r="AF738" s="10"/>
      <c r="AG738" s="10"/>
      <c r="AH738" s="10"/>
      <c r="AI738" s="10"/>
    </row>
    <row r="739" spans="1:35" ht="15.75" customHeight="1" x14ac:dyDescent="0.25">
      <c r="A739" s="6">
        <v>1683</v>
      </c>
      <c r="B739" s="11" t="s">
        <v>112</v>
      </c>
      <c r="C739" s="11" t="s">
        <v>5054</v>
      </c>
      <c r="D739" s="11" t="s">
        <v>5552</v>
      </c>
      <c r="E739" s="12">
        <v>17535</v>
      </c>
      <c r="F739" s="23"/>
      <c r="G739" s="12">
        <v>43910</v>
      </c>
      <c r="H739" s="11" t="s">
        <v>466</v>
      </c>
      <c r="I739" s="14" t="s">
        <v>97</v>
      </c>
      <c r="J739" s="11" t="s">
        <v>97</v>
      </c>
      <c r="K739" s="11" t="s">
        <v>82</v>
      </c>
      <c r="L739" s="14" t="s">
        <v>82</v>
      </c>
      <c r="M739" s="11" t="s">
        <v>1134</v>
      </c>
      <c r="N739" s="15">
        <v>0.34</v>
      </c>
      <c r="O739" s="15" t="str">
        <f>VLOOKUP(A739,Result!A:D,2,FALSE)</f>
        <v>No</v>
      </c>
      <c r="P739" s="15">
        <f>VLOOKUP(A739,Result!A:D,4,FALSE)</f>
        <v>0</v>
      </c>
      <c r="Q739" s="16">
        <f>VLOOKUP(A739,Result!A:D,3,FALSE)</f>
        <v>0</v>
      </c>
      <c r="R739" s="16">
        <f>VLOOKUP(A739,Result!A:E,5,FALSE)</f>
        <v>0</v>
      </c>
      <c r="S739" s="28">
        <f>P739+Q739+R739</f>
        <v>0</v>
      </c>
      <c r="T739" s="32">
        <f t="shared" si="46"/>
        <v>0</v>
      </c>
      <c r="U739" s="32">
        <f t="shared" si="47"/>
        <v>0</v>
      </c>
      <c r="V739" s="33">
        <f t="shared" si="45"/>
        <v>328.5</v>
      </c>
      <c r="W739" s="34">
        <f t="shared" si="48"/>
        <v>328.5</v>
      </c>
      <c r="X739" s="10"/>
      <c r="Y739" s="10"/>
      <c r="Z739" s="10"/>
      <c r="AA739" s="10"/>
      <c r="AB739" s="10"/>
      <c r="AC739" s="10"/>
      <c r="AD739" s="10"/>
      <c r="AE739" s="10"/>
      <c r="AF739" s="10"/>
      <c r="AG739" s="10"/>
      <c r="AH739" s="10"/>
      <c r="AI739" s="10"/>
    </row>
    <row r="740" spans="1:35" ht="15.75" customHeight="1" x14ac:dyDescent="0.25">
      <c r="A740" s="6">
        <v>1684</v>
      </c>
      <c r="B740" s="11" t="s">
        <v>112</v>
      </c>
      <c r="C740" s="11" t="s">
        <v>5054</v>
      </c>
      <c r="D740" s="11" t="s">
        <v>5553</v>
      </c>
      <c r="E740" s="12">
        <v>16747</v>
      </c>
      <c r="F740" s="23"/>
      <c r="G740" s="12">
        <v>43917</v>
      </c>
      <c r="H740" s="11" t="s">
        <v>78</v>
      </c>
      <c r="I740" s="14" t="s">
        <v>115</v>
      </c>
      <c r="J740" s="11" t="s">
        <v>97</v>
      </c>
      <c r="K740" s="11" t="s">
        <v>82</v>
      </c>
      <c r="L740" s="14" t="s">
        <v>82</v>
      </c>
      <c r="M740" s="11" t="s">
        <v>99</v>
      </c>
      <c r="N740" s="15">
        <v>0.34</v>
      </c>
      <c r="O740" s="15" t="str">
        <f>VLOOKUP(A740,Result!A:D,2,FALSE)</f>
        <v>No</v>
      </c>
      <c r="P740" s="15">
        <f>VLOOKUP(A740,Result!A:D,4,FALSE)</f>
        <v>0</v>
      </c>
      <c r="Q740" s="16">
        <f>VLOOKUP(A740,Result!A:D,3,FALSE)</f>
        <v>0</v>
      </c>
      <c r="R740" s="16">
        <f>VLOOKUP(A740,Result!A:E,5,FALSE)</f>
        <v>0</v>
      </c>
      <c r="S740" s="28">
        <f>P740+Q740+R740</f>
        <v>0</v>
      </c>
      <c r="T740" s="32">
        <f t="shared" si="46"/>
        <v>0</v>
      </c>
      <c r="U740" s="32">
        <f t="shared" si="47"/>
        <v>0</v>
      </c>
      <c r="V740" s="33">
        <f t="shared" si="45"/>
        <v>328.5</v>
      </c>
      <c r="W740" s="34">
        <f t="shared" si="48"/>
        <v>328.5</v>
      </c>
      <c r="X740" s="10"/>
      <c r="Y740" s="10"/>
      <c r="Z740" s="10"/>
      <c r="AA740" s="10"/>
      <c r="AB740" s="10"/>
      <c r="AC740" s="10"/>
      <c r="AD740" s="10"/>
      <c r="AE740" s="10"/>
      <c r="AF740" s="10"/>
      <c r="AG740" s="10"/>
      <c r="AH740" s="10"/>
      <c r="AI740" s="10"/>
    </row>
    <row r="741" spans="1:35" ht="15.75" customHeight="1" x14ac:dyDescent="0.25">
      <c r="A741" s="6">
        <v>1685</v>
      </c>
      <c r="B741" s="11" t="s">
        <v>112</v>
      </c>
      <c r="C741" s="11" t="s">
        <v>5054</v>
      </c>
      <c r="D741" s="11" t="s">
        <v>5554</v>
      </c>
      <c r="E741" s="12">
        <v>17216</v>
      </c>
      <c r="F741" s="23"/>
      <c r="G741" s="12">
        <v>43917</v>
      </c>
      <c r="H741" s="11" t="s">
        <v>78</v>
      </c>
      <c r="I741" s="14" t="s">
        <v>115</v>
      </c>
      <c r="J741" s="11" t="s">
        <v>97</v>
      </c>
      <c r="K741" s="11" t="s">
        <v>82</v>
      </c>
      <c r="L741" s="14" t="s">
        <v>82</v>
      </c>
      <c r="M741" s="11" t="s">
        <v>99</v>
      </c>
      <c r="N741" s="15">
        <v>0.33</v>
      </c>
      <c r="O741" s="15" t="str">
        <f>VLOOKUP(A741,Result!A:D,2,FALSE)</f>
        <v>No</v>
      </c>
      <c r="P741" s="15">
        <f>VLOOKUP(A741,Result!A:D,4,FALSE)</f>
        <v>0</v>
      </c>
      <c r="Q741" s="16">
        <f>VLOOKUP(A741,Result!A:D,3,FALSE)</f>
        <v>0</v>
      </c>
      <c r="R741" s="16">
        <f>VLOOKUP(A741,Result!A:E,5,FALSE)</f>
        <v>0</v>
      </c>
      <c r="S741" s="28">
        <f>P741+Q741+R741</f>
        <v>0</v>
      </c>
      <c r="T741" s="32">
        <f t="shared" si="46"/>
        <v>0</v>
      </c>
      <c r="U741" s="32">
        <f t="shared" si="47"/>
        <v>0</v>
      </c>
      <c r="V741" s="33">
        <f t="shared" si="45"/>
        <v>328.5</v>
      </c>
      <c r="W741" s="34">
        <f t="shared" si="48"/>
        <v>328.5</v>
      </c>
      <c r="X741" s="10"/>
      <c r="Y741" s="10"/>
      <c r="Z741" s="10"/>
      <c r="AA741" s="10"/>
      <c r="AB741" s="10"/>
      <c r="AC741" s="10"/>
      <c r="AD741" s="10"/>
      <c r="AE741" s="10"/>
      <c r="AF741" s="10"/>
      <c r="AG741" s="10"/>
      <c r="AH741" s="10"/>
      <c r="AI741" s="10"/>
    </row>
    <row r="742" spans="1:35" ht="15.75" customHeight="1" x14ac:dyDescent="0.25">
      <c r="A742" s="6">
        <v>1686</v>
      </c>
      <c r="B742" s="11" t="s">
        <v>112</v>
      </c>
      <c r="C742" s="11" t="s">
        <v>5054</v>
      </c>
      <c r="D742" s="11" t="s">
        <v>5555</v>
      </c>
      <c r="E742" s="12">
        <v>23633</v>
      </c>
      <c r="F742" s="23"/>
      <c r="G742" s="12">
        <v>43910</v>
      </c>
      <c r="H742" s="11" t="s">
        <v>134</v>
      </c>
      <c r="I742" s="14" t="s">
        <v>97</v>
      </c>
      <c r="J742" s="11" t="s">
        <v>97</v>
      </c>
      <c r="K742" s="11" t="s">
        <v>82</v>
      </c>
      <c r="L742" s="14" t="s">
        <v>5556</v>
      </c>
      <c r="M742" s="11" t="s">
        <v>5557</v>
      </c>
      <c r="N742" s="15">
        <v>0.32</v>
      </c>
      <c r="O742" s="15" t="str">
        <f>VLOOKUP(A742,Result!A:D,2,FALSE)</f>
        <v>No</v>
      </c>
      <c r="P742" s="15">
        <f>VLOOKUP(A742,Result!A:D,4,FALSE)</f>
        <v>0</v>
      </c>
      <c r="Q742" s="16">
        <f>VLOOKUP(A742,Result!A:D,3,FALSE)</f>
        <v>0.49099999999999999</v>
      </c>
      <c r="R742" s="16">
        <f>VLOOKUP(A742,Result!A:E,5,FALSE)</f>
        <v>0</v>
      </c>
      <c r="S742" s="28">
        <f>P742+Q742+R742</f>
        <v>0.49099999999999999</v>
      </c>
      <c r="T742" s="32">
        <f t="shared" si="46"/>
        <v>294.59999999999997</v>
      </c>
      <c r="U742" s="32">
        <f t="shared" si="47"/>
        <v>358.42999999999995</v>
      </c>
      <c r="V742" s="33">
        <f t="shared" si="45"/>
        <v>328.5</v>
      </c>
      <c r="W742" s="34">
        <f t="shared" si="48"/>
        <v>686.93</v>
      </c>
      <c r="X742" s="10"/>
      <c r="Y742" s="10"/>
      <c r="Z742" s="10"/>
      <c r="AA742" s="10"/>
      <c r="AB742" s="10"/>
      <c r="AC742" s="10"/>
      <c r="AD742" s="10"/>
      <c r="AE742" s="10"/>
      <c r="AF742" s="10"/>
      <c r="AG742" s="10"/>
      <c r="AH742" s="10"/>
      <c r="AI742" s="10"/>
    </row>
    <row r="743" spans="1:35" ht="15.75" customHeight="1" x14ac:dyDescent="0.25">
      <c r="A743" s="6">
        <v>1687</v>
      </c>
      <c r="B743" s="11" t="s">
        <v>112</v>
      </c>
      <c r="C743" s="11" t="s">
        <v>5054</v>
      </c>
      <c r="D743" s="11" t="s">
        <v>5558</v>
      </c>
      <c r="E743" s="12">
        <v>19843</v>
      </c>
      <c r="F743" s="23"/>
      <c r="G743" s="12">
        <v>43917</v>
      </c>
      <c r="H743" s="11" t="s">
        <v>78</v>
      </c>
      <c r="I743" s="14" t="s">
        <v>115</v>
      </c>
      <c r="J743" s="11" t="s">
        <v>97</v>
      </c>
      <c r="K743" s="11" t="s">
        <v>82</v>
      </c>
      <c r="L743" s="14" t="s">
        <v>82</v>
      </c>
      <c r="M743" s="11" t="s">
        <v>99</v>
      </c>
      <c r="N743" s="15">
        <v>0.45</v>
      </c>
      <c r="O743" s="15" t="str">
        <f>VLOOKUP(A743,Result!A:D,2,FALSE)</f>
        <v>No</v>
      </c>
      <c r="P743" s="15">
        <f>VLOOKUP(A743,Result!A:D,4,FALSE)</f>
        <v>0</v>
      </c>
      <c r="Q743" s="16">
        <f>VLOOKUP(A743,Result!A:D,3,FALSE)</f>
        <v>0</v>
      </c>
      <c r="R743" s="16">
        <f>VLOOKUP(A743,Result!A:E,5,FALSE)</f>
        <v>0</v>
      </c>
      <c r="S743" s="28">
        <f>P743+Q743+R743</f>
        <v>0</v>
      </c>
      <c r="T743" s="32">
        <f t="shared" si="46"/>
        <v>0</v>
      </c>
      <c r="U743" s="32">
        <f t="shared" si="47"/>
        <v>0</v>
      </c>
      <c r="V743" s="33">
        <f t="shared" si="45"/>
        <v>328.5</v>
      </c>
      <c r="W743" s="34">
        <f t="shared" si="48"/>
        <v>328.5</v>
      </c>
      <c r="X743" s="10"/>
      <c r="Y743" s="10"/>
      <c r="Z743" s="10"/>
      <c r="AA743" s="10"/>
      <c r="AB743" s="10"/>
      <c r="AC743" s="10"/>
      <c r="AD743" s="10"/>
      <c r="AE743" s="10"/>
      <c r="AF743" s="10"/>
      <c r="AG743" s="10"/>
      <c r="AH743" s="10"/>
      <c r="AI743" s="10"/>
    </row>
    <row r="744" spans="1:35" ht="15.75" customHeight="1" x14ac:dyDescent="0.25">
      <c r="A744" s="6">
        <v>1688</v>
      </c>
      <c r="B744" s="11" t="s">
        <v>112</v>
      </c>
      <c r="C744" s="11" t="s">
        <v>5054</v>
      </c>
      <c r="D744" s="11" t="s">
        <v>5559</v>
      </c>
      <c r="E744" s="12">
        <v>19651</v>
      </c>
      <c r="F744" s="23"/>
      <c r="G744" s="12">
        <v>43846</v>
      </c>
      <c r="H744" s="11" t="s">
        <v>78</v>
      </c>
      <c r="I744" s="14" t="s">
        <v>5560</v>
      </c>
      <c r="J744" s="11"/>
      <c r="K744" s="11" t="s">
        <v>82</v>
      </c>
      <c r="L744" s="14" t="s">
        <v>82</v>
      </c>
      <c r="M744" s="11"/>
      <c r="N744" s="15">
        <v>0.45</v>
      </c>
      <c r="O744" s="15" t="str">
        <f>VLOOKUP(A744,Result!A:D,2,FALSE)</f>
        <v>No</v>
      </c>
      <c r="P744" s="15">
        <f>VLOOKUP(A744,Result!A:D,4,FALSE)</f>
        <v>0.83200000000000007</v>
      </c>
      <c r="Q744" s="16">
        <f>VLOOKUP(A744,Result!A:D,3,FALSE)</f>
        <v>0</v>
      </c>
      <c r="R744" s="16">
        <f>VLOOKUP(A744,Result!A:E,5,FALSE)</f>
        <v>0</v>
      </c>
      <c r="S744" s="28">
        <f>P744+Q744+R744</f>
        <v>0.83200000000000007</v>
      </c>
      <c r="T744" s="32">
        <f t="shared" si="46"/>
        <v>0</v>
      </c>
      <c r="U744" s="32">
        <f t="shared" si="47"/>
        <v>607.36</v>
      </c>
      <c r="V744" s="33">
        <f t="shared" si="45"/>
        <v>328.5</v>
      </c>
      <c r="W744" s="34">
        <f t="shared" si="48"/>
        <v>935.86</v>
      </c>
      <c r="X744" s="10"/>
      <c r="Y744" s="10"/>
      <c r="Z744" s="10"/>
      <c r="AA744" s="10"/>
      <c r="AB744" s="10"/>
      <c r="AC744" s="10"/>
      <c r="AD744" s="10"/>
      <c r="AE744" s="10"/>
      <c r="AF744" s="10"/>
      <c r="AG744" s="10"/>
      <c r="AH744" s="10"/>
      <c r="AI744" s="10"/>
    </row>
    <row r="745" spans="1:35" ht="15.75" customHeight="1" x14ac:dyDescent="0.25">
      <c r="A745" s="6">
        <v>1689</v>
      </c>
      <c r="B745" s="11" t="s">
        <v>112</v>
      </c>
      <c r="C745" s="11" t="s">
        <v>5054</v>
      </c>
      <c r="D745" s="11" t="s">
        <v>5561</v>
      </c>
      <c r="E745" s="12">
        <v>29227</v>
      </c>
      <c r="F745" s="23"/>
      <c r="G745" s="12">
        <v>43867</v>
      </c>
      <c r="H745" s="11" t="s">
        <v>114</v>
      </c>
      <c r="I745" s="14" t="s">
        <v>5562</v>
      </c>
      <c r="J745" s="11" t="s">
        <v>5563</v>
      </c>
      <c r="K745" s="11" t="s">
        <v>82</v>
      </c>
      <c r="L745" s="14" t="s">
        <v>82</v>
      </c>
      <c r="M745" s="11" t="s">
        <v>5564</v>
      </c>
      <c r="N745" s="15">
        <v>0.91</v>
      </c>
      <c r="O745" s="15" t="str">
        <f>VLOOKUP(A745,Result!A:D,2,FALSE)</f>
        <v>No</v>
      </c>
      <c r="P745" s="15">
        <f>VLOOKUP(A745,Result!A:D,4,FALSE)</f>
        <v>1.7010000000000001</v>
      </c>
      <c r="Q745" s="16">
        <f>VLOOKUP(A745,Result!A:D,3,FALSE)</f>
        <v>0</v>
      </c>
      <c r="R745" s="16">
        <f>VLOOKUP(A745,Result!A:E,5,FALSE)</f>
        <v>0</v>
      </c>
      <c r="S745" s="28">
        <f>P745+Q745+R745</f>
        <v>1.7010000000000001</v>
      </c>
      <c r="T745" s="32">
        <f t="shared" si="46"/>
        <v>0</v>
      </c>
      <c r="U745" s="32">
        <f t="shared" si="47"/>
        <v>1241.73</v>
      </c>
      <c r="V745" s="33">
        <f t="shared" si="45"/>
        <v>328.5</v>
      </c>
      <c r="W745" s="34">
        <f t="shared" si="48"/>
        <v>1570.23</v>
      </c>
      <c r="X745" s="10"/>
      <c r="Y745" s="10"/>
      <c r="Z745" s="10"/>
      <c r="AA745" s="10"/>
      <c r="AB745" s="10"/>
      <c r="AC745" s="10"/>
      <c r="AD745" s="10"/>
      <c r="AE745" s="10"/>
      <c r="AF745" s="10"/>
      <c r="AG745" s="10"/>
      <c r="AH745" s="10"/>
      <c r="AI745" s="10"/>
    </row>
    <row r="746" spans="1:35" ht="15.75" customHeight="1" x14ac:dyDescent="0.25">
      <c r="A746" s="6">
        <v>1690</v>
      </c>
      <c r="B746" s="11" t="s">
        <v>112</v>
      </c>
      <c r="C746" s="11" t="s">
        <v>5054</v>
      </c>
      <c r="D746" s="11" t="s">
        <v>5565</v>
      </c>
      <c r="E746" s="12">
        <v>19896</v>
      </c>
      <c r="F746" s="23"/>
      <c r="G746" s="12">
        <v>43917</v>
      </c>
      <c r="H746" s="11" t="s">
        <v>78</v>
      </c>
      <c r="I746" s="14" t="s">
        <v>115</v>
      </c>
      <c r="J746" s="11" t="s">
        <v>97</v>
      </c>
      <c r="K746" s="11" t="s">
        <v>82</v>
      </c>
      <c r="L746" s="14" t="s">
        <v>82</v>
      </c>
      <c r="M746" s="11" t="s">
        <v>99</v>
      </c>
      <c r="N746" s="15">
        <v>0.45</v>
      </c>
      <c r="O746" s="15" t="str">
        <f>VLOOKUP(A746,Result!A:D,2,FALSE)</f>
        <v>No</v>
      </c>
      <c r="P746" s="15">
        <f>VLOOKUP(A746,Result!A:D,4,FALSE)</f>
        <v>0</v>
      </c>
      <c r="Q746" s="16">
        <f>VLOOKUP(A746,Result!A:D,3,FALSE)</f>
        <v>0</v>
      </c>
      <c r="R746" s="16">
        <f>VLOOKUP(A746,Result!A:E,5,FALSE)</f>
        <v>0</v>
      </c>
      <c r="S746" s="28">
        <f>P746+Q746+R746</f>
        <v>0</v>
      </c>
      <c r="T746" s="32">
        <f t="shared" si="46"/>
        <v>0</v>
      </c>
      <c r="U746" s="32">
        <f t="shared" si="47"/>
        <v>0</v>
      </c>
      <c r="V746" s="33">
        <f t="shared" si="45"/>
        <v>328.5</v>
      </c>
      <c r="W746" s="34">
        <f t="shared" si="48"/>
        <v>328.5</v>
      </c>
      <c r="X746" s="10"/>
      <c r="Y746" s="10"/>
      <c r="Z746" s="10"/>
      <c r="AA746" s="10"/>
      <c r="AB746" s="10"/>
      <c r="AC746" s="10"/>
      <c r="AD746" s="10"/>
      <c r="AE746" s="10"/>
      <c r="AF746" s="10"/>
      <c r="AG746" s="10"/>
      <c r="AH746" s="10"/>
      <c r="AI746" s="10"/>
    </row>
    <row r="747" spans="1:35" ht="15.75" customHeight="1" x14ac:dyDescent="0.25">
      <c r="A747" s="6">
        <v>1691</v>
      </c>
      <c r="B747" s="11" t="s">
        <v>112</v>
      </c>
      <c r="C747" s="11" t="s">
        <v>5054</v>
      </c>
      <c r="D747" s="11" t="s">
        <v>5566</v>
      </c>
      <c r="E747" s="12">
        <v>21368</v>
      </c>
      <c r="F747" s="23"/>
      <c r="G747" s="12">
        <v>43917</v>
      </c>
      <c r="H747" s="11" t="s">
        <v>78</v>
      </c>
      <c r="I747" s="14" t="s">
        <v>199</v>
      </c>
      <c r="J747" s="11" t="s">
        <v>97</v>
      </c>
      <c r="K747" s="11" t="s">
        <v>82</v>
      </c>
      <c r="L747" s="14" t="s">
        <v>82</v>
      </c>
      <c r="M747" s="11" t="s">
        <v>1572</v>
      </c>
      <c r="N747" s="15">
        <v>0.35</v>
      </c>
      <c r="O747" s="15" t="str">
        <f>VLOOKUP(A747,Result!A:D,2,FALSE)</f>
        <v>No</v>
      </c>
      <c r="P747" s="15">
        <f>VLOOKUP(A747,Result!A:D,4,FALSE)</f>
        <v>0</v>
      </c>
      <c r="Q747" s="16">
        <f>VLOOKUP(A747,Result!A:D,3,FALSE)</f>
        <v>0</v>
      </c>
      <c r="R747" s="16">
        <f>VLOOKUP(A747,Result!A:E,5,FALSE)</f>
        <v>0</v>
      </c>
      <c r="S747" s="28">
        <f>P747+Q747+R747</f>
        <v>0</v>
      </c>
      <c r="T747" s="32">
        <f t="shared" si="46"/>
        <v>0</v>
      </c>
      <c r="U747" s="32">
        <f t="shared" si="47"/>
        <v>0</v>
      </c>
      <c r="V747" s="33">
        <f t="shared" si="45"/>
        <v>328.5</v>
      </c>
      <c r="W747" s="34">
        <f t="shared" si="48"/>
        <v>328.5</v>
      </c>
      <c r="X747" s="10"/>
      <c r="Y747" s="10"/>
      <c r="Z747" s="10"/>
      <c r="AA747" s="10"/>
      <c r="AB747" s="10"/>
      <c r="AC747" s="10"/>
      <c r="AD747" s="10"/>
      <c r="AE747" s="10"/>
      <c r="AF747" s="10"/>
      <c r="AG747" s="10"/>
      <c r="AH747" s="10"/>
      <c r="AI747" s="10"/>
    </row>
    <row r="748" spans="1:35" ht="15.75" customHeight="1" x14ac:dyDescent="0.25">
      <c r="A748" s="6">
        <v>1692</v>
      </c>
      <c r="B748" s="11" t="s">
        <v>112</v>
      </c>
      <c r="C748" s="11" t="s">
        <v>5054</v>
      </c>
      <c r="D748" s="11" t="s">
        <v>5567</v>
      </c>
      <c r="E748" s="12">
        <v>25199</v>
      </c>
      <c r="F748" s="23"/>
      <c r="G748" s="12">
        <v>43910</v>
      </c>
      <c r="H748" s="11" t="s">
        <v>134</v>
      </c>
      <c r="I748" s="14" t="s">
        <v>97</v>
      </c>
      <c r="J748" s="11" t="s">
        <v>97</v>
      </c>
      <c r="K748" s="11" t="s">
        <v>82</v>
      </c>
      <c r="L748" s="14" t="s">
        <v>82</v>
      </c>
      <c r="M748" s="11" t="s">
        <v>5568</v>
      </c>
      <c r="N748" s="15">
        <v>0.65</v>
      </c>
      <c r="O748" s="15" t="str">
        <f>VLOOKUP(A748,Result!A:D,2,FALSE)</f>
        <v>No</v>
      </c>
      <c r="P748" s="15">
        <f>VLOOKUP(A748,Result!A:D,4,FALSE)</f>
        <v>0</v>
      </c>
      <c r="Q748" s="16">
        <f>VLOOKUP(A748,Result!A:D,3,FALSE)</f>
        <v>0</v>
      </c>
      <c r="R748" s="16">
        <f>VLOOKUP(A748,Result!A:E,5,FALSE)</f>
        <v>0</v>
      </c>
      <c r="S748" s="28">
        <f>P748+Q748+R748</f>
        <v>0</v>
      </c>
      <c r="T748" s="32">
        <f t="shared" si="46"/>
        <v>0</v>
      </c>
      <c r="U748" s="32">
        <f t="shared" si="47"/>
        <v>0</v>
      </c>
      <c r="V748" s="33">
        <f t="shared" si="45"/>
        <v>328.5</v>
      </c>
      <c r="W748" s="34">
        <f t="shared" si="48"/>
        <v>328.5</v>
      </c>
      <c r="X748" s="10"/>
      <c r="Y748" s="10"/>
      <c r="Z748" s="10"/>
      <c r="AA748" s="10"/>
      <c r="AB748" s="10"/>
      <c r="AC748" s="10"/>
      <c r="AD748" s="10"/>
      <c r="AE748" s="10"/>
      <c r="AF748" s="10"/>
      <c r="AG748" s="10"/>
      <c r="AH748" s="10"/>
      <c r="AI748" s="10"/>
    </row>
    <row r="749" spans="1:35" ht="15.75" customHeight="1" x14ac:dyDescent="0.25">
      <c r="A749" s="6">
        <v>1693</v>
      </c>
      <c r="B749" s="11" t="s">
        <v>112</v>
      </c>
      <c r="C749" s="11" t="s">
        <v>5054</v>
      </c>
      <c r="D749" s="11" t="s">
        <v>5569</v>
      </c>
      <c r="E749" s="12">
        <v>19886</v>
      </c>
      <c r="F749" s="23"/>
      <c r="G749" s="12">
        <v>43917</v>
      </c>
      <c r="H749" s="11" t="s">
        <v>78</v>
      </c>
      <c r="I749" s="14" t="s">
        <v>115</v>
      </c>
      <c r="J749" s="11" t="s">
        <v>97</v>
      </c>
      <c r="K749" s="11" t="s">
        <v>82</v>
      </c>
      <c r="L749" s="14" t="s">
        <v>82</v>
      </c>
      <c r="M749" s="11" t="s">
        <v>99</v>
      </c>
      <c r="N749" s="15">
        <v>0.46</v>
      </c>
      <c r="O749" s="15" t="str">
        <f>VLOOKUP(A749,Result!A:D,2,FALSE)</f>
        <v>No</v>
      </c>
      <c r="P749" s="15">
        <f>VLOOKUP(A749,Result!A:D,4,FALSE)</f>
        <v>0</v>
      </c>
      <c r="Q749" s="16">
        <f>VLOOKUP(A749,Result!A:D,3,FALSE)</f>
        <v>0</v>
      </c>
      <c r="R749" s="16">
        <f>VLOOKUP(A749,Result!A:E,5,FALSE)</f>
        <v>0</v>
      </c>
      <c r="S749" s="28">
        <f>P749+Q749+R749</f>
        <v>0</v>
      </c>
      <c r="T749" s="32">
        <f t="shared" si="46"/>
        <v>0</v>
      </c>
      <c r="U749" s="32">
        <f t="shared" si="47"/>
        <v>0</v>
      </c>
      <c r="V749" s="33">
        <f t="shared" si="45"/>
        <v>328.5</v>
      </c>
      <c r="W749" s="34">
        <f t="shared" si="48"/>
        <v>328.5</v>
      </c>
      <c r="X749" s="10"/>
      <c r="Y749" s="10"/>
      <c r="Z749" s="10"/>
      <c r="AA749" s="10"/>
      <c r="AB749" s="10"/>
      <c r="AC749" s="10"/>
      <c r="AD749" s="10"/>
      <c r="AE749" s="10"/>
      <c r="AF749" s="10"/>
      <c r="AG749" s="10"/>
      <c r="AH749" s="10"/>
      <c r="AI749" s="10"/>
    </row>
    <row r="750" spans="1:35" ht="15.75" customHeight="1" x14ac:dyDescent="0.25">
      <c r="A750" s="6">
        <v>1697</v>
      </c>
      <c r="B750" s="11" t="s">
        <v>112</v>
      </c>
      <c r="C750" s="11" t="s">
        <v>5054</v>
      </c>
      <c r="D750" s="11" t="s">
        <v>5581</v>
      </c>
      <c r="E750" s="12">
        <v>20061</v>
      </c>
      <c r="F750" s="23"/>
      <c r="G750" s="12">
        <v>43917</v>
      </c>
      <c r="H750" s="11" t="s">
        <v>78</v>
      </c>
      <c r="I750" s="14" t="s">
        <v>199</v>
      </c>
      <c r="J750" s="11" t="s">
        <v>97</v>
      </c>
      <c r="K750" s="11" t="s">
        <v>82</v>
      </c>
      <c r="L750" s="14" t="s">
        <v>82</v>
      </c>
      <c r="M750" s="11" t="s">
        <v>1572</v>
      </c>
      <c r="N750" s="15">
        <v>0.45</v>
      </c>
      <c r="O750" s="15" t="str">
        <f>VLOOKUP(A750,Result!A:D,2,FALSE)</f>
        <v>No</v>
      </c>
      <c r="P750" s="15">
        <f>VLOOKUP(A750,Result!A:D,4,FALSE)</f>
        <v>0</v>
      </c>
      <c r="Q750" s="16">
        <f>VLOOKUP(A750,Result!A:D,3,FALSE)</f>
        <v>0</v>
      </c>
      <c r="R750" s="16">
        <f>VLOOKUP(A750,Result!A:E,5,FALSE)</f>
        <v>0</v>
      </c>
      <c r="S750" s="28">
        <f>P750+Q750+R750</f>
        <v>0</v>
      </c>
      <c r="T750" s="32">
        <f t="shared" si="46"/>
        <v>0</v>
      </c>
      <c r="U750" s="32">
        <f t="shared" si="47"/>
        <v>0</v>
      </c>
      <c r="V750" s="33">
        <f t="shared" ref="V750:V813" si="49">SUM(0.45*73/0.1)</f>
        <v>328.5</v>
      </c>
      <c r="W750" s="34">
        <f t="shared" si="48"/>
        <v>328.5</v>
      </c>
      <c r="X750" s="10"/>
      <c r="Y750" s="10"/>
      <c r="Z750" s="10"/>
      <c r="AA750" s="10"/>
      <c r="AB750" s="10"/>
      <c r="AC750" s="10"/>
      <c r="AD750" s="10"/>
      <c r="AE750" s="10"/>
      <c r="AF750" s="10"/>
      <c r="AG750" s="10"/>
      <c r="AH750" s="10"/>
      <c r="AI750" s="10"/>
    </row>
    <row r="751" spans="1:35" ht="15.75" customHeight="1" x14ac:dyDescent="0.25">
      <c r="A751" s="6">
        <v>1726</v>
      </c>
      <c r="B751" s="11" t="s">
        <v>112</v>
      </c>
      <c r="C751" s="11" t="s">
        <v>5599</v>
      </c>
      <c r="D751" s="11" t="s">
        <v>5636</v>
      </c>
      <c r="E751" s="12">
        <v>11626</v>
      </c>
      <c r="F751" s="17">
        <v>44053</v>
      </c>
      <c r="G751" s="12">
        <v>43894</v>
      </c>
      <c r="H751" s="11" t="s">
        <v>114</v>
      </c>
      <c r="I751" s="14" t="s">
        <v>5637</v>
      </c>
      <c r="J751" s="11" t="s">
        <v>80</v>
      </c>
      <c r="K751" s="11" t="s">
        <v>5638</v>
      </c>
      <c r="L751" s="14" t="s">
        <v>5639</v>
      </c>
      <c r="M751" s="11" t="s">
        <v>5640</v>
      </c>
      <c r="N751" s="15">
        <v>3.67</v>
      </c>
      <c r="O751" s="15" t="str">
        <f>VLOOKUP(A751,Result!A:D,2,FALSE)</f>
        <v>No</v>
      </c>
      <c r="P751" s="15">
        <f>VLOOKUP(A751,Result!A:D,4,FALSE)</f>
        <v>1.6779999999999999</v>
      </c>
      <c r="Q751" s="16">
        <f>VLOOKUP(A751,Result!A:D,3,FALSE)</f>
        <v>0.36799999999999999</v>
      </c>
      <c r="R751" s="16">
        <f>VLOOKUP(A751,Result!A:E,5,FALSE)</f>
        <v>0.20200000000000001</v>
      </c>
      <c r="S751" s="28">
        <f>P751+Q751+R751</f>
        <v>2.2479999999999998</v>
      </c>
      <c r="T751" s="32">
        <f t="shared" si="46"/>
        <v>342</v>
      </c>
      <c r="U751" s="32">
        <f t="shared" si="47"/>
        <v>1641.0399999999997</v>
      </c>
      <c r="V751" s="33">
        <f t="shared" si="49"/>
        <v>328.5</v>
      </c>
      <c r="W751" s="34">
        <f t="shared" si="48"/>
        <v>1969.5399999999997</v>
      </c>
      <c r="X751" s="10"/>
      <c r="Y751" s="10"/>
      <c r="Z751" s="10"/>
      <c r="AA751" s="10"/>
      <c r="AB751" s="10"/>
      <c r="AC751" s="10"/>
      <c r="AD751" s="10"/>
      <c r="AE751" s="10"/>
      <c r="AF751" s="10"/>
      <c r="AG751" s="10"/>
      <c r="AH751" s="10"/>
      <c r="AI751" s="10"/>
    </row>
    <row r="752" spans="1:35" ht="15.75" customHeight="1" x14ac:dyDescent="0.25">
      <c r="A752" s="6">
        <v>1727</v>
      </c>
      <c r="B752" s="11" t="s">
        <v>112</v>
      </c>
      <c r="C752" s="11" t="s">
        <v>5599</v>
      </c>
      <c r="D752" s="11" t="s">
        <v>5641</v>
      </c>
      <c r="E752" s="12">
        <v>17309</v>
      </c>
      <c r="F752" s="17">
        <v>43956</v>
      </c>
      <c r="G752" s="12">
        <v>43889</v>
      </c>
      <c r="H752" s="11" t="s">
        <v>114</v>
      </c>
      <c r="I752" s="14" t="s">
        <v>97</v>
      </c>
      <c r="J752" s="11" t="s">
        <v>97</v>
      </c>
      <c r="K752" s="11" t="s">
        <v>82</v>
      </c>
      <c r="L752" s="14" t="s">
        <v>82</v>
      </c>
      <c r="M752" s="11"/>
      <c r="N752" s="15">
        <v>0.62</v>
      </c>
      <c r="O752" s="15" t="str">
        <f>VLOOKUP(A752,Result!A:D,2,FALSE)</f>
        <v>No</v>
      </c>
      <c r="P752" s="15">
        <f>VLOOKUP(A752,Result!A:D,4,FALSE)</f>
        <v>0</v>
      </c>
      <c r="Q752" s="16">
        <f>VLOOKUP(A752,Result!A:D,3,FALSE)</f>
        <v>0</v>
      </c>
      <c r="R752" s="16">
        <f>VLOOKUP(A752,Result!A:E,5,FALSE)</f>
        <v>0</v>
      </c>
      <c r="S752" s="28">
        <f>P752+Q752+R752</f>
        <v>0</v>
      </c>
      <c r="T752" s="32">
        <f t="shared" si="46"/>
        <v>0</v>
      </c>
      <c r="U752" s="32">
        <f t="shared" si="47"/>
        <v>0</v>
      </c>
      <c r="V752" s="33">
        <f t="shared" si="49"/>
        <v>328.5</v>
      </c>
      <c r="W752" s="34">
        <f t="shared" si="48"/>
        <v>328.5</v>
      </c>
      <c r="X752" s="10"/>
      <c r="Y752" s="10"/>
      <c r="Z752" s="10"/>
      <c r="AA752" s="10"/>
      <c r="AB752" s="10"/>
      <c r="AC752" s="10"/>
      <c r="AD752" s="10"/>
      <c r="AE752" s="10"/>
      <c r="AF752" s="10"/>
      <c r="AG752" s="10"/>
      <c r="AH752" s="10"/>
      <c r="AI752" s="10"/>
    </row>
    <row r="753" spans="1:35" ht="15.75" customHeight="1" x14ac:dyDescent="0.25">
      <c r="A753" s="6">
        <v>1728</v>
      </c>
      <c r="B753" s="11" t="s">
        <v>112</v>
      </c>
      <c r="C753" s="11" t="s">
        <v>5599</v>
      </c>
      <c r="D753" s="11" t="s">
        <v>5642</v>
      </c>
      <c r="E753" s="12">
        <v>18694</v>
      </c>
      <c r="F753" s="17">
        <v>43970</v>
      </c>
      <c r="G753" s="12">
        <v>43894</v>
      </c>
      <c r="H753" s="11" t="s">
        <v>114</v>
      </c>
      <c r="I753" s="14" t="s">
        <v>5643</v>
      </c>
      <c r="J753" s="11" t="s">
        <v>5644</v>
      </c>
      <c r="K753" s="11" t="s">
        <v>82</v>
      </c>
      <c r="L753" s="14" t="s">
        <v>82</v>
      </c>
      <c r="M753" s="11" t="s">
        <v>94</v>
      </c>
      <c r="N753" s="15">
        <v>0.27</v>
      </c>
      <c r="O753" s="15" t="str">
        <f>VLOOKUP(A753,Result!A:D,2,FALSE)</f>
        <v>No</v>
      </c>
      <c r="P753" s="15">
        <f>VLOOKUP(A753,Result!A:D,4,FALSE)</f>
        <v>0.66300000000000003</v>
      </c>
      <c r="Q753" s="16">
        <f>VLOOKUP(A753,Result!A:D,3,FALSE)</f>
        <v>0</v>
      </c>
      <c r="R753" s="16">
        <f>VLOOKUP(A753,Result!A:E,5,FALSE)</f>
        <v>0</v>
      </c>
      <c r="S753" s="28">
        <f>P753+Q753+R753</f>
        <v>0.66300000000000003</v>
      </c>
      <c r="T753" s="32">
        <f t="shared" si="46"/>
        <v>0</v>
      </c>
      <c r="U753" s="32">
        <f t="shared" si="47"/>
        <v>483.99</v>
      </c>
      <c r="V753" s="33">
        <f t="shared" si="49"/>
        <v>328.5</v>
      </c>
      <c r="W753" s="34">
        <f t="shared" si="48"/>
        <v>812.49</v>
      </c>
      <c r="X753" s="10"/>
      <c r="Y753" s="10"/>
      <c r="Z753" s="10"/>
      <c r="AA753" s="10"/>
      <c r="AB753" s="10"/>
      <c r="AC753" s="10"/>
      <c r="AD753" s="10"/>
      <c r="AE753" s="10"/>
      <c r="AF753" s="10"/>
      <c r="AG753" s="10"/>
      <c r="AH753" s="10"/>
      <c r="AI753" s="10"/>
    </row>
    <row r="754" spans="1:35" ht="15.75" customHeight="1" x14ac:dyDescent="0.25">
      <c r="A754" s="6">
        <v>1729</v>
      </c>
      <c r="B754" s="11" t="s">
        <v>112</v>
      </c>
      <c r="C754" s="11" t="s">
        <v>5599</v>
      </c>
      <c r="D754" s="11" t="s">
        <v>5645</v>
      </c>
      <c r="E754" s="12">
        <v>21444</v>
      </c>
      <c r="F754" s="13">
        <v>44000</v>
      </c>
      <c r="G754" s="12">
        <v>43894</v>
      </c>
      <c r="H754" s="11" t="s">
        <v>114</v>
      </c>
      <c r="I754" s="14" t="s">
        <v>5646</v>
      </c>
      <c r="J754" s="11" t="s">
        <v>5647</v>
      </c>
      <c r="K754" s="11" t="s">
        <v>82</v>
      </c>
      <c r="L754" s="14" t="s">
        <v>82</v>
      </c>
      <c r="M754" s="11"/>
      <c r="N754" s="15">
        <v>0.99</v>
      </c>
      <c r="O754" s="15" t="str">
        <f>VLOOKUP(A754,Result!A:D,2,FALSE)</f>
        <v>No</v>
      </c>
      <c r="P754" s="15">
        <f>VLOOKUP(A754,Result!A:D,4,FALSE)</f>
        <v>1.008</v>
      </c>
      <c r="Q754" s="16">
        <f>VLOOKUP(A754,Result!A:D,3,FALSE)</f>
        <v>0</v>
      </c>
      <c r="R754" s="16">
        <f>VLOOKUP(A754,Result!A:E,5,FALSE)</f>
        <v>0</v>
      </c>
      <c r="S754" s="28">
        <f>P754+Q754+R754</f>
        <v>1.008</v>
      </c>
      <c r="T754" s="32">
        <f t="shared" si="46"/>
        <v>0</v>
      </c>
      <c r="U754" s="32">
        <f t="shared" si="47"/>
        <v>735.84</v>
      </c>
      <c r="V754" s="33">
        <f t="shared" si="49"/>
        <v>328.5</v>
      </c>
      <c r="W754" s="34">
        <f t="shared" si="48"/>
        <v>1064.3400000000001</v>
      </c>
      <c r="X754" s="10"/>
      <c r="Y754" s="10"/>
      <c r="Z754" s="10"/>
      <c r="AA754" s="10"/>
      <c r="AB754" s="10"/>
      <c r="AC754" s="10"/>
      <c r="AD754" s="10"/>
      <c r="AE754" s="10"/>
      <c r="AF754" s="10"/>
      <c r="AG754" s="10"/>
      <c r="AH754" s="10"/>
      <c r="AI754" s="10"/>
    </row>
    <row r="755" spans="1:35" ht="15.75" customHeight="1" x14ac:dyDescent="0.25">
      <c r="A755" s="6">
        <v>1730</v>
      </c>
      <c r="B755" s="11" t="s">
        <v>112</v>
      </c>
      <c r="C755" s="11" t="s">
        <v>5599</v>
      </c>
      <c r="D755" s="11" t="s">
        <v>5648</v>
      </c>
      <c r="E755" s="12">
        <v>19836</v>
      </c>
      <c r="F755" s="17">
        <v>43951</v>
      </c>
      <c r="G755" s="12">
        <v>43894</v>
      </c>
      <c r="H755" s="11" t="s">
        <v>114</v>
      </c>
      <c r="I755" s="14" t="s">
        <v>5649</v>
      </c>
      <c r="J755" s="11" t="s">
        <v>80</v>
      </c>
      <c r="K755" s="11" t="s">
        <v>82</v>
      </c>
      <c r="L755" s="14" t="s">
        <v>82</v>
      </c>
      <c r="M755" s="11"/>
      <c r="N755" s="15">
        <v>0.45</v>
      </c>
      <c r="O755" s="15" t="str">
        <f>VLOOKUP(A755,Result!A:D,2,FALSE)</f>
        <v>No</v>
      </c>
      <c r="P755" s="15">
        <f>VLOOKUP(A755,Result!A:D,4,FALSE)</f>
        <v>1.819</v>
      </c>
      <c r="Q755" s="16">
        <f>VLOOKUP(A755,Result!A:D,3,FALSE)</f>
        <v>0</v>
      </c>
      <c r="R755" s="16">
        <f>VLOOKUP(A755,Result!A:E,5,FALSE)</f>
        <v>0.84699999999999998</v>
      </c>
      <c r="S755" s="28">
        <f>P755+Q755+R755</f>
        <v>2.6659999999999999</v>
      </c>
      <c r="T755" s="32">
        <f t="shared" si="46"/>
        <v>508.2</v>
      </c>
      <c r="U755" s="32">
        <f t="shared" si="47"/>
        <v>1946.1799999999998</v>
      </c>
      <c r="V755" s="33">
        <f t="shared" si="49"/>
        <v>328.5</v>
      </c>
      <c r="W755" s="34">
        <f t="shared" si="48"/>
        <v>2274.6799999999998</v>
      </c>
      <c r="X755" s="10"/>
      <c r="Y755" s="10"/>
      <c r="Z755" s="10"/>
      <c r="AA755" s="10"/>
      <c r="AB755" s="10"/>
      <c r="AC755" s="10"/>
      <c r="AD755" s="10"/>
      <c r="AE755" s="10"/>
      <c r="AF755" s="10"/>
      <c r="AG755" s="10"/>
      <c r="AH755" s="10"/>
      <c r="AI755" s="10"/>
    </row>
    <row r="756" spans="1:35" ht="15.75" customHeight="1" x14ac:dyDescent="0.25">
      <c r="A756" s="6">
        <v>1731</v>
      </c>
      <c r="B756" s="11" t="s">
        <v>112</v>
      </c>
      <c r="C756" s="11" t="s">
        <v>5599</v>
      </c>
      <c r="D756" s="11" t="s">
        <v>5650</v>
      </c>
      <c r="E756" s="12">
        <v>18405</v>
      </c>
      <c r="F756" s="17">
        <v>44050</v>
      </c>
      <c r="G756" s="12">
        <v>43894</v>
      </c>
      <c r="H756" s="11" t="s">
        <v>114</v>
      </c>
      <c r="I756" s="14" t="s">
        <v>5651</v>
      </c>
      <c r="J756" s="11" t="s">
        <v>1642</v>
      </c>
      <c r="K756" s="11" t="s">
        <v>82</v>
      </c>
      <c r="L756" s="14" t="s">
        <v>82</v>
      </c>
      <c r="M756" s="11" t="s">
        <v>5652</v>
      </c>
      <c r="N756" s="15">
        <v>0.81</v>
      </c>
      <c r="O756" s="15" t="str">
        <f>VLOOKUP(A756,Result!A:D,2,FALSE)</f>
        <v>No</v>
      </c>
      <c r="P756" s="15">
        <f>VLOOKUP(A756,Result!A:D,4,FALSE)</f>
        <v>0.61499999999999999</v>
      </c>
      <c r="Q756" s="16">
        <f>VLOOKUP(A756,Result!A:D,3,FALSE)</f>
        <v>0</v>
      </c>
      <c r="R756" s="16">
        <f>VLOOKUP(A756,Result!A:E,5,FALSE)</f>
        <v>0</v>
      </c>
      <c r="S756" s="28">
        <f>P756+Q756+R756</f>
        <v>0.61499999999999999</v>
      </c>
      <c r="T756" s="32">
        <f t="shared" si="46"/>
        <v>0</v>
      </c>
      <c r="U756" s="32">
        <f t="shared" si="47"/>
        <v>448.94999999999993</v>
      </c>
      <c r="V756" s="33">
        <f t="shared" si="49"/>
        <v>328.5</v>
      </c>
      <c r="W756" s="34">
        <f t="shared" si="48"/>
        <v>777.44999999999993</v>
      </c>
      <c r="X756" s="10"/>
      <c r="Y756" s="10"/>
      <c r="Z756" s="10"/>
      <c r="AA756" s="10"/>
      <c r="AB756" s="10"/>
      <c r="AC756" s="10"/>
      <c r="AD756" s="10"/>
      <c r="AE756" s="10"/>
      <c r="AF756" s="10"/>
      <c r="AG756" s="10"/>
      <c r="AH756" s="10"/>
      <c r="AI756" s="10"/>
    </row>
    <row r="757" spans="1:35" ht="15.75" customHeight="1" x14ac:dyDescent="0.25">
      <c r="A757" s="6">
        <v>1732</v>
      </c>
      <c r="B757" s="11" t="s">
        <v>112</v>
      </c>
      <c r="C757" s="11" t="s">
        <v>5599</v>
      </c>
      <c r="D757" s="11" t="s">
        <v>5653</v>
      </c>
      <c r="E757" s="12">
        <v>17619</v>
      </c>
      <c r="F757" s="17">
        <v>43977</v>
      </c>
      <c r="G757" s="12">
        <v>43894</v>
      </c>
      <c r="H757" s="11" t="s">
        <v>114</v>
      </c>
      <c r="I757" s="14" t="s">
        <v>5654</v>
      </c>
      <c r="J757" s="11" t="s">
        <v>5655</v>
      </c>
      <c r="K757" s="11" t="s">
        <v>82</v>
      </c>
      <c r="L757" s="14" t="s">
        <v>5656</v>
      </c>
      <c r="M757" s="11" t="s">
        <v>5657</v>
      </c>
      <c r="N757" s="15">
        <v>0.66</v>
      </c>
      <c r="O757" s="15" t="str">
        <f>VLOOKUP(A757,Result!A:D,2,FALSE)</f>
        <v>No</v>
      </c>
      <c r="P757" s="15">
        <f>VLOOKUP(A757,Result!A:D,4,FALSE)</f>
        <v>0.64</v>
      </c>
      <c r="Q757" s="16">
        <f>VLOOKUP(A757,Result!A:D,3,FALSE)</f>
        <v>0.309</v>
      </c>
      <c r="R757" s="16">
        <f>VLOOKUP(A757,Result!A:E,5,FALSE)</f>
        <v>0</v>
      </c>
      <c r="S757" s="28">
        <f>P757+Q757+R757</f>
        <v>0.94900000000000007</v>
      </c>
      <c r="T757" s="32">
        <f t="shared" si="46"/>
        <v>185.39999999999998</v>
      </c>
      <c r="U757" s="32">
        <f t="shared" si="47"/>
        <v>692.77</v>
      </c>
      <c r="V757" s="33">
        <f t="shared" si="49"/>
        <v>328.5</v>
      </c>
      <c r="W757" s="34">
        <f t="shared" si="48"/>
        <v>1021.27</v>
      </c>
      <c r="X757" s="10"/>
      <c r="Y757" s="10"/>
      <c r="Z757" s="10"/>
      <c r="AA757" s="10"/>
      <c r="AB757" s="10"/>
      <c r="AC757" s="10"/>
      <c r="AD757" s="10"/>
      <c r="AE757" s="10"/>
      <c r="AF757" s="10"/>
      <c r="AG757" s="10"/>
      <c r="AH757" s="10"/>
      <c r="AI757" s="10"/>
    </row>
    <row r="758" spans="1:35" ht="15.75" customHeight="1" x14ac:dyDescent="0.25">
      <c r="A758" s="6">
        <v>1733</v>
      </c>
      <c r="B758" s="11" t="s">
        <v>112</v>
      </c>
      <c r="C758" s="11" t="s">
        <v>5599</v>
      </c>
      <c r="D758" s="11" t="s">
        <v>5658</v>
      </c>
      <c r="E758" s="12">
        <v>18702</v>
      </c>
      <c r="F758" s="17">
        <v>43957</v>
      </c>
      <c r="G758" s="12">
        <v>43864</v>
      </c>
      <c r="H758" s="11" t="s">
        <v>134</v>
      </c>
      <c r="I758" s="14" t="s">
        <v>5651</v>
      </c>
      <c r="J758" s="11" t="s">
        <v>80</v>
      </c>
      <c r="K758" s="11" t="s">
        <v>82</v>
      </c>
      <c r="L758" s="14" t="s">
        <v>82</v>
      </c>
      <c r="M758" s="11" t="s">
        <v>905</v>
      </c>
      <c r="N758" s="15">
        <v>1.18</v>
      </c>
      <c r="O758" s="15" t="str">
        <f>VLOOKUP(A758,Result!A:D,2,FALSE)</f>
        <v>No</v>
      </c>
      <c r="P758" s="15">
        <f>VLOOKUP(A758,Result!A:D,4,FALSE)</f>
        <v>0.61499999999999999</v>
      </c>
      <c r="Q758" s="16">
        <f>VLOOKUP(A758,Result!A:D,3,FALSE)</f>
        <v>0</v>
      </c>
      <c r="R758" s="16">
        <f>VLOOKUP(A758,Result!A:E,5,FALSE)</f>
        <v>0</v>
      </c>
      <c r="S758" s="28">
        <f>P758+Q758+R758</f>
        <v>0.61499999999999999</v>
      </c>
      <c r="T758" s="32">
        <f t="shared" ref="T758:T821" si="50">SUM((Q758+R758)*60/0.1)</f>
        <v>0</v>
      </c>
      <c r="U758" s="32">
        <f t="shared" ref="U758:U821" si="51">SUM(S758*73/0.1)</f>
        <v>448.94999999999993</v>
      </c>
      <c r="V758" s="33">
        <f t="shared" si="49"/>
        <v>328.5</v>
      </c>
      <c r="W758" s="34">
        <f t="shared" si="48"/>
        <v>777.44999999999993</v>
      </c>
      <c r="X758" s="10"/>
      <c r="Y758" s="10"/>
      <c r="Z758" s="10"/>
      <c r="AA758" s="10"/>
      <c r="AB758" s="10"/>
      <c r="AC758" s="10"/>
      <c r="AD758" s="10"/>
      <c r="AE758" s="10"/>
      <c r="AF758" s="10"/>
      <c r="AG758" s="10"/>
      <c r="AH758" s="10"/>
      <c r="AI758" s="10"/>
    </row>
    <row r="759" spans="1:35" ht="15.75" customHeight="1" x14ac:dyDescent="0.25">
      <c r="A759" s="6">
        <v>1734</v>
      </c>
      <c r="B759" s="11" t="s">
        <v>112</v>
      </c>
      <c r="C759" s="11" t="s">
        <v>5599</v>
      </c>
      <c r="D759" s="11" t="s">
        <v>5659</v>
      </c>
      <c r="E759" s="12">
        <v>15420</v>
      </c>
      <c r="F759" s="17">
        <v>43957</v>
      </c>
      <c r="G759" s="12">
        <v>43894</v>
      </c>
      <c r="H759" s="11" t="s">
        <v>114</v>
      </c>
      <c r="I759" s="14" t="s">
        <v>5660</v>
      </c>
      <c r="J759" s="11" t="s">
        <v>80</v>
      </c>
      <c r="K759" s="11" t="s">
        <v>5661</v>
      </c>
      <c r="L759" s="14" t="s">
        <v>82</v>
      </c>
      <c r="M759" s="11" t="s">
        <v>5662</v>
      </c>
      <c r="N759" s="15">
        <v>3.1</v>
      </c>
      <c r="O759" s="15" t="str">
        <f>VLOOKUP(A759,Result!A:D,2,FALSE)</f>
        <v>No</v>
      </c>
      <c r="P759" s="15">
        <f>VLOOKUP(A759,Result!A:D,4,FALSE)</f>
        <v>1.4710000000000001</v>
      </c>
      <c r="Q759" s="16">
        <f>VLOOKUP(A759,Result!A:D,3,FALSE)</f>
        <v>0</v>
      </c>
      <c r="R759" s="16">
        <f>VLOOKUP(A759,Result!A:E,5,FALSE)</f>
        <v>0</v>
      </c>
      <c r="S759" s="28">
        <f>P759+Q759+R759</f>
        <v>1.4710000000000001</v>
      </c>
      <c r="T759" s="32">
        <f t="shared" si="50"/>
        <v>0</v>
      </c>
      <c r="U759" s="32">
        <f t="shared" si="51"/>
        <v>1073.83</v>
      </c>
      <c r="V759" s="33">
        <f t="shared" si="49"/>
        <v>328.5</v>
      </c>
      <c r="W759" s="34">
        <f t="shared" si="48"/>
        <v>1402.33</v>
      </c>
      <c r="X759" s="10"/>
      <c r="Y759" s="10"/>
      <c r="Z759" s="10"/>
      <c r="AA759" s="10"/>
      <c r="AB759" s="10"/>
      <c r="AC759" s="10"/>
      <c r="AD759" s="10"/>
      <c r="AE759" s="10"/>
      <c r="AF759" s="10"/>
      <c r="AG759" s="10"/>
      <c r="AH759" s="10"/>
      <c r="AI759" s="10"/>
    </row>
    <row r="760" spans="1:35" ht="15.75" customHeight="1" x14ac:dyDescent="0.25">
      <c r="A760" s="6">
        <v>1735</v>
      </c>
      <c r="B760" s="11" t="s">
        <v>112</v>
      </c>
      <c r="C760" s="11" t="s">
        <v>5599</v>
      </c>
      <c r="D760" s="11" t="s">
        <v>5663</v>
      </c>
      <c r="E760" s="12">
        <v>21012</v>
      </c>
      <c r="F760" s="17">
        <v>43969</v>
      </c>
      <c r="G760" s="12">
        <v>43894</v>
      </c>
      <c r="H760" s="11" t="s">
        <v>114</v>
      </c>
      <c r="I760" s="14" t="s">
        <v>5664</v>
      </c>
      <c r="J760" s="11" t="s">
        <v>80</v>
      </c>
      <c r="K760" s="11" t="s">
        <v>82</v>
      </c>
      <c r="L760" s="14" t="s">
        <v>82</v>
      </c>
      <c r="M760" s="11" t="s">
        <v>5665</v>
      </c>
      <c r="N760" s="15">
        <v>2.5499999999999998</v>
      </c>
      <c r="O760" s="15" t="str">
        <f>VLOOKUP(A760,Result!A:D,2,FALSE)</f>
        <v>No</v>
      </c>
      <c r="P760" s="15">
        <f>VLOOKUP(A760,Result!A:D,4,FALSE)</f>
        <v>1.55</v>
      </c>
      <c r="Q760" s="16">
        <f>VLOOKUP(A760,Result!A:D,3,FALSE)</f>
        <v>0</v>
      </c>
      <c r="R760" s="16">
        <f>VLOOKUP(A760,Result!A:E,5,FALSE)</f>
        <v>0</v>
      </c>
      <c r="S760" s="28">
        <f>P760+Q760+R760</f>
        <v>1.55</v>
      </c>
      <c r="T760" s="32">
        <f t="shared" si="50"/>
        <v>0</v>
      </c>
      <c r="U760" s="32">
        <f t="shared" si="51"/>
        <v>1131.5</v>
      </c>
      <c r="V760" s="33">
        <f t="shared" si="49"/>
        <v>328.5</v>
      </c>
      <c r="W760" s="34">
        <f t="shared" si="48"/>
        <v>1460</v>
      </c>
      <c r="X760" s="10"/>
      <c r="Y760" s="10"/>
      <c r="Z760" s="10"/>
      <c r="AA760" s="10"/>
      <c r="AB760" s="10"/>
      <c r="AC760" s="10"/>
      <c r="AD760" s="10"/>
      <c r="AE760" s="10"/>
      <c r="AF760" s="10"/>
      <c r="AG760" s="10"/>
      <c r="AH760" s="10"/>
      <c r="AI760" s="10"/>
    </row>
    <row r="761" spans="1:35" ht="15.75" customHeight="1" x14ac:dyDescent="0.25">
      <c r="A761" s="6">
        <v>1736</v>
      </c>
      <c r="B761" s="11" t="s">
        <v>112</v>
      </c>
      <c r="C761" s="11" t="s">
        <v>5599</v>
      </c>
      <c r="D761" s="11" t="s">
        <v>5666</v>
      </c>
      <c r="E761" s="12">
        <v>19763</v>
      </c>
      <c r="F761" s="17">
        <v>43965</v>
      </c>
      <c r="G761" s="12">
        <v>43894</v>
      </c>
      <c r="H761" s="11" t="s">
        <v>114</v>
      </c>
      <c r="I761" s="14" t="s">
        <v>5667</v>
      </c>
      <c r="J761" s="11" t="s">
        <v>5668</v>
      </c>
      <c r="K761" s="11" t="s">
        <v>5669</v>
      </c>
      <c r="L761" s="14" t="s">
        <v>82</v>
      </c>
      <c r="M761" s="11" t="s">
        <v>5670</v>
      </c>
      <c r="N761" s="15">
        <v>0.46</v>
      </c>
      <c r="O761" s="15" t="str">
        <f>VLOOKUP(A761,Result!A:D,2,FALSE)</f>
        <v>No</v>
      </c>
      <c r="P761" s="15">
        <f>VLOOKUP(A761,Result!A:D,4,FALSE)</f>
        <v>0.56699999999999995</v>
      </c>
      <c r="Q761" s="16">
        <f>VLOOKUP(A761,Result!A:D,3,FALSE)</f>
        <v>0</v>
      </c>
      <c r="R761" s="16">
        <f>VLOOKUP(A761,Result!A:E,5,FALSE)</f>
        <v>0</v>
      </c>
      <c r="S761" s="28">
        <f>P761+Q761+R761</f>
        <v>0.56699999999999995</v>
      </c>
      <c r="T761" s="32">
        <f t="shared" si="50"/>
        <v>0</v>
      </c>
      <c r="U761" s="32">
        <f t="shared" si="51"/>
        <v>413.90999999999997</v>
      </c>
      <c r="V761" s="33">
        <f t="shared" si="49"/>
        <v>328.5</v>
      </c>
      <c r="W761" s="34">
        <f t="shared" si="48"/>
        <v>742.41</v>
      </c>
      <c r="X761" s="10"/>
      <c r="Y761" s="10"/>
      <c r="Z761" s="10"/>
      <c r="AA761" s="10"/>
      <c r="AB761" s="10"/>
      <c r="AC761" s="10"/>
      <c r="AD761" s="10"/>
      <c r="AE761" s="10"/>
      <c r="AF761" s="10"/>
      <c r="AG761" s="10"/>
      <c r="AH761" s="10"/>
      <c r="AI761" s="10"/>
    </row>
    <row r="762" spans="1:35" ht="15.75" customHeight="1" x14ac:dyDescent="0.25">
      <c r="A762" s="6">
        <v>1737</v>
      </c>
      <c r="B762" s="11" t="s">
        <v>112</v>
      </c>
      <c r="C762" s="11" t="s">
        <v>5599</v>
      </c>
      <c r="D762" s="11" t="s">
        <v>5671</v>
      </c>
      <c r="E762" s="12">
        <v>19495</v>
      </c>
      <c r="F762" s="17">
        <v>44057</v>
      </c>
      <c r="G762" s="12">
        <v>43894</v>
      </c>
      <c r="H762" s="11" t="s">
        <v>114</v>
      </c>
      <c r="I762" s="14" t="s">
        <v>5672</v>
      </c>
      <c r="J762" s="11" t="s">
        <v>2866</v>
      </c>
      <c r="K762" s="11" t="s">
        <v>82</v>
      </c>
      <c r="L762" s="14" t="s">
        <v>82</v>
      </c>
      <c r="M762" s="11"/>
      <c r="N762" s="15">
        <v>1.31</v>
      </c>
      <c r="O762" s="15" t="str">
        <f>VLOOKUP(A762,Result!A:D,2,FALSE)</f>
        <v>No</v>
      </c>
      <c r="P762" s="15">
        <f>VLOOKUP(A762,Result!A:D,4,FALSE)</f>
        <v>0.67300000000000004</v>
      </c>
      <c r="Q762" s="16">
        <f>VLOOKUP(A762,Result!A:D,3,FALSE)</f>
        <v>0</v>
      </c>
      <c r="R762" s="16">
        <f>VLOOKUP(A762,Result!A:E,5,FALSE)</f>
        <v>0</v>
      </c>
      <c r="S762" s="28">
        <f>P762+Q762+R762</f>
        <v>0.67300000000000004</v>
      </c>
      <c r="T762" s="32">
        <f t="shared" si="50"/>
        <v>0</v>
      </c>
      <c r="U762" s="32">
        <f t="shared" si="51"/>
        <v>491.29</v>
      </c>
      <c r="V762" s="33">
        <f t="shared" si="49"/>
        <v>328.5</v>
      </c>
      <c r="W762" s="34">
        <f t="shared" si="48"/>
        <v>819.79</v>
      </c>
      <c r="X762" s="10"/>
      <c r="Y762" s="10"/>
      <c r="Z762" s="10"/>
      <c r="AA762" s="10"/>
      <c r="AB762" s="10"/>
      <c r="AC762" s="10"/>
      <c r="AD762" s="10"/>
      <c r="AE762" s="10"/>
      <c r="AF762" s="10"/>
      <c r="AG762" s="10"/>
      <c r="AH762" s="10"/>
      <c r="AI762" s="10"/>
    </row>
    <row r="763" spans="1:35" ht="15.75" customHeight="1" x14ac:dyDescent="0.25">
      <c r="A763" s="6">
        <v>1738</v>
      </c>
      <c r="B763" s="11" t="s">
        <v>112</v>
      </c>
      <c r="C763" s="11" t="s">
        <v>5599</v>
      </c>
      <c r="D763" s="11" t="s">
        <v>5673</v>
      </c>
      <c r="E763" s="12">
        <v>16864</v>
      </c>
      <c r="F763" s="17">
        <v>44020</v>
      </c>
      <c r="G763" s="12">
        <v>43894</v>
      </c>
      <c r="H763" s="11" t="s">
        <v>114</v>
      </c>
      <c r="I763" s="14" t="s">
        <v>5674</v>
      </c>
      <c r="J763" s="11" t="s">
        <v>80</v>
      </c>
      <c r="K763" s="11" t="s">
        <v>82</v>
      </c>
      <c r="L763" s="14" t="s">
        <v>82</v>
      </c>
      <c r="M763" s="11" t="s">
        <v>5675</v>
      </c>
      <c r="N763" s="15">
        <v>2.4900000000000002</v>
      </c>
      <c r="O763" s="15" t="str">
        <f>VLOOKUP(A763,Result!A:D,2,FALSE)</f>
        <v>No</v>
      </c>
      <c r="P763" s="15">
        <f>VLOOKUP(A763,Result!A:D,4,FALSE)</f>
        <v>0.90200000000000002</v>
      </c>
      <c r="Q763" s="16">
        <f>VLOOKUP(A763,Result!A:D,3,FALSE)</f>
        <v>0</v>
      </c>
      <c r="R763" s="16">
        <f>VLOOKUP(A763,Result!A:E,5,FALSE)</f>
        <v>0</v>
      </c>
      <c r="S763" s="28">
        <f>P763+Q763+R763</f>
        <v>0.90200000000000002</v>
      </c>
      <c r="T763" s="32">
        <f t="shared" si="50"/>
        <v>0</v>
      </c>
      <c r="U763" s="32">
        <f t="shared" si="51"/>
        <v>658.46</v>
      </c>
      <c r="V763" s="33">
        <f t="shared" si="49"/>
        <v>328.5</v>
      </c>
      <c r="W763" s="34">
        <f t="shared" si="48"/>
        <v>986.96</v>
      </c>
      <c r="X763" s="10"/>
      <c r="Y763" s="10"/>
      <c r="Z763" s="10"/>
      <c r="AA763" s="10"/>
      <c r="AB763" s="10"/>
      <c r="AC763" s="10"/>
      <c r="AD763" s="10"/>
      <c r="AE763" s="10"/>
      <c r="AF763" s="10"/>
      <c r="AG763" s="10"/>
      <c r="AH763" s="10"/>
      <c r="AI763" s="10"/>
    </row>
    <row r="764" spans="1:35" ht="15.75" customHeight="1" x14ac:dyDescent="0.25">
      <c r="A764" s="6">
        <v>1739</v>
      </c>
      <c r="B764" s="11" t="s">
        <v>112</v>
      </c>
      <c r="C764" s="11" t="s">
        <v>5599</v>
      </c>
      <c r="D764" s="11" t="s">
        <v>5676</v>
      </c>
      <c r="E764" s="12">
        <v>19263</v>
      </c>
      <c r="F764" s="17">
        <v>43949</v>
      </c>
      <c r="G764" s="12">
        <v>43893</v>
      </c>
      <c r="H764" s="11" t="s">
        <v>114</v>
      </c>
      <c r="I764" s="14" t="s">
        <v>5677</v>
      </c>
      <c r="J764" s="11" t="s">
        <v>5678</v>
      </c>
      <c r="K764" s="11" t="s">
        <v>82</v>
      </c>
      <c r="L764" s="14" t="s">
        <v>82</v>
      </c>
      <c r="M764" s="11" t="s">
        <v>5679</v>
      </c>
      <c r="N764" s="15">
        <v>0.51</v>
      </c>
      <c r="O764" s="15" t="str">
        <f>VLOOKUP(A764,Result!A:D,2,FALSE)</f>
        <v>No</v>
      </c>
      <c r="P764" s="15">
        <f>VLOOKUP(A764,Result!A:D,4,FALSE)</f>
        <v>1.1639999999999999</v>
      </c>
      <c r="Q764" s="16">
        <f>VLOOKUP(A764,Result!A:D,3,FALSE)</f>
        <v>0</v>
      </c>
      <c r="R764" s="16">
        <f>VLOOKUP(A764,Result!A:E,5,FALSE)</f>
        <v>0</v>
      </c>
      <c r="S764" s="28">
        <f>P764+Q764+R764</f>
        <v>1.1639999999999999</v>
      </c>
      <c r="T764" s="32">
        <f t="shared" si="50"/>
        <v>0</v>
      </c>
      <c r="U764" s="32">
        <f t="shared" si="51"/>
        <v>849.71999999999991</v>
      </c>
      <c r="V764" s="33">
        <f t="shared" si="49"/>
        <v>328.5</v>
      </c>
      <c r="W764" s="34">
        <f t="shared" si="48"/>
        <v>1178.2199999999998</v>
      </c>
      <c r="X764" s="10"/>
      <c r="Y764" s="10"/>
      <c r="Z764" s="10"/>
      <c r="AA764" s="10"/>
      <c r="AB764" s="10"/>
      <c r="AC764" s="10"/>
      <c r="AD764" s="10"/>
      <c r="AE764" s="10"/>
      <c r="AF764" s="10"/>
      <c r="AG764" s="10"/>
      <c r="AH764" s="10"/>
      <c r="AI764" s="10"/>
    </row>
    <row r="765" spans="1:35" ht="15.75" customHeight="1" x14ac:dyDescent="0.25">
      <c r="A765" s="6">
        <v>1740</v>
      </c>
      <c r="B765" s="11" t="s">
        <v>112</v>
      </c>
      <c r="C765" s="11" t="s">
        <v>5599</v>
      </c>
      <c r="D765" s="11" t="s">
        <v>5680</v>
      </c>
      <c r="E765" s="12">
        <v>19327</v>
      </c>
      <c r="F765" s="17">
        <v>44057</v>
      </c>
      <c r="G765" s="12">
        <v>43881</v>
      </c>
      <c r="H765" s="11" t="s">
        <v>160</v>
      </c>
      <c r="I765" s="14" t="s">
        <v>5681</v>
      </c>
      <c r="J765" s="11" t="s">
        <v>80</v>
      </c>
      <c r="K765" s="11" t="s">
        <v>82</v>
      </c>
      <c r="L765" s="14" t="s">
        <v>82</v>
      </c>
      <c r="M765" s="11" t="s">
        <v>5682</v>
      </c>
      <c r="N765" s="15">
        <v>3.14</v>
      </c>
      <c r="O765" s="15" t="str">
        <f>VLOOKUP(A765,Result!A:D,2,FALSE)</f>
        <v>No</v>
      </c>
      <c r="P765" s="15">
        <f>VLOOKUP(A765,Result!A:D,4,FALSE)</f>
        <v>3.024</v>
      </c>
      <c r="Q765" s="16">
        <f>VLOOKUP(A765,Result!A:D,3,FALSE)</f>
        <v>0</v>
      </c>
      <c r="R765" s="16">
        <f>VLOOKUP(A765,Result!A:E,5,FALSE)</f>
        <v>0.111</v>
      </c>
      <c r="S765" s="28">
        <f>P765+Q765+R765</f>
        <v>3.1350000000000002</v>
      </c>
      <c r="T765" s="32">
        <f t="shared" si="50"/>
        <v>66.599999999999994</v>
      </c>
      <c r="U765" s="32">
        <f t="shared" si="51"/>
        <v>2288.5500000000002</v>
      </c>
      <c r="V765" s="33">
        <f t="shared" si="49"/>
        <v>328.5</v>
      </c>
      <c r="W765" s="34">
        <f t="shared" si="48"/>
        <v>2617.0500000000002</v>
      </c>
      <c r="X765" s="10"/>
      <c r="Y765" s="10"/>
      <c r="Z765" s="10"/>
      <c r="AA765" s="10"/>
      <c r="AB765" s="10"/>
      <c r="AC765" s="10"/>
      <c r="AD765" s="10"/>
      <c r="AE765" s="10"/>
      <c r="AF765" s="10"/>
      <c r="AG765" s="10"/>
      <c r="AH765" s="10"/>
      <c r="AI765" s="10"/>
    </row>
    <row r="766" spans="1:35" ht="15.75" customHeight="1" x14ac:dyDescent="0.25">
      <c r="A766" s="6">
        <v>1741</v>
      </c>
      <c r="B766" s="11" t="s">
        <v>112</v>
      </c>
      <c r="C766" s="11" t="s">
        <v>5599</v>
      </c>
      <c r="D766" s="11" t="s">
        <v>5683</v>
      </c>
      <c r="E766" s="12">
        <v>16258</v>
      </c>
      <c r="F766" s="17">
        <v>43990</v>
      </c>
      <c r="G766" s="12">
        <v>43894</v>
      </c>
      <c r="H766" s="11" t="s">
        <v>114</v>
      </c>
      <c r="I766" s="14" t="s">
        <v>5684</v>
      </c>
      <c r="J766" s="11" t="s">
        <v>80</v>
      </c>
      <c r="K766" s="11" t="s">
        <v>5685</v>
      </c>
      <c r="L766" s="14" t="s">
        <v>82</v>
      </c>
      <c r="M766" s="11"/>
      <c r="N766" s="15">
        <v>0.41</v>
      </c>
      <c r="O766" s="15" t="str">
        <f>VLOOKUP(A766,Result!A:D,2,FALSE)</f>
        <v>No</v>
      </c>
      <c r="P766" s="15">
        <f>VLOOKUP(A766,Result!A:D,4,FALSE)</f>
        <v>0.67300000000000004</v>
      </c>
      <c r="Q766" s="16">
        <f>VLOOKUP(A766,Result!A:D,3,FALSE)</f>
        <v>0</v>
      </c>
      <c r="R766" s="16">
        <f>VLOOKUP(A766,Result!A:E,5,FALSE)</f>
        <v>0</v>
      </c>
      <c r="S766" s="28">
        <f>P766+Q766+R766</f>
        <v>0.67300000000000004</v>
      </c>
      <c r="T766" s="32">
        <f t="shared" si="50"/>
        <v>0</v>
      </c>
      <c r="U766" s="32">
        <f t="shared" si="51"/>
        <v>491.29</v>
      </c>
      <c r="V766" s="33">
        <f t="shared" si="49"/>
        <v>328.5</v>
      </c>
      <c r="W766" s="34">
        <f t="shared" si="48"/>
        <v>819.79</v>
      </c>
      <c r="X766" s="10"/>
      <c r="Y766" s="10"/>
      <c r="Z766" s="10"/>
      <c r="AA766" s="10"/>
      <c r="AB766" s="10"/>
      <c r="AC766" s="10"/>
      <c r="AD766" s="10"/>
      <c r="AE766" s="10"/>
      <c r="AF766" s="10"/>
      <c r="AG766" s="10"/>
      <c r="AH766" s="10"/>
      <c r="AI766" s="10"/>
    </row>
    <row r="767" spans="1:35" ht="15.75" customHeight="1" x14ac:dyDescent="0.25">
      <c r="A767" s="6">
        <v>1742</v>
      </c>
      <c r="B767" s="11" t="s">
        <v>112</v>
      </c>
      <c r="C767" s="11" t="s">
        <v>5599</v>
      </c>
      <c r="D767" s="11" t="s">
        <v>5686</v>
      </c>
      <c r="E767" s="12">
        <v>17287</v>
      </c>
      <c r="F767" s="19"/>
      <c r="G767" s="12">
        <v>43908</v>
      </c>
      <c r="H767" s="11" t="s">
        <v>114</v>
      </c>
      <c r="I767" s="14" t="s">
        <v>115</v>
      </c>
      <c r="J767" s="11"/>
      <c r="K767" s="11"/>
      <c r="L767" s="14"/>
      <c r="M767" s="11"/>
      <c r="N767" s="15">
        <v>0.34</v>
      </c>
      <c r="O767" s="15" t="str">
        <f>VLOOKUP(A767,Result!A:D,2,FALSE)</f>
        <v>No</v>
      </c>
      <c r="P767" s="15">
        <f>VLOOKUP(A767,Result!A:D,4,FALSE)</f>
        <v>0</v>
      </c>
      <c r="Q767" s="16">
        <f>VLOOKUP(A767,Result!A:D,3,FALSE)</f>
        <v>0</v>
      </c>
      <c r="R767" s="16">
        <f>VLOOKUP(A767,Result!A:E,5,FALSE)</f>
        <v>0</v>
      </c>
      <c r="S767" s="28">
        <f>P767+Q767+R767</f>
        <v>0</v>
      </c>
      <c r="T767" s="32">
        <f t="shared" si="50"/>
        <v>0</v>
      </c>
      <c r="U767" s="32">
        <f t="shared" si="51"/>
        <v>0</v>
      </c>
      <c r="V767" s="33">
        <f t="shared" si="49"/>
        <v>328.5</v>
      </c>
      <c r="W767" s="34">
        <f t="shared" si="48"/>
        <v>328.5</v>
      </c>
      <c r="X767" s="10"/>
      <c r="Y767" s="10"/>
      <c r="Z767" s="10"/>
      <c r="AA767" s="10"/>
      <c r="AB767" s="10"/>
      <c r="AC767" s="10"/>
      <c r="AD767" s="10"/>
      <c r="AE767" s="10"/>
      <c r="AF767" s="10"/>
      <c r="AG767" s="10"/>
      <c r="AH767" s="10"/>
      <c r="AI767" s="10"/>
    </row>
    <row r="768" spans="1:35" ht="15.75" customHeight="1" x14ac:dyDescent="0.25">
      <c r="A768" s="6">
        <v>1743</v>
      </c>
      <c r="B768" s="11" t="s">
        <v>112</v>
      </c>
      <c r="C768" s="11" t="s">
        <v>5599</v>
      </c>
      <c r="D768" s="11" t="s">
        <v>5687</v>
      </c>
      <c r="E768" s="12">
        <v>20135</v>
      </c>
      <c r="F768" s="17">
        <v>44007</v>
      </c>
      <c r="G768" s="12">
        <v>43895</v>
      </c>
      <c r="H768" s="11" t="s">
        <v>78</v>
      </c>
      <c r="I768" s="14" t="s">
        <v>115</v>
      </c>
      <c r="J768" s="11" t="s">
        <v>97</v>
      </c>
      <c r="K768" s="11" t="s">
        <v>82</v>
      </c>
      <c r="L768" s="14" t="s">
        <v>82</v>
      </c>
      <c r="M768" s="11" t="s">
        <v>5520</v>
      </c>
      <c r="N768" s="15" t="s">
        <v>85</v>
      </c>
      <c r="O768" s="15" t="str">
        <f>VLOOKUP(A768,Result!A:D,2,FALSE)</f>
        <v>No</v>
      </c>
      <c r="P768" s="15">
        <f>VLOOKUP(A768,Result!A:D,4,FALSE)</f>
        <v>0</v>
      </c>
      <c r="Q768" s="16">
        <f>VLOOKUP(A768,Result!A:D,3,FALSE)</f>
        <v>0</v>
      </c>
      <c r="R768" s="16">
        <f>VLOOKUP(A768,Result!A:E,5,FALSE)</f>
        <v>0</v>
      </c>
      <c r="S768" s="28">
        <f>P768+Q768+R768</f>
        <v>0</v>
      </c>
      <c r="T768" s="32">
        <f t="shared" si="50"/>
        <v>0</v>
      </c>
      <c r="U768" s="32">
        <f t="shared" si="51"/>
        <v>0</v>
      </c>
      <c r="V768" s="33">
        <f t="shared" si="49"/>
        <v>328.5</v>
      </c>
      <c r="W768" s="34">
        <f t="shared" si="48"/>
        <v>328.5</v>
      </c>
      <c r="X768" s="10"/>
      <c r="Y768" s="10"/>
      <c r="Z768" s="10"/>
      <c r="AA768" s="10"/>
      <c r="AB768" s="10"/>
      <c r="AC768" s="10"/>
      <c r="AD768" s="10"/>
      <c r="AE768" s="10"/>
      <c r="AF768" s="10"/>
      <c r="AG768" s="10"/>
      <c r="AH768" s="10"/>
      <c r="AI768" s="10"/>
    </row>
    <row r="769" spans="1:35" ht="15.75" customHeight="1" x14ac:dyDescent="0.25">
      <c r="A769" s="6">
        <v>1744</v>
      </c>
      <c r="B769" s="11" t="s">
        <v>112</v>
      </c>
      <c r="C769" s="11" t="s">
        <v>5599</v>
      </c>
      <c r="D769" s="11" t="s">
        <v>5688</v>
      </c>
      <c r="E769" s="12">
        <v>20187</v>
      </c>
      <c r="F769" s="13">
        <v>44007</v>
      </c>
      <c r="G769" s="12">
        <v>43931</v>
      </c>
      <c r="H769" s="11" t="s">
        <v>134</v>
      </c>
      <c r="I769" s="14" t="s">
        <v>115</v>
      </c>
      <c r="J769" s="11" t="s">
        <v>97</v>
      </c>
      <c r="K769" s="11" t="s">
        <v>82</v>
      </c>
      <c r="L769" s="14" t="s">
        <v>82</v>
      </c>
      <c r="M769" s="11" t="s">
        <v>5520</v>
      </c>
      <c r="N769" s="15" t="s">
        <v>85</v>
      </c>
      <c r="O769" s="15" t="str">
        <f>VLOOKUP(A769,Result!A:D,2,FALSE)</f>
        <v>No</v>
      </c>
      <c r="P769" s="15">
        <f>VLOOKUP(A769,Result!A:D,4,FALSE)</f>
        <v>0</v>
      </c>
      <c r="Q769" s="16">
        <f>VLOOKUP(A769,Result!A:D,3,FALSE)</f>
        <v>0</v>
      </c>
      <c r="R769" s="16">
        <f>VLOOKUP(A769,Result!A:E,5,FALSE)</f>
        <v>0</v>
      </c>
      <c r="S769" s="28">
        <f>P769+Q769+R769</f>
        <v>0</v>
      </c>
      <c r="T769" s="32">
        <f t="shared" si="50"/>
        <v>0</v>
      </c>
      <c r="U769" s="32">
        <f t="shared" si="51"/>
        <v>0</v>
      </c>
      <c r="V769" s="33">
        <f t="shared" si="49"/>
        <v>328.5</v>
      </c>
      <c r="W769" s="34">
        <f t="shared" si="48"/>
        <v>328.5</v>
      </c>
      <c r="X769" s="10"/>
      <c r="Y769" s="10"/>
      <c r="Z769" s="10"/>
      <c r="AA769" s="10"/>
      <c r="AB769" s="10"/>
      <c r="AC769" s="10"/>
      <c r="AD769" s="10"/>
      <c r="AE769" s="10"/>
      <c r="AF769" s="10"/>
      <c r="AG769" s="10"/>
      <c r="AH769" s="10"/>
      <c r="AI769" s="10"/>
    </row>
    <row r="770" spans="1:35" ht="15.75" customHeight="1" x14ac:dyDescent="0.25">
      <c r="A770" s="6">
        <v>1745</v>
      </c>
      <c r="B770" s="11" t="s">
        <v>112</v>
      </c>
      <c r="C770" s="11" t="s">
        <v>5599</v>
      </c>
      <c r="D770" s="11" t="s">
        <v>5689</v>
      </c>
      <c r="E770" s="12">
        <v>17217</v>
      </c>
      <c r="F770" s="17">
        <v>43948</v>
      </c>
      <c r="G770" s="12">
        <v>43835</v>
      </c>
      <c r="H770" s="11" t="s">
        <v>134</v>
      </c>
      <c r="I770" s="14" t="s">
        <v>5690</v>
      </c>
      <c r="J770" s="11" t="s">
        <v>5691</v>
      </c>
      <c r="K770" s="11" t="s">
        <v>5692</v>
      </c>
      <c r="L770" s="14" t="s">
        <v>82</v>
      </c>
      <c r="M770" s="11" t="s">
        <v>5693</v>
      </c>
      <c r="N770" s="15">
        <v>3.3</v>
      </c>
      <c r="O770" s="15" t="str">
        <f>VLOOKUP(A770,Result!A:D,2,FALSE)</f>
        <v>No</v>
      </c>
      <c r="P770" s="15">
        <f>VLOOKUP(A770,Result!A:D,4,FALSE)</f>
        <v>2.5449999999999999</v>
      </c>
      <c r="Q770" s="16">
        <f>VLOOKUP(A770,Result!A:D,3,FALSE)</f>
        <v>0</v>
      </c>
      <c r="R770" s="16">
        <f>VLOOKUP(A770,Result!A:E,5,FALSE)</f>
        <v>0</v>
      </c>
      <c r="S770" s="28">
        <f>P770+Q770+R770</f>
        <v>2.5449999999999999</v>
      </c>
      <c r="T770" s="32">
        <f t="shared" si="50"/>
        <v>0</v>
      </c>
      <c r="U770" s="32">
        <f t="shared" si="51"/>
        <v>1857.85</v>
      </c>
      <c r="V770" s="33">
        <f t="shared" si="49"/>
        <v>328.5</v>
      </c>
      <c r="W770" s="34">
        <f t="shared" si="48"/>
        <v>2186.35</v>
      </c>
      <c r="X770" s="10"/>
      <c r="Y770" s="10"/>
      <c r="Z770" s="10"/>
      <c r="AA770" s="10"/>
      <c r="AB770" s="10"/>
      <c r="AC770" s="10"/>
      <c r="AD770" s="10"/>
      <c r="AE770" s="10"/>
      <c r="AF770" s="10"/>
      <c r="AG770" s="10"/>
      <c r="AH770" s="10"/>
      <c r="AI770" s="10"/>
    </row>
    <row r="771" spans="1:35" ht="15.75" customHeight="1" x14ac:dyDescent="0.25">
      <c r="A771" s="6">
        <v>1746</v>
      </c>
      <c r="B771" s="11" t="s">
        <v>112</v>
      </c>
      <c r="C771" s="11" t="s">
        <v>5599</v>
      </c>
      <c r="D771" s="11" t="s">
        <v>5694</v>
      </c>
      <c r="E771" s="12">
        <v>19765</v>
      </c>
      <c r="F771" s="17">
        <v>44085</v>
      </c>
      <c r="G771" s="12">
        <v>43889</v>
      </c>
      <c r="H771" s="11" t="s">
        <v>114</v>
      </c>
      <c r="I771" s="14" t="s">
        <v>5695</v>
      </c>
      <c r="J771" s="11" t="s">
        <v>80</v>
      </c>
      <c r="K771" s="11" t="s">
        <v>82</v>
      </c>
      <c r="L771" s="14" t="s">
        <v>82</v>
      </c>
      <c r="M771" s="11" t="s">
        <v>5696</v>
      </c>
      <c r="N771" s="15">
        <v>0.46</v>
      </c>
      <c r="O771" s="15" t="str">
        <f>VLOOKUP(A771,Result!A:D,2,FALSE)</f>
        <v>No</v>
      </c>
      <c r="P771" s="15">
        <f>VLOOKUP(A771,Result!A:D,4,FALSE)</f>
        <v>1.5620000000000001</v>
      </c>
      <c r="Q771" s="16">
        <f>VLOOKUP(A771,Result!A:D,3,FALSE)</f>
        <v>0</v>
      </c>
      <c r="R771" s="16">
        <f>VLOOKUP(A771,Result!A:E,5,FALSE)</f>
        <v>0</v>
      </c>
      <c r="S771" s="28">
        <f>P771+Q771+R771</f>
        <v>1.5620000000000001</v>
      </c>
      <c r="T771" s="32">
        <f t="shared" si="50"/>
        <v>0</v>
      </c>
      <c r="U771" s="32">
        <f t="shared" si="51"/>
        <v>1140.26</v>
      </c>
      <c r="V771" s="33">
        <f t="shared" si="49"/>
        <v>328.5</v>
      </c>
      <c r="W771" s="34">
        <f t="shared" si="48"/>
        <v>1468.76</v>
      </c>
      <c r="X771" s="10"/>
      <c r="Y771" s="10"/>
      <c r="Z771" s="10"/>
      <c r="AA771" s="10"/>
      <c r="AB771" s="10"/>
      <c r="AC771" s="10"/>
      <c r="AD771" s="10"/>
      <c r="AE771" s="10"/>
      <c r="AF771" s="10"/>
      <c r="AG771" s="10"/>
      <c r="AH771" s="10"/>
      <c r="AI771" s="10"/>
    </row>
    <row r="772" spans="1:35" ht="15.75" customHeight="1" x14ac:dyDescent="0.25">
      <c r="A772" s="6">
        <v>1747</v>
      </c>
      <c r="B772" s="11" t="s">
        <v>112</v>
      </c>
      <c r="C772" s="11" t="s">
        <v>5599</v>
      </c>
      <c r="D772" s="11" t="s">
        <v>5697</v>
      </c>
      <c r="E772" s="12">
        <v>19872</v>
      </c>
      <c r="F772" s="17">
        <v>44085</v>
      </c>
      <c r="G772" s="12">
        <v>43889</v>
      </c>
      <c r="H772" s="11" t="s">
        <v>114</v>
      </c>
      <c r="I772" s="14" t="s">
        <v>5698</v>
      </c>
      <c r="J772" s="11" t="s">
        <v>80</v>
      </c>
      <c r="K772" s="11" t="s">
        <v>82</v>
      </c>
      <c r="L772" s="14" t="s">
        <v>82</v>
      </c>
      <c r="M772" s="11" t="s">
        <v>5699</v>
      </c>
      <c r="N772" s="15">
        <v>0.45</v>
      </c>
      <c r="O772" s="15" t="str">
        <f>VLOOKUP(A772,Result!A:D,2,FALSE)</f>
        <v>No</v>
      </c>
      <c r="P772" s="15">
        <f>VLOOKUP(A772,Result!A:D,4,FALSE)</f>
        <v>1.1930000000000001</v>
      </c>
      <c r="Q772" s="16">
        <f>VLOOKUP(A772,Result!A:D,3,FALSE)</f>
        <v>0</v>
      </c>
      <c r="R772" s="16">
        <f>VLOOKUP(A772,Result!A:E,5,FALSE)</f>
        <v>0</v>
      </c>
      <c r="S772" s="28">
        <f>P772+Q772+R772</f>
        <v>1.1930000000000001</v>
      </c>
      <c r="T772" s="32">
        <f t="shared" si="50"/>
        <v>0</v>
      </c>
      <c r="U772" s="32">
        <f t="shared" si="51"/>
        <v>870.89</v>
      </c>
      <c r="V772" s="33">
        <f t="shared" si="49"/>
        <v>328.5</v>
      </c>
      <c r="W772" s="34">
        <f t="shared" si="48"/>
        <v>1199.3899999999999</v>
      </c>
      <c r="X772" s="10"/>
      <c r="Y772" s="10"/>
      <c r="Z772" s="10"/>
      <c r="AA772" s="10"/>
      <c r="AB772" s="10"/>
      <c r="AC772" s="10"/>
      <c r="AD772" s="10"/>
      <c r="AE772" s="10"/>
      <c r="AF772" s="10"/>
      <c r="AG772" s="10"/>
      <c r="AH772" s="10"/>
      <c r="AI772" s="10"/>
    </row>
    <row r="773" spans="1:35" ht="15.75" customHeight="1" x14ac:dyDescent="0.25">
      <c r="A773" s="6">
        <v>1748</v>
      </c>
      <c r="B773" s="11" t="s">
        <v>112</v>
      </c>
      <c r="C773" s="11" t="s">
        <v>5599</v>
      </c>
      <c r="D773" s="11" t="s">
        <v>5700</v>
      </c>
      <c r="E773" s="12">
        <v>19931</v>
      </c>
      <c r="F773" s="17">
        <v>44022</v>
      </c>
      <c r="G773" s="12">
        <v>43908</v>
      </c>
      <c r="H773" s="11" t="s">
        <v>114</v>
      </c>
      <c r="I773" s="14" t="s">
        <v>5701</v>
      </c>
      <c r="J773" s="11" t="s">
        <v>80</v>
      </c>
      <c r="K773" s="11" t="s">
        <v>5702</v>
      </c>
      <c r="L773" s="14" t="s">
        <v>5703</v>
      </c>
      <c r="M773" s="11"/>
      <c r="N773" s="15">
        <v>0.46</v>
      </c>
      <c r="O773" s="15" t="str">
        <f>VLOOKUP(A773,Result!A:D,2,FALSE)</f>
        <v>No</v>
      </c>
      <c r="P773" s="15">
        <f>VLOOKUP(A773,Result!A:D,4,FALSE)</f>
        <v>1.573</v>
      </c>
      <c r="Q773" s="16">
        <f>VLOOKUP(A773,Result!A:D,3,FALSE)</f>
        <v>0.36799999999999999</v>
      </c>
      <c r="R773" s="16">
        <f>VLOOKUP(A773,Result!A:E,5,FALSE)</f>
        <v>0</v>
      </c>
      <c r="S773" s="28">
        <f>P773+Q773+R773</f>
        <v>1.9409999999999998</v>
      </c>
      <c r="T773" s="32">
        <f t="shared" si="50"/>
        <v>220.79999999999998</v>
      </c>
      <c r="U773" s="32">
        <f t="shared" si="51"/>
        <v>1416.9299999999998</v>
      </c>
      <c r="V773" s="33">
        <f t="shared" si="49"/>
        <v>328.5</v>
      </c>
      <c r="W773" s="34">
        <f t="shared" si="48"/>
        <v>1745.4299999999998</v>
      </c>
      <c r="X773" s="10"/>
      <c r="Y773" s="10"/>
      <c r="Z773" s="10"/>
      <c r="AA773" s="10"/>
      <c r="AB773" s="10"/>
      <c r="AC773" s="10"/>
      <c r="AD773" s="10"/>
      <c r="AE773" s="10"/>
      <c r="AF773" s="10"/>
      <c r="AG773" s="10"/>
      <c r="AH773" s="10"/>
      <c r="AI773" s="10"/>
    </row>
    <row r="774" spans="1:35" ht="15.75" customHeight="1" x14ac:dyDescent="0.25">
      <c r="A774" s="6">
        <v>1749</v>
      </c>
      <c r="B774" s="11" t="s">
        <v>112</v>
      </c>
      <c r="C774" s="11" t="s">
        <v>5599</v>
      </c>
      <c r="D774" s="11" t="s">
        <v>5704</v>
      </c>
      <c r="E774" s="12">
        <v>19218</v>
      </c>
      <c r="F774" s="17">
        <v>43979</v>
      </c>
      <c r="G774" s="12">
        <v>43894</v>
      </c>
      <c r="H774" s="11" t="s">
        <v>114</v>
      </c>
      <c r="I774" s="14" t="s">
        <v>5705</v>
      </c>
      <c r="J774" s="11" t="s">
        <v>80</v>
      </c>
      <c r="K774" s="11" t="s">
        <v>82</v>
      </c>
      <c r="L774" s="14" t="s">
        <v>82</v>
      </c>
      <c r="M774" s="11" t="s">
        <v>5706</v>
      </c>
      <c r="N774" s="15">
        <v>2.2200000000000002</v>
      </c>
      <c r="O774" s="15" t="str">
        <f>VLOOKUP(A774,Result!A:D,2,FALSE)</f>
        <v>No</v>
      </c>
      <c r="P774" s="15">
        <f>VLOOKUP(A774,Result!A:D,4,FALSE)</f>
        <v>1.5149999999999999</v>
      </c>
      <c r="Q774" s="16">
        <f>VLOOKUP(A774,Result!A:D,3,FALSE)</f>
        <v>0</v>
      </c>
      <c r="R774" s="16">
        <f>VLOOKUP(A774,Result!A:E,5,FALSE)</f>
        <v>0</v>
      </c>
      <c r="S774" s="28">
        <f>P774+Q774+R774</f>
        <v>1.5149999999999999</v>
      </c>
      <c r="T774" s="32">
        <f t="shared" si="50"/>
        <v>0</v>
      </c>
      <c r="U774" s="32">
        <f t="shared" si="51"/>
        <v>1105.9499999999998</v>
      </c>
      <c r="V774" s="33">
        <f t="shared" si="49"/>
        <v>328.5</v>
      </c>
      <c r="W774" s="34">
        <f t="shared" si="48"/>
        <v>1434.4499999999998</v>
      </c>
      <c r="X774" s="10"/>
      <c r="Y774" s="10"/>
      <c r="Z774" s="10"/>
      <c r="AA774" s="10"/>
      <c r="AB774" s="10"/>
      <c r="AC774" s="10"/>
      <c r="AD774" s="10"/>
      <c r="AE774" s="10"/>
      <c r="AF774" s="10"/>
      <c r="AG774" s="10"/>
      <c r="AH774" s="10"/>
      <c r="AI774" s="10"/>
    </row>
    <row r="775" spans="1:35" ht="15.75" customHeight="1" x14ac:dyDescent="0.25">
      <c r="A775" s="6">
        <v>1750</v>
      </c>
      <c r="B775" s="11" t="s">
        <v>112</v>
      </c>
      <c r="C775" s="11" t="s">
        <v>5599</v>
      </c>
      <c r="D775" s="11" t="s">
        <v>5707</v>
      </c>
      <c r="E775" s="12">
        <v>18682</v>
      </c>
      <c r="F775" s="19"/>
      <c r="G775" s="12">
        <v>43908</v>
      </c>
      <c r="H775" s="11" t="s">
        <v>114</v>
      </c>
      <c r="I775" s="14" t="s">
        <v>5708</v>
      </c>
      <c r="J775" s="11" t="s">
        <v>5709</v>
      </c>
      <c r="K775" s="11" t="s">
        <v>5710</v>
      </c>
      <c r="L775" s="14" t="s">
        <v>82</v>
      </c>
      <c r="M775" s="11" t="s">
        <v>5711</v>
      </c>
      <c r="N775" s="15">
        <v>1.71</v>
      </c>
      <c r="O775" s="15" t="str">
        <f>VLOOKUP(A775,Result!A:D,2,FALSE)</f>
        <v>No</v>
      </c>
      <c r="P775" s="15">
        <f>VLOOKUP(A775,Result!A:D,4,FALSE)</f>
        <v>1.885</v>
      </c>
      <c r="Q775" s="16">
        <f>VLOOKUP(A775,Result!A:D,3,FALSE)</f>
        <v>0</v>
      </c>
      <c r="R775" s="16">
        <f>VLOOKUP(A775,Result!A:E,5,FALSE)</f>
        <v>0</v>
      </c>
      <c r="S775" s="28">
        <f>P775+Q775+R775</f>
        <v>1.885</v>
      </c>
      <c r="T775" s="32">
        <f t="shared" si="50"/>
        <v>0</v>
      </c>
      <c r="U775" s="32">
        <f t="shared" si="51"/>
        <v>1376.0499999999997</v>
      </c>
      <c r="V775" s="33">
        <f t="shared" si="49"/>
        <v>328.5</v>
      </c>
      <c r="W775" s="34">
        <f t="shared" si="48"/>
        <v>1704.5499999999997</v>
      </c>
      <c r="X775" s="10"/>
      <c r="Y775" s="10"/>
      <c r="Z775" s="10"/>
      <c r="AA775" s="10"/>
      <c r="AB775" s="10"/>
      <c r="AC775" s="10"/>
      <c r="AD775" s="10"/>
      <c r="AE775" s="10"/>
      <c r="AF775" s="10"/>
      <c r="AG775" s="10"/>
      <c r="AH775" s="10"/>
      <c r="AI775" s="10"/>
    </row>
    <row r="776" spans="1:35" ht="15.75" customHeight="1" x14ac:dyDescent="0.25">
      <c r="A776" s="6">
        <v>1751</v>
      </c>
      <c r="B776" s="11" t="s">
        <v>112</v>
      </c>
      <c r="C776" s="11" t="s">
        <v>5599</v>
      </c>
      <c r="D776" s="11" t="s">
        <v>5712</v>
      </c>
      <c r="E776" s="12">
        <v>18460</v>
      </c>
      <c r="F776" s="17">
        <v>44022</v>
      </c>
      <c r="G776" s="12">
        <v>43881</v>
      </c>
      <c r="H776" s="11" t="s">
        <v>160</v>
      </c>
      <c r="I776" s="14" t="s">
        <v>5713</v>
      </c>
      <c r="J776" s="11" t="s">
        <v>80</v>
      </c>
      <c r="K776" s="11" t="s">
        <v>82</v>
      </c>
      <c r="L776" s="14" t="s">
        <v>82</v>
      </c>
      <c r="M776" s="11" t="s">
        <v>137</v>
      </c>
      <c r="N776" s="15">
        <v>1.83</v>
      </c>
      <c r="O776" s="15" t="str">
        <f>VLOOKUP(A776,Result!A:D,2,FALSE)</f>
        <v>No</v>
      </c>
      <c r="P776" s="15">
        <f>VLOOKUP(A776,Result!A:D,4,FALSE)</f>
        <v>0.88700000000000001</v>
      </c>
      <c r="Q776" s="16">
        <f>VLOOKUP(A776,Result!A:D,3,FALSE)</f>
        <v>0</v>
      </c>
      <c r="R776" s="16">
        <f>VLOOKUP(A776,Result!A:E,5,FALSE)</f>
        <v>0</v>
      </c>
      <c r="S776" s="28">
        <f>P776+Q776+R776</f>
        <v>0.88700000000000001</v>
      </c>
      <c r="T776" s="32">
        <f t="shared" si="50"/>
        <v>0</v>
      </c>
      <c r="U776" s="32">
        <f t="shared" si="51"/>
        <v>647.51</v>
      </c>
      <c r="V776" s="33">
        <f t="shared" si="49"/>
        <v>328.5</v>
      </c>
      <c r="W776" s="34">
        <f t="shared" si="48"/>
        <v>976.01</v>
      </c>
      <c r="X776" s="10"/>
      <c r="Y776" s="10"/>
      <c r="Z776" s="10"/>
      <c r="AA776" s="10"/>
      <c r="AB776" s="10"/>
      <c r="AC776" s="10"/>
      <c r="AD776" s="10"/>
      <c r="AE776" s="10"/>
      <c r="AF776" s="10"/>
      <c r="AG776" s="10"/>
      <c r="AH776" s="10"/>
      <c r="AI776" s="10"/>
    </row>
    <row r="777" spans="1:35" ht="15.75" customHeight="1" x14ac:dyDescent="0.25">
      <c r="A777" s="6">
        <v>1752</v>
      </c>
      <c r="B777" s="11" t="s">
        <v>112</v>
      </c>
      <c r="C777" s="11" t="s">
        <v>5599</v>
      </c>
      <c r="D777" s="11" t="s">
        <v>5714</v>
      </c>
      <c r="E777" s="12">
        <v>15004</v>
      </c>
      <c r="F777" s="17">
        <v>43973</v>
      </c>
      <c r="G777" s="12">
        <v>43894</v>
      </c>
      <c r="H777" s="11" t="s">
        <v>114</v>
      </c>
      <c r="I777" s="14" t="s">
        <v>5715</v>
      </c>
      <c r="J777" s="11" t="s">
        <v>80</v>
      </c>
      <c r="K777" s="11" t="s">
        <v>5716</v>
      </c>
      <c r="L777" s="14" t="s">
        <v>82</v>
      </c>
      <c r="M777" s="11" t="s">
        <v>5717</v>
      </c>
      <c r="N777" s="15">
        <v>3.62</v>
      </c>
      <c r="O777" s="15" t="str">
        <f>VLOOKUP(A777,Result!A:D,2,FALSE)</f>
        <v>No</v>
      </c>
      <c r="P777" s="15">
        <f>VLOOKUP(A777,Result!A:D,4,FALSE)</f>
        <v>2.383</v>
      </c>
      <c r="Q777" s="16">
        <f>VLOOKUP(A777,Result!A:D,3,FALSE)</f>
        <v>0</v>
      </c>
      <c r="R777" s="16">
        <f>VLOOKUP(A777,Result!A:E,5,FALSE)</f>
        <v>0</v>
      </c>
      <c r="S777" s="28">
        <f>P777+Q777+R777</f>
        <v>2.383</v>
      </c>
      <c r="T777" s="32">
        <f t="shared" si="50"/>
        <v>0</v>
      </c>
      <c r="U777" s="32">
        <f t="shared" si="51"/>
        <v>1739.59</v>
      </c>
      <c r="V777" s="33">
        <f t="shared" si="49"/>
        <v>328.5</v>
      </c>
      <c r="W777" s="34">
        <f t="shared" si="48"/>
        <v>2068.09</v>
      </c>
      <c r="X777" s="10"/>
      <c r="Y777" s="10"/>
      <c r="Z777" s="10"/>
      <c r="AA777" s="10"/>
      <c r="AB777" s="10"/>
      <c r="AC777" s="10"/>
      <c r="AD777" s="10"/>
      <c r="AE777" s="10"/>
      <c r="AF777" s="10"/>
      <c r="AG777" s="10"/>
      <c r="AH777" s="10"/>
      <c r="AI777" s="10"/>
    </row>
    <row r="778" spans="1:35" ht="15.75" customHeight="1" x14ac:dyDescent="0.25">
      <c r="A778" s="6">
        <v>1753</v>
      </c>
      <c r="B778" s="11" t="s">
        <v>112</v>
      </c>
      <c r="C778" s="11" t="s">
        <v>5599</v>
      </c>
      <c r="D778" s="11" t="s">
        <v>5718</v>
      </c>
      <c r="E778" s="12">
        <v>18545</v>
      </c>
      <c r="F778" s="13">
        <v>44018</v>
      </c>
      <c r="G778" s="12">
        <v>43894</v>
      </c>
      <c r="H778" s="11" t="s">
        <v>114</v>
      </c>
      <c r="I778" s="14" t="s">
        <v>5719</v>
      </c>
      <c r="J778" s="11" t="s">
        <v>80</v>
      </c>
      <c r="K778" s="11" t="s">
        <v>82</v>
      </c>
      <c r="L778" s="14" t="s">
        <v>5720</v>
      </c>
      <c r="M778" s="11" t="s">
        <v>5721</v>
      </c>
      <c r="N778" s="15">
        <v>1.65</v>
      </c>
      <c r="O778" s="15" t="str">
        <f>VLOOKUP(A778,Result!A:D,2,FALSE)</f>
        <v>No</v>
      </c>
      <c r="P778" s="15">
        <f>VLOOKUP(A778,Result!A:D,4,FALSE)</f>
        <v>1.361</v>
      </c>
      <c r="Q778" s="16">
        <f>VLOOKUP(A778,Result!A:D,3,FALSE)</f>
        <v>0.42599999999999999</v>
      </c>
      <c r="R778" s="16">
        <f>VLOOKUP(A778,Result!A:E,5,FALSE)</f>
        <v>0</v>
      </c>
      <c r="S778" s="28">
        <f>P778+Q778+R778</f>
        <v>1.7869999999999999</v>
      </c>
      <c r="T778" s="32">
        <f t="shared" si="50"/>
        <v>255.59999999999997</v>
      </c>
      <c r="U778" s="32">
        <f t="shared" si="51"/>
        <v>1304.5099999999998</v>
      </c>
      <c r="V778" s="33">
        <f t="shared" si="49"/>
        <v>328.5</v>
      </c>
      <c r="W778" s="34">
        <f t="shared" si="48"/>
        <v>1633.0099999999998</v>
      </c>
      <c r="X778" s="10"/>
      <c r="Y778" s="10"/>
      <c r="Z778" s="10"/>
      <c r="AA778" s="10"/>
      <c r="AB778" s="10"/>
      <c r="AC778" s="10"/>
      <c r="AD778" s="10"/>
      <c r="AE778" s="10"/>
      <c r="AF778" s="10"/>
      <c r="AG778" s="10"/>
      <c r="AH778" s="10"/>
      <c r="AI778" s="10"/>
    </row>
    <row r="779" spans="1:35" ht="15.75" customHeight="1" x14ac:dyDescent="0.25">
      <c r="A779" s="6">
        <v>1754</v>
      </c>
      <c r="B779" s="11" t="s">
        <v>112</v>
      </c>
      <c r="C779" s="11" t="s">
        <v>5599</v>
      </c>
      <c r="D779" s="11" t="s">
        <v>5722</v>
      </c>
      <c r="E779" s="12">
        <v>21795</v>
      </c>
      <c r="F779" s="13">
        <v>43958</v>
      </c>
      <c r="G779" s="12">
        <v>43894</v>
      </c>
      <c r="H779" s="11" t="s">
        <v>114</v>
      </c>
      <c r="I779" s="14" t="s">
        <v>5723</v>
      </c>
      <c r="J779" s="11" t="s">
        <v>80</v>
      </c>
      <c r="K779" s="11" t="s">
        <v>5724</v>
      </c>
      <c r="L779" s="14" t="s">
        <v>5725</v>
      </c>
      <c r="M779" s="11" t="s">
        <v>5726</v>
      </c>
      <c r="N779" s="15">
        <v>2.25</v>
      </c>
      <c r="O779" s="15" t="str">
        <f>VLOOKUP(A779,Result!A:D,2,FALSE)</f>
        <v>No</v>
      </c>
      <c r="P779" s="15">
        <f>VLOOKUP(A779,Result!A:D,4,FALSE)</f>
        <v>2.4620000000000002</v>
      </c>
      <c r="Q779" s="16">
        <f>VLOOKUP(A779,Result!A:D,3,FALSE)</f>
        <v>0.8899999999999999</v>
      </c>
      <c r="R779" s="16">
        <f>VLOOKUP(A779,Result!A:E,5,FALSE)</f>
        <v>0.35399999999999998</v>
      </c>
      <c r="S779" s="28">
        <f>P779+Q779+R779</f>
        <v>3.7060000000000004</v>
      </c>
      <c r="T779" s="32">
        <f t="shared" si="50"/>
        <v>746.39999999999986</v>
      </c>
      <c r="U779" s="32">
        <f t="shared" si="51"/>
        <v>2705.38</v>
      </c>
      <c r="V779" s="33">
        <f t="shared" si="49"/>
        <v>328.5</v>
      </c>
      <c r="W779" s="34">
        <f t="shared" si="48"/>
        <v>3033.88</v>
      </c>
      <c r="X779" s="10"/>
      <c r="Y779" s="10"/>
      <c r="Z779" s="10"/>
      <c r="AA779" s="10"/>
      <c r="AB779" s="10"/>
      <c r="AC779" s="10"/>
      <c r="AD779" s="10"/>
      <c r="AE779" s="10"/>
      <c r="AF779" s="10"/>
      <c r="AG779" s="10"/>
      <c r="AH779" s="10"/>
      <c r="AI779" s="10"/>
    </row>
    <row r="780" spans="1:35" ht="15.75" customHeight="1" x14ac:dyDescent="0.25">
      <c r="A780" s="6">
        <v>1755</v>
      </c>
      <c r="B780" s="11" t="s">
        <v>112</v>
      </c>
      <c r="C780" s="11" t="s">
        <v>5599</v>
      </c>
      <c r="D780" s="11" t="s">
        <v>5727</v>
      </c>
      <c r="E780" s="12">
        <v>15060</v>
      </c>
      <c r="F780" s="13">
        <v>43998</v>
      </c>
      <c r="G780" s="12">
        <v>43892</v>
      </c>
      <c r="H780" s="11" t="s">
        <v>114</v>
      </c>
      <c r="I780" s="14" t="s">
        <v>5728</v>
      </c>
      <c r="J780" s="11" t="s">
        <v>80</v>
      </c>
      <c r="K780" s="11" t="s">
        <v>5729</v>
      </c>
      <c r="L780" s="14" t="s">
        <v>5730</v>
      </c>
      <c r="M780" s="11" t="s">
        <v>82</v>
      </c>
      <c r="N780" s="15">
        <v>3.75</v>
      </c>
      <c r="O780" s="15" t="str">
        <f>VLOOKUP(A780,Result!A:D,2,FALSE)</f>
        <v>No</v>
      </c>
      <c r="P780" s="15">
        <f>VLOOKUP(A780,Result!A:D,4,FALSE)</f>
        <v>4.6869999999999994</v>
      </c>
      <c r="Q780" s="16">
        <f>VLOOKUP(A780,Result!A:D,3,FALSE)</f>
        <v>0.74</v>
      </c>
      <c r="R780" s="16">
        <f>VLOOKUP(A780,Result!A:E,5,FALSE)</f>
        <v>0</v>
      </c>
      <c r="S780" s="28">
        <f>P780+Q780+R780</f>
        <v>5.4269999999999996</v>
      </c>
      <c r="T780" s="32">
        <f t="shared" si="50"/>
        <v>443.99999999999994</v>
      </c>
      <c r="U780" s="32">
        <f t="shared" si="51"/>
        <v>3961.7099999999996</v>
      </c>
      <c r="V780" s="33">
        <f t="shared" si="49"/>
        <v>328.5</v>
      </c>
      <c r="W780" s="34">
        <f t="shared" si="48"/>
        <v>4290.2099999999991</v>
      </c>
      <c r="X780" s="10"/>
      <c r="Y780" s="10"/>
      <c r="Z780" s="10"/>
      <c r="AA780" s="10"/>
      <c r="AB780" s="10"/>
      <c r="AC780" s="10"/>
      <c r="AD780" s="10"/>
      <c r="AE780" s="10"/>
      <c r="AF780" s="10"/>
      <c r="AG780" s="10"/>
      <c r="AH780" s="10"/>
      <c r="AI780" s="10"/>
    </row>
    <row r="781" spans="1:35" ht="15.75" customHeight="1" x14ac:dyDescent="0.25">
      <c r="A781" s="6">
        <v>1756</v>
      </c>
      <c r="B781" s="11" t="s">
        <v>112</v>
      </c>
      <c r="C781" s="11" t="s">
        <v>5599</v>
      </c>
      <c r="D781" s="11" t="s">
        <v>5731</v>
      </c>
      <c r="E781" s="12">
        <v>19683</v>
      </c>
      <c r="F781" s="17">
        <v>43971</v>
      </c>
      <c r="G781" s="12">
        <v>43894</v>
      </c>
      <c r="H781" s="11" t="s">
        <v>114</v>
      </c>
      <c r="I781" s="14" t="s">
        <v>5732</v>
      </c>
      <c r="J781" s="11" t="s">
        <v>5733</v>
      </c>
      <c r="K781" s="11" t="s">
        <v>82</v>
      </c>
      <c r="L781" s="14" t="s">
        <v>82</v>
      </c>
      <c r="M781" s="11"/>
      <c r="N781" s="15">
        <v>0.47</v>
      </c>
      <c r="O781" s="15" t="str">
        <f>VLOOKUP(A781,Result!A:D,2,FALSE)</f>
        <v>No</v>
      </c>
      <c r="P781" s="15">
        <f>VLOOKUP(A781,Result!A:D,4,FALSE)</f>
        <v>0.94700000000000006</v>
      </c>
      <c r="Q781" s="16">
        <f>VLOOKUP(A781,Result!A:D,3,FALSE)</f>
        <v>0</v>
      </c>
      <c r="R781" s="16">
        <f>VLOOKUP(A781,Result!A:E,5,FALSE)</f>
        <v>0</v>
      </c>
      <c r="S781" s="28">
        <f>P781+Q781+R781</f>
        <v>0.94700000000000006</v>
      </c>
      <c r="T781" s="32">
        <f t="shared" si="50"/>
        <v>0</v>
      </c>
      <c r="U781" s="32">
        <f t="shared" si="51"/>
        <v>691.31</v>
      </c>
      <c r="V781" s="33">
        <f t="shared" si="49"/>
        <v>328.5</v>
      </c>
      <c r="W781" s="34">
        <f t="shared" si="48"/>
        <v>1019.81</v>
      </c>
      <c r="X781" s="10"/>
      <c r="Y781" s="10"/>
      <c r="Z781" s="10"/>
      <c r="AA781" s="10"/>
      <c r="AB781" s="10"/>
      <c r="AC781" s="10"/>
      <c r="AD781" s="10"/>
      <c r="AE781" s="10"/>
      <c r="AF781" s="10"/>
      <c r="AG781" s="10"/>
      <c r="AH781" s="10"/>
      <c r="AI781" s="10"/>
    </row>
    <row r="782" spans="1:35" ht="15.75" customHeight="1" x14ac:dyDescent="0.25">
      <c r="A782" s="6">
        <v>1757</v>
      </c>
      <c r="B782" s="11" t="s">
        <v>112</v>
      </c>
      <c r="C782" s="11" t="s">
        <v>5599</v>
      </c>
      <c r="D782" s="11" t="s">
        <v>5734</v>
      </c>
      <c r="E782" s="12">
        <v>19302</v>
      </c>
      <c r="F782" s="17">
        <v>44094</v>
      </c>
      <c r="G782" s="12">
        <v>43889</v>
      </c>
      <c r="H782" s="11" t="s">
        <v>114</v>
      </c>
      <c r="I782" s="14" t="s">
        <v>5735</v>
      </c>
      <c r="J782" s="11" t="s">
        <v>80</v>
      </c>
      <c r="K782" s="11" t="s">
        <v>82</v>
      </c>
      <c r="L782" s="14" t="s">
        <v>82</v>
      </c>
      <c r="M782" s="11" t="s">
        <v>82</v>
      </c>
      <c r="N782" s="15">
        <v>2.25</v>
      </c>
      <c r="O782" s="15" t="str">
        <f>VLOOKUP(A782,Result!A:D,2,FALSE)</f>
        <v>No</v>
      </c>
      <c r="P782" s="15">
        <f>VLOOKUP(A782,Result!A:D,4,FALSE)</f>
        <v>1.4379999999999999</v>
      </c>
      <c r="Q782" s="16">
        <f>VLOOKUP(A782,Result!A:D,3,FALSE)</f>
        <v>0</v>
      </c>
      <c r="R782" s="16">
        <f>VLOOKUP(A782,Result!A:E,5,FALSE)</f>
        <v>0</v>
      </c>
      <c r="S782" s="28">
        <f>P782+Q782+R782</f>
        <v>1.4379999999999999</v>
      </c>
      <c r="T782" s="32">
        <f t="shared" si="50"/>
        <v>0</v>
      </c>
      <c r="U782" s="32">
        <f t="shared" si="51"/>
        <v>1049.7399999999998</v>
      </c>
      <c r="V782" s="33">
        <f t="shared" si="49"/>
        <v>328.5</v>
      </c>
      <c r="W782" s="34">
        <f t="shared" si="48"/>
        <v>1378.2399999999998</v>
      </c>
      <c r="X782" s="10"/>
      <c r="Y782" s="10"/>
      <c r="Z782" s="10"/>
      <c r="AA782" s="10"/>
      <c r="AB782" s="10"/>
      <c r="AC782" s="10"/>
      <c r="AD782" s="10"/>
      <c r="AE782" s="10"/>
      <c r="AF782" s="10"/>
      <c r="AG782" s="10"/>
      <c r="AH782" s="10"/>
      <c r="AI782" s="10"/>
    </row>
    <row r="783" spans="1:35" ht="15.75" customHeight="1" x14ac:dyDescent="0.25">
      <c r="A783" s="6">
        <v>1758</v>
      </c>
      <c r="B783" s="11" t="s">
        <v>112</v>
      </c>
      <c r="C783" s="11" t="s">
        <v>5599</v>
      </c>
      <c r="D783" s="11" t="s">
        <v>5736</v>
      </c>
      <c r="E783" s="12">
        <v>19724</v>
      </c>
      <c r="F783" s="17">
        <v>44046</v>
      </c>
      <c r="G783" s="12">
        <v>43894</v>
      </c>
      <c r="H783" s="11" t="s">
        <v>114</v>
      </c>
      <c r="I783" s="14" t="s">
        <v>5737</v>
      </c>
      <c r="J783" s="11" t="s">
        <v>5737</v>
      </c>
      <c r="K783" s="11" t="s">
        <v>82</v>
      </c>
      <c r="L783" s="14" t="s">
        <v>82</v>
      </c>
      <c r="M783" s="11" t="s">
        <v>5738</v>
      </c>
      <c r="N783" s="15">
        <v>0.45</v>
      </c>
      <c r="O783" s="15" t="str">
        <f>VLOOKUP(A783,Result!A:D,2,FALSE)</f>
        <v>No</v>
      </c>
      <c r="P783" s="15">
        <f>VLOOKUP(A783,Result!A:D,4,FALSE)</f>
        <v>0.81600000000000006</v>
      </c>
      <c r="Q783" s="16">
        <f>VLOOKUP(A783,Result!A:D,3,FALSE)</f>
        <v>0</v>
      </c>
      <c r="R783" s="16">
        <f>VLOOKUP(A783,Result!A:E,5,FALSE)</f>
        <v>0</v>
      </c>
      <c r="S783" s="28">
        <f>P783+Q783+R783</f>
        <v>0.81600000000000006</v>
      </c>
      <c r="T783" s="32">
        <f t="shared" si="50"/>
        <v>0</v>
      </c>
      <c r="U783" s="32">
        <f t="shared" si="51"/>
        <v>595.68000000000006</v>
      </c>
      <c r="V783" s="33">
        <f t="shared" si="49"/>
        <v>328.5</v>
      </c>
      <c r="W783" s="34">
        <f t="shared" si="48"/>
        <v>924.18000000000006</v>
      </c>
      <c r="X783" s="10"/>
      <c r="Y783" s="10"/>
      <c r="Z783" s="10"/>
      <c r="AA783" s="10"/>
      <c r="AB783" s="10"/>
      <c r="AC783" s="10"/>
      <c r="AD783" s="10"/>
      <c r="AE783" s="10"/>
      <c r="AF783" s="10"/>
      <c r="AG783" s="10"/>
      <c r="AH783" s="10"/>
      <c r="AI783" s="10"/>
    </row>
    <row r="784" spans="1:35" ht="15.75" customHeight="1" x14ac:dyDescent="0.25">
      <c r="A784" s="6">
        <v>1759</v>
      </c>
      <c r="B784" s="11" t="s">
        <v>112</v>
      </c>
      <c r="C784" s="11" t="s">
        <v>5599</v>
      </c>
      <c r="D784" s="11" t="s">
        <v>5739</v>
      </c>
      <c r="E784" s="12">
        <v>11874</v>
      </c>
      <c r="F784" s="13">
        <v>43979</v>
      </c>
      <c r="G784" s="12">
        <v>43894</v>
      </c>
      <c r="H784" s="11" t="s">
        <v>114</v>
      </c>
      <c r="I784" s="14" t="s">
        <v>5740</v>
      </c>
      <c r="J784" s="11" t="s">
        <v>80</v>
      </c>
      <c r="K784" s="11" t="s">
        <v>1792</v>
      </c>
      <c r="L784" s="14" t="s">
        <v>5741</v>
      </c>
      <c r="M784" s="11"/>
      <c r="N784" s="15">
        <v>3.11</v>
      </c>
      <c r="O784" s="15" t="str">
        <f>VLOOKUP(A784,Result!A:D,2,FALSE)</f>
        <v>No</v>
      </c>
      <c r="P784" s="15">
        <f>VLOOKUP(A784,Result!A:D,4,FALSE)</f>
        <v>1.4670000000000001</v>
      </c>
      <c r="Q784" s="16">
        <f>VLOOKUP(A784,Result!A:D,3,FALSE)</f>
        <v>0.45</v>
      </c>
      <c r="R784" s="16">
        <f>VLOOKUP(A784,Result!A:E,5,FALSE)</f>
        <v>0</v>
      </c>
      <c r="S784" s="28">
        <f>P784+Q784+R784</f>
        <v>1.917</v>
      </c>
      <c r="T784" s="32">
        <f t="shared" si="50"/>
        <v>270</v>
      </c>
      <c r="U784" s="32">
        <f t="shared" si="51"/>
        <v>1399.4099999999999</v>
      </c>
      <c r="V784" s="33">
        <f t="shared" si="49"/>
        <v>328.5</v>
      </c>
      <c r="W784" s="34">
        <f t="shared" ref="W784:W847" si="52">SUM(U784+V784)</f>
        <v>1727.9099999999999</v>
      </c>
      <c r="X784" s="10"/>
      <c r="Y784" s="10"/>
      <c r="Z784" s="10"/>
      <c r="AA784" s="10"/>
      <c r="AB784" s="10"/>
      <c r="AC784" s="10"/>
      <c r="AD784" s="10"/>
      <c r="AE784" s="10"/>
      <c r="AF784" s="10"/>
      <c r="AG784" s="10"/>
      <c r="AH784" s="10"/>
      <c r="AI784" s="10"/>
    </row>
    <row r="785" spans="1:35" ht="15.75" customHeight="1" x14ac:dyDescent="0.25">
      <c r="A785" s="6">
        <v>1760</v>
      </c>
      <c r="B785" s="11" t="s">
        <v>112</v>
      </c>
      <c r="C785" s="11" t="s">
        <v>5599</v>
      </c>
      <c r="D785" s="11" t="s">
        <v>5742</v>
      </c>
      <c r="E785" s="12">
        <v>16107</v>
      </c>
      <c r="F785" s="17">
        <v>43971</v>
      </c>
      <c r="G785" s="12">
        <v>43894</v>
      </c>
      <c r="H785" s="11" t="s">
        <v>114</v>
      </c>
      <c r="I785" s="14" t="s">
        <v>5743</v>
      </c>
      <c r="J785" s="11" t="s">
        <v>80</v>
      </c>
      <c r="K785" s="11" t="s">
        <v>5638</v>
      </c>
      <c r="L785" s="14" t="s">
        <v>82</v>
      </c>
      <c r="M785" s="11" t="s">
        <v>5744</v>
      </c>
      <c r="N785" s="15">
        <v>4.0999999999999996</v>
      </c>
      <c r="O785" s="15" t="str">
        <f>VLOOKUP(A785,Result!A:D,2,FALSE)</f>
        <v>No</v>
      </c>
      <c r="P785" s="15">
        <f>VLOOKUP(A785,Result!A:D,4,FALSE)</f>
        <v>3.4260000000000002</v>
      </c>
      <c r="Q785" s="16">
        <f>VLOOKUP(A785,Result!A:D,3,FALSE)</f>
        <v>0</v>
      </c>
      <c r="R785" s="16">
        <f>VLOOKUP(A785,Result!A:E,5,FALSE)</f>
        <v>0</v>
      </c>
      <c r="S785" s="28">
        <f>P785+Q785+R785</f>
        <v>3.4260000000000002</v>
      </c>
      <c r="T785" s="32">
        <f t="shared" si="50"/>
        <v>0</v>
      </c>
      <c r="U785" s="32">
        <f t="shared" si="51"/>
        <v>2500.98</v>
      </c>
      <c r="V785" s="33">
        <f t="shared" si="49"/>
        <v>328.5</v>
      </c>
      <c r="W785" s="34">
        <f t="shared" si="52"/>
        <v>2829.48</v>
      </c>
      <c r="X785" s="10"/>
      <c r="Y785" s="10"/>
      <c r="Z785" s="10"/>
      <c r="AA785" s="10"/>
      <c r="AB785" s="10"/>
      <c r="AC785" s="10"/>
      <c r="AD785" s="10"/>
      <c r="AE785" s="10"/>
      <c r="AF785" s="10"/>
      <c r="AG785" s="10"/>
      <c r="AH785" s="10"/>
      <c r="AI785" s="10"/>
    </row>
    <row r="786" spans="1:35" ht="15.75" customHeight="1" x14ac:dyDescent="0.25">
      <c r="A786" s="6">
        <v>1761</v>
      </c>
      <c r="B786" s="11" t="s">
        <v>112</v>
      </c>
      <c r="C786" s="11" t="s">
        <v>5599</v>
      </c>
      <c r="D786" s="11" t="s">
        <v>5745</v>
      </c>
      <c r="E786" s="12">
        <v>19628</v>
      </c>
      <c r="F786" s="17">
        <v>44029</v>
      </c>
      <c r="G786" s="12">
        <v>43892</v>
      </c>
      <c r="H786" s="11" t="s">
        <v>114</v>
      </c>
      <c r="I786" s="14" t="s">
        <v>5746</v>
      </c>
      <c r="J786" s="11" t="s">
        <v>5747</v>
      </c>
      <c r="K786" s="11" t="s">
        <v>82</v>
      </c>
      <c r="L786" s="14" t="s">
        <v>5748</v>
      </c>
      <c r="M786" s="11" t="s">
        <v>5749</v>
      </c>
      <c r="N786" s="15">
        <v>0.47</v>
      </c>
      <c r="O786" s="15" t="str">
        <f>VLOOKUP(A786,Result!A:D,2,FALSE)</f>
        <v>No</v>
      </c>
      <c r="P786" s="15">
        <f>VLOOKUP(A786,Result!A:D,4,FALSE)</f>
        <v>1.3180000000000001</v>
      </c>
      <c r="Q786" s="16">
        <f>VLOOKUP(A786,Result!A:D,3,FALSE)</f>
        <v>0.68599999999999994</v>
      </c>
      <c r="R786" s="16">
        <f>VLOOKUP(A786,Result!A:E,5,FALSE)</f>
        <v>0</v>
      </c>
      <c r="S786" s="28">
        <f>P786+Q786+R786</f>
        <v>2.004</v>
      </c>
      <c r="T786" s="32">
        <f t="shared" si="50"/>
        <v>411.59999999999997</v>
      </c>
      <c r="U786" s="32">
        <f t="shared" si="51"/>
        <v>1462.9199999999998</v>
      </c>
      <c r="V786" s="33">
        <f t="shared" si="49"/>
        <v>328.5</v>
      </c>
      <c r="W786" s="34">
        <f t="shared" si="52"/>
        <v>1791.4199999999998</v>
      </c>
      <c r="X786" s="10"/>
      <c r="Y786" s="10"/>
      <c r="Z786" s="10"/>
      <c r="AA786" s="10"/>
      <c r="AB786" s="10"/>
      <c r="AC786" s="10"/>
      <c r="AD786" s="10"/>
      <c r="AE786" s="10"/>
      <c r="AF786" s="10"/>
      <c r="AG786" s="10"/>
      <c r="AH786" s="10"/>
      <c r="AI786" s="10"/>
    </row>
    <row r="787" spans="1:35" ht="15.75" customHeight="1" x14ac:dyDescent="0.25">
      <c r="A787" s="6">
        <v>1762</v>
      </c>
      <c r="B787" s="11" t="s">
        <v>112</v>
      </c>
      <c r="C787" s="11" t="s">
        <v>5599</v>
      </c>
      <c r="D787" s="11" t="s">
        <v>5750</v>
      </c>
      <c r="E787" s="12">
        <v>17726</v>
      </c>
      <c r="F787" s="17">
        <v>43965</v>
      </c>
      <c r="G787" s="12">
        <v>43894</v>
      </c>
      <c r="H787" s="11" t="s">
        <v>114</v>
      </c>
      <c r="I787" s="14" t="s">
        <v>5751</v>
      </c>
      <c r="J787" s="11" t="s">
        <v>80</v>
      </c>
      <c r="K787" s="11" t="s">
        <v>82</v>
      </c>
      <c r="L787" s="14" t="s">
        <v>5752</v>
      </c>
      <c r="M787" s="11" t="s">
        <v>5753</v>
      </c>
      <c r="N787" s="15">
        <v>3.03</v>
      </c>
      <c r="O787" s="15" t="str">
        <f>VLOOKUP(A787,Result!A:D,2,FALSE)</f>
        <v>No</v>
      </c>
      <c r="P787" s="15">
        <f>VLOOKUP(A787,Result!A:D,4,FALSE)</f>
        <v>1.8240000000000001</v>
      </c>
      <c r="Q787" s="16">
        <f>VLOOKUP(A787,Result!A:D,3,FALSE)</f>
        <v>0.36799999999999999</v>
      </c>
      <c r="R787" s="16">
        <f>VLOOKUP(A787,Result!A:E,5,FALSE)</f>
        <v>0</v>
      </c>
      <c r="S787" s="28">
        <f>P787+Q787+R787</f>
        <v>2.1920000000000002</v>
      </c>
      <c r="T787" s="32">
        <f t="shared" si="50"/>
        <v>220.79999999999998</v>
      </c>
      <c r="U787" s="32">
        <f t="shared" si="51"/>
        <v>1600.16</v>
      </c>
      <c r="V787" s="33">
        <f t="shared" si="49"/>
        <v>328.5</v>
      </c>
      <c r="W787" s="34">
        <f t="shared" si="52"/>
        <v>1928.66</v>
      </c>
      <c r="X787" s="10"/>
      <c r="Y787" s="10"/>
      <c r="Z787" s="10"/>
      <c r="AA787" s="10"/>
      <c r="AB787" s="10"/>
      <c r="AC787" s="10"/>
      <c r="AD787" s="10"/>
      <c r="AE787" s="10"/>
      <c r="AF787" s="10"/>
      <c r="AG787" s="10"/>
      <c r="AH787" s="10"/>
      <c r="AI787" s="10"/>
    </row>
    <row r="788" spans="1:35" ht="15.75" customHeight="1" x14ac:dyDescent="0.25">
      <c r="A788" s="6">
        <v>1763</v>
      </c>
      <c r="B788" s="11" t="s">
        <v>112</v>
      </c>
      <c r="C788" s="11" t="s">
        <v>5599</v>
      </c>
      <c r="D788" s="11" t="s">
        <v>5754</v>
      </c>
      <c r="E788" s="12">
        <v>22995</v>
      </c>
      <c r="F788" s="17">
        <v>43937</v>
      </c>
      <c r="G788" s="12">
        <v>43879</v>
      </c>
      <c r="H788" s="11" t="s">
        <v>134</v>
      </c>
      <c r="I788" s="14" t="s">
        <v>115</v>
      </c>
      <c r="J788" s="11" t="s">
        <v>97</v>
      </c>
      <c r="K788" s="11" t="s">
        <v>82</v>
      </c>
      <c r="L788" s="14" t="s">
        <v>82</v>
      </c>
      <c r="M788" s="11" t="s">
        <v>5520</v>
      </c>
      <c r="N788" s="15" t="s">
        <v>85</v>
      </c>
      <c r="O788" s="15" t="str">
        <f>VLOOKUP(A788,Result!A:D,2,FALSE)</f>
        <v>No</v>
      </c>
      <c r="P788" s="15">
        <f>VLOOKUP(A788,Result!A:D,4,FALSE)</f>
        <v>0</v>
      </c>
      <c r="Q788" s="16">
        <f>VLOOKUP(A788,Result!A:D,3,FALSE)</f>
        <v>0</v>
      </c>
      <c r="R788" s="16">
        <f>VLOOKUP(A788,Result!A:E,5,FALSE)</f>
        <v>0</v>
      </c>
      <c r="S788" s="28">
        <f>P788+Q788+R788</f>
        <v>0</v>
      </c>
      <c r="T788" s="32">
        <f t="shared" si="50"/>
        <v>0</v>
      </c>
      <c r="U788" s="32">
        <f t="shared" si="51"/>
        <v>0</v>
      </c>
      <c r="V788" s="33">
        <f t="shared" si="49"/>
        <v>328.5</v>
      </c>
      <c r="W788" s="34">
        <f t="shared" si="52"/>
        <v>328.5</v>
      </c>
      <c r="X788" s="10"/>
      <c r="Y788" s="10"/>
      <c r="Z788" s="10"/>
      <c r="AA788" s="10"/>
      <c r="AB788" s="10"/>
      <c r="AC788" s="10"/>
      <c r="AD788" s="10"/>
      <c r="AE788" s="10"/>
      <c r="AF788" s="10"/>
      <c r="AG788" s="10"/>
      <c r="AH788" s="10"/>
      <c r="AI788" s="10"/>
    </row>
    <row r="789" spans="1:35" ht="15.75" customHeight="1" x14ac:dyDescent="0.25">
      <c r="A789" s="6">
        <v>1764</v>
      </c>
      <c r="B789" s="11" t="s">
        <v>112</v>
      </c>
      <c r="C789" s="11" t="s">
        <v>5599</v>
      </c>
      <c r="D789" s="11" t="s">
        <v>5755</v>
      </c>
      <c r="E789" s="12">
        <v>17803</v>
      </c>
      <c r="F789" s="19"/>
      <c r="G789" s="12">
        <v>43908</v>
      </c>
      <c r="H789" s="11" t="s">
        <v>114</v>
      </c>
      <c r="I789" s="14" t="s">
        <v>115</v>
      </c>
      <c r="J789" s="11"/>
      <c r="K789" s="11"/>
      <c r="L789" s="14"/>
      <c r="M789" s="11"/>
      <c r="N789" s="15">
        <v>0.34</v>
      </c>
      <c r="O789" s="15" t="str">
        <f>VLOOKUP(A789,Result!A:D,2,FALSE)</f>
        <v>No</v>
      </c>
      <c r="P789" s="15">
        <f>VLOOKUP(A789,Result!A:D,4,FALSE)</f>
        <v>0</v>
      </c>
      <c r="Q789" s="16">
        <f>VLOOKUP(A789,Result!A:D,3,FALSE)</f>
        <v>0</v>
      </c>
      <c r="R789" s="16">
        <f>VLOOKUP(A789,Result!A:E,5,FALSE)</f>
        <v>0</v>
      </c>
      <c r="S789" s="28">
        <f>P789+Q789+R789</f>
        <v>0</v>
      </c>
      <c r="T789" s="32">
        <f t="shared" si="50"/>
        <v>0</v>
      </c>
      <c r="U789" s="32">
        <f t="shared" si="51"/>
        <v>0</v>
      </c>
      <c r="V789" s="33">
        <f t="shared" si="49"/>
        <v>328.5</v>
      </c>
      <c r="W789" s="34">
        <f t="shared" si="52"/>
        <v>328.5</v>
      </c>
      <c r="X789" s="10"/>
      <c r="Y789" s="10"/>
      <c r="Z789" s="10"/>
      <c r="AA789" s="10"/>
      <c r="AB789" s="10"/>
      <c r="AC789" s="10"/>
      <c r="AD789" s="10"/>
      <c r="AE789" s="10"/>
      <c r="AF789" s="10"/>
      <c r="AG789" s="10"/>
      <c r="AH789" s="10"/>
      <c r="AI789" s="10"/>
    </row>
    <row r="790" spans="1:35" ht="15.75" customHeight="1" x14ac:dyDescent="0.25">
      <c r="A790" s="6">
        <v>1765</v>
      </c>
      <c r="B790" s="11" t="s">
        <v>112</v>
      </c>
      <c r="C790" s="11" t="s">
        <v>5599</v>
      </c>
      <c r="D790" s="11" t="s">
        <v>5756</v>
      </c>
      <c r="E790" s="12">
        <v>16124</v>
      </c>
      <c r="F790" s="17">
        <v>44006</v>
      </c>
      <c r="G790" s="12">
        <v>43888</v>
      </c>
      <c r="H790" s="11" t="s">
        <v>160</v>
      </c>
      <c r="I790" s="14" t="s">
        <v>5757</v>
      </c>
      <c r="J790" s="11" t="s">
        <v>80</v>
      </c>
      <c r="K790" s="11" t="s">
        <v>82</v>
      </c>
      <c r="L790" s="14" t="s">
        <v>82</v>
      </c>
      <c r="M790" s="11" t="s">
        <v>5758</v>
      </c>
      <c r="N790" s="15">
        <v>3.65</v>
      </c>
      <c r="O790" s="15" t="str">
        <f>VLOOKUP(A790,Result!A:D,2,FALSE)</f>
        <v>No</v>
      </c>
      <c r="P790" s="15">
        <f>VLOOKUP(A790,Result!A:D,4,FALSE)</f>
        <v>2.794</v>
      </c>
      <c r="Q790" s="16">
        <f>VLOOKUP(A790,Result!A:D,3,FALSE)</f>
        <v>0</v>
      </c>
      <c r="R790" s="16">
        <f>VLOOKUP(A790,Result!A:E,5,FALSE)</f>
        <v>0</v>
      </c>
      <c r="S790" s="28">
        <f>P790+Q790+R790</f>
        <v>2.794</v>
      </c>
      <c r="T790" s="32">
        <f t="shared" si="50"/>
        <v>0</v>
      </c>
      <c r="U790" s="32">
        <f t="shared" si="51"/>
        <v>2039.62</v>
      </c>
      <c r="V790" s="33">
        <f t="shared" si="49"/>
        <v>328.5</v>
      </c>
      <c r="W790" s="34">
        <f t="shared" si="52"/>
        <v>2368.12</v>
      </c>
      <c r="X790" s="10"/>
      <c r="Y790" s="10"/>
      <c r="Z790" s="10"/>
      <c r="AA790" s="10"/>
      <c r="AB790" s="10"/>
      <c r="AC790" s="10"/>
      <c r="AD790" s="10"/>
      <c r="AE790" s="10"/>
      <c r="AF790" s="10"/>
      <c r="AG790" s="10"/>
      <c r="AH790" s="10"/>
      <c r="AI790" s="10"/>
    </row>
    <row r="791" spans="1:35" ht="15.75" customHeight="1" x14ac:dyDescent="0.25">
      <c r="A791" s="6">
        <v>1766</v>
      </c>
      <c r="B791" s="11" t="s">
        <v>112</v>
      </c>
      <c r="C791" s="11" t="s">
        <v>5599</v>
      </c>
      <c r="D791" s="11" t="s">
        <v>5759</v>
      </c>
      <c r="E791" s="12">
        <v>23151</v>
      </c>
      <c r="F791" s="17">
        <v>43980</v>
      </c>
      <c r="G791" s="12">
        <v>43844</v>
      </c>
      <c r="H791" s="11" t="s">
        <v>134</v>
      </c>
      <c r="I791" s="14" t="s">
        <v>5760</v>
      </c>
      <c r="J791" s="11" t="s">
        <v>80</v>
      </c>
      <c r="K791" s="11" t="s">
        <v>82</v>
      </c>
      <c r="L791" s="14" t="s">
        <v>82</v>
      </c>
      <c r="M791" s="11"/>
      <c r="N791" s="15">
        <v>0.89</v>
      </c>
      <c r="O791" s="15" t="str">
        <f>VLOOKUP(A791,Result!A:D,2,FALSE)</f>
        <v>No</v>
      </c>
      <c r="P791" s="15">
        <f>VLOOKUP(A791,Result!A:D,4,FALSE)</f>
        <v>0.84399999999999997</v>
      </c>
      <c r="Q791" s="16">
        <f>VLOOKUP(A791,Result!A:D,3,FALSE)</f>
        <v>0</v>
      </c>
      <c r="R791" s="16">
        <f>VLOOKUP(A791,Result!A:E,5,FALSE)</f>
        <v>0</v>
      </c>
      <c r="S791" s="28">
        <f>P791+Q791+R791</f>
        <v>0.84399999999999997</v>
      </c>
      <c r="T791" s="32">
        <f t="shared" si="50"/>
        <v>0</v>
      </c>
      <c r="U791" s="32">
        <f t="shared" si="51"/>
        <v>616.11999999999989</v>
      </c>
      <c r="V791" s="33">
        <f t="shared" si="49"/>
        <v>328.5</v>
      </c>
      <c r="W791" s="34">
        <f t="shared" si="52"/>
        <v>944.61999999999989</v>
      </c>
      <c r="X791" s="10"/>
      <c r="Y791" s="10"/>
      <c r="Z791" s="10"/>
      <c r="AA791" s="10"/>
      <c r="AB791" s="10"/>
      <c r="AC791" s="10"/>
      <c r="AD791" s="10"/>
      <c r="AE791" s="10"/>
      <c r="AF791" s="10"/>
      <c r="AG791" s="10"/>
      <c r="AH791" s="10"/>
      <c r="AI791" s="10"/>
    </row>
    <row r="792" spans="1:35" ht="15.75" customHeight="1" x14ac:dyDescent="0.25">
      <c r="A792" s="6">
        <v>1767</v>
      </c>
      <c r="B792" s="11" t="s">
        <v>112</v>
      </c>
      <c r="C792" s="11" t="s">
        <v>5599</v>
      </c>
      <c r="D792" s="11" t="s">
        <v>5761</v>
      </c>
      <c r="E792" s="12">
        <v>19418</v>
      </c>
      <c r="F792" s="17">
        <v>43944</v>
      </c>
      <c r="G792" s="12">
        <v>43892</v>
      </c>
      <c r="H792" s="11" t="s">
        <v>114</v>
      </c>
      <c r="I792" s="14" t="s">
        <v>5762</v>
      </c>
      <c r="J792" s="11" t="s">
        <v>5763</v>
      </c>
      <c r="K792" s="11" t="s">
        <v>5764</v>
      </c>
      <c r="L792" s="14" t="s">
        <v>5765</v>
      </c>
      <c r="M792" s="11" t="s">
        <v>5766</v>
      </c>
      <c r="N792" s="15">
        <v>3.16</v>
      </c>
      <c r="O792" s="15" t="str">
        <f>VLOOKUP(A792,Result!A:D,2,FALSE)</f>
        <v>No</v>
      </c>
      <c r="P792" s="15">
        <f>VLOOKUP(A792,Result!A:D,4,FALSE)</f>
        <v>1.9339999999999999</v>
      </c>
      <c r="Q792" s="16">
        <f>VLOOKUP(A792,Result!A:D,3,FALSE)</f>
        <v>0.30499999999999999</v>
      </c>
      <c r="R792" s="16">
        <f>VLOOKUP(A792,Result!A:E,5,FALSE)</f>
        <v>0</v>
      </c>
      <c r="S792" s="28">
        <f>P792+Q792+R792</f>
        <v>2.2389999999999999</v>
      </c>
      <c r="T792" s="32">
        <f t="shared" si="50"/>
        <v>183</v>
      </c>
      <c r="U792" s="32">
        <f t="shared" si="51"/>
        <v>1634.47</v>
      </c>
      <c r="V792" s="33">
        <f t="shared" si="49"/>
        <v>328.5</v>
      </c>
      <c r="W792" s="34">
        <f t="shared" si="52"/>
        <v>1962.97</v>
      </c>
      <c r="X792" s="10"/>
      <c r="Y792" s="10"/>
      <c r="Z792" s="10"/>
      <c r="AA792" s="10"/>
      <c r="AB792" s="10"/>
      <c r="AC792" s="10"/>
      <c r="AD792" s="10"/>
      <c r="AE792" s="10"/>
      <c r="AF792" s="10"/>
      <c r="AG792" s="10"/>
      <c r="AH792" s="10"/>
      <c r="AI792" s="10"/>
    </row>
    <row r="793" spans="1:35" ht="15.75" customHeight="1" x14ac:dyDescent="0.25">
      <c r="A793" s="6">
        <v>1768</v>
      </c>
      <c r="B793" s="11" t="s">
        <v>112</v>
      </c>
      <c r="C793" s="11" t="s">
        <v>5599</v>
      </c>
      <c r="D793" s="11" t="s">
        <v>5767</v>
      </c>
      <c r="E793" s="12">
        <v>19557</v>
      </c>
      <c r="F793" s="19"/>
      <c r="G793" s="12">
        <v>43908</v>
      </c>
      <c r="H793" s="11" t="s">
        <v>114</v>
      </c>
      <c r="I793" s="14" t="s">
        <v>5768</v>
      </c>
      <c r="J793" s="11" t="s">
        <v>80</v>
      </c>
      <c r="K793" s="11" t="s">
        <v>82</v>
      </c>
      <c r="L793" s="14" t="s">
        <v>82</v>
      </c>
      <c r="M793" s="11" t="s">
        <v>5769</v>
      </c>
      <c r="N793" s="15">
        <v>3.16</v>
      </c>
      <c r="O793" s="15" t="str">
        <f>VLOOKUP(A793,Result!A:D,2,FALSE)</f>
        <v>No</v>
      </c>
      <c r="P793" s="15">
        <f>VLOOKUP(A793,Result!A:D,4,FALSE)</f>
        <v>3.4420000000000002</v>
      </c>
      <c r="Q793" s="16">
        <f>VLOOKUP(A793,Result!A:D,3,FALSE)</f>
        <v>0</v>
      </c>
      <c r="R793" s="16">
        <f>VLOOKUP(A793,Result!A:E,5,FALSE)</f>
        <v>0</v>
      </c>
      <c r="S793" s="28">
        <f>P793+Q793+R793</f>
        <v>3.4420000000000002</v>
      </c>
      <c r="T793" s="32">
        <f t="shared" si="50"/>
        <v>0</v>
      </c>
      <c r="U793" s="32">
        <f t="shared" si="51"/>
        <v>2512.66</v>
      </c>
      <c r="V793" s="33">
        <f t="shared" si="49"/>
        <v>328.5</v>
      </c>
      <c r="W793" s="34">
        <f t="shared" si="52"/>
        <v>2841.16</v>
      </c>
      <c r="X793" s="10"/>
      <c r="Y793" s="10"/>
      <c r="Z793" s="10"/>
      <c r="AA793" s="10"/>
      <c r="AB793" s="10"/>
      <c r="AC793" s="10"/>
      <c r="AD793" s="10"/>
      <c r="AE793" s="10"/>
      <c r="AF793" s="10"/>
      <c r="AG793" s="10"/>
      <c r="AH793" s="10"/>
      <c r="AI793" s="10"/>
    </row>
    <row r="794" spans="1:35" ht="15.75" customHeight="1" x14ac:dyDescent="0.25">
      <c r="A794" s="6">
        <v>1769</v>
      </c>
      <c r="B794" s="11" t="s">
        <v>112</v>
      </c>
      <c r="C794" s="11" t="s">
        <v>5599</v>
      </c>
      <c r="D794" s="11" t="s">
        <v>5770</v>
      </c>
      <c r="E794" s="12">
        <v>17425</v>
      </c>
      <c r="F794" s="17">
        <v>44006</v>
      </c>
      <c r="G794" s="12">
        <v>43865</v>
      </c>
      <c r="H794" s="11" t="s">
        <v>134</v>
      </c>
      <c r="I794" s="14" t="s">
        <v>5771</v>
      </c>
      <c r="J794" s="11" t="s">
        <v>80</v>
      </c>
      <c r="K794" s="11" t="s">
        <v>5772</v>
      </c>
      <c r="L794" s="14" t="s">
        <v>82</v>
      </c>
      <c r="M794" s="11" t="s">
        <v>3523</v>
      </c>
      <c r="N794" s="15">
        <v>0.34</v>
      </c>
      <c r="O794" s="15" t="str">
        <f>VLOOKUP(A794,Result!A:D,2,FALSE)</f>
        <v>No</v>
      </c>
      <c r="P794" s="15">
        <f>VLOOKUP(A794,Result!A:D,4,FALSE)</f>
        <v>0.68300000000000005</v>
      </c>
      <c r="Q794" s="16">
        <f>VLOOKUP(A794,Result!A:D,3,FALSE)</f>
        <v>0</v>
      </c>
      <c r="R794" s="16">
        <f>VLOOKUP(A794,Result!A:E,5,FALSE)</f>
        <v>0</v>
      </c>
      <c r="S794" s="28">
        <f>P794+Q794+R794</f>
        <v>0.68300000000000005</v>
      </c>
      <c r="T794" s="32">
        <f t="shared" si="50"/>
        <v>0</v>
      </c>
      <c r="U794" s="32">
        <f t="shared" si="51"/>
        <v>498.59</v>
      </c>
      <c r="V794" s="33">
        <f t="shared" si="49"/>
        <v>328.5</v>
      </c>
      <c r="W794" s="34">
        <f t="shared" si="52"/>
        <v>827.08999999999992</v>
      </c>
      <c r="X794" s="10"/>
      <c r="Y794" s="10"/>
      <c r="Z794" s="10"/>
      <c r="AA794" s="10"/>
      <c r="AB794" s="10"/>
      <c r="AC794" s="10"/>
      <c r="AD794" s="10"/>
      <c r="AE794" s="10"/>
      <c r="AF794" s="10"/>
      <c r="AG794" s="10"/>
      <c r="AH794" s="10"/>
      <c r="AI794" s="10"/>
    </row>
    <row r="795" spans="1:35" ht="15.75" customHeight="1" x14ac:dyDescent="0.25">
      <c r="A795" s="6">
        <v>1770</v>
      </c>
      <c r="B795" s="11" t="s">
        <v>112</v>
      </c>
      <c r="C795" s="11" t="s">
        <v>5599</v>
      </c>
      <c r="D795" s="11" t="s">
        <v>5773</v>
      </c>
      <c r="E795" s="12">
        <v>24895</v>
      </c>
      <c r="F795" s="17">
        <v>43965</v>
      </c>
      <c r="G795" s="12">
        <v>43833</v>
      </c>
      <c r="H795" s="11" t="s">
        <v>134</v>
      </c>
      <c r="I795" s="14" t="s">
        <v>5774</v>
      </c>
      <c r="J795" s="11" t="s">
        <v>5775</v>
      </c>
      <c r="K795" s="11" t="s">
        <v>5776</v>
      </c>
      <c r="L795" s="14" t="s">
        <v>82</v>
      </c>
      <c r="M795" s="11" t="s">
        <v>5777</v>
      </c>
      <c r="N795" s="15">
        <v>2.96</v>
      </c>
      <c r="O795" s="15" t="str">
        <f>VLOOKUP(A795,Result!A:D,2,FALSE)</f>
        <v>No</v>
      </c>
      <c r="P795" s="15">
        <f>VLOOKUP(A795,Result!A:D,4,FALSE)</f>
        <v>2.3460000000000001</v>
      </c>
      <c r="Q795" s="16">
        <f>VLOOKUP(A795,Result!A:D,3,FALSE)</f>
        <v>0</v>
      </c>
      <c r="R795" s="16">
        <f>VLOOKUP(A795,Result!A:E,5,FALSE)</f>
        <v>0</v>
      </c>
      <c r="S795" s="28">
        <f>P795+Q795+R795</f>
        <v>2.3460000000000001</v>
      </c>
      <c r="T795" s="32">
        <f t="shared" si="50"/>
        <v>0</v>
      </c>
      <c r="U795" s="32">
        <f t="shared" si="51"/>
        <v>1712.58</v>
      </c>
      <c r="V795" s="33">
        <f t="shared" si="49"/>
        <v>328.5</v>
      </c>
      <c r="W795" s="34">
        <f t="shared" si="52"/>
        <v>2041.08</v>
      </c>
      <c r="X795" s="10"/>
      <c r="Y795" s="10"/>
      <c r="Z795" s="10"/>
      <c r="AA795" s="10"/>
      <c r="AB795" s="10"/>
      <c r="AC795" s="10"/>
      <c r="AD795" s="10"/>
      <c r="AE795" s="10"/>
      <c r="AF795" s="10"/>
      <c r="AG795" s="10"/>
      <c r="AH795" s="10"/>
      <c r="AI795" s="10"/>
    </row>
    <row r="796" spans="1:35" ht="15.75" customHeight="1" x14ac:dyDescent="0.25">
      <c r="A796" s="6">
        <v>1771</v>
      </c>
      <c r="B796" s="11" t="s">
        <v>112</v>
      </c>
      <c r="C796" s="11" t="s">
        <v>5599</v>
      </c>
      <c r="D796" s="11" t="s">
        <v>5778</v>
      </c>
      <c r="E796" s="12">
        <v>16886</v>
      </c>
      <c r="F796" s="17">
        <v>43945</v>
      </c>
      <c r="G796" s="12">
        <v>43885</v>
      </c>
      <c r="H796" s="11" t="s">
        <v>160</v>
      </c>
      <c r="I796" s="14" t="s">
        <v>5779</v>
      </c>
      <c r="J796" s="11" t="s">
        <v>80</v>
      </c>
      <c r="K796" s="11" t="s">
        <v>82</v>
      </c>
      <c r="L796" s="14" t="s">
        <v>5780</v>
      </c>
      <c r="M796" s="11" t="s">
        <v>5781</v>
      </c>
      <c r="N796" s="15">
        <v>3.62</v>
      </c>
      <c r="O796" s="15" t="str">
        <f>VLOOKUP(A796,Result!A:D,2,FALSE)</f>
        <v>No</v>
      </c>
      <c r="P796" s="15">
        <f>VLOOKUP(A796,Result!A:D,4,FALSE)</f>
        <v>2.1989999999999998</v>
      </c>
      <c r="Q796" s="16">
        <f>VLOOKUP(A796,Result!A:D,3,FALSE)</f>
        <v>0.35299999999999998</v>
      </c>
      <c r="R796" s="16">
        <f>VLOOKUP(A796,Result!A:E,5,FALSE)</f>
        <v>0</v>
      </c>
      <c r="S796" s="28">
        <f>P796+Q796+R796</f>
        <v>2.5519999999999996</v>
      </c>
      <c r="T796" s="32">
        <f t="shared" si="50"/>
        <v>211.79999999999998</v>
      </c>
      <c r="U796" s="32">
        <f t="shared" si="51"/>
        <v>1862.9599999999996</v>
      </c>
      <c r="V796" s="33">
        <f t="shared" si="49"/>
        <v>328.5</v>
      </c>
      <c r="W796" s="34">
        <f t="shared" si="52"/>
        <v>2191.4599999999996</v>
      </c>
      <c r="X796" s="10"/>
      <c r="Y796" s="10"/>
      <c r="Z796" s="10"/>
      <c r="AA796" s="10"/>
      <c r="AB796" s="10"/>
      <c r="AC796" s="10"/>
      <c r="AD796" s="10"/>
      <c r="AE796" s="10"/>
      <c r="AF796" s="10"/>
      <c r="AG796" s="10"/>
      <c r="AH796" s="10"/>
      <c r="AI796" s="10"/>
    </row>
    <row r="797" spans="1:35" ht="15.75" customHeight="1" x14ac:dyDescent="0.25">
      <c r="A797" s="6">
        <v>1772</v>
      </c>
      <c r="B797" s="11" t="s">
        <v>112</v>
      </c>
      <c r="C797" s="11" t="s">
        <v>5599</v>
      </c>
      <c r="D797" s="11" t="s">
        <v>5782</v>
      </c>
      <c r="E797" s="12">
        <v>26352</v>
      </c>
      <c r="F797" s="17">
        <v>43965</v>
      </c>
      <c r="G797" s="12">
        <v>43833</v>
      </c>
      <c r="H797" s="11" t="s">
        <v>134</v>
      </c>
      <c r="I797" s="14" t="s">
        <v>5783</v>
      </c>
      <c r="J797" s="11" t="s">
        <v>80</v>
      </c>
      <c r="K797" s="11" t="s">
        <v>5784</v>
      </c>
      <c r="L797" s="14" t="s">
        <v>82</v>
      </c>
      <c r="M797" s="11" t="s">
        <v>2614</v>
      </c>
      <c r="N797" s="15">
        <v>3.1</v>
      </c>
      <c r="O797" s="15" t="str">
        <f>VLOOKUP(A797,Result!A:D,2,FALSE)</f>
        <v>No</v>
      </c>
      <c r="P797" s="15">
        <f>VLOOKUP(A797,Result!A:D,4,FALSE)</f>
        <v>2.1160000000000001</v>
      </c>
      <c r="Q797" s="16">
        <f>VLOOKUP(A797,Result!A:D,3,FALSE)</f>
        <v>0</v>
      </c>
      <c r="R797" s="16">
        <f>VLOOKUP(A797,Result!A:E,5,FALSE)</f>
        <v>0</v>
      </c>
      <c r="S797" s="28">
        <f>P797+Q797+R797</f>
        <v>2.1160000000000001</v>
      </c>
      <c r="T797" s="32">
        <f t="shared" si="50"/>
        <v>0</v>
      </c>
      <c r="U797" s="32">
        <f t="shared" si="51"/>
        <v>1544.68</v>
      </c>
      <c r="V797" s="33">
        <f t="shared" si="49"/>
        <v>328.5</v>
      </c>
      <c r="W797" s="34">
        <f t="shared" si="52"/>
        <v>1873.18</v>
      </c>
      <c r="X797" s="10"/>
      <c r="Y797" s="10"/>
      <c r="Z797" s="10"/>
      <c r="AA797" s="10"/>
      <c r="AB797" s="10"/>
      <c r="AC797" s="10"/>
      <c r="AD797" s="10"/>
      <c r="AE797" s="10"/>
      <c r="AF797" s="10"/>
      <c r="AG797" s="10"/>
      <c r="AH797" s="10"/>
      <c r="AI797" s="10"/>
    </row>
    <row r="798" spans="1:35" ht="15.75" customHeight="1" x14ac:dyDescent="0.25">
      <c r="A798" s="6">
        <v>1773</v>
      </c>
      <c r="B798" s="11" t="s">
        <v>112</v>
      </c>
      <c r="C798" s="11" t="s">
        <v>5599</v>
      </c>
      <c r="D798" s="11" t="s">
        <v>5785</v>
      </c>
      <c r="E798" s="12">
        <v>23456</v>
      </c>
      <c r="F798" s="17">
        <v>43943</v>
      </c>
      <c r="G798" s="12">
        <v>43889</v>
      </c>
      <c r="H798" s="11" t="s">
        <v>114</v>
      </c>
      <c r="I798" s="14" t="s">
        <v>5786</v>
      </c>
      <c r="J798" s="11" t="s">
        <v>80</v>
      </c>
      <c r="K798" s="11" t="s">
        <v>5787</v>
      </c>
      <c r="L798" s="14" t="s">
        <v>5788</v>
      </c>
      <c r="M798" s="11"/>
      <c r="N798" s="15">
        <v>0.79</v>
      </c>
      <c r="O798" s="15" t="str">
        <f>VLOOKUP(A798,Result!A:D,2,FALSE)</f>
        <v>No</v>
      </c>
      <c r="P798" s="15">
        <f>VLOOKUP(A798,Result!A:D,4,FALSE)</f>
        <v>1.333</v>
      </c>
      <c r="Q798" s="16">
        <f>VLOOKUP(A798,Result!A:D,3,FALSE)</f>
        <v>0.36799999999999999</v>
      </c>
      <c r="R798" s="16">
        <f>VLOOKUP(A798,Result!A:E,5,FALSE)</f>
        <v>0</v>
      </c>
      <c r="S798" s="28">
        <f>P798+Q798+R798</f>
        <v>1.7010000000000001</v>
      </c>
      <c r="T798" s="32">
        <f t="shared" si="50"/>
        <v>220.79999999999998</v>
      </c>
      <c r="U798" s="32">
        <f t="shared" si="51"/>
        <v>1241.73</v>
      </c>
      <c r="V798" s="33">
        <f t="shared" si="49"/>
        <v>328.5</v>
      </c>
      <c r="W798" s="34">
        <f t="shared" si="52"/>
        <v>1570.23</v>
      </c>
      <c r="X798" s="10"/>
      <c r="Y798" s="10"/>
      <c r="Z798" s="10"/>
      <c r="AA798" s="10"/>
      <c r="AB798" s="10"/>
      <c r="AC798" s="10"/>
      <c r="AD798" s="10"/>
      <c r="AE798" s="10"/>
      <c r="AF798" s="10"/>
      <c r="AG798" s="10"/>
      <c r="AH798" s="10"/>
      <c r="AI798" s="10"/>
    </row>
    <row r="799" spans="1:35" ht="15.75" customHeight="1" x14ac:dyDescent="0.25">
      <c r="A799" s="6">
        <v>1774</v>
      </c>
      <c r="B799" s="11" t="s">
        <v>112</v>
      </c>
      <c r="C799" s="11" t="s">
        <v>5599</v>
      </c>
      <c r="D799" s="11" t="s">
        <v>5789</v>
      </c>
      <c r="E799" s="12">
        <v>19767</v>
      </c>
      <c r="F799" s="17">
        <v>43951</v>
      </c>
      <c r="G799" s="12">
        <v>43894</v>
      </c>
      <c r="H799" s="11" t="s">
        <v>114</v>
      </c>
      <c r="I799" s="14" t="s">
        <v>5790</v>
      </c>
      <c r="J799" s="11" t="s">
        <v>5791</v>
      </c>
      <c r="K799" s="11" t="s">
        <v>5787</v>
      </c>
      <c r="L799" s="14" t="s">
        <v>5792</v>
      </c>
      <c r="M799" s="11" t="s">
        <v>5793</v>
      </c>
      <c r="N799" s="15">
        <v>0.45</v>
      </c>
      <c r="O799" s="15" t="str">
        <f>VLOOKUP(A799,Result!A:D,2,FALSE)</f>
        <v>No</v>
      </c>
      <c r="P799" s="15">
        <f>VLOOKUP(A799,Result!A:D,4,FALSE)</f>
        <v>1.0129999999999999</v>
      </c>
      <c r="Q799" s="16">
        <f>VLOOKUP(A799,Result!A:D,3,FALSE)</f>
        <v>0.214</v>
      </c>
      <c r="R799" s="16">
        <f>VLOOKUP(A799,Result!A:E,5,FALSE)</f>
        <v>0</v>
      </c>
      <c r="S799" s="28">
        <f>P799+Q799+R799</f>
        <v>1.2269999999999999</v>
      </c>
      <c r="T799" s="32">
        <f t="shared" si="50"/>
        <v>128.39999999999998</v>
      </c>
      <c r="U799" s="32">
        <f t="shared" si="51"/>
        <v>895.70999999999981</v>
      </c>
      <c r="V799" s="33">
        <f t="shared" si="49"/>
        <v>328.5</v>
      </c>
      <c r="W799" s="34">
        <f t="shared" si="52"/>
        <v>1224.2099999999998</v>
      </c>
      <c r="X799" s="10"/>
      <c r="Y799" s="10"/>
      <c r="Z799" s="10"/>
      <c r="AA799" s="10"/>
      <c r="AB799" s="10"/>
      <c r="AC799" s="10"/>
      <c r="AD799" s="10"/>
      <c r="AE799" s="10"/>
      <c r="AF799" s="10"/>
      <c r="AG799" s="10"/>
      <c r="AH799" s="10"/>
      <c r="AI799" s="10"/>
    </row>
    <row r="800" spans="1:35" ht="15.75" customHeight="1" x14ac:dyDescent="0.25">
      <c r="A800" s="6">
        <v>1775</v>
      </c>
      <c r="B800" s="11" t="s">
        <v>112</v>
      </c>
      <c r="C800" s="11" t="s">
        <v>5599</v>
      </c>
      <c r="D800" s="11" t="s">
        <v>5794</v>
      </c>
      <c r="E800" s="12">
        <v>17934</v>
      </c>
      <c r="F800" s="17">
        <v>44088</v>
      </c>
      <c r="G800" s="12">
        <v>43892</v>
      </c>
      <c r="H800" s="11" t="s">
        <v>114</v>
      </c>
      <c r="I800" s="14" t="s">
        <v>5795</v>
      </c>
      <c r="J800" s="11" t="s">
        <v>80</v>
      </c>
      <c r="K800" s="11" t="s">
        <v>2120</v>
      </c>
      <c r="L800" s="14" t="s">
        <v>82</v>
      </c>
      <c r="M800" s="11" t="s">
        <v>1211</v>
      </c>
      <c r="N800" s="15">
        <v>3.1</v>
      </c>
      <c r="O800" s="15" t="str">
        <f>VLOOKUP(A800,Result!A:D,2,FALSE)</f>
        <v>No</v>
      </c>
      <c r="P800" s="15">
        <f>VLOOKUP(A800,Result!A:D,4,FALSE)</f>
        <v>2.2200000000000002</v>
      </c>
      <c r="Q800" s="16">
        <f>VLOOKUP(A800,Result!A:D,3,FALSE)</f>
        <v>0</v>
      </c>
      <c r="R800" s="16">
        <f>VLOOKUP(A800,Result!A:E,5,FALSE)</f>
        <v>0</v>
      </c>
      <c r="S800" s="28">
        <f>P800+Q800+R800</f>
        <v>2.2200000000000002</v>
      </c>
      <c r="T800" s="32">
        <f t="shared" si="50"/>
        <v>0</v>
      </c>
      <c r="U800" s="32">
        <f t="shared" si="51"/>
        <v>1620.6</v>
      </c>
      <c r="V800" s="33">
        <f t="shared" si="49"/>
        <v>328.5</v>
      </c>
      <c r="W800" s="34">
        <f t="shared" si="52"/>
        <v>1949.1</v>
      </c>
      <c r="X800" s="10"/>
      <c r="Y800" s="10"/>
      <c r="Z800" s="10"/>
      <c r="AA800" s="10"/>
      <c r="AB800" s="10"/>
      <c r="AC800" s="10"/>
      <c r="AD800" s="10"/>
      <c r="AE800" s="10"/>
      <c r="AF800" s="10"/>
      <c r="AG800" s="10"/>
      <c r="AH800" s="10"/>
      <c r="AI800" s="10"/>
    </row>
    <row r="801" spans="1:35" ht="15.75" customHeight="1" x14ac:dyDescent="0.25">
      <c r="A801" s="6">
        <v>1776</v>
      </c>
      <c r="B801" s="11" t="s">
        <v>112</v>
      </c>
      <c r="C801" s="11" t="s">
        <v>5599</v>
      </c>
      <c r="D801" s="11" t="s">
        <v>5796</v>
      </c>
      <c r="E801" s="12">
        <v>18547</v>
      </c>
      <c r="F801" s="17">
        <v>43943</v>
      </c>
      <c r="G801" s="12">
        <v>43900</v>
      </c>
      <c r="H801" s="11" t="s">
        <v>114</v>
      </c>
      <c r="I801" s="14" t="s">
        <v>634</v>
      </c>
      <c r="J801" s="11" t="s">
        <v>80</v>
      </c>
      <c r="K801" s="11" t="s">
        <v>82</v>
      </c>
      <c r="L801" s="14" t="s">
        <v>82</v>
      </c>
      <c r="M801" s="11" t="s">
        <v>1275</v>
      </c>
      <c r="N801" s="15" t="s">
        <v>85</v>
      </c>
      <c r="O801" s="15" t="str">
        <f>VLOOKUP(A801,Result!A:D,2,FALSE)</f>
        <v>No</v>
      </c>
      <c r="P801" s="15">
        <f>VLOOKUP(A801,Result!A:D,4,FALSE)</f>
        <v>0.49099999999999999</v>
      </c>
      <c r="Q801" s="16">
        <f>VLOOKUP(A801,Result!A:D,3,FALSE)</f>
        <v>0</v>
      </c>
      <c r="R801" s="16">
        <f>VLOOKUP(A801,Result!A:E,5,FALSE)</f>
        <v>0</v>
      </c>
      <c r="S801" s="28">
        <f>P801+Q801+R801</f>
        <v>0.49099999999999999</v>
      </c>
      <c r="T801" s="32">
        <f t="shared" si="50"/>
        <v>0</v>
      </c>
      <c r="U801" s="32">
        <f t="shared" si="51"/>
        <v>358.42999999999995</v>
      </c>
      <c r="V801" s="33">
        <f t="shared" si="49"/>
        <v>328.5</v>
      </c>
      <c r="W801" s="34">
        <f t="shared" si="52"/>
        <v>686.93</v>
      </c>
      <c r="X801" s="10"/>
      <c r="Y801" s="10"/>
      <c r="Z801" s="10"/>
      <c r="AA801" s="10"/>
      <c r="AB801" s="10"/>
      <c r="AC801" s="10"/>
      <c r="AD801" s="10"/>
      <c r="AE801" s="10"/>
      <c r="AF801" s="10"/>
      <c r="AG801" s="10"/>
      <c r="AH801" s="10"/>
      <c r="AI801" s="10"/>
    </row>
    <row r="802" spans="1:35" ht="15.75" customHeight="1" x14ac:dyDescent="0.25">
      <c r="A802" s="6">
        <v>1777</v>
      </c>
      <c r="B802" s="11" t="s">
        <v>112</v>
      </c>
      <c r="C802" s="11" t="s">
        <v>5599</v>
      </c>
      <c r="D802" s="11" t="s">
        <v>5797</v>
      </c>
      <c r="E802" s="12">
        <v>17018</v>
      </c>
      <c r="F802" s="17">
        <v>43952</v>
      </c>
      <c r="G802" s="12">
        <v>43894</v>
      </c>
      <c r="H802" s="11" t="s">
        <v>114</v>
      </c>
      <c r="I802" s="14" t="s">
        <v>5798</v>
      </c>
      <c r="J802" s="11" t="s">
        <v>5799</v>
      </c>
      <c r="K802" s="11" t="s">
        <v>82</v>
      </c>
      <c r="L802" s="14" t="s">
        <v>82</v>
      </c>
      <c r="M802" s="11" t="s">
        <v>5800</v>
      </c>
      <c r="N802" s="15">
        <v>0.86</v>
      </c>
      <c r="O802" s="15" t="str">
        <f>VLOOKUP(A802,Result!A:D,2,FALSE)</f>
        <v>No</v>
      </c>
      <c r="P802" s="15">
        <f>VLOOKUP(A802,Result!A:D,4,FALSE)</f>
        <v>1.3009999999999999</v>
      </c>
      <c r="Q802" s="16">
        <f>VLOOKUP(A802,Result!A:D,3,FALSE)</f>
        <v>0</v>
      </c>
      <c r="R802" s="16">
        <f>VLOOKUP(A802,Result!A:E,5,FALSE)</f>
        <v>0</v>
      </c>
      <c r="S802" s="28">
        <f>P802+Q802+R802</f>
        <v>1.3009999999999999</v>
      </c>
      <c r="T802" s="32">
        <f t="shared" si="50"/>
        <v>0</v>
      </c>
      <c r="U802" s="32">
        <f t="shared" si="51"/>
        <v>949.7299999999999</v>
      </c>
      <c r="V802" s="33">
        <f t="shared" si="49"/>
        <v>328.5</v>
      </c>
      <c r="W802" s="34">
        <f t="shared" si="52"/>
        <v>1278.23</v>
      </c>
      <c r="X802" s="10"/>
      <c r="Y802" s="10"/>
      <c r="Z802" s="10"/>
      <c r="AA802" s="10"/>
      <c r="AB802" s="10"/>
      <c r="AC802" s="10"/>
      <c r="AD802" s="10"/>
      <c r="AE802" s="10"/>
      <c r="AF802" s="10"/>
      <c r="AG802" s="10"/>
      <c r="AH802" s="10"/>
      <c r="AI802" s="10"/>
    </row>
    <row r="803" spans="1:35" ht="15.75" customHeight="1" x14ac:dyDescent="0.25">
      <c r="A803" s="6">
        <v>1778</v>
      </c>
      <c r="B803" s="11" t="s">
        <v>112</v>
      </c>
      <c r="C803" s="11" t="s">
        <v>5599</v>
      </c>
      <c r="D803" s="11" t="s">
        <v>5801</v>
      </c>
      <c r="E803" s="12">
        <v>19445</v>
      </c>
      <c r="F803" s="17">
        <v>43980</v>
      </c>
      <c r="G803" s="12">
        <v>43881</v>
      </c>
      <c r="H803" s="11" t="s">
        <v>160</v>
      </c>
      <c r="I803" s="14" t="s">
        <v>5802</v>
      </c>
      <c r="J803" s="11" t="s">
        <v>80</v>
      </c>
      <c r="K803" s="11" t="s">
        <v>82</v>
      </c>
      <c r="L803" s="14" t="s">
        <v>5803</v>
      </c>
      <c r="M803" s="11" t="s">
        <v>5804</v>
      </c>
      <c r="N803" s="15">
        <v>3.65</v>
      </c>
      <c r="O803" s="15" t="str">
        <f>VLOOKUP(A803,Result!A:D,2,FALSE)</f>
        <v>No</v>
      </c>
      <c r="P803" s="15">
        <f>VLOOKUP(A803,Result!A:D,4,FALSE)</f>
        <v>2.653</v>
      </c>
      <c r="Q803" s="16">
        <f>VLOOKUP(A803,Result!A:D,3,FALSE)</f>
        <v>0.35299999999999998</v>
      </c>
      <c r="R803" s="16">
        <f>VLOOKUP(A803,Result!A:E,5,FALSE)</f>
        <v>0</v>
      </c>
      <c r="S803" s="28">
        <f>P803+Q803+R803</f>
        <v>3.0060000000000002</v>
      </c>
      <c r="T803" s="32">
        <f t="shared" si="50"/>
        <v>211.79999999999998</v>
      </c>
      <c r="U803" s="32">
        <f t="shared" si="51"/>
        <v>2194.38</v>
      </c>
      <c r="V803" s="33">
        <f t="shared" si="49"/>
        <v>328.5</v>
      </c>
      <c r="W803" s="34">
        <f t="shared" si="52"/>
        <v>2522.88</v>
      </c>
      <c r="X803" s="10"/>
      <c r="Y803" s="10"/>
      <c r="Z803" s="10"/>
      <c r="AA803" s="10"/>
      <c r="AB803" s="10"/>
      <c r="AC803" s="10"/>
      <c r="AD803" s="10"/>
      <c r="AE803" s="10"/>
      <c r="AF803" s="10"/>
      <c r="AG803" s="10"/>
      <c r="AH803" s="10"/>
      <c r="AI803" s="10"/>
    </row>
    <row r="804" spans="1:35" ht="15.75" customHeight="1" x14ac:dyDescent="0.25">
      <c r="A804" s="6">
        <v>1779</v>
      </c>
      <c r="B804" s="11" t="s">
        <v>112</v>
      </c>
      <c r="C804" s="11" t="s">
        <v>5599</v>
      </c>
      <c r="D804" s="11" t="s">
        <v>5805</v>
      </c>
      <c r="E804" s="12">
        <v>18155</v>
      </c>
      <c r="F804" s="17">
        <v>44011</v>
      </c>
      <c r="G804" s="12">
        <v>43889</v>
      </c>
      <c r="H804" s="11" t="s">
        <v>114</v>
      </c>
      <c r="I804" s="14" t="s">
        <v>5806</v>
      </c>
      <c r="J804" s="11" t="s">
        <v>5807</v>
      </c>
      <c r="K804" s="11" t="s">
        <v>82</v>
      </c>
      <c r="L804" s="14" t="s">
        <v>82</v>
      </c>
      <c r="M804" s="11" t="s">
        <v>920</v>
      </c>
      <c r="N804" s="15">
        <v>1.19</v>
      </c>
      <c r="O804" s="15" t="str">
        <f>VLOOKUP(A804,Result!A:D,2,FALSE)</f>
        <v>No</v>
      </c>
      <c r="P804" s="15">
        <f>VLOOKUP(A804,Result!A:D,4,FALSE)</f>
        <v>1.718</v>
      </c>
      <c r="Q804" s="16">
        <f>VLOOKUP(A804,Result!A:D,3,FALSE)</f>
        <v>0</v>
      </c>
      <c r="R804" s="16">
        <f>VLOOKUP(A804,Result!A:E,5,FALSE)</f>
        <v>0</v>
      </c>
      <c r="S804" s="28">
        <f>P804+Q804+R804</f>
        <v>1.718</v>
      </c>
      <c r="T804" s="32">
        <f t="shared" si="50"/>
        <v>0</v>
      </c>
      <c r="U804" s="32">
        <f t="shared" si="51"/>
        <v>1254.1399999999999</v>
      </c>
      <c r="V804" s="33">
        <f t="shared" si="49"/>
        <v>328.5</v>
      </c>
      <c r="W804" s="34">
        <f t="shared" si="52"/>
        <v>1582.6399999999999</v>
      </c>
      <c r="X804" s="10"/>
      <c r="Y804" s="10"/>
      <c r="Z804" s="10"/>
      <c r="AA804" s="10"/>
      <c r="AB804" s="10"/>
      <c r="AC804" s="10"/>
      <c r="AD804" s="10"/>
      <c r="AE804" s="10"/>
      <c r="AF804" s="10"/>
      <c r="AG804" s="10"/>
      <c r="AH804" s="10"/>
      <c r="AI804" s="10"/>
    </row>
    <row r="805" spans="1:35" ht="15.75" customHeight="1" x14ac:dyDescent="0.25">
      <c r="A805" s="6">
        <v>1780</v>
      </c>
      <c r="B805" s="11" t="s">
        <v>112</v>
      </c>
      <c r="C805" s="11" t="s">
        <v>5599</v>
      </c>
      <c r="D805" s="11" t="s">
        <v>5808</v>
      </c>
      <c r="E805" s="12">
        <v>19546</v>
      </c>
      <c r="F805" s="17">
        <v>44112</v>
      </c>
      <c r="G805" s="12">
        <v>43894</v>
      </c>
      <c r="H805" s="11" t="s">
        <v>114</v>
      </c>
      <c r="I805" s="14" t="s">
        <v>5809</v>
      </c>
      <c r="J805" s="11" t="s">
        <v>5810</v>
      </c>
      <c r="K805" s="11" t="s">
        <v>82</v>
      </c>
      <c r="L805" s="14" t="s">
        <v>5811</v>
      </c>
      <c r="M805" s="11"/>
      <c r="N805" s="15">
        <v>3.04</v>
      </c>
      <c r="O805" s="15" t="str">
        <f>VLOOKUP(A805,Result!A:D,2,FALSE)</f>
        <v>No</v>
      </c>
      <c r="P805" s="15">
        <f>VLOOKUP(A805,Result!A:D,4,FALSE)</f>
        <v>1.74</v>
      </c>
      <c r="Q805" s="16">
        <f>VLOOKUP(A805,Result!A:D,3,FALSE)</f>
        <v>0.31</v>
      </c>
      <c r="R805" s="16">
        <f>VLOOKUP(A805,Result!A:E,5,FALSE)</f>
        <v>0.111</v>
      </c>
      <c r="S805" s="28">
        <f>P805+Q805+R805</f>
        <v>2.161</v>
      </c>
      <c r="T805" s="32">
        <f t="shared" si="50"/>
        <v>252.59999999999997</v>
      </c>
      <c r="U805" s="32">
        <f t="shared" si="51"/>
        <v>1577.53</v>
      </c>
      <c r="V805" s="33">
        <f t="shared" si="49"/>
        <v>328.5</v>
      </c>
      <c r="W805" s="34">
        <f t="shared" si="52"/>
        <v>1906.03</v>
      </c>
      <c r="X805" s="10"/>
      <c r="Y805" s="10"/>
      <c r="Z805" s="10"/>
      <c r="AA805" s="10"/>
      <c r="AB805" s="10"/>
      <c r="AC805" s="10"/>
      <c r="AD805" s="10"/>
      <c r="AE805" s="10"/>
      <c r="AF805" s="10"/>
      <c r="AG805" s="10"/>
      <c r="AH805" s="10"/>
      <c r="AI805" s="10"/>
    </row>
    <row r="806" spans="1:35" ht="15.75" customHeight="1" x14ac:dyDescent="0.25">
      <c r="A806" s="6">
        <v>1781</v>
      </c>
      <c r="B806" s="11" t="s">
        <v>112</v>
      </c>
      <c r="C806" s="11" t="s">
        <v>5599</v>
      </c>
      <c r="D806" s="11" t="s">
        <v>5812</v>
      </c>
      <c r="E806" s="12">
        <v>17054</v>
      </c>
      <c r="F806" s="17">
        <v>43955</v>
      </c>
      <c r="G806" s="12">
        <v>43833</v>
      </c>
      <c r="H806" s="11" t="s">
        <v>134</v>
      </c>
      <c r="I806" s="14" t="s">
        <v>5813</v>
      </c>
      <c r="J806" s="11" t="s">
        <v>5814</v>
      </c>
      <c r="K806" s="11" t="s">
        <v>82</v>
      </c>
      <c r="L806" s="14" t="s">
        <v>5815</v>
      </c>
      <c r="M806" s="11" t="s">
        <v>5816</v>
      </c>
      <c r="N806" s="15">
        <v>5.94</v>
      </c>
      <c r="O806" s="15" t="str">
        <f>VLOOKUP(A806,Result!A:D,2,FALSE)</f>
        <v>No</v>
      </c>
      <c r="P806" s="15">
        <f>VLOOKUP(A806,Result!A:D,4,FALSE)</f>
        <v>5.7149999999999999</v>
      </c>
      <c r="Q806" s="16">
        <f>VLOOKUP(A806,Result!A:D,3,FALSE)</f>
        <v>0.30499999999999999</v>
      </c>
      <c r="R806" s="16">
        <f>VLOOKUP(A806,Result!A:E,5,FALSE)</f>
        <v>0.111</v>
      </c>
      <c r="S806" s="28">
        <f>P806+Q806+R806</f>
        <v>6.1309999999999993</v>
      </c>
      <c r="T806" s="32">
        <f t="shared" si="50"/>
        <v>249.59999999999997</v>
      </c>
      <c r="U806" s="32">
        <f t="shared" si="51"/>
        <v>4475.6299999999992</v>
      </c>
      <c r="V806" s="33">
        <f t="shared" si="49"/>
        <v>328.5</v>
      </c>
      <c r="W806" s="34">
        <f t="shared" si="52"/>
        <v>4804.1299999999992</v>
      </c>
      <c r="X806" s="10"/>
      <c r="Y806" s="10"/>
      <c r="Z806" s="10"/>
      <c r="AA806" s="10"/>
      <c r="AB806" s="10"/>
      <c r="AC806" s="10"/>
      <c r="AD806" s="10"/>
      <c r="AE806" s="10"/>
      <c r="AF806" s="10"/>
      <c r="AG806" s="10"/>
      <c r="AH806" s="10"/>
      <c r="AI806" s="10"/>
    </row>
    <row r="807" spans="1:35" ht="15.75" customHeight="1" x14ac:dyDescent="0.25">
      <c r="A807" s="6">
        <v>1782</v>
      </c>
      <c r="B807" s="11" t="s">
        <v>112</v>
      </c>
      <c r="C807" s="11" t="s">
        <v>5599</v>
      </c>
      <c r="D807" s="11" t="s">
        <v>5817</v>
      </c>
      <c r="E807" s="12">
        <v>18953</v>
      </c>
      <c r="F807" s="17">
        <v>43936</v>
      </c>
      <c r="G807" s="12">
        <v>43889</v>
      </c>
      <c r="H807" s="11" t="s">
        <v>114</v>
      </c>
      <c r="I807" s="14" t="s">
        <v>5818</v>
      </c>
      <c r="J807" s="11" t="s">
        <v>80</v>
      </c>
      <c r="K807" s="11" t="s">
        <v>82</v>
      </c>
      <c r="L807" s="14" t="s">
        <v>82</v>
      </c>
      <c r="M807" s="11" t="s">
        <v>5819</v>
      </c>
      <c r="N807" s="15">
        <v>1.77</v>
      </c>
      <c r="O807" s="15" t="str">
        <f>VLOOKUP(A807,Result!A:D,2,FALSE)</f>
        <v>No</v>
      </c>
      <c r="P807" s="15">
        <f>VLOOKUP(A807,Result!A:D,4,FALSE)</f>
        <v>1.589</v>
      </c>
      <c r="Q807" s="16">
        <f>VLOOKUP(A807,Result!A:D,3,FALSE)</f>
        <v>0</v>
      </c>
      <c r="R807" s="16">
        <f>VLOOKUP(A807,Result!A:E,5,FALSE)</f>
        <v>0</v>
      </c>
      <c r="S807" s="28">
        <f>P807+Q807+R807</f>
        <v>1.589</v>
      </c>
      <c r="T807" s="32">
        <f t="shared" si="50"/>
        <v>0</v>
      </c>
      <c r="U807" s="32">
        <f t="shared" si="51"/>
        <v>1159.97</v>
      </c>
      <c r="V807" s="33">
        <f t="shared" si="49"/>
        <v>328.5</v>
      </c>
      <c r="W807" s="34">
        <f t="shared" si="52"/>
        <v>1488.47</v>
      </c>
      <c r="X807" s="10"/>
      <c r="Y807" s="10"/>
      <c r="Z807" s="10"/>
      <c r="AA807" s="10"/>
      <c r="AB807" s="10"/>
      <c r="AC807" s="10"/>
      <c r="AD807" s="10"/>
      <c r="AE807" s="10"/>
      <c r="AF807" s="10"/>
      <c r="AG807" s="10"/>
      <c r="AH807" s="10"/>
      <c r="AI807" s="10"/>
    </row>
    <row r="808" spans="1:35" ht="15.75" customHeight="1" x14ac:dyDescent="0.25">
      <c r="A808" s="6">
        <v>1783</v>
      </c>
      <c r="B808" s="11" t="s">
        <v>112</v>
      </c>
      <c r="C808" s="11" t="s">
        <v>5599</v>
      </c>
      <c r="D808" s="11" t="s">
        <v>5820</v>
      </c>
      <c r="E808" s="12">
        <v>19343</v>
      </c>
      <c r="F808" s="17">
        <v>43957</v>
      </c>
      <c r="G808" s="12">
        <v>43894</v>
      </c>
      <c r="H808" s="11" t="s">
        <v>114</v>
      </c>
      <c r="I808" s="14" t="s">
        <v>5821</v>
      </c>
      <c r="J808" s="11" t="s">
        <v>5822</v>
      </c>
      <c r="K808" s="11" t="s">
        <v>82</v>
      </c>
      <c r="L808" s="14" t="s">
        <v>82</v>
      </c>
      <c r="M808" s="11" t="s">
        <v>5823</v>
      </c>
      <c r="N808" s="15">
        <v>0.99</v>
      </c>
      <c r="O808" s="15" t="str">
        <f>VLOOKUP(A808,Result!A:D,2,FALSE)</f>
        <v>No</v>
      </c>
      <c r="P808" s="15">
        <f>VLOOKUP(A808,Result!A:D,4,FALSE)</f>
        <v>0.82899999999999996</v>
      </c>
      <c r="Q808" s="16">
        <f>VLOOKUP(A808,Result!A:D,3,FALSE)</f>
        <v>0</v>
      </c>
      <c r="R808" s="16">
        <f>VLOOKUP(A808,Result!A:E,5,FALSE)</f>
        <v>0</v>
      </c>
      <c r="S808" s="28">
        <f>P808+Q808+R808</f>
        <v>0.82899999999999996</v>
      </c>
      <c r="T808" s="32">
        <f t="shared" si="50"/>
        <v>0</v>
      </c>
      <c r="U808" s="32">
        <f t="shared" si="51"/>
        <v>605.16999999999996</v>
      </c>
      <c r="V808" s="33">
        <f t="shared" si="49"/>
        <v>328.5</v>
      </c>
      <c r="W808" s="34">
        <f t="shared" si="52"/>
        <v>933.67</v>
      </c>
      <c r="X808" s="10"/>
      <c r="Y808" s="10"/>
      <c r="Z808" s="10"/>
      <c r="AA808" s="10"/>
      <c r="AB808" s="10"/>
      <c r="AC808" s="10"/>
      <c r="AD808" s="10"/>
      <c r="AE808" s="10"/>
      <c r="AF808" s="10"/>
      <c r="AG808" s="10"/>
      <c r="AH808" s="10"/>
      <c r="AI808" s="10"/>
    </row>
    <row r="809" spans="1:35" ht="15.75" customHeight="1" x14ac:dyDescent="0.25">
      <c r="A809" s="6">
        <v>1784</v>
      </c>
      <c r="B809" s="11" t="s">
        <v>112</v>
      </c>
      <c r="C809" s="11" t="s">
        <v>5599</v>
      </c>
      <c r="D809" s="11" t="s">
        <v>5824</v>
      </c>
      <c r="E809" s="12">
        <v>19417</v>
      </c>
      <c r="F809" s="17">
        <v>43959</v>
      </c>
      <c r="G809" s="12">
        <v>43894</v>
      </c>
      <c r="H809" s="11" t="s">
        <v>114</v>
      </c>
      <c r="I809" s="14" t="s">
        <v>5825</v>
      </c>
      <c r="J809" s="11" t="s">
        <v>80</v>
      </c>
      <c r="K809" s="11" t="s">
        <v>5787</v>
      </c>
      <c r="L809" s="14" t="s">
        <v>82</v>
      </c>
      <c r="M809" s="11" t="s">
        <v>5826</v>
      </c>
      <c r="N809" s="15">
        <v>3.43</v>
      </c>
      <c r="O809" s="15" t="str">
        <f>VLOOKUP(A809,Result!A:D,2,FALSE)</f>
        <v>No</v>
      </c>
      <c r="P809" s="15">
        <f>VLOOKUP(A809,Result!A:D,4,FALSE)</f>
        <v>2.6019999999999999</v>
      </c>
      <c r="Q809" s="16">
        <f>VLOOKUP(A809,Result!A:D,3,FALSE)</f>
        <v>0</v>
      </c>
      <c r="R809" s="16">
        <f>VLOOKUP(A809,Result!A:E,5,FALSE)</f>
        <v>0</v>
      </c>
      <c r="S809" s="28">
        <f>P809+Q809+R809</f>
        <v>2.6019999999999999</v>
      </c>
      <c r="T809" s="32">
        <f t="shared" si="50"/>
        <v>0</v>
      </c>
      <c r="U809" s="32">
        <f t="shared" si="51"/>
        <v>1899.4599999999998</v>
      </c>
      <c r="V809" s="33">
        <f t="shared" si="49"/>
        <v>328.5</v>
      </c>
      <c r="W809" s="34">
        <f t="shared" si="52"/>
        <v>2227.96</v>
      </c>
      <c r="X809" s="10"/>
      <c r="Y809" s="10"/>
      <c r="Z809" s="10"/>
      <c r="AA809" s="10"/>
      <c r="AB809" s="10"/>
      <c r="AC809" s="10"/>
      <c r="AD809" s="10"/>
      <c r="AE809" s="10"/>
      <c r="AF809" s="10"/>
      <c r="AG809" s="10"/>
      <c r="AH809" s="10"/>
      <c r="AI809" s="10"/>
    </row>
    <row r="810" spans="1:35" ht="15.75" customHeight="1" x14ac:dyDescent="0.25">
      <c r="A810" s="6">
        <v>1785</v>
      </c>
      <c r="B810" s="11" t="s">
        <v>112</v>
      </c>
      <c r="C810" s="11" t="s">
        <v>5599</v>
      </c>
      <c r="D810" s="11" t="s">
        <v>5827</v>
      </c>
      <c r="E810" s="12">
        <v>16420</v>
      </c>
      <c r="F810" s="17">
        <v>43949</v>
      </c>
      <c r="G810" s="12">
        <v>43892</v>
      </c>
      <c r="H810" s="11" t="s">
        <v>114</v>
      </c>
      <c r="I810" s="14" t="s">
        <v>5828</v>
      </c>
      <c r="J810" s="11" t="s">
        <v>80</v>
      </c>
      <c r="K810" s="11" t="s">
        <v>5829</v>
      </c>
      <c r="L810" s="14" t="s">
        <v>82</v>
      </c>
      <c r="M810" s="11" t="s">
        <v>5830</v>
      </c>
      <c r="N810" s="15">
        <v>1.91</v>
      </c>
      <c r="O810" s="15" t="str">
        <f>VLOOKUP(A810,Result!A:D,2,FALSE)</f>
        <v>No</v>
      </c>
      <c r="P810" s="15">
        <f>VLOOKUP(A810,Result!A:D,4,FALSE)</f>
        <v>1.008</v>
      </c>
      <c r="Q810" s="16">
        <f>VLOOKUP(A810,Result!A:D,3,FALSE)</f>
        <v>0</v>
      </c>
      <c r="R810" s="16">
        <f>VLOOKUP(A810,Result!A:E,5,FALSE)</f>
        <v>0</v>
      </c>
      <c r="S810" s="28">
        <f>P810+Q810+R810</f>
        <v>1.008</v>
      </c>
      <c r="T810" s="32">
        <f t="shared" si="50"/>
        <v>0</v>
      </c>
      <c r="U810" s="32">
        <f t="shared" si="51"/>
        <v>735.84</v>
      </c>
      <c r="V810" s="33">
        <f t="shared" si="49"/>
        <v>328.5</v>
      </c>
      <c r="W810" s="34">
        <f t="shared" si="52"/>
        <v>1064.3400000000001</v>
      </c>
      <c r="X810" s="10"/>
      <c r="Y810" s="10"/>
      <c r="Z810" s="10"/>
      <c r="AA810" s="10"/>
      <c r="AB810" s="10"/>
      <c r="AC810" s="10"/>
      <c r="AD810" s="10"/>
      <c r="AE810" s="10"/>
      <c r="AF810" s="10"/>
      <c r="AG810" s="10"/>
      <c r="AH810" s="10"/>
      <c r="AI810" s="10"/>
    </row>
    <row r="811" spans="1:35" ht="15.75" customHeight="1" x14ac:dyDescent="0.25">
      <c r="A811" s="6">
        <v>1786</v>
      </c>
      <c r="B811" s="11" t="s">
        <v>112</v>
      </c>
      <c r="C811" s="11" t="s">
        <v>5599</v>
      </c>
      <c r="D811" s="11" t="s">
        <v>5831</v>
      </c>
      <c r="E811" s="12">
        <v>23913</v>
      </c>
      <c r="F811" s="23"/>
      <c r="G811" s="12">
        <v>43931</v>
      </c>
      <c r="H811" s="11" t="s">
        <v>134</v>
      </c>
      <c r="I811" s="14" t="s">
        <v>5832</v>
      </c>
      <c r="J811" s="11" t="s">
        <v>5833</v>
      </c>
      <c r="K811" s="11" t="s">
        <v>82</v>
      </c>
      <c r="L811" s="14" t="s">
        <v>5834</v>
      </c>
      <c r="M811" s="11" t="s">
        <v>5835</v>
      </c>
      <c r="N811" s="15" t="s">
        <v>85</v>
      </c>
      <c r="O811" s="15" t="str">
        <f>VLOOKUP(A811,Result!A:D,2,FALSE)</f>
        <v>No</v>
      </c>
      <c r="P811" s="15">
        <f>VLOOKUP(A811,Result!A:D,4,FALSE)</f>
        <v>1.056</v>
      </c>
      <c r="Q811" s="16">
        <f>VLOOKUP(A811,Result!A:D,3,FALSE)</f>
        <v>0.61899999999999999</v>
      </c>
      <c r="R811" s="16">
        <f>VLOOKUP(A811,Result!A:E,5,FALSE)</f>
        <v>0</v>
      </c>
      <c r="S811" s="28">
        <f>P811+Q811+R811</f>
        <v>1.675</v>
      </c>
      <c r="T811" s="32">
        <f t="shared" si="50"/>
        <v>371.4</v>
      </c>
      <c r="U811" s="32">
        <f t="shared" si="51"/>
        <v>1222.75</v>
      </c>
      <c r="V811" s="33">
        <f t="shared" si="49"/>
        <v>328.5</v>
      </c>
      <c r="W811" s="34">
        <f t="shared" si="52"/>
        <v>1551.25</v>
      </c>
      <c r="X811" s="10"/>
      <c r="Y811" s="10"/>
      <c r="Z811" s="10"/>
      <c r="AA811" s="10"/>
      <c r="AB811" s="10"/>
      <c r="AC811" s="10"/>
      <c r="AD811" s="10"/>
      <c r="AE811" s="10"/>
      <c r="AF811" s="10"/>
      <c r="AG811" s="10"/>
      <c r="AH811" s="10"/>
      <c r="AI811" s="10"/>
    </row>
    <row r="812" spans="1:35" ht="15.75" customHeight="1" x14ac:dyDescent="0.25">
      <c r="A812" s="6">
        <v>1787</v>
      </c>
      <c r="B812" s="11" t="s">
        <v>112</v>
      </c>
      <c r="C812" s="11" t="s">
        <v>5599</v>
      </c>
      <c r="D812" s="11" t="s">
        <v>5836</v>
      </c>
      <c r="E812" s="12">
        <v>16316</v>
      </c>
      <c r="F812" s="17">
        <v>44092</v>
      </c>
      <c r="G812" s="12">
        <v>43893</v>
      </c>
      <c r="H812" s="11" t="s">
        <v>114</v>
      </c>
      <c r="I812" s="14" t="s">
        <v>5837</v>
      </c>
      <c r="J812" s="11" t="s">
        <v>80</v>
      </c>
      <c r="K812" s="11" t="s">
        <v>82</v>
      </c>
      <c r="L812" s="14" t="s">
        <v>82</v>
      </c>
      <c r="M812" s="11" t="s">
        <v>1717</v>
      </c>
      <c r="N812" s="15">
        <v>0.59</v>
      </c>
      <c r="O812" s="15" t="str">
        <f>VLOOKUP(A812,Result!A:D,2,FALSE)</f>
        <v>No</v>
      </c>
      <c r="P812" s="15">
        <f>VLOOKUP(A812,Result!A:D,4,FALSE)</f>
        <v>0.96799999999999997</v>
      </c>
      <c r="Q812" s="16">
        <f>VLOOKUP(A812,Result!A:D,3,FALSE)</f>
        <v>0</v>
      </c>
      <c r="R812" s="16">
        <f>VLOOKUP(A812,Result!A:E,5,FALSE)</f>
        <v>0</v>
      </c>
      <c r="S812" s="28">
        <f>P812+Q812+R812</f>
        <v>0.96799999999999997</v>
      </c>
      <c r="T812" s="32">
        <f t="shared" si="50"/>
        <v>0</v>
      </c>
      <c r="U812" s="32">
        <f t="shared" si="51"/>
        <v>706.64</v>
      </c>
      <c r="V812" s="33">
        <f t="shared" si="49"/>
        <v>328.5</v>
      </c>
      <c r="W812" s="34">
        <f t="shared" si="52"/>
        <v>1035.1399999999999</v>
      </c>
      <c r="X812" s="10"/>
      <c r="Y812" s="10"/>
      <c r="Z812" s="10"/>
      <c r="AA812" s="10"/>
      <c r="AB812" s="10"/>
      <c r="AC812" s="10"/>
      <c r="AD812" s="10"/>
      <c r="AE812" s="10"/>
      <c r="AF812" s="10"/>
      <c r="AG812" s="10"/>
      <c r="AH812" s="10"/>
      <c r="AI812" s="10"/>
    </row>
    <row r="813" spans="1:35" ht="15.75" customHeight="1" x14ac:dyDescent="0.25">
      <c r="A813" s="6">
        <v>1788</v>
      </c>
      <c r="B813" s="11" t="s">
        <v>112</v>
      </c>
      <c r="C813" s="11" t="s">
        <v>5599</v>
      </c>
      <c r="D813" s="11" t="s">
        <v>5838</v>
      </c>
      <c r="E813" s="12">
        <v>15332</v>
      </c>
      <c r="F813" s="17">
        <v>44020</v>
      </c>
      <c r="G813" s="12">
        <v>43833</v>
      </c>
      <c r="H813" s="11" t="s">
        <v>134</v>
      </c>
      <c r="I813" s="14" t="s">
        <v>5839</v>
      </c>
      <c r="J813" s="11" t="s">
        <v>5840</v>
      </c>
      <c r="K813" s="11" t="s">
        <v>5841</v>
      </c>
      <c r="L813" s="14" t="s">
        <v>5842</v>
      </c>
      <c r="M813" s="11" t="s">
        <v>94</v>
      </c>
      <c r="N813" s="15">
        <v>5.04</v>
      </c>
      <c r="O813" s="15" t="str">
        <f>VLOOKUP(A813,Result!A:D,2,FALSE)</f>
        <v>No</v>
      </c>
      <c r="P813" s="15">
        <f>VLOOKUP(A813,Result!A:D,4,FALSE)</f>
        <v>3.32</v>
      </c>
      <c r="Q813" s="16">
        <f>VLOOKUP(A813,Result!A:D,3,FALSE)</f>
        <v>6.8000000000000005E-2</v>
      </c>
      <c r="R813" s="16">
        <f>VLOOKUP(A813,Result!A:E,5,FALSE)</f>
        <v>0</v>
      </c>
      <c r="S813" s="28">
        <f>P813+Q813+R813</f>
        <v>3.3879999999999999</v>
      </c>
      <c r="T813" s="32">
        <f t="shared" si="50"/>
        <v>40.799999999999997</v>
      </c>
      <c r="U813" s="32">
        <f t="shared" si="51"/>
        <v>2473.2399999999998</v>
      </c>
      <c r="V813" s="33">
        <f t="shared" si="49"/>
        <v>328.5</v>
      </c>
      <c r="W813" s="34">
        <f t="shared" si="52"/>
        <v>2801.74</v>
      </c>
      <c r="X813" s="10"/>
      <c r="Y813" s="10"/>
      <c r="Z813" s="10"/>
      <c r="AA813" s="10"/>
      <c r="AB813" s="10"/>
      <c r="AC813" s="10"/>
      <c r="AD813" s="10"/>
      <c r="AE813" s="10"/>
      <c r="AF813" s="10"/>
      <c r="AG813" s="10"/>
      <c r="AH813" s="10"/>
      <c r="AI813" s="10"/>
    </row>
    <row r="814" spans="1:35" ht="15.75" customHeight="1" x14ac:dyDescent="0.25">
      <c r="A814" s="6">
        <v>1789</v>
      </c>
      <c r="B814" s="11" t="s">
        <v>112</v>
      </c>
      <c r="C814" s="11" t="s">
        <v>5599</v>
      </c>
      <c r="D814" s="11" t="s">
        <v>5843</v>
      </c>
      <c r="E814" s="12">
        <v>18974</v>
      </c>
      <c r="F814" s="17">
        <v>43964</v>
      </c>
      <c r="G814" s="12">
        <v>43894</v>
      </c>
      <c r="H814" s="11" t="s">
        <v>114</v>
      </c>
      <c r="I814" s="14" t="s">
        <v>5844</v>
      </c>
      <c r="J814" s="11" t="s">
        <v>80</v>
      </c>
      <c r="K814" s="11" t="s">
        <v>82</v>
      </c>
      <c r="L814" s="14" t="s">
        <v>5845</v>
      </c>
      <c r="M814" s="11"/>
      <c r="N814" s="15">
        <v>3.49</v>
      </c>
      <c r="O814" s="15" t="str">
        <f>VLOOKUP(A814,Result!A:D,2,FALSE)</f>
        <v>No</v>
      </c>
      <c r="P814" s="15">
        <f>VLOOKUP(A814,Result!A:D,4,FALSE)</f>
        <v>2.0990000000000002</v>
      </c>
      <c r="Q814" s="16">
        <f>VLOOKUP(A814,Result!A:D,3,FALSE)</f>
        <v>0.36799999999999999</v>
      </c>
      <c r="R814" s="16">
        <f>VLOOKUP(A814,Result!A:E,5,FALSE)</f>
        <v>0</v>
      </c>
      <c r="S814" s="28">
        <f>P814+Q814+R814</f>
        <v>2.4670000000000001</v>
      </c>
      <c r="T814" s="32">
        <f t="shared" si="50"/>
        <v>220.79999999999998</v>
      </c>
      <c r="U814" s="32">
        <f t="shared" si="51"/>
        <v>1800.91</v>
      </c>
      <c r="V814" s="33">
        <f t="shared" ref="V814:V877" si="53">SUM(0.45*73/0.1)</f>
        <v>328.5</v>
      </c>
      <c r="W814" s="34">
        <f t="shared" si="52"/>
        <v>2129.41</v>
      </c>
      <c r="X814" s="10"/>
      <c r="Y814" s="10"/>
      <c r="Z814" s="10"/>
      <c r="AA814" s="10"/>
      <c r="AB814" s="10"/>
      <c r="AC814" s="10"/>
      <c r="AD814" s="10"/>
      <c r="AE814" s="10"/>
      <c r="AF814" s="10"/>
      <c r="AG814" s="10"/>
      <c r="AH814" s="10"/>
      <c r="AI814" s="10"/>
    </row>
    <row r="815" spans="1:35" ht="15.75" customHeight="1" x14ac:dyDescent="0.25">
      <c r="A815" s="6">
        <v>1790</v>
      </c>
      <c r="B815" s="11" t="s">
        <v>112</v>
      </c>
      <c r="C815" s="11" t="s">
        <v>5599</v>
      </c>
      <c r="D815" s="11" t="s">
        <v>5846</v>
      </c>
      <c r="E815" s="12">
        <v>13095</v>
      </c>
      <c r="F815" s="19"/>
      <c r="G815" s="12">
        <v>43908</v>
      </c>
      <c r="H815" s="11" t="s">
        <v>114</v>
      </c>
      <c r="I815" s="14" t="s">
        <v>5847</v>
      </c>
      <c r="J815" s="11" t="s">
        <v>80</v>
      </c>
      <c r="K815" s="11" t="s">
        <v>5848</v>
      </c>
      <c r="L815" s="14" t="s">
        <v>82</v>
      </c>
      <c r="M815" s="11" t="s">
        <v>5849</v>
      </c>
      <c r="N815" s="15">
        <v>3.68</v>
      </c>
      <c r="O815" s="15" t="str">
        <f>VLOOKUP(A815,Result!A:D,2,FALSE)</f>
        <v>No</v>
      </c>
      <c r="P815" s="15">
        <f>VLOOKUP(A815,Result!A:D,4,FALSE)</f>
        <v>2.702</v>
      </c>
      <c r="Q815" s="16">
        <f>VLOOKUP(A815,Result!A:D,3,FALSE)</f>
        <v>0</v>
      </c>
      <c r="R815" s="16">
        <f>VLOOKUP(A815,Result!A:E,5,FALSE)</f>
        <v>0</v>
      </c>
      <c r="S815" s="28">
        <f>P815+Q815+R815</f>
        <v>2.702</v>
      </c>
      <c r="T815" s="32">
        <f t="shared" si="50"/>
        <v>0</v>
      </c>
      <c r="U815" s="32">
        <f t="shared" si="51"/>
        <v>1972.46</v>
      </c>
      <c r="V815" s="33">
        <f t="shared" si="53"/>
        <v>328.5</v>
      </c>
      <c r="W815" s="34">
        <f t="shared" si="52"/>
        <v>2300.96</v>
      </c>
      <c r="X815" s="10"/>
      <c r="Y815" s="10"/>
      <c r="Z815" s="10"/>
      <c r="AA815" s="10"/>
      <c r="AB815" s="10"/>
      <c r="AC815" s="10"/>
      <c r="AD815" s="10"/>
      <c r="AE815" s="10"/>
      <c r="AF815" s="10"/>
      <c r="AG815" s="10"/>
      <c r="AH815" s="10"/>
      <c r="AI815" s="10"/>
    </row>
    <row r="816" spans="1:35" ht="15.75" customHeight="1" x14ac:dyDescent="0.25">
      <c r="A816" s="6">
        <v>1791</v>
      </c>
      <c r="B816" s="11" t="s">
        <v>112</v>
      </c>
      <c r="C816" s="11" t="s">
        <v>5599</v>
      </c>
      <c r="D816" s="11" t="s">
        <v>5850</v>
      </c>
      <c r="E816" s="12">
        <v>20462</v>
      </c>
      <c r="F816" s="13">
        <v>43990</v>
      </c>
      <c r="G816" s="12">
        <v>43894</v>
      </c>
      <c r="H816" s="11" t="s">
        <v>114</v>
      </c>
      <c r="I816" s="14" t="s">
        <v>5851</v>
      </c>
      <c r="J816" s="11" t="s">
        <v>5852</v>
      </c>
      <c r="K816" s="11" t="s">
        <v>82</v>
      </c>
      <c r="L816" s="14" t="s">
        <v>5853</v>
      </c>
      <c r="M816" s="11"/>
      <c r="N816" s="15">
        <v>1.33</v>
      </c>
      <c r="O816" s="15" t="str">
        <f>VLOOKUP(A816,Result!A:D,2,FALSE)</f>
        <v>No</v>
      </c>
      <c r="P816" s="15">
        <f>VLOOKUP(A816,Result!A:D,4,FALSE)</f>
        <v>1.28</v>
      </c>
      <c r="Q816" s="16">
        <f>VLOOKUP(A816,Result!A:D,3,FALSE)</f>
        <v>0.73299999999999998</v>
      </c>
      <c r="R816" s="16">
        <f>VLOOKUP(A816,Result!A:E,5,FALSE)</f>
        <v>0</v>
      </c>
      <c r="S816" s="28">
        <f>P816+Q816+R816</f>
        <v>2.0129999999999999</v>
      </c>
      <c r="T816" s="32">
        <f t="shared" si="50"/>
        <v>439.79999999999995</v>
      </c>
      <c r="U816" s="32">
        <f t="shared" si="51"/>
        <v>1469.4899999999998</v>
      </c>
      <c r="V816" s="33">
        <f t="shared" si="53"/>
        <v>328.5</v>
      </c>
      <c r="W816" s="34">
        <f t="shared" si="52"/>
        <v>1797.9899999999998</v>
      </c>
      <c r="X816" s="10"/>
      <c r="Y816" s="10"/>
      <c r="Z816" s="10"/>
      <c r="AA816" s="10"/>
      <c r="AB816" s="10"/>
      <c r="AC816" s="10"/>
      <c r="AD816" s="10"/>
      <c r="AE816" s="10"/>
      <c r="AF816" s="10"/>
      <c r="AG816" s="10"/>
      <c r="AH816" s="10"/>
      <c r="AI816" s="10"/>
    </row>
    <row r="817" spans="1:35" ht="15.75" customHeight="1" x14ac:dyDescent="0.25">
      <c r="A817" s="6">
        <v>1792</v>
      </c>
      <c r="B817" s="11" t="s">
        <v>112</v>
      </c>
      <c r="C817" s="11" t="s">
        <v>5599</v>
      </c>
      <c r="D817" s="11" t="s">
        <v>5854</v>
      </c>
      <c r="E817" s="12">
        <v>19122</v>
      </c>
      <c r="F817" s="17">
        <v>44027</v>
      </c>
      <c r="G817" s="12">
        <v>43894</v>
      </c>
      <c r="H817" s="11" t="s">
        <v>114</v>
      </c>
      <c r="I817" s="14" t="s">
        <v>5855</v>
      </c>
      <c r="J817" s="11" t="s">
        <v>5856</v>
      </c>
      <c r="K817" s="11" t="s">
        <v>82</v>
      </c>
      <c r="L817" s="14" t="s">
        <v>82</v>
      </c>
      <c r="M817" s="11" t="s">
        <v>5857</v>
      </c>
      <c r="N817" s="15">
        <v>2.61</v>
      </c>
      <c r="O817" s="15" t="str">
        <f>VLOOKUP(A817,Result!A:D,2,FALSE)</f>
        <v>No</v>
      </c>
      <c r="P817" s="15">
        <f>VLOOKUP(A817,Result!A:D,4,FALSE)</f>
        <v>1.161</v>
      </c>
      <c r="Q817" s="16">
        <f>VLOOKUP(A817,Result!A:D,3,FALSE)</f>
        <v>0</v>
      </c>
      <c r="R817" s="16">
        <f>VLOOKUP(A817,Result!A:E,5,FALSE)</f>
        <v>0</v>
      </c>
      <c r="S817" s="28">
        <f>P817+Q817+R817</f>
        <v>1.161</v>
      </c>
      <c r="T817" s="32">
        <f t="shared" si="50"/>
        <v>0</v>
      </c>
      <c r="U817" s="32">
        <f t="shared" si="51"/>
        <v>847.53</v>
      </c>
      <c r="V817" s="33">
        <f t="shared" si="53"/>
        <v>328.5</v>
      </c>
      <c r="W817" s="34">
        <f t="shared" si="52"/>
        <v>1176.03</v>
      </c>
      <c r="X817" s="10"/>
      <c r="Y817" s="10"/>
      <c r="Z817" s="10"/>
      <c r="AA817" s="10"/>
      <c r="AB817" s="10"/>
      <c r="AC817" s="10"/>
      <c r="AD817" s="10"/>
      <c r="AE817" s="10"/>
      <c r="AF817" s="10"/>
      <c r="AG817" s="10"/>
      <c r="AH817" s="10"/>
      <c r="AI817" s="10"/>
    </row>
    <row r="818" spans="1:35" ht="15.75" customHeight="1" x14ac:dyDescent="0.25">
      <c r="A818" s="6">
        <v>1793</v>
      </c>
      <c r="B818" s="11" t="s">
        <v>112</v>
      </c>
      <c r="C818" s="11" t="s">
        <v>5599</v>
      </c>
      <c r="D818" s="11" t="s">
        <v>5858</v>
      </c>
      <c r="E818" s="12">
        <v>16300</v>
      </c>
      <c r="F818" s="17">
        <v>43965</v>
      </c>
      <c r="G818" s="12">
        <v>43864</v>
      </c>
      <c r="H818" s="11" t="s">
        <v>134</v>
      </c>
      <c r="I818" s="14" t="s">
        <v>5859</v>
      </c>
      <c r="J818" s="11" t="s">
        <v>80</v>
      </c>
      <c r="K818" s="11" t="s">
        <v>5860</v>
      </c>
      <c r="L818" s="14" t="s">
        <v>82</v>
      </c>
      <c r="M818" s="11" t="s">
        <v>5861</v>
      </c>
      <c r="N818" s="15">
        <v>2.88</v>
      </c>
      <c r="O818" s="15" t="str">
        <f>VLOOKUP(A818,Result!A:D,2,FALSE)</f>
        <v>No</v>
      </c>
      <c r="P818" s="15">
        <f>VLOOKUP(A818,Result!A:D,4,FALSE)</f>
        <v>3.1880000000000002</v>
      </c>
      <c r="Q818" s="16">
        <f>VLOOKUP(A818,Result!A:D,3,FALSE)</f>
        <v>0</v>
      </c>
      <c r="R818" s="16">
        <f>VLOOKUP(A818,Result!A:E,5,FALSE)</f>
        <v>0</v>
      </c>
      <c r="S818" s="28">
        <f>P818+Q818+R818</f>
        <v>3.1880000000000002</v>
      </c>
      <c r="T818" s="32">
        <f t="shared" si="50"/>
        <v>0</v>
      </c>
      <c r="U818" s="32">
        <f t="shared" si="51"/>
        <v>2327.2400000000002</v>
      </c>
      <c r="V818" s="33">
        <f t="shared" si="53"/>
        <v>328.5</v>
      </c>
      <c r="W818" s="34">
        <f t="shared" si="52"/>
        <v>2655.7400000000002</v>
      </c>
      <c r="X818" s="10"/>
      <c r="Y818" s="10"/>
      <c r="Z818" s="10"/>
      <c r="AA818" s="10"/>
      <c r="AB818" s="10"/>
      <c r="AC818" s="10"/>
      <c r="AD818" s="10"/>
      <c r="AE818" s="10"/>
      <c r="AF818" s="10"/>
      <c r="AG818" s="10"/>
      <c r="AH818" s="10"/>
      <c r="AI818" s="10"/>
    </row>
    <row r="819" spans="1:35" ht="15.75" customHeight="1" x14ac:dyDescent="0.25">
      <c r="A819" s="6">
        <v>1794</v>
      </c>
      <c r="B819" s="11" t="s">
        <v>112</v>
      </c>
      <c r="C819" s="11" t="s">
        <v>5599</v>
      </c>
      <c r="D819" s="11" t="s">
        <v>5862</v>
      </c>
      <c r="E819" s="12">
        <v>14310</v>
      </c>
      <c r="F819" s="17">
        <v>43952</v>
      </c>
      <c r="G819" s="12">
        <v>43894</v>
      </c>
      <c r="H819" s="11" t="s">
        <v>114</v>
      </c>
      <c r="I819" s="14" t="s">
        <v>5863</v>
      </c>
      <c r="J819" s="11" t="s">
        <v>80</v>
      </c>
      <c r="K819" s="11" t="s">
        <v>5864</v>
      </c>
      <c r="L819" s="14" t="s">
        <v>5865</v>
      </c>
      <c r="M819" s="11" t="s">
        <v>5866</v>
      </c>
      <c r="N819" s="15">
        <v>3.88</v>
      </c>
      <c r="O819" s="15" t="str">
        <f>VLOOKUP(A819,Result!A:D,2,FALSE)</f>
        <v>No</v>
      </c>
      <c r="P819" s="15">
        <f>VLOOKUP(A819,Result!A:D,4,FALSE)</f>
        <v>2.1920000000000002</v>
      </c>
      <c r="Q819" s="16">
        <f>VLOOKUP(A819,Result!A:D,3,FALSE)</f>
        <v>0.498</v>
      </c>
      <c r="R819" s="16">
        <f>VLOOKUP(A819,Result!A:E,5,FALSE)</f>
        <v>0</v>
      </c>
      <c r="S819" s="28">
        <f>P819+Q819+R819</f>
        <v>2.6900000000000004</v>
      </c>
      <c r="T819" s="32">
        <f t="shared" si="50"/>
        <v>298.79999999999995</v>
      </c>
      <c r="U819" s="32">
        <f t="shared" si="51"/>
        <v>1963.7000000000003</v>
      </c>
      <c r="V819" s="33">
        <f t="shared" si="53"/>
        <v>328.5</v>
      </c>
      <c r="W819" s="34">
        <f t="shared" si="52"/>
        <v>2292.2000000000003</v>
      </c>
      <c r="X819" s="10"/>
      <c r="Y819" s="10"/>
      <c r="Z819" s="10"/>
      <c r="AA819" s="10"/>
      <c r="AB819" s="10"/>
      <c r="AC819" s="10"/>
      <c r="AD819" s="10"/>
      <c r="AE819" s="10"/>
      <c r="AF819" s="10"/>
      <c r="AG819" s="10"/>
      <c r="AH819" s="10"/>
      <c r="AI819" s="10"/>
    </row>
    <row r="820" spans="1:35" ht="15.75" customHeight="1" x14ac:dyDescent="0.25">
      <c r="A820" s="6">
        <v>1795</v>
      </c>
      <c r="B820" s="11" t="s">
        <v>112</v>
      </c>
      <c r="C820" s="11" t="s">
        <v>5599</v>
      </c>
      <c r="D820" s="11" t="s">
        <v>5867</v>
      </c>
      <c r="E820" s="12">
        <v>19519</v>
      </c>
      <c r="F820" s="17">
        <v>43984</v>
      </c>
      <c r="G820" s="12">
        <v>43894</v>
      </c>
      <c r="H820" s="11" t="s">
        <v>114</v>
      </c>
      <c r="I820" s="14" t="s">
        <v>5868</v>
      </c>
      <c r="J820" s="11" t="s">
        <v>5869</v>
      </c>
      <c r="K820" s="11" t="s">
        <v>5870</v>
      </c>
      <c r="L820" s="14" t="s">
        <v>82</v>
      </c>
      <c r="M820" s="11" t="s">
        <v>5871</v>
      </c>
      <c r="N820" s="15">
        <v>2.09</v>
      </c>
      <c r="O820" s="15" t="str">
        <f>VLOOKUP(A820,Result!A:D,2,FALSE)</f>
        <v>No</v>
      </c>
      <c r="P820" s="15">
        <f>VLOOKUP(A820,Result!A:D,4,FALSE)</f>
        <v>1.361</v>
      </c>
      <c r="Q820" s="16">
        <f>VLOOKUP(A820,Result!A:D,3,FALSE)</f>
        <v>0</v>
      </c>
      <c r="R820" s="16">
        <f>VLOOKUP(A820,Result!A:E,5,FALSE)</f>
        <v>0</v>
      </c>
      <c r="S820" s="28">
        <f>P820+Q820+R820</f>
        <v>1.361</v>
      </c>
      <c r="T820" s="32">
        <f t="shared" si="50"/>
        <v>0</v>
      </c>
      <c r="U820" s="32">
        <f t="shared" si="51"/>
        <v>993.52999999999986</v>
      </c>
      <c r="V820" s="33">
        <f t="shared" si="53"/>
        <v>328.5</v>
      </c>
      <c r="W820" s="34">
        <f t="shared" si="52"/>
        <v>1322.0299999999997</v>
      </c>
      <c r="X820" s="10"/>
      <c r="Y820" s="10"/>
      <c r="Z820" s="10"/>
      <c r="AA820" s="10"/>
      <c r="AB820" s="10"/>
      <c r="AC820" s="10"/>
      <c r="AD820" s="10"/>
      <c r="AE820" s="10"/>
      <c r="AF820" s="10"/>
      <c r="AG820" s="10"/>
      <c r="AH820" s="10"/>
      <c r="AI820" s="10"/>
    </row>
    <row r="821" spans="1:35" ht="15.75" customHeight="1" x14ac:dyDescent="0.25">
      <c r="A821" s="6">
        <v>1796</v>
      </c>
      <c r="B821" s="11" t="s">
        <v>112</v>
      </c>
      <c r="C821" s="11" t="s">
        <v>5599</v>
      </c>
      <c r="D821" s="11" t="s">
        <v>5872</v>
      </c>
      <c r="E821" s="12">
        <v>17599</v>
      </c>
      <c r="F821" s="13">
        <v>43943</v>
      </c>
      <c r="G821" s="12">
        <v>43931</v>
      </c>
      <c r="H821" s="11" t="s">
        <v>134</v>
      </c>
      <c r="I821" s="14" t="s">
        <v>97</v>
      </c>
      <c r="J821" s="11" t="s">
        <v>97</v>
      </c>
      <c r="K821" s="11" t="s">
        <v>82</v>
      </c>
      <c r="L821" s="14" t="s">
        <v>5873</v>
      </c>
      <c r="M821" s="11" t="s">
        <v>5874</v>
      </c>
      <c r="N821" s="15" t="s">
        <v>85</v>
      </c>
      <c r="O821" s="15" t="str">
        <f>VLOOKUP(A821,Result!A:D,2,FALSE)</f>
        <v>No</v>
      </c>
      <c r="P821" s="15">
        <f>VLOOKUP(A821,Result!A:D,4,FALSE)</f>
        <v>0</v>
      </c>
      <c r="Q821" s="16">
        <f>VLOOKUP(A821,Result!A:D,3,FALSE)</f>
        <v>0.36799999999999999</v>
      </c>
      <c r="R821" s="16">
        <f>VLOOKUP(A821,Result!A:E,5,FALSE)</f>
        <v>0</v>
      </c>
      <c r="S821" s="28">
        <f>P821+Q821+R821</f>
        <v>0.36799999999999999</v>
      </c>
      <c r="T821" s="32">
        <f t="shared" si="50"/>
        <v>220.79999999999998</v>
      </c>
      <c r="U821" s="32">
        <f t="shared" si="51"/>
        <v>268.64</v>
      </c>
      <c r="V821" s="33">
        <f t="shared" si="53"/>
        <v>328.5</v>
      </c>
      <c r="W821" s="34">
        <f t="shared" si="52"/>
        <v>597.14</v>
      </c>
      <c r="X821" s="10"/>
      <c r="Y821" s="10"/>
      <c r="Z821" s="10"/>
      <c r="AA821" s="10"/>
      <c r="AB821" s="10"/>
      <c r="AC821" s="10"/>
      <c r="AD821" s="10"/>
      <c r="AE821" s="10"/>
      <c r="AF821" s="10"/>
      <c r="AG821" s="10"/>
      <c r="AH821" s="10"/>
      <c r="AI821" s="10"/>
    </row>
    <row r="822" spans="1:35" ht="15.75" customHeight="1" x14ac:dyDescent="0.25">
      <c r="A822" s="6">
        <v>1797</v>
      </c>
      <c r="B822" s="11" t="s">
        <v>112</v>
      </c>
      <c r="C822" s="11" t="s">
        <v>5599</v>
      </c>
      <c r="D822" s="11" t="s">
        <v>5875</v>
      </c>
      <c r="E822" s="12">
        <v>16701</v>
      </c>
      <c r="F822" s="13">
        <v>43943</v>
      </c>
      <c r="G822" s="12">
        <v>43931</v>
      </c>
      <c r="H822" s="11" t="s">
        <v>134</v>
      </c>
      <c r="I822" s="14" t="s">
        <v>97</v>
      </c>
      <c r="J822" s="11" t="s">
        <v>97</v>
      </c>
      <c r="K822" s="11" t="s">
        <v>82</v>
      </c>
      <c r="L822" s="14" t="s">
        <v>5873</v>
      </c>
      <c r="M822" s="11" t="s">
        <v>5254</v>
      </c>
      <c r="N822" s="15" t="s">
        <v>85</v>
      </c>
      <c r="O822" s="15" t="str">
        <f>VLOOKUP(A822,Result!A:D,2,FALSE)</f>
        <v>No</v>
      </c>
      <c r="P822" s="15">
        <f>VLOOKUP(A822,Result!A:D,4,FALSE)</f>
        <v>0</v>
      </c>
      <c r="Q822" s="16">
        <f>VLOOKUP(A822,Result!A:D,3,FALSE)</f>
        <v>0.36799999999999999</v>
      </c>
      <c r="R822" s="16">
        <f>VLOOKUP(A822,Result!A:E,5,FALSE)</f>
        <v>0</v>
      </c>
      <c r="S822" s="28">
        <f>P822+Q822+R822</f>
        <v>0.36799999999999999</v>
      </c>
      <c r="T822" s="32">
        <f t="shared" ref="T822:T885" si="54">SUM((Q822+R822)*60/0.1)</f>
        <v>220.79999999999998</v>
      </c>
      <c r="U822" s="32">
        <f t="shared" ref="U822:U885" si="55">SUM(S822*73/0.1)</f>
        <v>268.64</v>
      </c>
      <c r="V822" s="33">
        <f t="shared" si="53"/>
        <v>328.5</v>
      </c>
      <c r="W822" s="34">
        <f t="shared" si="52"/>
        <v>597.14</v>
      </c>
      <c r="X822" s="10"/>
      <c r="Y822" s="10"/>
      <c r="Z822" s="10"/>
      <c r="AA822" s="10"/>
      <c r="AB822" s="10"/>
      <c r="AC822" s="10"/>
      <c r="AD822" s="10"/>
      <c r="AE822" s="10"/>
      <c r="AF822" s="10"/>
      <c r="AG822" s="10"/>
      <c r="AH822" s="10"/>
      <c r="AI822" s="10"/>
    </row>
    <row r="823" spans="1:35" ht="15.75" customHeight="1" x14ac:dyDescent="0.25">
      <c r="A823" s="6">
        <v>1798</v>
      </c>
      <c r="B823" s="11" t="s">
        <v>112</v>
      </c>
      <c r="C823" s="11" t="s">
        <v>5599</v>
      </c>
      <c r="D823" s="11" t="s">
        <v>5876</v>
      </c>
      <c r="E823" s="12">
        <v>19808</v>
      </c>
      <c r="F823" s="17">
        <v>43962</v>
      </c>
      <c r="G823" s="12">
        <v>43894</v>
      </c>
      <c r="H823" s="11" t="s">
        <v>114</v>
      </c>
      <c r="I823" s="14" t="s">
        <v>5877</v>
      </c>
      <c r="J823" s="11" t="s">
        <v>80</v>
      </c>
      <c r="K823" s="11" t="s">
        <v>5878</v>
      </c>
      <c r="L823" s="14" t="s">
        <v>82</v>
      </c>
      <c r="M823" s="11" t="s">
        <v>5879</v>
      </c>
      <c r="N823" s="15">
        <v>0.45</v>
      </c>
      <c r="O823" s="15" t="str">
        <f>VLOOKUP(A823,Result!A:D,2,FALSE)</f>
        <v>No</v>
      </c>
      <c r="P823" s="15">
        <f>VLOOKUP(A823,Result!A:D,4,FALSE)</f>
        <v>1.361</v>
      </c>
      <c r="Q823" s="16">
        <f>VLOOKUP(A823,Result!A:D,3,FALSE)</f>
        <v>0</v>
      </c>
      <c r="R823" s="16">
        <f>VLOOKUP(A823,Result!A:E,5,FALSE)</f>
        <v>0</v>
      </c>
      <c r="S823" s="28">
        <f>P823+Q823+R823</f>
        <v>1.361</v>
      </c>
      <c r="T823" s="32">
        <f t="shared" si="54"/>
        <v>0</v>
      </c>
      <c r="U823" s="32">
        <f t="shared" si="55"/>
        <v>993.52999999999986</v>
      </c>
      <c r="V823" s="33">
        <f t="shared" si="53"/>
        <v>328.5</v>
      </c>
      <c r="W823" s="34">
        <f t="shared" si="52"/>
        <v>1322.0299999999997</v>
      </c>
      <c r="X823" s="10"/>
      <c r="Y823" s="10"/>
      <c r="Z823" s="10"/>
      <c r="AA823" s="10"/>
      <c r="AB823" s="10"/>
      <c r="AC823" s="10"/>
      <c r="AD823" s="10"/>
      <c r="AE823" s="10"/>
      <c r="AF823" s="10"/>
      <c r="AG823" s="10"/>
      <c r="AH823" s="10"/>
      <c r="AI823" s="10"/>
    </row>
    <row r="824" spans="1:35" ht="15.75" customHeight="1" x14ac:dyDescent="0.25">
      <c r="A824" s="6">
        <v>1799</v>
      </c>
      <c r="B824" s="11" t="s">
        <v>112</v>
      </c>
      <c r="C824" s="11" t="s">
        <v>5599</v>
      </c>
      <c r="D824" s="11" t="s">
        <v>5880</v>
      </c>
      <c r="E824" s="12">
        <v>19251</v>
      </c>
      <c r="F824" s="19"/>
      <c r="G824" s="12">
        <v>43908</v>
      </c>
      <c r="H824" s="11" t="s">
        <v>114</v>
      </c>
      <c r="I824" s="14" t="s">
        <v>5881</v>
      </c>
      <c r="J824" s="11" t="s">
        <v>5882</v>
      </c>
      <c r="K824" s="11" t="s">
        <v>5883</v>
      </c>
      <c r="L824" s="14" t="s">
        <v>5884</v>
      </c>
      <c r="M824" s="11" t="s">
        <v>5885</v>
      </c>
      <c r="N824" s="15">
        <v>2.63</v>
      </c>
      <c r="O824" s="15" t="str">
        <f>VLOOKUP(A824,Result!A:D,2,FALSE)</f>
        <v>No</v>
      </c>
      <c r="P824" s="15">
        <f>VLOOKUP(A824,Result!A:D,4,FALSE)</f>
        <v>2.94</v>
      </c>
      <c r="Q824" s="16">
        <f>VLOOKUP(A824,Result!A:D,3,FALSE)</f>
        <v>0.307</v>
      </c>
      <c r="R824" s="16">
        <f>VLOOKUP(A824,Result!A:E,5,FALSE)</f>
        <v>0</v>
      </c>
      <c r="S824" s="28">
        <f>P824+Q824+R824</f>
        <v>3.2469999999999999</v>
      </c>
      <c r="T824" s="32">
        <f t="shared" si="54"/>
        <v>184.19999999999996</v>
      </c>
      <c r="U824" s="32">
        <f t="shared" si="55"/>
        <v>2370.31</v>
      </c>
      <c r="V824" s="33">
        <f t="shared" si="53"/>
        <v>328.5</v>
      </c>
      <c r="W824" s="34">
        <f t="shared" si="52"/>
        <v>2698.81</v>
      </c>
      <c r="X824" s="10"/>
      <c r="Y824" s="10"/>
      <c r="Z824" s="10"/>
      <c r="AA824" s="10"/>
      <c r="AB824" s="10"/>
      <c r="AC824" s="10"/>
      <c r="AD824" s="10"/>
      <c r="AE824" s="10"/>
      <c r="AF824" s="10"/>
      <c r="AG824" s="10"/>
      <c r="AH824" s="10"/>
      <c r="AI824" s="10"/>
    </row>
    <row r="825" spans="1:35" ht="15.75" customHeight="1" x14ac:dyDescent="0.25">
      <c r="A825" s="6">
        <v>1800</v>
      </c>
      <c r="B825" s="11" t="s">
        <v>112</v>
      </c>
      <c r="C825" s="11" t="s">
        <v>5599</v>
      </c>
      <c r="D825" s="11" t="s">
        <v>5886</v>
      </c>
      <c r="E825" s="12">
        <v>21797</v>
      </c>
      <c r="F825" s="17">
        <v>43948</v>
      </c>
      <c r="G825" s="12">
        <v>43893</v>
      </c>
      <c r="H825" s="11" t="s">
        <v>114</v>
      </c>
      <c r="I825" s="14" t="s">
        <v>5887</v>
      </c>
      <c r="J825" s="11" t="s">
        <v>80</v>
      </c>
      <c r="K825" s="11" t="s">
        <v>5888</v>
      </c>
      <c r="L825" s="14" t="s">
        <v>82</v>
      </c>
      <c r="M825" s="11" t="s">
        <v>5889</v>
      </c>
      <c r="N825" s="15">
        <v>4.37</v>
      </c>
      <c r="O825" s="15" t="str">
        <f>VLOOKUP(A825,Result!A:D,2,FALSE)</f>
        <v>No</v>
      </c>
      <c r="P825" s="15">
        <f>VLOOKUP(A825,Result!A:D,4,FALSE)</f>
        <v>3.8330000000000002</v>
      </c>
      <c r="Q825" s="16">
        <f>VLOOKUP(A825,Result!A:D,3,FALSE)</f>
        <v>0</v>
      </c>
      <c r="R825" s="16">
        <f>VLOOKUP(A825,Result!A:E,5,FALSE)</f>
        <v>0.84699999999999998</v>
      </c>
      <c r="S825" s="28">
        <f>P825+Q825+R825</f>
        <v>4.68</v>
      </c>
      <c r="T825" s="32">
        <f t="shared" si="54"/>
        <v>508.2</v>
      </c>
      <c r="U825" s="32">
        <f t="shared" si="55"/>
        <v>3416.3999999999996</v>
      </c>
      <c r="V825" s="33">
        <f t="shared" si="53"/>
        <v>328.5</v>
      </c>
      <c r="W825" s="34">
        <f t="shared" si="52"/>
        <v>3744.8999999999996</v>
      </c>
      <c r="X825" s="10"/>
      <c r="Y825" s="10"/>
      <c r="Z825" s="10"/>
      <c r="AA825" s="10"/>
      <c r="AB825" s="10"/>
      <c r="AC825" s="10"/>
      <c r="AD825" s="10"/>
      <c r="AE825" s="10"/>
      <c r="AF825" s="10"/>
      <c r="AG825" s="10"/>
      <c r="AH825" s="10"/>
      <c r="AI825" s="10"/>
    </row>
    <row r="826" spans="1:35" ht="15.75" customHeight="1" x14ac:dyDescent="0.25">
      <c r="A826" s="6">
        <v>1801</v>
      </c>
      <c r="B826" s="11" t="s">
        <v>112</v>
      </c>
      <c r="C826" s="11" t="s">
        <v>5599</v>
      </c>
      <c r="D826" s="11" t="s">
        <v>5890</v>
      </c>
      <c r="E826" s="12">
        <v>15336</v>
      </c>
      <c r="F826" s="17">
        <v>43952</v>
      </c>
      <c r="G826" s="12">
        <v>43844</v>
      </c>
      <c r="H826" s="11" t="s">
        <v>134</v>
      </c>
      <c r="I826" s="14" t="s">
        <v>5891</v>
      </c>
      <c r="J826" s="11" t="s">
        <v>809</v>
      </c>
      <c r="K826" s="11" t="s">
        <v>82</v>
      </c>
      <c r="L826" s="14" t="s">
        <v>82</v>
      </c>
      <c r="M826" s="11" t="s">
        <v>5520</v>
      </c>
      <c r="N826" s="15">
        <v>1.41</v>
      </c>
      <c r="O826" s="15" t="str">
        <f>VLOOKUP(A826,Result!A:D,2,FALSE)</f>
        <v>No</v>
      </c>
      <c r="P826" s="15">
        <f>VLOOKUP(A826,Result!A:D,4,FALSE)</f>
        <v>1.766</v>
      </c>
      <c r="Q826" s="16">
        <f>VLOOKUP(A826,Result!A:D,3,FALSE)</f>
        <v>0</v>
      </c>
      <c r="R826" s="16">
        <f>VLOOKUP(A826,Result!A:E,5,FALSE)</f>
        <v>0</v>
      </c>
      <c r="S826" s="28">
        <f>P826+Q826+R826</f>
        <v>1.766</v>
      </c>
      <c r="T826" s="32">
        <f t="shared" si="54"/>
        <v>0</v>
      </c>
      <c r="U826" s="32">
        <f t="shared" si="55"/>
        <v>1289.18</v>
      </c>
      <c r="V826" s="33">
        <f t="shared" si="53"/>
        <v>328.5</v>
      </c>
      <c r="W826" s="34">
        <f t="shared" si="52"/>
        <v>1617.68</v>
      </c>
      <c r="X826" s="10"/>
      <c r="Y826" s="10"/>
      <c r="Z826" s="10"/>
      <c r="AA826" s="10"/>
      <c r="AB826" s="10"/>
      <c r="AC826" s="10"/>
      <c r="AD826" s="10"/>
      <c r="AE826" s="10"/>
      <c r="AF826" s="10"/>
      <c r="AG826" s="10"/>
      <c r="AH826" s="10"/>
      <c r="AI826" s="10"/>
    </row>
    <row r="827" spans="1:35" ht="15.75" customHeight="1" x14ac:dyDescent="0.25">
      <c r="A827" s="6">
        <v>1802</v>
      </c>
      <c r="B827" s="11" t="s">
        <v>112</v>
      </c>
      <c r="C827" s="11" t="s">
        <v>5599</v>
      </c>
      <c r="D827" s="11" t="s">
        <v>5892</v>
      </c>
      <c r="E827" s="12">
        <v>19392</v>
      </c>
      <c r="F827" s="19"/>
      <c r="G827" s="12">
        <v>43908</v>
      </c>
      <c r="H827" s="11" t="s">
        <v>114</v>
      </c>
      <c r="I827" s="14" t="s">
        <v>115</v>
      </c>
      <c r="J827" s="11"/>
      <c r="K827" s="11"/>
      <c r="L827" s="14"/>
      <c r="M827" s="11"/>
      <c r="N827" s="15">
        <v>0.27</v>
      </c>
      <c r="O827" s="15" t="str">
        <f>VLOOKUP(A827,Result!A:D,2,FALSE)</f>
        <v>No</v>
      </c>
      <c r="P827" s="15">
        <f>VLOOKUP(A827,Result!A:D,4,FALSE)</f>
        <v>0</v>
      </c>
      <c r="Q827" s="16">
        <f>VLOOKUP(A827,Result!A:D,3,FALSE)</f>
        <v>0</v>
      </c>
      <c r="R827" s="16">
        <f>VLOOKUP(A827,Result!A:E,5,FALSE)</f>
        <v>0</v>
      </c>
      <c r="S827" s="28">
        <f>P827+Q827+R827</f>
        <v>0</v>
      </c>
      <c r="T827" s="32">
        <f t="shared" si="54"/>
        <v>0</v>
      </c>
      <c r="U827" s="32">
        <f t="shared" si="55"/>
        <v>0</v>
      </c>
      <c r="V827" s="33">
        <f t="shared" si="53"/>
        <v>328.5</v>
      </c>
      <c r="W827" s="34">
        <f t="shared" si="52"/>
        <v>328.5</v>
      </c>
      <c r="X827" s="10"/>
      <c r="Y827" s="10"/>
      <c r="Z827" s="10"/>
      <c r="AA827" s="10"/>
      <c r="AB827" s="10"/>
      <c r="AC827" s="10"/>
      <c r="AD827" s="10"/>
      <c r="AE827" s="10"/>
      <c r="AF827" s="10"/>
      <c r="AG827" s="10"/>
      <c r="AH827" s="10"/>
      <c r="AI827" s="10"/>
    </row>
    <row r="828" spans="1:35" ht="15.75" customHeight="1" x14ac:dyDescent="0.25">
      <c r="A828" s="6">
        <v>1803</v>
      </c>
      <c r="B828" s="11" t="s">
        <v>112</v>
      </c>
      <c r="C828" s="11" t="s">
        <v>5599</v>
      </c>
      <c r="D828" s="11" t="s">
        <v>5893</v>
      </c>
      <c r="E828" s="12">
        <v>12959</v>
      </c>
      <c r="F828" s="17">
        <v>43983</v>
      </c>
      <c r="G828" s="12">
        <v>43894</v>
      </c>
      <c r="H828" s="11" t="s">
        <v>114</v>
      </c>
      <c r="I828" s="14" t="s">
        <v>5837</v>
      </c>
      <c r="J828" s="11" t="s">
        <v>80</v>
      </c>
      <c r="K828" s="11" t="s">
        <v>5894</v>
      </c>
      <c r="L828" s="14" t="s">
        <v>82</v>
      </c>
      <c r="M828" s="11" t="s">
        <v>5895</v>
      </c>
      <c r="N828" s="15">
        <v>0.47</v>
      </c>
      <c r="O828" s="15" t="str">
        <f>VLOOKUP(A828,Result!A:D,2,FALSE)</f>
        <v>No</v>
      </c>
      <c r="P828" s="15">
        <f>VLOOKUP(A828,Result!A:D,4,FALSE)</f>
        <v>0.96799999999999997</v>
      </c>
      <c r="Q828" s="16">
        <f>VLOOKUP(A828,Result!A:D,3,FALSE)</f>
        <v>0</v>
      </c>
      <c r="R828" s="16">
        <f>VLOOKUP(A828,Result!A:E,5,FALSE)</f>
        <v>0</v>
      </c>
      <c r="S828" s="28">
        <f>P828+Q828+R828</f>
        <v>0.96799999999999997</v>
      </c>
      <c r="T828" s="32">
        <f t="shared" si="54"/>
        <v>0</v>
      </c>
      <c r="U828" s="32">
        <f t="shared" si="55"/>
        <v>706.64</v>
      </c>
      <c r="V828" s="33">
        <f t="shared" si="53"/>
        <v>328.5</v>
      </c>
      <c r="W828" s="34">
        <f t="shared" si="52"/>
        <v>1035.1399999999999</v>
      </c>
      <c r="X828" s="10"/>
      <c r="Y828" s="10"/>
      <c r="Z828" s="10"/>
      <c r="AA828" s="10"/>
      <c r="AB828" s="10"/>
      <c r="AC828" s="10"/>
      <c r="AD828" s="10"/>
      <c r="AE828" s="10"/>
      <c r="AF828" s="10"/>
      <c r="AG828" s="10"/>
      <c r="AH828" s="10"/>
      <c r="AI828" s="10"/>
    </row>
    <row r="829" spans="1:35" ht="15.75" customHeight="1" x14ac:dyDescent="0.25">
      <c r="A829" s="6">
        <v>1804</v>
      </c>
      <c r="B829" s="11" t="s">
        <v>112</v>
      </c>
      <c r="C829" s="11" t="s">
        <v>5599</v>
      </c>
      <c r="D829" s="11" t="s">
        <v>5896</v>
      </c>
      <c r="E829" s="12">
        <v>17716</v>
      </c>
      <c r="F829" s="17">
        <v>44185</v>
      </c>
      <c r="G829" s="12">
        <v>43893</v>
      </c>
      <c r="H829" s="11" t="s">
        <v>114</v>
      </c>
      <c r="I829" s="14" t="s">
        <v>5897</v>
      </c>
      <c r="J829" s="11" t="s">
        <v>80</v>
      </c>
      <c r="K829" s="11" t="s">
        <v>5898</v>
      </c>
      <c r="L829" s="14" t="s">
        <v>5899</v>
      </c>
      <c r="M829" s="11" t="s">
        <v>5900</v>
      </c>
      <c r="N829" s="15">
        <v>3.78</v>
      </c>
      <c r="O829" s="15" t="str">
        <f>VLOOKUP(A829,Result!A:D,2,FALSE)</f>
        <v>No</v>
      </c>
      <c r="P829" s="15">
        <f>VLOOKUP(A829,Result!A:D,4,FALSE)</f>
        <v>2.3199999999999998</v>
      </c>
      <c r="Q829" s="16">
        <f>VLOOKUP(A829,Result!A:D,3,FALSE)</f>
        <v>0.70300000000000007</v>
      </c>
      <c r="R829" s="16">
        <f>VLOOKUP(A829,Result!A:E,5,FALSE)</f>
        <v>0</v>
      </c>
      <c r="S829" s="28">
        <f>P829+Q829+R829</f>
        <v>3.0229999999999997</v>
      </c>
      <c r="T829" s="32">
        <f t="shared" si="54"/>
        <v>421.80000000000007</v>
      </c>
      <c r="U829" s="32">
        <f t="shared" si="55"/>
        <v>2206.7899999999995</v>
      </c>
      <c r="V829" s="33">
        <f t="shared" si="53"/>
        <v>328.5</v>
      </c>
      <c r="W829" s="34">
        <f t="shared" si="52"/>
        <v>2535.2899999999995</v>
      </c>
      <c r="X829" s="10"/>
      <c r="Y829" s="10"/>
      <c r="Z829" s="10"/>
      <c r="AA829" s="10"/>
      <c r="AB829" s="10"/>
      <c r="AC829" s="10"/>
      <c r="AD829" s="10"/>
      <c r="AE829" s="10"/>
      <c r="AF829" s="10"/>
      <c r="AG829" s="10"/>
      <c r="AH829" s="10"/>
      <c r="AI829" s="10"/>
    </row>
    <row r="830" spans="1:35" ht="15.75" customHeight="1" x14ac:dyDescent="0.25">
      <c r="A830" s="6">
        <v>1805</v>
      </c>
      <c r="B830" s="11" t="s">
        <v>112</v>
      </c>
      <c r="C830" s="11" t="s">
        <v>5599</v>
      </c>
      <c r="D830" s="11" t="s">
        <v>5901</v>
      </c>
      <c r="E830" s="12">
        <v>16080</v>
      </c>
      <c r="F830" s="13">
        <v>43952</v>
      </c>
      <c r="G830" s="12">
        <v>43835</v>
      </c>
      <c r="H830" s="11" t="s">
        <v>134</v>
      </c>
      <c r="I830" s="14" t="s">
        <v>5902</v>
      </c>
      <c r="J830" s="11" t="s">
        <v>3398</v>
      </c>
      <c r="K830" s="11" t="s">
        <v>82</v>
      </c>
      <c r="L830" s="14" t="s">
        <v>82</v>
      </c>
      <c r="M830" s="11" t="s">
        <v>5903</v>
      </c>
      <c r="N830" s="15">
        <v>0.54</v>
      </c>
      <c r="O830" s="15" t="str">
        <f>VLOOKUP(A830,Result!A:D,2,FALSE)</f>
        <v>No</v>
      </c>
      <c r="P830" s="15">
        <f>VLOOKUP(A830,Result!A:D,4,FALSE)</f>
        <v>1.401</v>
      </c>
      <c r="Q830" s="16">
        <f>VLOOKUP(A830,Result!A:D,3,FALSE)</f>
        <v>0</v>
      </c>
      <c r="R830" s="16">
        <f>VLOOKUP(A830,Result!A:E,5,FALSE)</f>
        <v>0</v>
      </c>
      <c r="S830" s="28">
        <f>P830+Q830+R830</f>
        <v>1.401</v>
      </c>
      <c r="T830" s="32">
        <f t="shared" si="54"/>
        <v>0</v>
      </c>
      <c r="U830" s="32">
        <f t="shared" si="55"/>
        <v>1022.7299999999999</v>
      </c>
      <c r="V830" s="33">
        <f t="shared" si="53"/>
        <v>328.5</v>
      </c>
      <c r="W830" s="34">
        <f t="shared" si="52"/>
        <v>1351.23</v>
      </c>
      <c r="X830" s="10"/>
      <c r="Y830" s="10"/>
      <c r="Z830" s="10"/>
      <c r="AA830" s="10"/>
      <c r="AB830" s="10"/>
      <c r="AC830" s="10"/>
      <c r="AD830" s="10"/>
      <c r="AE830" s="10"/>
      <c r="AF830" s="10"/>
      <c r="AG830" s="10"/>
      <c r="AH830" s="10"/>
      <c r="AI830" s="10"/>
    </row>
    <row r="831" spans="1:35" ht="15.75" customHeight="1" x14ac:dyDescent="0.25">
      <c r="A831" s="6">
        <v>1806</v>
      </c>
      <c r="B831" s="11" t="s">
        <v>112</v>
      </c>
      <c r="C831" s="11" t="s">
        <v>5599</v>
      </c>
      <c r="D831" s="11" t="s">
        <v>5904</v>
      </c>
      <c r="E831" s="12">
        <v>17174</v>
      </c>
      <c r="F831" s="17">
        <v>43944</v>
      </c>
      <c r="G831" s="12">
        <v>43881</v>
      </c>
      <c r="H831" s="11" t="s">
        <v>160</v>
      </c>
      <c r="I831" s="14" t="s">
        <v>5905</v>
      </c>
      <c r="J831" s="11" t="s">
        <v>80</v>
      </c>
      <c r="K831" s="11" t="s">
        <v>82</v>
      </c>
      <c r="L831" s="14" t="s">
        <v>82</v>
      </c>
      <c r="M831" s="11" t="s">
        <v>5906</v>
      </c>
      <c r="N831" s="15">
        <v>2.69</v>
      </c>
      <c r="O831" s="15" t="str">
        <f>VLOOKUP(A831,Result!A:D,2,FALSE)</f>
        <v>No</v>
      </c>
      <c r="P831" s="15">
        <f>VLOOKUP(A831,Result!A:D,4,FALSE)</f>
        <v>2.1440000000000001</v>
      </c>
      <c r="Q831" s="16">
        <f>VLOOKUP(A831,Result!A:D,3,FALSE)</f>
        <v>0</v>
      </c>
      <c r="R831" s="16">
        <f>VLOOKUP(A831,Result!A:E,5,FALSE)</f>
        <v>0</v>
      </c>
      <c r="S831" s="28">
        <f>P831+Q831+R831</f>
        <v>2.1440000000000001</v>
      </c>
      <c r="T831" s="32">
        <f t="shared" si="54"/>
        <v>0</v>
      </c>
      <c r="U831" s="32">
        <f t="shared" si="55"/>
        <v>1565.12</v>
      </c>
      <c r="V831" s="33">
        <f t="shared" si="53"/>
        <v>328.5</v>
      </c>
      <c r="W831" s="34">
        <f t="shared" si="52"/>
        <v>1893.62</v>
      </c>
      <c r="X831" s="10"/>
      <c r="Y831" s="10"/>
      <c r="Z831" s="10"/>
      <c r="AA831" s="10"/>
      <c r="AB831" s="10"/>
      <c r="AC831" s="10"/>
      <c r="AD831" s="10"/>
      <c r="AE831" s="10"/>
      <c r="AF831" s="10"/>
      <c r="AG831" s="10"/>
      <c r="AH831" s="10"/>
      <c r="AI831" s="10"/>
    </row>
    <row r="832" spans="1:35" ht="15.75" customHeight="1" x14ac:dyDescent="0.25">
      <c r="A832" s="6">
        <v>1807</v>
      </c>
      <c r="B832" s="11" t="s">
        <v>112</v>
      </c>
      <c r="C832" s="11" t="s">
        <v>5599</v>
      </c>
      <c r="D832" s="11" t="s">
        <v>5907</v>
      </c>
      <c r="E832" s="12">
        <v>21069</v>
      </c>
      <c r="F832" s="17">
        <v>43980</v>
      </c>
      <c r="G832" s="12">
        <v>43892</v>
      </c>
      <c r="H832" s="11" t="s">
        <v>114</v>
      </c>
      <c r="I832" s="14" t="s">
        <v>5908</v>
      </c>
      <c r="J832" s="11" t="s">
        <v>80</v>
      </c>
      <c r="K832" s="11" t="s">
        <v>82</v>
      </c>
      <c r="L832" s="14" t="s">
        <v>82</v>
      </c>
      <c r="M832" s="11" t="s">
        <v>5909</v>
      </c>
      <c r="N832" s="15">
        <v>4.72</v>
      </c>
      <c r="O832" s="15" t="str">
        <f>VLOOKUP(A832,Result!A:D,2,FALSE)</f>
        <v>No</v>
      </c>
      <c r="P832" s="15">
        <f>VLOOKUP(A832,Result!A:D,4,FALSE)</f>
        <v>2.1379999999999999</v>
      </c>
      <c r="Q832" s="16">
        <f>VLOOKUP(A832,Result!A:D,3,FALSE)</f>
        <v>0</v>
      </c>
      <c r="R832" s="16">
        <f>VLOOKUP(A832,Result!A:E,5,FALSE)</f>
        <v>0</v>
      </c>
      <c r="S832" s="28">
        <f>P832+Q832+R832</f>
        <v>2.1379999999999999</v>
      </c>
      <c r="T832" s="32">
        <f t="shared" si="54"/>
        <v>0</v>
      </c>
      <c r="U832" s="32">
        <f t="shared" si="55"/>
        <v>1560.7399999999998</v>
      </c>
      <c r="V832" s="33">
        <f t="shared" si="53"/>
        <v>328.5</v>
      </c>
      <c r="W832" s="34">
        <f t="shared" si="52"/>
        <v>1889.2399999999998</v>
      </c>
      <c r="X832" s="10"/>
      <c r="Y832" s="10"/>
      <c r="Z832" s="10"/>
      <c r="AA832" s="10"/>
      <c r="AB832" s="10"/>
      <c r="AC832" s="10"/>
      <c r="AD832" s="10"/>
      <c r="AE832" s="10"/>
      <c r="AF832" s="10"/>
      <c r="AG832" s="10"/>
      <c r="AH832" s="10"/>
      <c r="AI832" s="10"/>
    </row>
    <row r="833" spans="1:35" ht="15.75" customHeight="1" x14ac:dyDescent="0.25">
      <c r="A833" s="6">
        <v>1808</v>
      </c>
      <c r="B833" s="11" t="s">
        <v>112</v>
      </c>
      <c r="C833" s="11" t="s">
        <v>5599</v>
      </c>
      <c r="D833" s="11" t="s">
        <v>5910</v>
      </c>
      <c r="E833" s="12">
        <v>19079</v>
      </c>
      <c r="F833" s="17">
        <v>44029</v>
      </c>
      <c r="G833" s="12">
        <v>43895</v>
      </c>
      <c r="H833" s="11" t="s">
        <v>114</v>
      </c>
      <c r="I833" s="14" t="s">
        <v>5911</v>
      </c>
      <c r="J833" s="11" t="s">
        <v>80</v>
      </c>
      <c r="K833" s="11" t="s">
        <v>5912</v>
      </c>
      <c r="L833" s="14" t="s">
        <v>82</v>
      </c>
      <c r="M833" s="11"/>
      <c r="N833" s="15">
        <v>1.48</v>
      </c>
      <c r="O833" s="15" t="str">
        <f>VLOOKUP(A833,Result!A:D,2,FALSE)</f>
        <v>No</v>
      </c>
      <c r="P833" s="15">
        <f>VLOOKUP(A833,Result!A:D,4,FALSE)</f>
        <v>1.361</v>
      </c>
      <c r="Q833" s="16">
        <f>VLOOKUP(A833,Result!A:D,3,FALSE)</f>
        <v>0</v>
      </c>
      <c r="R833" s="16">
        <f>VLOOKUP(A833,Result!A:E,5,FALSE)</f>
        <v>0</v>
      </c>
      <c r="S833" s="28">
        <f>P833+Q833+R833</f>
        <v>1.361</v>
      </c>
      <c r="T833" s="32">
        <f t="shared" si="54"/>
        <v>0</v>
      </c>
      <c r="U833" s="32">
        <f t="shared" si="55"/>
        <v>993.52999999999986</v>
      </c>
      <c r="V833" s="33">
        <f t="shared" si="53"/>
        <v>328.5</v>
      </c>
      <c r="W833" s="34">
        <f t="shared" si="52"/>
        <v>1322.0299999999997</v>
      </c>
      <c r="X833" s="10"/>
      <c r="Y833" s="10"/>
      <c r="Z833" s="10"/>
      <c r="AA833" s="10"/>
      <c r="AB833" s="10"/>
      <c r="AC833" s="10"/>
      <c r="AD833" s="10"/>
      <c r="AE833" s="10"/>
      <c r="AF833" s="10"/>
      <c r="AG833" s="10"/>
      <c r="AH833" s="10"/>
      <c r="AI833" s="10"/>
    </row>
    <row r="834" spans="1:35" ht="15.75" customHeight="1" x14ac:dyDescent="0.25">
      <c r="A834" s="6">
        <v>1809</v>
      </c>
      <c r="B834" s="11" t="s">
        <v>112</v>
      </c>
      <c r="C834" s="11" t="s">
        <v>5599</v>
      </c>
      <c r="D834" s="11" t="s">
        <v>5913</v>
      </c>
      <c r="E834" s="12">
        <v>19567</v>
      </c>
      <c r="F834" s="17">
        <v>43987</v>
      </c>
      <c r="G834" s="12">
        <v>43895</v>
      </c>
      <c r="H834" s="11" t="s">
        <v>114</v>
      </c>
      <c r="I834" s="14" t="s">
        <v>5914</v>
      </c>
      <c r="J834" s="11" t="s">
        <v>5915</v>
      </c>
      <c r="K834" s="11" t="s">
        <v>82</v>
      </c>
      <c r="L834" s="14" t="s">
        <v>5916</v>
      </c>
      <c r="M834" s="11" t="s">
        <v>5917</v>
      </c>
      <c r="N834" s="15">
        <v>0.88</v>
      </c>
      <c r="O834" s="15" t="str">
        <f>VLOOKUP(A834,Result!A:D,2,FALSE)</f>
        <v>No</v>
      </c>
      <c r="P834" s="15">
        <f>VLOOKUP(A834,Result!A:D,4,FALSE)</f>
        <v>0.68799999999999994</v>
      </c>
      <c r="Q834" s="16">
        <f>VLOOKUP(A834,Result!A:D,3,FALSE)</f>
        <v>0.30499999999999999</v>
      </c>
      <c r="R834" s="16">
        <f>VLOOKUP(A834,Result!A:E,5,FALSE)</f>
        <v>0</v>
      </c>
      <c r="S834" s="28">
        <f>P834+Q834+R834</f>
        <v>0.99299999999999988</v>
      </c>
      <c r="T834" s="32">
        <f t="shared" si="54"/>
        <v>183</v>
      </c>
      <c r="U834" s="32">
        <f t="shared" si="55"/>
        <v>724.88999999999987</v>
      </c>
      <c r="V834" s="33">
        <f t="shared" si="53"/>
        <v>328.5</v>
      </c>
      <c r="W834" s="34">
        <f t="shared" si="52"/>
        <v>1053.3899999999999</v>
      </c>
      <c r="X834" s="10"/>
      <c r="Y834" s="10"/>
      <c r="Z834" s="10"/>
      <c r="AA834" s="10"/>
      <c r="AB834" s="10"/>
      <c r="AC834" s="10"/>
      <c r="AD834" s="10"/>
      <c r="AE834" s="10"/>
      <c r="AF834" s="10"/>
      <c r="AG834" s="10"/>
      <c r="AH834" s="10"/>
      <c r="AI834" s="10"/>
    </row>
    <row r="835" spans="1:35" ht="15.75" customHeight="1" x14ac:dyDescent="0.25">
      <c r="A835" s="6">
        <v>1810</v>
      </c>
      <c r="B835" s="11" t="s">
        <v>112</v>
      </c>
      <c r="C835" s="11" t="s">
        <v>5599</v>
      </c>
      <c r="D835" s="11" t="s">
        <v>5918</v>
      </c>
      <c r="E835" s="12">
        <v>18508</v>
      </c>
      <c r="F835" s="17">
        <v>43936</v>
      </c>
      <c r="G835" s="12">
        <v>43835</v>
      </c>
      <c r="H835" s="11" t="s">
        <v>134</v>
      </c>
      <c r="I835" s="14" t="s">
        <v>5919</v>
      </c>
      <c r="J835" s="11" t="s">
        <v>5920</v>
      </c>
      <c r="K835" s="11" t="s">
        <v>5921</v>
      </c>
      <c r="L835" s="14" t="s">
        <v>82</v>
      </c>
      <c r="M835" s="11" t="s">
        <v>5922</v>
      </c>
      <c r="N835" s="15">
        <v>4.12</v>
      </c>
      <c r="O835" s="15" t="str">
        <f>VLOOKUP(A835,Result!A:D,2,FALSE)</f>
        <v>No</v>
      </c>
      <c r="P835" s="15">
        <f>VLOOKUP(A835,Result!A:D,4,FALSE)</f>
        <v>2.3929999999999998</v>
      </c>
      <c r="Q835" s="16">
        <f>VLOOKUP(A835,Result!A:D,3,FALSE)</f>
        <v>0</v>
      </c>
      <c r="R835" s="16">
        <f>VLOOKUP(A835,Result!A:E,5,FALSE)</f>
        <v>0</v>
      </c>
      <c r="S835" s="28">
        <f>P835+Q835+R835</f>
        <v>2.3929999999999998</v>
      </c>
      <c r="T835" s="32">
        <f t="shared" si="54"/>
        <v>0</v>
      </c>
      <c r="U835" s="32">
        <f t="shared" si="55"/>
        <v>1746.8899999999999</v>
      </c>
      <c r="V835" s="33">
        <f t="shared" si="53"/>
        <v>328.5</v>
      </c>
      <c r="W835" s="34">
        <f t="shared" si="52"/>
        <v>2075.39</v>
      </c>
      <c r="X835" s="10"/>
      <c r="Y835" s="10"/>
      <c r="Z835" s="10"/>
      <c r="AA835" s="10"/>
      <c r="AB835" s="10"/>
      <c r="AC835" s="10"/>
      <c r="AD835" s="10"/>
      <c r="AE835" s="10"/>
      <c r="AF835" s="10"/>
      <c r="AG835" s="10"/>
      <c r="AH835" s="10"/>
      <c r="AI835" s="10"/>
    </row>
    <row r="836" spans="1:35" ht="15.75" customHeight="1" x14ac:dyDescent="0.25">
      <c r="A836" s="6">
        <v>1811</v>
      </c>
      <c r="B836" s="11" t="s">
        <v>112</v>
      </c>
      <c r="C836" s="11" t="s">
        <v>5599</v>
      </c>
      <c r="D836" s="11" t="s">
        <v>5923</v>
      </c>
      <c r="E836" s="12">
        <v>18614</v>
      </c>
      <c r="F836" s="13">
        <v>43969</v>
      </c>
      <c r="G836" s="12">
        <v>43893</v>
      </c>
      <c r="H836" s="11" t="s">
        <v>114</v>
      </c>
      <c r="I836" s="14" t="s">
        <v>5924</v>
      </c>
      <c r="J836" s="11" t="s">
        <v>5925</v>
      </c>
      <c r="K836" s="11" t="s">
        <v>5926</v>
      </c>
      <c r="L836" s="14" t="s">
        <v>5927</v>
      </c>
      <c r="M836" s="11" t="s">
        <v>5928</v>
      </c>
      <c r="N836" s="15">
        <v>0.6</v>
      </c>
      <c r="O836" s="15" t="str">
        <f>VLOOKUP(A836,Result!A:D,2,FALSE)</f>
        <v>No</v>
      </c>
      <c r="P836" s="15">
        <f>VLOOKUP(A836,Result!A:D,4,FALSE)</f>
        <v>1.38</v>
      </c>
      <c r="Q836" s="16">
        <f>VLOOKUP(A836,Result!A:D,3,FALSE)</f>
        <v>0.47599999999999998</v>
      </c>
      <c r="R836" s="16">
        <f>VLOOKUP(A836,Result!A:E,5,FALSE)</f>
        <v>0.313</v>
      </c>
      <c r="S836" s="28">
        <f>P836+Q836+R836</f>
        <v>2.169</v>
      </c>
      <c r="T836" s="32">
        <f t="shared" si="54"/>
        <v>473.39999999999992</v>
      </c>
      <c r="U836" s="32">
        <f t="shared" si="55"/>
        <v>1583.37</v>
      </c>
      <c r="V836" s="33">
        <f t="shared" si="53"/>
        <v>328.5</v>
      </c>
      <c r="W836" s="34">
        <f t="shared" si="52"/>
        <v>1911.87</v>
      </c>
      <c r="X836" s="10"/>
      <c r="Y836" s="10"/>
      <c r="Z836" s="10"/>
      <c r="AA836" s="10"/>
      <c r="AB836" s="10"/>
      <c r="AC836" s="10"/>
      <c r="AD836" s="10"/>
      <c r="AE836" s="10"/>
      <c r="AF836" s="10"/>
      <c r="AG836" s="10"/>
      <c r="AH836" s="10"/>
      <c r="AI836" s="10"/>
    </row>
    <row r="837" spans="1:35" ht="15.75" customHeight="1" x14ac:dyDescent="0.25">
      <c r="A837" s="6">
        <v>1812</v>
      </c>
      <c r="B837" s="11" t="s">
        <v>112</v>
      </c>
      <c r="C837" s="11" t="s">
        <v>5599</v>
      </c>
      <c r="D837" s="11" t="s">
        <v>5929</v>
      </c>
      <c r="E837" s="12">
        <v>18991</v>
      </c>
      <c r="F837" s="19"/>
      <c r="G837" s="12">
        <v>43900</v>
      </c>
      <c r="H837" s="11" t="s">
        <v>114</v>
      </c>
      <c r="I837" s="14" t="s">
        <v>199</v>
      </c>
      <c r="J837" s="11"/>
      <c r="K837" s="11"/>
      <c r="L837" s="14"/>
      <c r="M837" s="11"/>
      <c r="N837" s="15">
        <v>0.57999999999999996</v>
      </c>
      <c r="O837" s="15" t="str">
        <f>VLOOKUP(A837,Result!A:D,2,FALSE)</f>
        <v>No</v>
      </c>
      <c r="P837" s="15">
        <f>VLOOKUP(A837,Result!A:D,4,FALSE)</f>
        <v>0</v>
      </c>
      <c r="Q837" s="16">
        <f>VLOOKUP(A837,Result!A:D,3,FALSE)</f>
        <v>0</v>
      </c>
      <c r="R837" s="16">
        <f>VLOOKUP(A837,Result!A:E,5,FALSE)</f>
        <v>0</v>
      </c>
      <c r="S837" s="28">
        <f>P837+Q837+R837</f>
        <v>0</v>
      </c>
      <c r="T837" s="32">
        <f t="shared" si="54"/>
        <v>0</v>
      </c>
      <c r="U837" s="32">
        <f t="shared" si="55"/>
        <v>0</v>
      </c>
      <c r="V837" s="33">
        <f t="shared" si="53"/>
        <v>328.5</v>
      </c>
      <c r="W837" s="34">
        <f t="shared" si="52"/>
        <v>328.5</v>
      </c>
      <c r="X837" s="10"/>
      <c r="Y837" s="10"/>
      <c r="Z837" s="10"/>
      <c r="AA837" s="10"/>
      <c r="AB837" s="10"/>
      <c r="AC837" s="10"/>
      <c r="AD837" s="10"/>
      <c r="AE837" s="10"/>
      <c r="AF837" s="10"/>
      <c r="AG837" s="10"/>
      <c r="AH837" s="10"/>
      <c r="AI837" s="10"/>
    </row>
    <row r="838" spans="1:35" ht="15.75" customHeight="1" x14ac:dyDescent="0.25">
      <c r="A838" s="6">
        <v>1813</v>
      </c>
      <c r="B838" s="11" t="s">
        <v>112</v>
      </c>
      <c r="C838" s="11" t="s">
        <v>5599</v>
      </c>
      <c r="D838" s="11" t="s">
        <v>5930</v>
      </c>
      <c r="E838" s="12">
        <v>19347</v>
      </c>
      <c r="F838" s="17">
        <v>44188</v>
      </c>
      <c r="G838" s="12">
        <v>43895</v>
      </c>
      <c r="H838" s="11" t="s">
        <v>114</v>
      </c>
      <c r="I838" s="14" t="s">
        <v>5931</v>
      </c>
      <c r="J838" s="11" t="s">
        <v>5932</v>
      </c>
      <c r="K838" s="11" t="s">
        <v>5933</v>
      </c>
      <c r="L838" s="14" t="s">
        <v>5934</v>
      </c>
      <c r="M838" s="11" t="s">
        <v>5935</v>
      </c>
      <c r="N838" s="15">
        <v>2.64</v>
      </c>
      <c r="O838" s="15" t="str">
        <f>VLOOKUP(A838,Result!A:D,2,FALSE)</f>
        <v>No</v>
      </c>
      <c r="P838" s="15">
        <f>VLOOKUP(A838,Result!A:D,4,FALSE)</f>
        <v>1.885</v>
      </c>
      <c r="Q838" s="16">
        <f>VLOOKUP(A838,Result!A:D,3,FALSE)</f>
        <v>0.55400000000000005</v>
      </c>
      <c r="R838" s="16">
        <f>VLOOKUP(A838,Result!A:E,5,FALSE)</f>
        <v>0</v>
      </c>
      <c r="S838" s="28">
        <f>P838+Q838+R838</f>
        <v>2.4390000000000001</v>
      </c>
      <c r="T838" s="32">
        <f t="shared" si="54"/>
        <v>332.4</v>
      </c>
      <c r="U838" s="32">
        <f t="shared" si="55"/>
        <v>1780.4699999999998</v>
      </c>
      <c r="V838" s="33">
        <f t="shared" si="53"/>
        <v>328.5</v>
      </c>
      <c r="W838" s="34">
        <f t="shared" si="52"/>
        <v>2108.9699999999998</v>
      </c>
      <c r="X838" s="10"/>
      <c r="Y838" s="10"/>
      <c r="Z838" s="10"/>
      <c r="AA838" s="10"/>
      <c r="AB838" s="10"/>
      <c r="AC838" s="10"/>
      <c r="AD838" s="10"/>
      <c r="AE838" s="10"/>
      <c r="AF838" s="10"/>
      <c r="AG838" s="10"/>
      <c r="AH838" s="10"/>
      <c r="AI838" s="10"/>
    </row>
    <row r="839" spans="1:35" ht="15.75" customHeight="1" x14ac:dyDescent="0.25">
      <c r="A839" s="6">
        <v>1814</v>
      </c>
      <c r="B839" s="11" t="s">
        <v>112</v>
      </c>
      <c r="C839" s="11" t="s">
        <v>5599</v>
      </c>
      <c r="D839" s="11" t="s">
        <v>5936</v>
      </c>
      <c r="E839" s="12">
        <v>15722</v>
      </c>
      <c r="F839" s="13">
        <v>43977</v>
      </c>
      <c r="G839" s="12">
        <v>43931</v>
      </c>
      <c r="H839" s="11" t="s">
        <v>134</v>
      </c>
      <c r="I839" s="14" t="s">
        <v>634</v>
      </c>
      <c r="J839" s="11" t="s">
        <v>80</v>
      </c>
      <c r="K839" s="11" t="s">
        <v>82</v>
      </c>
      <c r="L839" s="14" t="s">
        <v>82</v>
      </c>
      <c r="M839" s="11" t="s">
        <v>116</v>
      </c>
      <c r="N839" s="15" t="s">
        <v>85</v>
      </c>
      <c r="O839" s="15" t="str">
        <f>VLOOKUP(A839,Result!A:D,2,FALSE)</f>
        <v>No</v>
      </c>
      <c r="P839" s="15">
        <f>VLOOKUP(A839,Result!A:D,4,FALSE)</f>
        <v>0.49099999999999999</v>
      </c>
      <c r="Q839" s="16">
        <f>VLOOKUP(A839,Result!A:D,3,FALSE)</f>
        <v>0</v>
      </c>
      <c r="R839" s="16">
        <f>VLOOKUP(A839,Result!A:E,5,FALSE)</f>
        <v>0</v>
      </c>
      <c r="S839" s="28">
        <f>P839+Q839+R839</f>
        <v>0.49099999999999999</v>
      </c>
      <c r="T839" s="32">
        <f t="shared" si="54"/>
        <v>0</v>
      </c>
      <c r="U839" s="32">
        <f t="shared" si="55"/>
        <v>358.42999999999995</v>
      </c>
      <c r="V839" s="33">
        <f t="shared" si="53"/>
        <v>328.5</v>
      </c>
      <c r="W839" s="34">
        <f t="shared" si="52"/>
        <v>686.93</v>
      </c>
      <c r="X839" s="10"/>
      <c r="Y839" s="10"/>
      <c r="Z839" s="10"/>
      <c r="AA839" s="10"/>
      <c r="AB839" s="10"/>
      <c r="AC839" s="10"/>
      <c r="AD839" s="10"/>
      <c r="AE839" s="10"/>
      <c r="AF839" s="10"/>
      <c r="AG839" s="10"/>
      <c r="AH839" s="10"/>
      <c r="AI839" s="10"/>
    </row>
    <row r="840" spans="1:35" ht="15.75" customHeight="1" x14ac:dyDescent="0.25">
      <c r="A840" s="6">
        <v>1815</v>
      </c>
      <c r="B840" s="11" t="s">
        <v>112</v>
      </c>
      <c r="C840" s="11" t="s">
        <v>5599</v>
      </c>
      <c r="D840" s="11" t="s">
        <v>5937</v>
      </c>
      <c r="E840" s="12">
        <v>17762</v>
      </c>
      <c r="F840" s="13">
        <v>43977</v>
      </c>
      <c r="G840" s="12">
        <v>43931</v>
      </c>
      <c r="H840" s="11" t="s">
        <v>134</v>
      </c>
      <c r="I840" s="14" t="s">
        <v>211</v>
      </c>
      <c r="J840" s="11" t="s">
        <v>80</v>
      </c>
      <c r="K840" s="11" t="s">
        <v>82</v>
      </c>
      <c r="L840" s="14" t="s">
        <v>82</v>
      </c>
      <c r="M840" s="11" t="s">
        <v>116</v>
      </c>
      <c r="N840" s="15" t="s">
        <v>85</v>
      </c>
      <c r="O840" s="15" t="str">
        <f>VLOOKUP(A840,Result!A:D,2,FALSE)</f>
        <v>No</v>
      </c>
      <c r="P840" s="15">
        <f>VLOOKUP(A840,Result!A:D,4,FALSE)</f>
        <v>0.35299999999999998</v>
      </c>
      <c r="Q840" s="16">
        <f>VLOOKUP(A840,Result!A:D,3,FALSE)</f>
        <v>0</v>
      </c>
      <c r="R840" s="16">
        <f>VLOOKUP(A840,Result!A:E,5,FALSE)</f>
        <v>0</v>
      </c>
      <c r="S840" s="28">
        <f>P840+Q840+R840</f>
        <v>0.35299999999999998</v>
      </c>
      <c r="T840" s="32">
        <f t="shared" si="54"/>
        <v>0</v>
      </c>
      <c r="U840" s="32">
        <f t="shared" si="55"/>
        <v>257.68999999999994</v>
      </c>
      <c r="V840" s="33">
        <f t="shared" si="53"/>
        <v>328.5</v>
      </c>
      <c r="W840" s="34">
        <f t="shared" si="52"/>
        <v>586.18999999999994</v>
      </c>
      <c r="X840" s="10"/>
      <c r="Y840" s="10"/>
      <c r="Z840" s="10"/>
      <c r="AA840" s="10"/>
      <c r="AB840" s="10"/>
      <c r="AC840" s="10"/>
      <c r="AD840" s="10"/>
      <c r="AE840" s="10"/>
      <c r="AF840" s="10"/>
      <c r="AG840" s="10"/>
      <c r="AH840" s="10"/>
      <c r="AI840" s="10"/>
    </row>
    <row r="841" spans="1:35" ht="15.75" customHeight="1" x14ac:dyDescent="0.25">
      <c r="A841" s="6">
        <v>1816</v>
      </c>
      <c r="B841" s="11" t="s">
        <v>112</v>
      </c>
      <c r="C841" s="11" t="s">
        <v>5599</v>
      </c>
      <c r="D841" s="11" t="s">
        <v>5938</v>
      </c>
      <c r="E841" s="12">
        <v>20966</v>
      </c>
      <c r="F841" s="17">
        <v>43979</v>
      </c>
      <c r="G841" s="12">
        <v>43901</v>
      </c>
      <c r="H841" s="11" t="s">
        <v>114</v>
      </c>
      <c r="I841" s="14" t="s">
        <v>5939</v>
      </c>
      <c r="J841" s="11" t="s">
        <v>80</v>
      </c>
      <c r="K841" s="11" t="s">
        <v>82</v>
      </c>
      <c r="L841" s="14" t="s">
        <v>82</v>
      </c>
      <c r="M841" s="11" t="s">
        <v>5940</v>
      </c>
      <c r="N841" s="15" t="s">
        <v>85</v>
      </c>
      <c r="O841" s="15" t="str">
        <f>VLOOKUP(A841,Result!A:D,2,FALSE)</f>
        <v>No</v>
      </c>
      <c r="P841" s="15">
        <f>VLOOKUP(A841,Result!A:D,4,FALSE)</f>
        <v>1.94</v>
      </c>
      <c r="Q841" s="16">
        <f>VLOOKUP(A841,Result!A:D,3,FALSE)</f>
        <v>0</v>
      </c>
      <c r="R841" s="16">
        <f>VLOOKUP(A841,Result!A:E,5,FALSE)</f>
        <v>0</v>
      </c>
      <c r="S841" s="28">
        <f>P841+Q841+R841</f>
        <v>1.94</v>
      </c>
      <c r="T841" s="32">
        <f t="shared" si="54"/>
        <v>0</v>
      </c>
      <c r="U841" s="32">
        <f t="shared" si="55"/>
        <v>1416.2</v>
      </c>
      <c r="V841" s="33">
        <f t="shared" si="53"/>
        <v>328.5</v>
      </c>
      <c r="W841" s="34">
        <f t="shared" si="52"/>
        <v>1744.7</v>
      </c>
      <c r="X841" s="10"/>
      <c r="Y841" s="10"/>
      <c r="Z841" s="10"/>
      <c r="AA841" s="10"/>
      <c r="AB841" s="10"/>
      <c r="AC841" s="10"/>
      <c r="AD841" s="10"/>
      <c r="AE841" s="10"/>
      <c r="AF841" s="10"/>
      <c r="AG841" s="10"/>
      <c r="AH841" s="10"/>
      <c r="AI841" s="10"/>
    </row>
    <row r="842" spans="1:35" ht="15.75" customHeight="1" x14ac:dyDescent="0.25">
      <c r="A842" s="6">
        <v>1817</v>
      </c>
      <c r="B842" s="11" t="s">
        <v>112</v>
      </c>
      <c r="C842" s="11" t="s">
        <v>5599</v>
      </c>
      <c r="D842" s="11" t="s">
        <v>5941</v>
      </c>
      <c r="E842" s="12">
        <v>21131</v>
      </c>
      <c r="F842" s="17">
        <v>43979</v>
      </c>
      <c r="G842" s="12">
        <v>43901</v>
      </c>
      <c r="H842" s="11" t="s">
        <v>114</v>
      </c>
      <c r="I842" s="14" t="s">
        <v>5942</v>
      </c>
      <c r="J842" s="11" t="s">
        <v>5943</v>
      </c>
      <c r="K842" s="11" t="s">
        <v>82</v>
      </c>
      <c r="L842" s="14" t="s">
        <v>82</v>
      </c>
      <c r="M842" s="11" t="s">
        <v>1717</v>
      </c>
      <c r="N842" s="15" t="s">
        <v>85</v>
      </c>
      <c r="O842" s="15" t="str">
        <f>VLOOKUP(A842,Result!A:D,2,FALSE)</f>
        <v>No</v>
      </c>
      <c r="P842" s="15">
        <f>VLOOKUP(A842,Result!A:D,4,FALSE)</f>
        <v>2.2589999999999999</v>
      </c>
      <c r="Q842" s="16">
        <f>VLOOKUP(A842,Result!A:D,3,FALSE)</f>
        <v>0</v>
      </c>
      <c r="R842" s="16">
        <f>VLOOKUP(A842,Result!A:E,5,FALSE)</f>
        <v>0</v>
      </c>
      <c r="S842" s="28">
        <f>P842+Q842+R842</f>
        <v>2.2589999999999999</v>
      </c>
      <c r="T842" s="32">
        <f t="shared" si="54"/>
        <v>0</v>
      </c>
      <c r="U842" s="32">
        <f t="shared" si="55"/>
        <v>1649.0699999999997</v>
      </c>
      <c r="V842" s="33">
        <f t="shared" si="53"/>
        <v>328.5</v>
      </c>
      <c r="W842" s="34">
        <f t="shared" si="52"/>
        <v>1977.5699999999997</v>
      </c>
      <c r="X842" s="10"/>
      <c r="Y842" s="10"/>
      <c r="Z842" s="10"/>
      <c r="AA842" s="10"/>
      <c r="AB842" s="10"/>
      <c r="AC842" s="10"/>
      <c r="AD842" s="10"/>
      <c r="AE842" s="10"/>
      <c r="AF842" s="10"/>
      <c r="AG842" s="10"/>
      <c r="AH842" s="10"/>
      <c r="AI842" s="10"/>
    </row>
    <row r="843" spans="1:35" ht="15.75" customHeight="1" x14ac:dyDescent="0.25">
      <c r="A843" s="6">
        <v>1818</v>
      </c>
      <c r="B843" s="11" t="s">
        <v>112</v>
      </c>
      <c r="C843" s="11" t="s">
        <v>5599</v>
      </c>
      <c r="D843" s="11" t="s">
        <v>5944</v>
      </c>
      <c r="E843" s="12">
        <v>14979</v>
      </c>
      <c r="F843" s="17">
        <v>43941</v>
      </c>
      <c r="G843" s="12">
        <v>43892</v>
      </c>
      <c r="H843" s="11" t="s">
        <v>114</v>
      </c>
      <c r="I843" s="14" t="s">
        <v>446</v>
      </c>
      <c r="J843" s="11" t="s">
        <v>80</v>
      </c>
      <c r="K843" s="11" t="s">
        <v>82</v>
      </c>
      <c r="L843" s="14" t="s">
        <v>82</v>
      </c>
      <c r="M843" s="11" t="s">
        <v>82</v>
      </c>
      <c r="N843" s="15">
        <v>0.79</v>
      </c>
      <c r="O843" s="15" t="str">
        <f>VLOOKUP(A843,Result!A:D,2,FALSE)</f>
        <v>No</v>
      </c>
      <c r="P843" s="15">
        <f>VLOOKUP(A843,Result!A:D,4,FALSE)</f>
        <v>0.30499999999999999</v>
      </c>
      <c r="Q843" s="16">
        <f>VLOOKUP(A843,Result!A:D,3,FALSE)</f>
        <v>0</v>
      </c>
      <c r="R843" s="16">
        <f>VLOOKUP(A843,Result!A:E,5,FALSE)</f>
        <v>0</v>
      </c>
      <c r="S843" s="28">
        <f>P843+Q843+R843</f>
        <v>0.30499999999999999</v>
      </c>
      <c r="T843" s="32">
        <f t="shared" si="54"/>
        <v>0</v>
      </c>
      <c r="U843" s="32">
        <f t="shared" si="55"/>
        <v>222.65</v>
      </c>
      <c r="V843" s="33">
        <f t="shared" si="53"/>
        <v>328.5</v>
      </c>
      <c r="W843" s="34">
        <f t="shared" si="52"/>
        <v>551.15</v>
      </c>
      <c r="X843" s="10"/>
      <c r="Y843" s="10"/>
      <c r="Z843" s="10"/>
      <c r="AA843" s="10"/>
      <c r="AB843" s="10"/>
      <c r="AC843" s="10"/>
      <c r="AD843" s="10"/>
      <c r="AE843" s="10"/>
      <c r="AF843" s="10"/>
      <c r="AG843" s="10"/>
      <c r="AH843" s="10"/>
      <c r="AI843" s="10"/>
    </row>
    <row r="844" spans="1:35" ht="15.75" customHeight="1" x14ac:dyDescent="0.25">
      <c r="A844" s="6">
        <v>1819</v>
      </c>
      <c r="B844" s="11" t="s">
        <v>112</v>
      </c>
      <c r="C844" s="11" t="s">
        <v>5599</v>
      </c>
      <c r="D844" s="11" t="s">
        <v>5945</v>
      </c>
      <c r="E844" s="12">
        <v>25061</v>
      </c>
      <c r="F844" s="17">
        <v>43966</v>
      </c>
      <c r="G844" s="12">
        <v>43908</v>
      </c>
      <c r="H844" s="11" t="s">
        <v>114</v>
      </c>
      <c r="I844" s="14" t="s">
        <v>5946</v>
      </c>
      <c r="J844" s="11" t="s">
        <v>80</v>
      </c>
      <c r="K844" s="11" t="s">
        <v>5947</v>
      </c>
      <c r="L844" s="14" t="s">
        <v>82</v>
      </c>
      <c r="M844" s="11"/>
      <c r="N844" s="15">
        <v>1.41</v>
      </c>
      <c r="O844" s="15" t="str">
        <f>VLOOKUP(A844,Result!A:D,2,FALSE)</f>
        <v>No</v>
      </c>
      <c r="P844" s="15">
        <f>VLOOKUP(A844,Result!A:D,4,FALSE)</f>
        <v>1.1819999999999999</v>
      </c>
      <c r="Q844" s="16">
        <f>VLOOKUP(A844,Result!A:D,3,FALSE)</f>
        <v>0</v>
      </c>
      <c r="R844" s="16">
        <f>VLOOKUP(A844,Result!A:E,5,FALSE)</f>
        <v>0</v>
      </c>
      <c r="S844" s="28">
        <f>P844+Q844+R844</f>
        <v>1.1819999999999999</v>
      </c>
      <c r="T844" s="32">
        <f t="shared" si="54"/>
        <v>0</v>
      </c>
      <c r="U844" s="32">
        <f t="shared" si="55"/>
        <v>862.86</v>
      </c>
      <c r="V844" s="33">
        <f t="shared" si="53"/>
        <v>328.5</v>
      </c>
      <c r="W844" s="34">
        <f t="shared" si="52"/>
        <v>1191.3600000000001</v>
      </c>
      <c r="X844" s="10"/>
      <c r="Y844" s="10"/>
      <c r="Z844" s="10"/>
      <c r="AA844" s="10"/>
      <c r="AB844" s="10"/>
      <c r="AC844" s="10"/>
      <c r="AD844" s="10"/>
      <c r="AE844" s="10"/>
      <c r="AF844" s="10"/>
      <c r="AG844" s="10"/>
      <c r="AH844" s="10"/>
      <c r="AI844" s="10"/>
    </row>
    <row r="845" spans="1:35" ht="15.75" customHeight="1" x14ac:dyDescent="0.25">
      <c r="A845" s="6">
        <v>1820</v>
      </c>
      <c r="B845" s="11" t="s">
        <v>112</v>
      </c>
      <c r="C845" s="11" t="s">
        <v>5599</v>
      </c>
      <c r="D845" s="11" t="s">
        <v>5948</v>
      </c>
      <c r="E845" s="12">
        <v>20158</v>
      </c>
      <c r="F845" s="17">
        <v>43950</v>
      </c>
      <c r="G845" s="12">
        <v>43901</v>
      </c>
      <c r="H845" s="11" t="s">
        <v>114</v>
      </c>
      <c r="I845" s="14" t="s">
        <v>5949</v>
      </c>
      <c r="J845" s="11" t="s">
        <v>1714</v>
      </c>
      <c r="K845" s="11"/>
      <c r="L845" s="14" t="s">
        <v>5950</v>
      </c>
      <c r="M845" s="11"/>
      <c r="N845" s="15" t="s">
        <v>85</v>
      </c>
      <c r="O845" s="15" t="str">
        <f>VLOOKUP(A845,Result!A:D,2,FALSE)</f>
        <v>No</v>
      </c>
      <c r="P845" s="15">
        <f>VLOOKUP(A845,Result!A:D,4,FALSE)</f>
        <v>0.70300000000000007</v>
      </c>
      <c r="Q845" s="16">
        <f>VLOOKUP(A845,Result!A:D,3,FALSE)</f>
        <v>0.38100000000000001</v>
      </c>
      <c r="R845" s="16">
        <f>VLOOKUP(A845,Result!A:E,5,FALSE)</f>
        <v>0</v>
      </c>
      <c r="S845" s="28">
        <f>P845+Q845+R845</f>
        <v>1.0840000000000001</v>
      </c>
      <c r="T845" s="32">
        <f t="shared" si="54"/>
        <v>228.6</v>
      </c>
      <c r="U845" s="32">
        <f t="shared" si="55"/>
        <v>791.32</v>
      </c>
      <c r="V845" s="33">
        <f t="shared" si="53"/>
        <v>328.5</v>
      </c>
      <c r="W845" s="34">
        <f t="shared" si="52"/>
        <v>1119.8200000000002</v>
      </c>
      <c r="X845" s="10"/>
      <c r="Y845" s="10"/>
      <c r="Z845" s="10"/>
      <c r="AA845" s="10"/>
      <c r="AB845" s="10"/>
      <c r="AC845" s="10"/>
      <c r="AD845" s="10"/>
      <c r="AE845" s="10"/>
      <c r="AF845" s="10"/>
      <c r="AG845" s="10"/>
      <c r="AH845" s="10"/>
      <c r="AI845" s="10"/>
    </row>
    <row r="846" spans="1:35" ht="15.75" customHeight="1" x14ac:dyDescent="0.25">
      <c r="A846" s="6">
        <v>1821</v>
      </c>
      <c r="B846" s="11" t="s">
        <v>112</v>
      </c>
      <c r="C846" s="11" t="s">
        <v>5599</v>
      </c>
      <c r="D846" s="11" t="s">
        <v>5951</v>
      </c>
      <c r="E846" s="12">
        <v>18114</v>
      </c>
      <c r="F846" s="19"/>
      <c r="G846" s="12">
        <v>43908</v>
      </c>
      <c r="H846" s="11" t="s">
        <v>114</v>
      </c>
      <c r="I846" s="14" t="s">
        <v>115</v>
      </c>
      <c r="J846" s="11"/>
      <c r="K846" s="11"/>
      <c r="L846" s="14"/>
      <c r="M846" s="11"/>
      <c r="N846" s="15">
        <v>0.34</v>
      </c>
      <c r="O846" s="15" t="str">
        <f>VLOOKUP(A846,Result!A:D,2,FALSE)</f>
        <v>No</v>
      </c>
      <c r="P846" s="15">
        <f>VLOOKUP(A846,Result!A:D,4,FALSE)</f>
        <v>0</v>
      </c>
      <c r="Q846" s="16">
        <f>VLOOKUP(A846,Result!A:D,3,FALSE)</f>
        <v>0</v>
      </c>
      <c r="R846" s="16">
        <f>VLOOKUP(A846,Result!A:E,5,FALSE)</f>
        <v>0</v>
      </c>
      <c r="S846" s="28">
        <f>P846+Q846+R846</f>
        <v>0</v>
      </c>
      <c r="T846" s="32">
        <f t="shared" si="54"/>
        <v>0</v>
      </c>
      <c r="U846" s="32">
        <f t="shared" si="55"/>
        <v>0</v>
      </c>
      <c r="V846" s="33">
        <f t="shared" si="53"/>
        <v>328.5</v>
      </c>
      <c r="W846" s="34">
        <f t="shared" si="52"/>
        <v>328.5</v>
      </c>
      <c r="X846" s="10"/>
      <c r="Y846" s="10"/>
      <c r="Z846" s="10"/>
      <c r="AA846" s="10"/>
      <c r="AB846" s="10"/>
      <c r="AC846" s="10"/>
      <c r="AD846" s="10"/>
      <c r="AE846" s="10"/>
      <c r="AF846" s="10"/>
      <c r="AG846" s="10"/>
      <c r="AH846" s="10"/>
      <c r="AI846" s="10"/>
    </row>
    <row r="847" spans="1:35" ht="15.75" customHeight="1" x14ac:dyDescent="0.25">
      <c r="A847" s="6">
        <v>1822</v>
      </c>
      <c r="B847" s="11" t="s">
        <v>112</v>
      </c>
      <c r="C847" s="11" t="s">
        <v>5599</v>
      </c>
      <c r="D847" s="11" t="s">
        <v>5952</v>
      </c>
      <c r="E847" s="12">
        <v>19404</v>
      </c>
      <c r="F847" s="17">
        <v>43994</v>
      </c>
      <c r="G847" s="12">
        <v>43895</v>
      </c>
      <c r="H847" s="11" t="s">
        <v>114</v>
      </c>
      <c r="I847" s="14" t="s">
        <v>5953</v>
      </c>
      <c r="J847" s="11" t="s">
        <v>5954</v>
      </c>
      <c r="K847" s="11" t="s">
        <v>82</v>
      </c>
      <c r="L847" s="14" t="s">
        <v>82</v>
      </c>
      <c r="M847" s="11" t="s">
        <v>5955</v>
      </c>
      <c r="N847" s="15">
        <v>2.78</v>
      </c>
      <c r="O847" s="15" t="str">
        <f>VLOOKUP(A847,Result!A:D,2,FALSE)</f>
        <v>No</v>
      </c>
      <c r="P847" s="15">
        <f>VLOOKUP(A847,Result!A:D,4,FALSE)</f>
        <v>0.70799999999999996</v>
      </c>
      <c r="Q847" s="16">
        <f>VLOOKUP(A847,Result!A:D,3,FALSE)</f>
        <v>0</v>
      </c>
      <c r="R847" s="16">
        <f>VLOOKUP(A847,Result!A:E,5,FALSE)</f>
        <v>0</v>
      </c>
      <c r="S847" s="28">
        <f>P847+Q847+R847</f>
        <v>0.70799999999999996</v>
      </c>
      <c r="T847" s="32">
        <f t="shared" si="54"/>
        <v>0</v>
      </c>
      <c r="U847" s="32">
        <f t="shared" si="55"/>
        <v>516.83999999999992</v>
      </c>
      <c r="V847" s="33">
        <f t="shared" si="53"/>
        <v>328.5</v>
      </c>
      <c r="W847" s="34">
        <f t="shared" si="52"/>
        <v>845.33999999999992</v>
      </c>
      <c r="X847" s="10"/>
      <c r="Y847" s="10"/>
      <c r="Z847" s="10"/>
      <c r="AA847" s="10"/>
      <c r="AB847" s="10"/>
      <c r="AC847" s="10"/>
      <c r="AD847" s="10"/>
      <c r="AE847" s="10"/>
      <c r="AF847" s="10"/>
      <c r="AG847" s="10"/>
      <c r="AH847" s="10"/>
      <c r="AI847" s="10"/>
    </row>
    <row r="848" spans="1:35" ht="15.75" customHeight="1" x14ac:dyDescent="0.25">
      <c r="A848" s="6">
        <v>1823</v>
      </c>
      <c r="B848" s="11" t="s">
        <v>112</v>
      </c>
      <c r="C848" s="11" t="s">
        <v>5599</v>
      </c>
      <c r="D848" s="11" t="s">
        <v>5956</v>
      </c>
      <c r="E848" s="12">
        <v>24986</v>
      </c>
      <c r="F848" s="17">
        <v>43966</v>
      </c>
      <c r="G848" s="12">
        <v>43889</v>
      </c>
      <c r="H848" s="11" t="s">
        <v>114</v>
      </c>
      <c r="I848" s="14" t="s">
        <v>5957</v>
      </c>
      <c r="J848" s="11" t="s">
        <v>80</v>
      </c>
      <c r="K848" s="11" t="s">
        <v>82</v>
      </c>
      <c r="L848" s="14" t="s">
        <v>82</v>
      </c>
      <c r="M848" s="11" t="s">
        <v>589</v>
      </c>
      <c r="N848" s="15">
        <v>1.06</v>
      </c>
      <c r="O848" s="15" t="str">
        <f>VLOOKUP(A848,Result!A:D,2,FALSE)</f>
        <v>No</v>
      </c>
      <c r="P848" s="15">
        <f>VLOOKUP(A848,Result!A:D,4,FALSE)</f>
        <v>2.3519999999999999</v>
      </c>
      <c r="Q848" s="16">
        <f>VLOOKUP(A848,Result!A:D,3,FALSE)</f>
        <v>0</v>
      </c>
      <c r="R848" s="16">
        <f>VLOOKUP(A848,Result!A:E,5,FALSE)</f>
        <v>0</v>
      </c>
      <c r="S848" s="28">
        <f>P848+Q848+R848</f>
        <v>2.3519999999999999</v>
      </c>
      <c r="T848" s="32">
        <f t="shared" si="54"/>
        <v>0</v>
      </c>
      <c r="U848" s="32">
        <f t="shared" si="55"/>
        <v>1716.9599999999998</v>
      </c>
      <c r="V848" s="33">
        <f t="shared" si="53"/>
        <v>328.5</v>
      </c>
      <c r="W848" s="34">
        <f t="shared" ref="W848:W911" si="56">SUM(U848+V848)</f>
        <v>2045.4599999999998</v>
      </c>
      <c r="X848" s="10"/>
      <c r="Y848" s="10"/>
      <c r="Z848" s="10"/>
      <c r="AA848" s="10"/>
      <c r="AB848" s="10"/>
      <c r="AC848" s="10"/>
      <c r="AD848" s="10"/>
      <c r="AE848" s="10"/>
      <c r="AF848" s="10"/>
      <c r="AG848" s="10"/>
      <c r="AH848" s="10"/>
      <c r="AI848" s="10"/>
    </row>
    <row r="849" spans="1:35" ht="15.75" customHeight="1" x14ac:dyDescent="0.25">
      <c r="A849" s="6">
        <v>1824</v>
      </c>
      <c r="B849" s="11" t="s">
        <v>112</v>
      </c>
      <c r="C849" s="11" t="s">
        <v>5599</v>
      </c>
      <c r="D849" s="11" t="s">
        <v>5958</v>
      </c>
      <c r="E849" s="12">
        <v>15615</v>
      </c>
      <c r="F849" s="17">
        <v>43958</v>
      </c>
      <c r="G849" s="12">
        <v>43895</v>
      </c>
      <c r="H849" s="11" t="s">
        <v>114</v>
      </c>
      <c r="I849" s="14" t="s">
        <v>5959</v>
      </c>
      <c r="J849" s="11" t="s">
        <v>80</v>
      </c>
      <c r="K849" s="11" t="s">
        <v>82</v>
      </c>
      <c r="L849" s="14" t="s">
        <v>5960</v>
      </c>
      <c r="M849" s="11" t="s">
        <v>5961</v>
      </c>
      <c r="N849" s="15">
        <v>5.74</v>
      </c>
      <c r="O849" s="15" t="str">
        <f>VLOOKUP(A849,Result!A:D,2,FALSE)</f>
        <v>No</v>
      </c>
      <c r="P849" s="15">
        <f>VLOOKUP(A849,Result!A:D,4,FALSE)</f>
        <v>3.3929999999999998</v>
      </c>
      <c r="Q849" s="16">
        <f>VLOOKUP(A849,Result!A:D,3,FALSE)</f>
        <v>0.49099999999999999</v>
      </c>
      <c r="R849" s="16">
        <f>VLOOKUP(A849,Result!A:E,5,FALSE)</f>
        <v>0</v>
      </c>
      <c r="S849" s="28">
        <f>P849+Q849+R849</f>
        <v>3.8839999999999999</v>
      </c>
      <c r="T849" s="32">
        <f t="shared" si="54"/>
        <v>294.59999999999997</v>
      </c>
      <c r="U849" s="32">
        <f t="shared" si="55"/>
        <v>2835.3199999999997</v>
      </c>
      <c r="V849" s="33">
        <f t="shared" si="53"/>
        <v>328.5</v>
      </c>
      <c r="W849" s="34">
        <f t="shared" si="56"/>
        <v>3163.8199999999997</v>
      </c>
      <c r="X849" s="10"/>
      <c r="Y849" s="10"/>
      <c r="Z849" s="10"/>
      <c r="AA849" s="10"/>
      <c r="AB849" s="10"/>
      <c r="AC849" s="10"/>
      <c r="AD849" s="10"/>
      <c r="AE849" s="10"/>
      <c r="AF849" s="10"/>
      <c r="AG849" s="10"/>
      <c r="AH849" s="10"/>
      <c r="AI849" s="10"/>
    </row>
    <row r="850" spans="1:35" ht="15.75" customHeight="1" x14ac:dyDescent="0.25">
      <c r="A850" s="6">
        <v>1825</v>
      </c>
      <c r="B850" s="11" t="s">
        <v>112</v>
      </c>
      <c r="C850" s="11" t="s">
        <v>5599</v>
      </c>
      <c r="D850" s="11" t="s">
        <v>5962</v>
      </c>
      <c r="E850" s="12">
        <v>17940</v>
      </c>
      <c r="F850" s="17">
        <v>44097</v>
      </c>
      <c r="G850" s="12">
        <v>43895</v>
      </c>
      <c r="H850" s="11" t="s">
        <v>114</v>
      </c>
      <c r="I850" s="14" t="s">
        <v>5963</v>
      </c>
      <c r="J850" s="11" t="s">
        <v>5964</v>
      </c>
      <c r="K850" s="11" t="s">
        <v>5965</v>
      </c>
      <c r="L850" s="14" t="s">
        <v>82</v>
      </c>
      <c r="M850" s="11" t="s">
        <v>5966</v>
      </c>
      <c r="N850" s="15">
        <v>1.31</v>
      </c>
      <c r="O850" s="15" t="str">
        <f>VLOOKUP(A850,Result!A:D,2,FALSE)</f>
        <v>No</v>
      </c>
      <c r="P850" s="15">
        <f>VLOOKUP(A850,Result!A:D,4,FALSE)</f>
        <v>0.89200000000000002</v>
      </c>
      <c r="Q850" s="16">
        <f>VLOOKUP(A850,Result!A:D,3,FALSE)</f>
        <v>0</v>
      </c>
      <c r="R850" s="16">
        <f>VLOOKUP(A850,Result!A:E,5,FALSE)</f>
        <v>0</v>
      </c>
      <c r="S850" s="28">
        <f>P850+Q850+R850</f>
        <v>0.89200000000000002</v>
      </c>
      <c r="T850" s="32">
        <f t="shared" si="54"/>
        <v>0</v>
      </c>
      <c r="U850" s="32">
        <f t="shared" si="55"/>
        <v>651.16</v>
      </c>
      <c r="V850" s="33">
        <f t="shared" si="53"/>
        <v>328.5</v>
      </c>
      <c r="W850" s="34">
        <f t="shared" si="56"/>
        <v>979.66</v>
      </c>
      <c r="X850" s="10"/>
      <c r="Y850" s="10"/>
      <c r="Z850" s="10"/>
      <c r="AA850" s="10"/>
      <c r="AB850" s="10"/>
      <c r="AC850" s="10"/>
      <c r="AD850" s="10"/>
      <c r="AE850" s="10"/>
      <c r="AF850" s="10"/>
      <c r="AG850" s="10"/>
      <c r="AH850" s="10"/>
      <c r="AI850" s="10"/>
    </row>
    <row r="851" spans="1:35" ht="15.75" customHeight="1" x14ac:dyDescent="0.25">
      <c r="A851" s="6">
        <v>1826</v>
      </c>
      <c r="B851" s="11" t="s">
        <v>112</v>
      </c>
      <c r="C851" s="11" t="s">
        <v>5599</v>
      </c>
      <c r="D851" s="11" t="s">
        <v>5967</v>
      </c>
      <c r="E851" s="12">
        <v>13169</v>
      </c>
      <c r="F851" s="17">
        <v>43955</v>
      </c>
      <c r="G851" s="12">
        <v>43892</v>
      </c>
      <c r="H851" s="11" t="s">
        <v>114</v>
      </c>
      <c r="I851" s="14" t="s">
        <v>5968</v>
      </c>
      <c r="J851" s="11" t="s">
        <v>80</v>
      </c>
      <c r="K851" s="11" t="s">
        <v>82</v>
      </c>
      <c r="L851" s="14" t="s">
        <v>5969</v>
      </c>
      <c r="M851" s="11" t="s">
        <v>5970</v>
      </c>
      <c r="N851" s="15">
        <v>2.62</v>
      </c>
      <c r="O851" s="15" t="str">
        <f>VLOOKUP(A851,Result!A:D,2,FALSE)</f>
        <v>No</v>
      </c>
      <c r="P851" s="15">
        <f>VLOOKUP(A851,Result!A:D,4,FALSE)</f>
        <v>1.2070000000000001</v>
      </c>
      <c r="Q851" s="16">
        <f>VLOOKUP(A851,Result!A:D,3,FALSE)</f>
        <v>0.36799999999999999</v>
      </c>
      <c r="R851" s="16">
        <f>VLOOKUP(A851,Result!A:E,5,FALSE)</f>
        <v>0</v>
      </c>
      <c r="S851" s="28">
        <f>P851+Q851+R851</f>
        <v>1.5750000000000002</v>
      </c>
      <c r="T851" s="32">
        <f t="shared" si="54"/>
        <v>220.79999999999998</v>
      </c>
      <c r="U851" s="32">
        <f t="shared" si="55"/>
        <v>1149.75</v>
      </c>
      <c r="V851" s="33">
        <f t="shared" si="53"/>
        <v>328.5</v>
      </c>
      <c r="W851" s="34">
        <f t="shared" si="56"/>
        <v>1478.25</v>
      </c>
      <c r="X851" s="10"/>
      <c r="Y851" s="10"/>
      <c r="Z851" s="10"/>
      <c r="AA851" s="10"/>
      <c r="AB851" s="10"/>
      <c r="AC851" s="10"/>
      <c r="AD851" s="10"/>
      <c r="AE851" s="10"/>
      <c r="AF851" s="10"/>
      <c r="AG851" s="10"/>
      <c r="AH851" s="10"/>
      <c r="AI851" s="10"/>
    </row>
    <row r="852" spans="1:35" ht="15.75" customHeight="1" x14ac:dyDescent="0.25">
      <c r="A852" s="6">
        <v>1827</v>
      </c>
      <c r="B852" s="11" t="s">
        <v>112</v>
      </c>
      <c r="C852" s="11" t="s">
        <v>5599</v>
      </c>
      <c r="D852" s="11" t="s">
        <v>5971</v>
      </c>
      <c r="E852" s="12">
        <v>19050</v>
      </c>
      <c r="F852" s="17">
        <v>43959</v>
      </c>
      <c r="G852" s="12">
        <v>43881</v>
      </c>
      <c r="H852" s="11" t="s">
        <v>160</v>
      </c>
      <c r="I852" s="14" t="s">
        <v>5972</v>
      </c>
      <c r="J852" s="11" t="s">
        <v>80</v>
      </c>
      <c r="K852" s="11" t="s">
        <v>82</v>
      </c>
      <c r="L852" s="14" t="s">
        <v>82</v>
      </c>
      <c r="M852" s="11" t="s">
        <v>5973</v>
      </c>
      <c r="N852" s="15">
        <v>0.66</v>
      </c>
      <c r="O852" s="15" t="str">
        <f>VLOOKUP(A852,Result!A:D,2,FALSE)</f>
        <v>No</v>
      </c>
      <c r="P852" s="15">
        <f>VLOOKUP(A852,Result!A:D,4,FALSE)</f>
        <v>2.1949999999999998</v>
      </c>
      <c r="Q852" s="16">
        <f>VLOOKUP(A852,Result!A:D,3,FALSE)</f>
        <v>0</v>
      </c>
      <c r="R852" s="16">
        <f>VLOOKUP(A852,Result!A:E,5,FALSE)</f>
        <v>0</v>
      </c>
      <c r="S852" s="28">
        <f>P852+Q852+R852</f>
        <v>2.1949999999999998</v>
      </c>
      <c r="T852" s="32">
        <f t="shared" si="54"/>
        <v>0</v>
      </c>
      <c r="U852" s="32">
        <f t="shared" si="55"/>
        <v>1602.3499999999997</v>
      </c>
      <c r="V852" s="33">
        <f t="shared" si="53"/>
        <v>328.5</v>
      </c>
      <c r="W852" s="34">
        <f t="shared" si="56"/>
        <v>1930.8499999999997</v>
      </c>
      <c r="X852" s="10"/>
      <c r="Y852" s="10"/>
      <c r="Z852" s="10"/>
      <c r="AA852" s="10"/>
      <c r="AB852" s="10"/>
      <c r="AC852" s="10"/>
      <c r="AD852" s="10"/>
      <c r="AE852" s="10"/>
      <c r="AF852" s="10"/>
      <c r="AG852" s="10"/>
      <c r="AH852" s="10"/>
      <c r="AI852" s="10"/>
    </row>
    <row r="853" spans="1:35" ht="15.75" customHeight="1" x14ac:dyDescent="0.25">
      <c r="A853" s="6">
        <v>1828</v>
      </c>
      <c r="B853" s="11" t="s">
        <v>112</v>
      </c>
      <c r="C853" s="11" t="s">
        <v>5599</v>
      </c>
      <c r="D853" s="11" t="s">
        <v>5974</v>
      </c>
      <c r="E853" s="12">
        <v>24882</v>
      </c>
      <c r="F853" s="17">
        <v>44029</v>
      </c>
      <c r="G853" s="12">
        <v>43893</v>
      </c>
      <c r="H853" s="11" t="s">
        <v>114</v>
      </c>
      <c r="I853" s="14" t="s">
        <v>5975</v>
      </c>
      <c r="J853" s="11" t="s">
        <v>80</v>
      </c>
      <c r="K853" s="11" t="s">
        <v>5976</v>
      </c>
      <c r="L853" s="14" t="s">
        <v>82</v>
      </c>
      <c r="M853" s="11" t="s">
        <v>5977</v>
      </c>
      <c r="N853" s="15">
        <v>2.82</v>
      </c>
      <c r="O853" s="15" t="str">
        <f>VLOOKUP(A853,Result!A:D,2,FALSE)</f>
        <v>No</v>
      </c>
      <c r="P853" s="15">
        <f>VLOOKUP(A853,Result!A:D,4,FALSE)</f>
        <v>1.7629999999999999</v>
      </c>
      <c r="Q853" s="16">
        <f>VLOOKUP(A853,Result!A:D,3,FALSE)</f>
        <v>0</v>
      </c>
      <c r="R853" s="16">
        <f>VLOOKUP(A853,Result!A:E,5,FALSE)</f>
        <v>0</v>
      </c>
      <c r="S853" s="28">
        <f>P853+Q853+R853</f>
        <v>1.7629999999999999</v>
      </c>
      <c r="T853" s="32">
        <f t="shared" si="54"/>
        <v>0</v>
      </c>
      <c r="U853" s="32">
        <f t="shared" si="55"/>
        <v>1286.9899999999998</v>
      </c>
      <c r="V853" s="33">
        <f t="shared" si="53"/>
        <v>328.5</v>
      </c>
      <c r="W853" s="34">
        <f t="shared" si="56"/>
        <v>1615.4899999999998</v>
      </c>
      <c r="X853" s="10"/>
      <c r="Y853" s="10"/>
      <c r="Z853" s="10"/>
      <c r="AA853" s="10"/>
      <c r="AB853" s="10"/>
      <c r="AC853" s="10"/>
      <c r="AD853" s="10"/>
      <c r="AE853" s="10"/>
      <c r="AF853" s="10"/>
      <c r="AG853" s="10"/>
      <c r="AH853" s="10"/>
      <c r="AI853" s="10"/>
    </row>
    <row r="854" spans="1:35" ht="15.75" customHeight="1" x14ac:dyDescent="0.25">
      <c r="A854" s="6">
        <v>1829</v>
      </c>
      <c r="B854" s="11" t="s">
        <v>112</v>
      </c>
      <c r="C854" s="11" t="s">
        <v>5599</v>
      </c>
      <c r="D854" s="11" t="s">
        <v>5978</v>
      </c>
      <c r="E854" s="12">
        <v>17732</v>
      </c>
      <c r="F854" s="17">
        <v>43959</v>
      </c>
      <c r="G854" s="12">
        <v>43895</v>
      </c>
      <c r="H854" s="11" t="s">
        <v>114</v>
      </c>
      <c r="I854" s="14" t="s">
        <v>5979</v>
      </c>
      <c r="J854" s="11" t="s">
        <v>80</v>
      </c>
      <c r="K854" s="11" t="s">
        <v>5980</v>
      </c>
      <c r="L854" s="14" t="s">
        <v>5981</v>
      </c>
      <c r="M854" s="11" t="s">
        <v>5982</v>
      </c>
      <c r="N854" s="15">
        <v>3.93</v>
      </c>
      <c r="O854" s="15" t="str">
        <f>VLOOKUP(A854,Result!A:D,2,FALSE)</f>
        <v>No</v>
      </c>
      <c r="P854" s="15">
        <f>VLOOKUP(A854,Result!A:D,4,FALSE)</f>
        <v>1.4890000000000001</v>
      </c>
      <c r="Q854" s="16">
        <f>VLOOKUP(A854,Result!A:D,3,FALSE)</f>
        <v>0.68300000000000005</v>
      </c>
      <c r="R854" s="16">
        <f>VLOOKUP(A854,Result!A:E,5,FALSE)</f>
        <v>0</v>
      </c>
      <c r="S854" s="28">
        <f>P854+Q854+R854</f>
        <v>2.1720000000000002</v>
      </c>
      <c r="T854" s="32">
        <f t="shared" si="54"/>
        <v>409.8</v>
      </c>
      <c r="U854" s="32">
        <f t="shared" si="55"/>
        <v>1585.56</v>
      </c>
      <c r="V854" s="33">
        <f t="shared" si="53"/>
        <v>328.5</v>
      </c>
      <c r="W854" s="34">
        <f t="shared" si="56"/>
        <v>1914.06</v>
      </c>
      <c r="X854" s="10"/>
      <c r="Y854" s="10"/>
      <c r="Z854" s="10"/>
      <c r="AA854" s="10"/>
      <c r="AB854" s="10"/>
      <c r="AC854" s="10"/>
      <c r="AD854" s="10"/>
      <c r="AE854" s="10"/>
      <c r="AF854" s="10"/>
      <c r="AG854" s="10"/>
      <c r="AH854" s="10"/>
      <c r="AI854" s="10"/>
    </row>
    <row r="855" spans="1:35" ht="15.75" customHeight="1" x14ac:dyDescent="0.25">
      <c r="A855" s="6">
        <v>1830</v>
      </c>
      <c r="B855" s="11" t="s">
        <v>112</v>
      </c>
      <c r="C855" s="11" t="s">
        <v>5599</v>
      </c>
      <c r="D855" s="11" t="s">
        <v>5983</v>
      </c>
      <c r="E855" s="12">
        <v>20663</v>
      </c>
      <c r="F855" s="17">
        <v>44029</v>
      </c>
      <c r="G855" s="12">
        <v>43893</v>
      </c>
      <c r="H855" s="11" t="s">
        <v>114</v>
      </c>
      <c r="I855" s="14" t="s">
        <v>5984</v>
      </c>
      <c r="J855" s="11" t="s">
        <v>80</v>
      </c>
      <c r="K855" s="11" t="s">
        <v>5985</v>
      </c>
      <c r="L855" s="14" t="s">
        <v>5986</v>
      </c>
      <c r="M855" s="11" t="s">
        <v>589</v>
      </c>
      <c r="N855" s="15">
        <v>0.82</v>
      </c>
      <c r="O855" s="15" t="str">
        <f>VLOOKUP(A855,Result!A:D,2,FALSE)</f>
        <v>No</v>
      </c>
      <c r="P855" s="15">
        <f>VLOOKUP(A855,Result!A:D,4,FALSE)</f>
        <v>2.198</v>
      </c>
      <c r="Q855" s="16">
        <f>VLOOKUP(A855,Result!A:D,3,FALSE)</f>
        <v>0.36799999999999999</v>
      </c>
      <c r="R855" s="16">
        <f>VLOOKUP(A855,Result!A:E,5,FALSE)</f>
        <v>0</v>
      </c>
      <c r="S855" s="28">
        <f>P855+Q855+R855</f>
        <v>2.5659999999999998</v>
      </c>
      <c r="T855" s="32">
        <f t="shared" si="54"/>
        <v>220.79999999999998</v>
      </c>
      <c r="U855" s="32">
        <f t="shared" si="55"/>
        <v>1873.1799999999998</v>
      </c>
      <c r="V855" s="33">
        <f t="shared" si="53"/>
        <v>328.5</v>
      </c>
      <c r="W855" s="34">
        <f t="shared" si="56"/>
        <v>2201.6799999999998</v>
      </c>
      <c r="X855" s="10"/>
      <c r="Y855" s="10"/>
      <c r="Z855" s="10"/>
      <c r="AA855" s="10"/>
      <c r="AB855" s="10"/>
      <c r="AC855" s="10"/>
      <c r="AD855" s="10"/>
      <c r="AE855" s="10"/>
      <c r="AF855" s="10"/>
      <c r="AG855" s="10"/>
      <c r="AH855" s="10"/>
      <c r="AI855" s="10"/>
    </row>
    <row r="856" spans="1:35" ht="15.75" customHeight="1" x14ac:dyDescent="0.25">
      <c r="A856" s="6">
        <v>1831</v>
      </c>
      <c r="B856" s="11" t="s">
        <v>112</v>
      </c>
      <c r="C856" s="11" t="s">
        <v>5599</v>
      </c>
      <c r="D856" s="11" t="s">
        <v>5987</v>
      </c>
      <c r="E856" s="12">
        <v>20921</v>
      </c>
      <c r="F856" s="17">
        <v>43950</v>
      </c>
      <c r="G856" s="12">
        <v>43864</v>
      </c>
      <c r="H856" s="11" t="s">
        <v>134</v>
      </c>
      <c r="I856" s="14" t="s">
        <v>5988</v>
      </c>
      <c r="J856" s="11" t="s">
        <v>80</v>
      </c>
      <c r="K856" s="11" t="s">
        <v>5989</v>
      </c>
      <c r="L856" s="14" t="s">
        <v>82</v>
      </c>
      <c r="M856" s="11" t="s">
        <v>322</v>
      </c>
      <c r="N856" s="15">
        <v>2.27</v>
      </c>
      <c r="O856" s="15" t="str">
        <f>VLOOKUP(A856,Result!A:D,2,FALSE)</f>
        <v>No</v>
      </c>
      <c r="P856" s="15">
        <f>VLOOKUP(A856,Result!A:D,4,FALSE)</f>
        <v>1.073</v>
      </c>
      <c r="Q856" s="16">
        <f>VLOOKUP(A856,Result!A:D,3,FALSE)</f>
        <v>0</v>
      </c>
      <c r="R856" s="16">
        <f>VLOOKUP(A856,Result!A:E,5,FALSE)</f>
        <v>0</v>
      </c>
      <c r="S856" s="28">
        <f>P856+Q856+R856</f>
        <v>1.073</v>
      </c>
      <c r="T856" s="32">
        <f t="shared" si="54"/>
        <v>0</v>
      </c>
      <c r="U856" s="32">
        <f t="shared" si="55"/>
        <v>783.28999999999985</v>
      </c>
      <c r="V856" s="33">
        <f t="shared" si="53"/>
        <v>328.5</v>
      </c>
      <c r="W856" s="34">
        <f t="shared" si="56"/>
        <v>1111.79</v>
      </c>
      <c r="X856" s="10"/>
      <c r="Y856" s="10"/>
      <c r="Z856" s="10"/>
      <c r="AA856" s="10"/>
      <c r="AB856" s="10"/>
      <c r="AC856" s="10"/>
      <c r="AD856" s="10"/>
      <c r="AE856" s="10"/>
      <c r="AF856" s="10"/>
      <c r="AG856" s="10"/>
      <c r="AH856" s="10"/>
      <c r="AI856" s="10"/>
    </row>
    <row r="857" spans="1:35" ht="15.75" customHeight="1" x14ac:dyDescent="0.25">
      <c r="A857" s="6">
        <v>2171</v>
      </c>
      <c r="B857" s="11" t="s">
        <v>112</v>
      </c>
      <c r="C857" s="11" t="s">
        <v>7045</v>
      </c>
      <c r="D857" s="11" t="s">
        <v>7100</v>
      </c>
      <c r="E857" s="12">
        <v>19768</v>
      </c>
      <c r="F857" s="13">
        <v>43941</v>
      </c>
      <c r="G857" s="12">
        <v>43935</v>
      </c>
      <c r="H857" s="11" t="s">
        <v>466</v>
      </c>
      <c r="I857" s="14" t="s">
        <v>97</v>
      </c>
      <c r="J857" s="11" t="s">
        <v>97</v>
      </c>
      <c r="K857" s="11" t="s">
        <v>82</v>
      </c>
      <c r="L857" s="14" t="s">
        <v>82</v>
      </c>
      <c r="M857" s="11" t="s">
        <v>7101</v>
      </c>
      <c r="N857" s="15" t="s">
        <v>85</v>
      </c>
      <c r="O857" s="15" t="str">
        <f>VLOOKUP(A857,Result!A:D,2,FALSE)</f>
        <v>No</v>
      </c>
      <c r="P857" s="15">
        <f>VLOOKUP(A857,Result!A:D,4,FALSE)</f>
        <v>0</v>
      </c>
      <c r="Q857" s="16">
        <f>VLOOKUP(A857,Result!A:D,3,FALSE)</f>
        <v>0</v>
      </c>
      <c r="R857" s="16">
        <f>VLOOKUP(A857,Result!A:E,5,FALSE)</f>
        <v>0</v>
      </c>
      <c r="S857" s="28">
        <f>P857+Q857+R857</f>
        <v>0</v>
      </c>
      <c r="T857" s="32">
        <f t="shared" si="54"/>
        <v>0</v>
      </c>
      <c r="U857" s="32">
        <f t="shared" si="55"/>
        <v>0</v>
      </c>
      <c r="V857" s="33">
        <f t="shared" si="53"/>
        <v>328.5</v>
      </c>
      <c r="W857" s="34">
        <f t="shared" si="56"/>
        <v>328.5</v>
      </c>
      <c r="X857" s="10"/>
      <c r="Y857" s="10"/>
      <c r="Z857" s="10"/>
      <c r="AA857" s="10"/>
      <c r="AB857" s="10"/>
      <c r="AC857" s="10"/>
      <c r="AD857" s="10"/>
      <c r="AE857" s="10"/>
      <c r="AF857" s="10"/>
      <c r="AG857" s="10"/>
      <c r="AH857" s="10"/>
      <c r="AI857" s="10"/>
    </row>
    <row r="858" spans="1:35" ht="15.75" customHeight="1" x14ac:dyDescent="0.25">
      <c r="A858" s="6">
        <v>2175</v>
      </c>
      <c r="B858" s="11" t="s">
        <v>112</v>
      </c>
      <c r="C858" s="11" t="s">
        <v>7045</v>
      </c>
      <c r="D858" s="11" t="s">
        <v>7111</v>
      </c>
      <c r="E858" s="12">
        <v>15676</v>
      </c>
      <c r="F858" s="17">
        <v>43942</v>
      </c>
      <c r="G858" s="12">
        <v>43846</v>
      </c>
      <c r="H858" s="11" t="s">
        <v>217</v>
      </c>
      <c r="I858" s="14" t="s">
        <v>7112</v>
      </c>
      <c r="J858" s="11" t="s">
        <v>97</v>
      </c>
      <c r="K858" s="11" t="s">
        <v>7113</v>
      </c>
      <c r="L858" s="14" t="s">
        <v>82</v>
      </c>
      <c r="M858" s="11" t="s">
        <v>7114</v>
      </c>
      <c r="N858" s="15">
        <v>0.51</v>
      </c>
      <c r="O858" s="15" t="str">
        <f>VLOOKUP(A858,Result!A:D,2,FALSE)</f>
        <v>No</v>
      </c>
      <c r="P858" s="15">
        <f>VLOOKUP(A858,Result!A:D,4,FALSE)</f>
        <v>0.94700000000000006</v>
      </c>
      <c r="Q858" s="16">
        <f>VLOOKUP(A858,Result!A:D,3,FALSE)</f>
        <v>0</v>
      </c>
      <c r="R858" s="16">
        <f>VLOOKUP(A858,Result!A:E,5,FALSE)</f>
        <v>0</v>
      </c>
      <c r="S858" s="28">
        <f>P858+Q858+R858</f>
        <v>0.94700000000000006</v>
      </c>
      <c r="T858" s="32">
        <f t="shared" si="54"/>
        <v>0</v>
      </c>
      <c r="U858" s="32">
        <f t="shared" si="55"/>
        <v>691.31</v>
      </c>
      <c r="V858" s="33">
        <f t="shared" si="53"/>
        <v>328.5</v>
      </c>
      <c r="W858" s="34">
        <f t="shared" si="56"/>
        <v>1019.81</v>
      </c>
      <c r="X858" s="10"/>
      <c r="Y858" s="10"/>
      <c r="Z858" s="10"/>
      <c r="AA858" s="10"/>
      <c r="AB858" s="10"/>
      <c r="AC858" s="10"/>
      <c r="AD858" s="10"/>
      <c r="AE858" s="10"/>
      <c r="AF858" s="10"/>
      <c r="AG858" s="10"/>
      <c r="AH858" s="10"/>
      <c r="AI858" s="10"/>
    </row>
    <row r="859" spans="1:35" ht="15.75" customHeight="1" x14ac:dyDescent="0.25">
      <c r="A859" s="6">
        <v>2180</v>
      </c>
      <c r="B859" s="11" t="s">
        <v>112</v>
      </c>
      <c r="C859" s="11" t="s">
        <v>7045</v>
      </c>
      <c r="D859" s="11" t="s">
        <v>7126</v>
      </c>
      <c r="E859" s="12">
        <v>17274</v>
      </c>
      <c r="F859" s="13">
        <v>43942</v>
      </c>
      <c r="G859" s="12">
        <v>43850</v>
      </c>
      <c r="H859" s="11" t="s">
        <v>217</v>
      </c>
      <c r="I859" s="14" t="s">
        <v>7127</v>
      </c>
      <c r="J859" s="11" t="s">
        <v>80</v>
      </c>
      <c r="K859" s="11" t="s">
        <v>82</v>
      </c>
      <c r="L859" s="14" t="s">
        <v>82</v>
      </c>
      <c r="M859" s="11" t="s">
        <v>7128</v>
      </c>
      <c r="N859" s="15">
        <v>0.69</v>
      </c>
      <c r="O859" s="15" t="str">
        <f>VLOOKUP(A859,Result!A:D,2,FALSE)</f>
        <v>No</v>
      </c>
      <c r="P859" s="15">
        <f>VLOOKUP(A859,Result!A:D,4,FALSE)</f>
        <v>0.79</v>
      </c>
      <c r="Q859" s="16">
        <f>VLOOKUP(A859,Result!A:D,3,FALSE)</f>
        <v>0</v>
      </c>
      <c r="R859" s="16">
        <f>VLOOKUP(A859,Result!A:E,5,FALSE)</f>
        <v>0</v>
      </c>
      <c r="S859" s="28">
        <f>P859+Q859+R859</f>
        <v>0.79</v>
      </c>
      <c r="T859" s="32">
        <f t="shared" si="54"/>
        <v>0</v>
      </c>
      <c r="U859" s="32">
        <f t="shared" si="55"/>
        <v>576.69999999999993</v>
      </c>
      <c r="V859" s="33">
        <f t="shared" si="53"/>
        <v>328.5</v>
      </c>
      <c r="W859" s="34">
        <f t="shared" si="56"/>
        <v>905.19999999999993</v>
      </c>
      <c r="X859" s="10"/>
      <c r="Y859" s="10"/>
      <c r="Z859" s="10"/>
      <c r="AA859" s="10"/>
      <c r="AB859" s="10"/>
      <c r="AC859" s="10"/>
      <c r="AD859" s="10"/>
      <c r="AE859" s="10"/>
      <c r="AF859" s="10"/>
      <c r="AG859" s="10"/>
      <c r="AH859" s="10"/>
      <c r="AI859" s="10"/>
    </row>
    <row r="860" spans="1:35" ht="15.75" customHeight="1" x14ac:dyDescent="0.25">
      <c r="A860" s="6">
        <v>2185</v>
      </c>
      <c r="B860" s="11" t="s">
        <v>112</v>
      </c>
      <c r="C860" s="11" t="s">
        <v>7045</v>
      </c>
      <c r="D860" s="11" t="s">
        <v>7145</v>
      </c>
      <c r="E860" s="12">
        <v>20187</v>
      </c>
      <c r="F860" s="13">
        <v>43942</v>
      </c>
      <c r="G860" s="12">
        <v>43935</v>
      </c>
      <c r="H860" s="11" t="s">
        <v>466</v>
      </c>
      <c r="I860" s="14" t="s">
        <v>115</v>
      </c>
      <c r="J860" s="11" t="s">
        <v>97</v>
      </c>
      <c r="K860" s="11" t="s">
        <v>82</v>
      </c>
      <c r="L860" s="14" t="s">
        <v>82</v>
      </c>
      <c r="M860" s="11" t="s">
        <v>1976</v>
      </c>
      <c r="N860" s="15" t="s">
        <v>85</v>
      </c>
      <c r="O860" s="15" t="str">
        <f>VLOOKUP(A860,Result!A:D,2,FALSE)</f>
        <v>No</v>
      </c>
      <c r="P860" s="15">
        <f>VLOOKUP(A860,Result!A:D,4,FALSE)</f>
        <v>0</v>
      </c>
      <c r="Q860" s="16">
        <f>VLOOKUP(A860,Result!A:D,3,FALSE)</f>
        <v>0</v>
      </c>
      <c r="R860" s="16">
        <f>VLOOKUP(A860,Result!A:E,5,FALSE)</f>
        <v>0</v>
      </c>
      <c r="S860" s="28">
        <f>P860+Q860+R860</f>
        <v>0</v>
      </c>
      <c r="T860" s="32">
        <f t="shared" si="54"/>
        <v>0</v>
      </c>
      <c r="U860" s="32">
        <f t="shared" si="55"/>
        <v>0</v>
      </c>
      <c r="V860" s="33">
        <f t="shared" si="53"/>
        <v>328.5</v>
      </c>
      <c r="W860" s="34">
        <f t="shared" si="56"/>
        <v>328.5</v>
      </c>
      <c r="X860" s="10"/>
      <c r="Y860" s="10"/>
      <c r="Z860" s="10"/>
      <c r="AA860" s="10"/>
      <c r="AB860" s="10"/>
      <c r="AC860" s="10"/>
      <c r="AD860" s="10"/>
      <c r="AE860" s="10"/>
      <c r="AF860" s="10"/>
      <c r="AG860" s="10"/>
      <c r="AH860" s="10"/>
      <c r="AI860" s="10"/>
    </row>
    <row r="861" spans="1:35" ht="15.75" customHeight="1" x14ac:dyDescent="0.25">
      <c r="A861" s="6">
        <v>2186</v>
      </c>
      <c r="B861" s="11" t="s">
        <v>112</v>
      </c>
      <c r="C861" s="11" t="s">
        <v>7045</v>
      </c>
      <c r="D861" s="11" t="s">
        <v>7146</v>
      </c>
      <c r="E861" s="12">
        <v>20245</v>
      </c>
      <c r="F861" s="17">
        <v>43942</v>
      </c>
      <c r="G861" s="12">
        <v>43918</v>
      </c>
      <c r="H861" s="11" t="s">
        <v>217</v>
      </c>
      <c r="I861" s="14" t="s">
        <v>7147</v>
      </c>
      <c r="J861" s="11" t="s">
        <v>80</v>
      </c>
      <c r="K861" s="11" t="s">
        <v>7148</v>
      </c>
      <c r="L861" s="14"/>
      <c r="M861" s="11"/>
      <c r="N861" s="15">
        <v>2.4300000000000002</v>
      </c>
      <c r="O861" s="15" t="str">
        <f>VLOOKUP(A861,Result!A:D,2,FALSE)</f>
        <v>No</v>
      </c>
      <c r="P861" s="15">
        <f>VLOOKUP(A861,Result!A:D,4,FALSE)</f>
        <v>1.55</v>
      </c>
      <c r="Q861" s="16">
        <f>VLOOKUP(A861,Result!A:D,3,FALSE)</f>
        <v>0</v>
      </c>
      <c r="R861" s="16">
        <f>VLOOKUP(A861,Result!A:E,5,FALSE)</f>
        <v>0</v>
      </c>
      <c r="S861" s="28">
        <f>P861+Q861+R861</f>
        <v>1.55</v>
      </c>
      <c r="T861" s="32">
        <f t="shared" si="54"/>
        <v>0</v>
      </c>
      <c r="U861" s="32">
        <f t="shared" si="55"/>
        <v>1131.5</v>
      </c>
      <c r="V861" s="33">
        <f t="shared" si="53"/>
        <v>328.5</v>
      </c>
      <c r="W861" s="34">
        <f t="shared" si="56"/>
        <v>1460</v>
      </c>
      <c r="X861" s="10"/>
      <c r="Y861" s="10"/>
      <c r="Z861" s="10"/>
      <c r="AA861" s="10"/>
      <c r="AB861" s="10"/>
      <c r="AC861" s="10"/>
      <c r="AD861" s="10"/>
      <c r="AE861" s="10"/>
      <c r="AF861" s="10"/>
      <c r="AG861" s="10"/>
      <c r="AH861" s="10"/>
      <c r="AI861" s="10"/>
    </row>
    <row r="862" spans="1:35" ht="15.75" customHeight="1" x14ac:dyDescent="0.25">
      <c r="A862" s="6">
        <v>2196</v>
      </c>
      <c r="B862" s="11" t="s">
        <v>112</v>
      </c>
      <c r="C862" s="11" t="s">
        <v>7045</v>
      </c>
      <c r="D862" s="11" t="s">
        <v>7171</v>
      </c>
      <c r="E862" s="12">
        <v>19267</v>
      </c>
      <c r="F862" s="17">
        <v>43944</v>
      </c>
      <c r="G862" s="12">
        <v>43850</v>
      </c>
      <c r="H862" s="11" t="s">
        <v>217</v>
      </c>
      <c r="I862" s="14" t="s">
        <v>7172</v>
      </c>
      <c r="J862" s="11" t="s">
        <v>80</v>
      </c>
      <c r="K862" s="11" t="s">
        <v>7173</v>
      </c>
      <c r="L862" s="14" t="s">
        <v>7174</v>
      </c>
      <c r="M862" s="11" t="s">
        <v>7175</v>
      </c>
      <c r="N862" s="15">
        <v>0.4</v>
      </c>
      <c r="O862" s="15" t="str">
        <f>VLOOKUP(A862,Result!A:D,2,FALSE)</f>
        <v>No</v>
      </c>
      <c r="P862" s="15">
        <f>VLOOKUP(A862,Result!A:D,4,FALSE)</f>
        <v>0.93499999999999994</v>
      </c>
      <c r="Q862" s="16">
        <f>VLOOKUP(A862,Result!A:D,3,FALSE)</f>
        <v>0.49099999999999999</v>
      </c>
      <c r="R862" s="16">
        <f>VLOOKUP(A862,Result!A:E,5,FALSE)</f>
        <v>0</v>
      </c>
      <c r="S862" s="28">
        <f>P862+Q862+R862</f>
        <v>1.4259999999999999</v>
      </c>
      <c r="T862" s="32">
        <f t="shared" si="54"/>
        <v>294.59999999999997</v>
      </c>
      <c r="U862" s="32">
        <f t="shared" si="55"/>
        <v>1040.98</v>
      </c>
      <c r="V862" s="33">
        <f t="shared" si="53"/>
        <v>328.5</v>
      </c>
      <c r="W862" s="34">
        <f t="shared" si="56"/>
        <v>1369.48</v>
      </c>
      <c r="X862" s="10"/>
      <c r="Y862" s="10"/>
      <c r="Z862" s="10"/>
      <c r="AA862" s="10"/>
      <c r="AB862" s="10"/>
      <c r="AC862" s="10"/>
      <c r="AD862" s="10"/>
      <c r="AE862" s="10"/>
      <c r="AF862" s="10"/>
      <c r="AG862" s="10"/>
      <c r="AH862" s="10"/>
      <c r="AI862" s="10"/>
    </row>
    <row r="863" spans="1:35" ht="15.75" customHeight="1" x14ac:dyDescent="0.25">
      <c r="A863" s="6">
        <v>2198</v>
      </c>
      <c r="B863" s="11" t="s">
        <v>112</v>
      </c>
      <c r="C863" s="11" t="s">
        <v>7045</v>
      </c>
      <c r="D863" s="11" t="s">
        <v>7180</v>
      </c>
      <c r="E863" s="12">
        <v>16644</v>
      </c>
      <c r="F863" s="13">
        <v>43944</v>
      </c>
      <c r="G863" s="12">
        <v>43912</v>
      </c>
      <c r="H863" s="11" t="s">
        <v>134</v>
      </c>
      <c r="I863" s="14" t="s">
        <v>97</v>
      </c>
      <c r="J863" s="11" t="s">
        <v>97</v>
      </c>
      <c r="K863" s="11" t="s">
        <v>82</v>
      </c>
      <c r="L863" s="14" t="s">
        <v>82</v>
      </c>
      <c r="M863" s="11" t="s">
        <v>7181</v>
      </c>
      <c r="N863" s="15">
        <v>0.33</v>
      </c>
      <c r="O863" s="15" t="str">
        <f>VLOOKUP(A863,Result!A:D,2,FALSE)</f>
        <v>No</v>
      </c>
      <c r="P863" s="15">
        <f>VLOOKUP(A863,Result!A:D,4,FALSE)</f>
        <v>0</v>
      </c>
      <c r="Q863" s="16">
        <f>VLOOKUP(A863,Result!A:D,3,FALSE)</f>
        <v>0</v>
      </c>
      <c r="R863" s="16">
        <f>VLOOKUP(A863,Result!A:E,5,FALSE)</f>
        <v>0</v>
      </c>
      <c r="S863" s="28">
        <f>P863+Q863+R863</f>
        <v>0</v>
      </c>
      <c r="T863" s="32">
        <f t="shared" si="54"/>
        <v>0</v>
      </c>
      <c r="U863" s="32">
        <f t="shared" si="55"/>
        <v>0</v>
      </c>
      <c r="V863" s="33">
        <f t="shared" si="53"/>
        <v>328.5</v>
      </c>
      <c r="W863" s="34">
        <f t="shared" si="56"/>
        <v>328.5</v>
      </c>
      <c r="X863" s="10"/>
      <c r="Y863" s="10"/>
      <c r="Z863" s="10"/>
      <c r="AA863" s="10"/>
      <c r="AB863" s="10"/>
      <c r="AC863" s="10"/>
      <c r="AD863" s="10"/>
      <c r="AE863" s="10"/>
      <c r="AF863" s="10"/>
      <c r="AG863" s="10"/>
      <c r="AH863" s="10"/>
      <c r="AI863" s="10"/>
    </row>
    <row r="864" spans="1:35" ht="15.75" customHeight="1" x14ac:dyDescent="0.25">
      <c r="A864" s="6">
        <v>2199</v>
      </c>
      <c r="B864" s="11" t="s">
        <v>112</v>
      </c>
      <c r="C864" s="11" t="s">
        <v>7045</v>
      </c>
      <c r="D864" s="11" t="s">
        <v>7182</v>
      </c>
      <c r="E864" s="12">
        <v>17494</v>
      </c>
      <c r="F864" s="13">
        <v>43944</v>
      </c>
      <c r="G864" s="12">
        <v>43935</v>
      </c>
      <c r="H864" s="11" t="s">
        <v>466</v>
      </c>
      <c r="I864" s="14" t="s">
        <v>7183</v>
      </c>
      <c r="J864" s="11" t="s">
        <v>80</v>
      </c>
      <c r="K864" s="11" t="s">
        <v>82</v>
      </c>
      <c r="L864" s="14" t="s">
        <v>82</v>
      </c>
      <c r="M864" s="11" t="s">
        <v>7184</v>
      </c>
      <c r="N864" s="15" t="s">
        <v>85</v>
      </c>
      <c r="O864" s="15" t="str">
        <f>VLOOKUP(A864,Result!A:D,2,FALSE)</f>
        <v>No</v>
      </c>
      <c r="P864" s="15">
        <f>VLOOKUP(A864,Result!A:D,4,FALSE)</f>
        <v>1.5369999999999999</v>
      </c>
      <c r="Q864" s="16">
        <f>VLOOKUP(A864,Result!A:D,3,FALSE)</f>
        <v>0</v>
      </c>
      <c r="R864" s="16">
        <f>VLOOKUP(A864,Result!A:E,5,FALSE)</f>
        <v>0</v>
      </c>
      <c r="S864" s="28">
        <f>P864+Q864+R864</f>
        <v>1.5369999999999999</v>
      </c>
      <c r="T864" s="32">
        <f t="shared" si="54"/>
        <v>0</v>
      </c>
      <c r="U864" s="32">
        <f t="shared" si="55"/>
        <v>1122.0099999999998</v>
      </c>
      <c r="V864" s="33">
        <f t="shared" si="53"/>
        <v>328.5</v>
      </c>
      <c r="W864" s="34">
        <f t="shared" si="56"/>
        <v>1450.5099999999998</v>
      </c>
      <c r="X864" s="10"/>
      <c r="Y864" s="10"/>
      <c r="Z864" s="10"/>
      <c r="AA864" s="10"/>
      <c r="AB864" s="10"/>
      <c r="AC864" s="10"/>
      <c r="AD864" s="10"/>
      <c r="AE864" s="10"/>
      <c r="AF864" s="10"/>
      <c r="AG864" s="10"/>
      <c r="AH864" s="10"/>
      <c r="AI864" s="10"/>
    </row>
    <row r="865" spans="1:35" ht="15.75" customHeight="1" x14ac:dyDescent="0.25">
      <c r="A865" s="6">
        <v>2207</v>
      </c>
      <c r="B865" s="11" t="s">
        <v>112</v>
      </c>
      <c r="C865" s="11" t="s">
        <v>7045</v>
      </c>
      <c r="D865" s="11" t="s">
        <v>7208</v>
      </c>
      <c r="E865" s="12">
        <v>17743</v>
      </c>
      <c r="F865" s="13">
        <v>43948</v>
      </c>
      <c r="G865" s="12">
        <v>43918</v>
      </c>
      <c r="H865" s="11" t="s">
        <v>466</v>
      </c>
      <c r="I865" s="14" t="s">
        <v>3583</v>
      </c>
      <c r="J865" s="11" t="s">
        <v>80</v>
      </c>
      <c r="K865" s="11" t="s">
        <v>82</v>
      </c>
      <c r="L865" s="14" t="s">
        <v>82</v>
      </c>
      <c r="M865" s="11" t="s">
        <v>7209</v>
      </c>
      <c r="N865" s="15">
        <v>0.34</v>
      </c>
      <c r="O865" s="15" t="str">
        <f>VLOOKUP(A865,Result!A:D,2,FALSE)</f>
        <v>No</v>
      </c>
      <c r="P865" s="15">
        <f>VLOOKUP(A865,Result!A:D,4,FALSE)</f>
        <v>0.35299999999999998</v>
      </c>
      <c r="Q865" s="16">
        <f>VLOOKUP(A865,Result!A:D,3,FALSE)</f>
        <v>0</v>
      </c>
      <c r="R865" s="16">
        <f>VLOOKUP(A865,Result!A:E,5,FALSE)</f>
        <v>0</v>
      </c>
      <c r="S865" s="28">
        <f>P865+Q865+R865</f>
        <v>0.35299999999999998</v>
      </c>
      <c r="T865" s="32">
        <f t="shared" si="54"/>
        <v>0</v>
      </c>
      <c r="U865" s="32">
        <f t="shared" si="55"/>
        <v>257.68999999999994</v>
      </c>
      <c r="V865" s="33">
        <f t="shared" si="53"/>
        <v>328.5</v>
      </c>
      <c r="W865" s="34">
        <f t="shared" si="56"/>
        <v>586.18999999999994</v>
      </c>
      <c r="X865" s="10"/>
      <c r="Y865" s="10"/>
      <c r="Z865" s="10"/>
      <c r="AA865" s="10"/>
      <c r="AB865" s="10"/>
      <c r="AC865" s="10"/>
      <c r="AD865" s="10"/>
      <c r="AE865" s="10"/>
      <c r="AF865" s="10"/>
      <c r="AG865" s="10"/>
      <c r="AH865" s="10"/>
      <c r="AI865" s="10"/>
    </row>
    <row r="866" spans="1:35" ht="15.75" customHeight="1" x14ac:dyDescent="0.25">
      <c r="A866" s="6">
        <v>2215</v>
      </c>
      <c r="B866" s="11" t="s">
        <v>112</v>
      </c>
      <c r="C866" s="11" t="s">
        <v>7045</v>
      </c>
      <c r="D866" s="11" t="s">
        <v>7231</v>
      </c>
      <c r="E866" s="12">
        <v>18626</v>
      </c>
      <c r="F866" s="17">
        <v>43949</v>
      </c>
      <c r="G866" s="12">
        <v>43916</v>
      </c>
      <c r="H866" s="11" t="s">
        <v>466</v>
      </c>
      <c r="I866" s="14" t="s">
        <v>97</v>
      </c>
      <c r="J866" s="11" t="s">
        <v>97</v>
      </c>
      <c r="K866" s="11" t="s">
        <v>82</v>
      </c>
      <c r="L866" s="14" t="s">
        <v>82</v>
      </c>
      <c r="M866" s="11" t="s">
        <v>7096</v>
      </c>
      <c r="N866" s="15">
        <v>0.5</v>
      </c>
      <c r="O866" s="15" t="str">
        <f>VLOOKUP(A866,Result!A:D,2,FALSE)</f>
        <v>No</v>
      </c>
      <c r="P866" s="15">
        <f>VLOOKUP(A866,Result!A:D,4,FALSE)</f>
        <v>0</v>
      </c>
      <c r="Q866" s="16">
        <f>VLOOKUP(A866,Result!A:D,3,FALSE)</f>
        <v>0</v>
      </c>
      <c r="R866" s="16">
        <f>VLOOKUP(A866,Result!A:E,5,FALSE)</f>
        <v>0</v>
      </c>
      <c r="S866" s="28">
        <f>P866+Q866+R866</f>
        <v>0</v>
      </c>
      <c r="T866" s="32">
        <f t="shared" si="54"/>
        <v>0</v>
      </c>
      <c r="U866" s="32">
        <f t="shared" si="55"/>
        <v>0</v>
      </c>
      <c r="V866" s="33">
        <f t="shared" si="53"/>
        <v>328.5</v>
      </c>
      <c r="W866" s="34">
        <f t="shared" si="56"/>
        <v>328.5</v>
      </c>
      <c r="X866" s="10"/>
      <c r="Y866" s="10"/>
      <c r="Z866" s="10"/>
      <c r="AA866" s="10"/>
      <c r="AB866" s="10"/>
      <c r="AC866" s="10"/>
      <c r="AD866" s="10"/>
      <c r="AE866" s="10"/>
      <c r="AF866" s="10"/>
      <c r="AG866" s="10"/>
      <c r="AH866" s="10"/>
      <c r="AI866" s="10"/>
    </row>
    <row r="867" spans="1:35" ht="15.75" customHeight="1" x14ac:dyDescent="0.25">
      <c r="A867" s="6">
        <v>2216</v>
      </c>
      <c r="B867" s="11" t="s">
        <v>112</v>
      </c>
      <c r="C867" s="11" t="s">
        <v>7045</v>
      </c>
      <c r="D867" s="11" t="s">
        <v>7232</v>
      </c>
      <c r="E867" s="12">
        <v>19642</v>
      </c>
      <c r="F867" s="17">
        <v>43949</v>
      </c>
      <c r="G867" s="12">
        <v>43916</v>
      </c>
      <c r="H867" s="11" t="s">
        <v>466</v>
      </c>
      <c r="I867" s="14" t="s">
        <v>446</v>
      </c>
      <c r="J867" s="11" t="s">
        <v>7233</v>
      </c>
      <c r="K867" s="11" t="s">
        <v>82</v>
      </c>
      <c r="L867" s="14" t="s">
        <v>82</v>
      </c>
      <c r="M867" s="11" t="s">
        <v>322</v>
      </c>
      <c r="N867" s="15">
        <v>0.47</v>
      </c>
      <c r="O867" s="15" t="str">
        <f>VLOOKUP(A867,Result!A:D,2,FALSE)</f>
        <v>No</v>
      </c>
      <c r="P867" s="15">
        <f>VLOOKUP(A867,Result!A:D,4,FALSE)</f>
        <v>0.30499999999999999</v>
      </c>
      <c r="Q867" s="16">
        <f>VLOOKUP(A867,Result!A:D,3,FALSE)</f>
        <v>0</v>
      </c>
      <c r="R867" s="16">
        <f>VLOOKUP(A867,Result!A:E,5,FALSE)</f>
        <v>0</v>
      </c>
      <c r="S867" s="28">
        <f>P867+Q867+R867</f>
        <v>0.30499999999999999</v>
      </c>
      <c r="T867" s="32">
        <f t="shared" si="54"/>
        <v>0</v>
      </c>
      <c r="U867" s="32">
        <f t="shared" si="55"/>
        <v>222.65</v>
      </c>
      <c r="V867" s="33">
        <f t="shared" si="53"/>
        <v>328.5</v>
      </c>
      <c r="W867" s="34">
        <f t="shared" si="56"/>
        <v>551.15</v>
      </c>
      <c r="X867" s="10"/>
      <c r="Y867" s="10"/>
      <c r="Z867" s="10"/>
      <c r="AA867" s="10"/>
      <c r="AB867" s="10"/>
      <c r="AC867" s="10"/>
      <c r="AD867" s="10"/>
      <c r="AE867" s="10"/>
      <c r="AF867" s="10"/>
      <c r="AG867" s="10"/>
      <c r="AH867" s="10"/>
      <c r="AI867" s="10"/>
    </row>
    <row r="868" spans="1:35" ht="15.75" customHeight="1" x14ac:dyDescent="0.25">
      <c r="A868" s="6">
        <v>2218</v>
      </c>
      <c r="B868" s="11" t="s">
        <v>112</v>
      </c>
      <c r="C868" s="11" t="s">
        <v>7045</v>
      </c>
      <c r="D868" s="11" t="s">
        <v>7236</v>
      </c>
      <c r="E868" s="12">
        <v>14631</v>
      </c>
      <c r="F868" s="17">
        <v>43949</v>
      </c>
      <c r="G868" s="12">
        <v>43846</v>
      </c>
      <c r="H868" s="11" t="s">
        <v>217</v>
      </c>
      <c r="I868" s="14" t="s">
        <v>7237</v>
      </c>
      <c r="J868" s="11" t="s">
        <v>7238</v>
      </c>
      <c r="K868" s="11" t="s">
        <v>7239</v>
      </c>
      <c r="L868" s="14" t="s">
        <v>7240</v>
      </c>
      <c r="M868" s="11" t="s">
        <v>650</v>
      </c>
      <c r="N868" s="15">
        <v>1.65</v>
      </c>
      <c r="O868" s="15" t="str">
        <f>VLOOKUP(A868,Result!A:D,2,FALSE)</f>
        <v>No</v>
      </c>
      <c r="P868" s="15">
        <f>VLOOKUP(A868,Result!A:D,4,FALSE)</f>
        <v>0</v>
      </c>
      <c r="Q868" s="16">
        <f>VLOOKUP(A868,Result!A:D,3,FALSE)</f>
        <v>0.67799999999999994</v>
      </c>
      <c r="R868" s="16">
        <f>VLOOKUP(A868,Result!A:E,5,FALSE)</f>
        <v>0</v>
      </c>
      <c r="S868" s="28">
        <f>P868+Q868+R868</f>
        <v>0.67799999999999994</v>
      </c>
      <c r="T868" s="32">
        <f t="shared" si="54"/>
        <v>406.7999999999999</v>
      </c>
      <c r="U868" s="32">
        <f t="shared" si="55"/>
        <v>494.93999999999988</v>
      </c>
      <c r="V868" s="33">
        <f t="shared" si="53"/>
        <v>328.5</v>
      </c>
      <c r="W868" s="34">
        <f t="shared" si="56"/>
        <v>823.43999999999983</v>
      </c>
      <c r="X868" s="10"/>
      <c r="Y868" s="10"/>
      <c r="Z868" s="10"/>
      <c r="AA868" s="10"/>
      <c r="AB868" s="10"/>
      <c r="AC868" s="10"/>
      <c r="AD868" s="10"/>
      <c r="AE868" s="10"/>
      <c r="AF868" s="10"/>
      <c r="AG868" s="10"/>
      <c r="AH868" s="10"/>
      <c r="AI868" s="10"/>
    </row>
    <row r="869" spans="1:35" ht="15.75" customHeight="1" x14ac:dyDescent="0.25">
      <c r="A869" s="6">
        <v>2219</v>
      </c>
      <c r="B869" s="11" t="s">
        <v>112</v>
      </c>
      <c r="C869" s="11" t="s">
        <v>7045</v>
      </c>
      <c r="D869" s="11" t="s">
        <v>7241</v>
      </c>
      <c r="E869" s="12">
        <v>17707</v>
      </c>
      <c r="F869" s="17">
        <v>43949</v>
      </c>
      <c r="G869" s="12">
        <v>43887</v>
      </c>
      <c r="H869" s="11" t="s">
        <v>160</v>
      </c>
      <c r="I869" s="14" t="s">
        <v>7242</v>
      </c>
      <c r="J869" s="11" t="s">
        <v>7243</v>
      </c>
      <c r="K869" s="11" t="s">
        <v>7244</v>
      </c>
      <c r="L869" s="14" t="s">
        <v>82</v>
      </c>
      <c r="M869" s="11" t="s">
        <v>7245</v>
      </c>
      <c r="N869" s="15" t="s">
        <v>85</v>
      </c>
      <c r="O869" s="15" t="str">
        <f>VLOOKUP(A869,Result!A:D,2,FALSE)</f>
        <v>No</v>
      </c>
      <c r="P869" s="15">
        <f>VLOOKUP(A869,Result!A:D,4,FALSE)</f>
        <v>1.1970000000000001</v>
      </c>
      <c r="Q869" s="16">
        <f>VLOOKUP(A869,Result!A:D,3,FALSE)</f>
        <v>0</v>
      </c>
      <c r="R869" s="16">
        <f>VLOOKUP(A869,Result!A:E,5,FALSE)</f>
        <v>0</v>
      </c>
      <c r="S869" s="28">
        <f>P869+Q869+R869</f>
        <v>1.1970000000000001</v>
      </c>
      <c r="T869" s="32">
        <f t="shared" si="54"/>
        <v>0</v>
      </c>
      <c r="U869" s="32">
        <f t="shared" si="55"/>
        <v>873.81</v>
      </c>
      <c r="V869" s="33">
        <f t="shared" si="53"/>
        <v>328.5</v>
      </c>
      <c r="W869" s="34">
        <f t="shared" si="56"/>
        <v>1202.31</v>
      </c>
      <c r="X869" s="10"/>
      <c r="Y869" s="10"/>
      <c r="Z869" s="10"/>
      <c r="AA869" s="10"/>
      <c r="AB869" s="10"/>
      <c r="AC869" s="10"/>
      <c r="AD869" s="10"/>
      <c r="AE869" s="10"/>
      <c r="AF869" s="10"/>
      <c r="AG869" s="10"/>
      <c r="AH869" s="10"/>
      <c r="AI869" s="10"/>
    </row>
    <row r="870" spans="1:35" ht="15.75" customHeight="1" x14ac:dyDescent="0.25">
      <c r="A870" s="6">
        <v>2223</v>
      </c>
      <c r="B870" s="11" t="s">
        <v>112</v>
      </c>
      <c r="C870" s="11" t="s">
        <v>7045</v>
      </c>
      <c r="D870" s="11" t="s">
        <v>7254</v>
      </c>
      <c r="E870" s="12">
        <v>17605</v>
      </c>
      <c r="F870" s="17">
        <v>43950</v>
      </c>
      <c r="G870" s="12">
        <v>43850</v>
      </c>
      <c r="H870" s="11" t="s">
        <v>217</v>
      </c>
      <c r="I870" s="14" t="s">
        <v>7255</v>
      </c>
      <c r="J870" s="11" t="s">
        <v>7256</v>
      </c>
      <c r="K870" s="11" t="s">
        <v>7257</v>
      </c>
      <c r="L870" s="14" t="s">
        <v>7258</v>
      </c>
      <c r="M870" s="11" t="s">
        <v>7259</v>
      </c>
      <c r="N870" s="15">
        <v>0.64</v>
      </c>
      <c r="O870" s="15" t="str">
        <f>VLOOKUP(A870,Result!A:D,2,FALSE)</f>
        <v>No</v>
      </c>
      <c r="P870" s="15">
        <f>VLOOKUP(A870,Result!A:D,4,FALSE)</f>
        <v>0</v>
      </c>
      <c r="Q870" s="16">
        <f>VLOOKUP(A870,Result!A:D,3,FALSE)</f>
        <v>0.36799999999999999</v>
      </c>
      <c r="R870" s="16">
        <f>VLOOKUP(A870,Result!A:E,5,FALSE)</f>
        <v>0</v>
      </c>
      <c r="S870" s="28">
        <f>P870+Q870+R870</f>
        <v>0.36799999999999999</v>
      </c>
      <c r="T870" s="32">
        <f t="shared" si="54"/>
        <v>220.79999999999998</v>
      </c>
      <c r="U870" s="32">
        <f t="shared" si="55"/>
        <v>268.64</v>
      </c>
      <c r="V870" s="33">
        <f t="shared" si="53"/>
        <v>328.5</v>
      </c>
      <c r="W870" s="34">
        <f t="shared" si="56"/>
        <v>597.14</v>
      </c>
      <c r="X870" s="10"/>
      <c r="Y870" s="10"/>
      <c r="Z870" s="10"/>
      <c r="AA870" s="10"/>
      <c r="AB870" s="10"/>
      <c r="AC870" s="10"/>
      <c r="AD870" s="10"/>
      <c r="AE870" s="10"/>
      <c r="AF870" s="10"/>
      <c r="AG870" s="10"/>
      <c r="AH870" s="10"/>
      <c r="AI870" s="10"/>
    </row>
    <row r="871" spans="1:35" ht="15.75" customHeight="1" x14ac:dyDescent="0.25">
      <c r="A871" s="6">
        <v>2227</v>
      </c>
      <c r="B871" s="11" t="s">
        <v>112</v>
      </c>
      <c r="C871" s="11" t="s">
        <v>7045</v>
      </c>
      <c r="D871" s="11" t="s">
        <v>7270</v>
      </c>
      <c r="E871" s="12">
        <v>21786</v>
      </c>
      <c r="F871" s="13">
        <v>43951</v>
      </c>
      <c r="G871" s="12">
        <v>43880</v>
      </c>
      <c r="H871" s="11" t="s">
        <v>783</v>
      </c>
      <c r="I871" s="14" t="s">
        <v>7271</v>
      </c>
      <c r="J871" s="11" t="s">
        <v>80</v>
      </c>
      <c r="K871" s="11" t="s">
        <v>7272</v>
      </c>
      <c r="L871" s="14" t="s">
        <v>82</v>
      </c>
      <c r="M871" s="11" t="s">
        <v>7273</v>
      </c>
      <c r="N871" s="15">
        <v>1.1399999999999999</v>
      </c>
      <c r="O871" s="15" t="str">
        <f>VLOOKUP(A871,Result!A:D,2,FALSE)</f>
        <v>No</v>
      </c>
      <c r="P871" s="15">
        <f>VLOOKUP(A871,Result!A:D,4,FALSE)</f>
        <v>1.4239999999999999</v>
      </c>
      <c r="Q871" s="16">
        <f>VLOOKUP(A871,Result!A:D,3,FALSE)</f>
        <v>0</v>
      </c>
      <c r="R871" s="16">
        <f>VLOOKUP(A871,Result!A:E,5,FALSE)</f>
        <v>0</v>
      </c>
      <c r="S871" s="28">
        <f>P871+Q871+R871</f>
        <v>1.4239999999999999</v>
      </c>
      <c r="T871" s="32">
        <f t="shared" si="54"/>
        <v>0</v>
      </c>
      <c r="U871" s="32">
        <f t="shared" si="55"/>
        <v>1039.52</v>
      </c>
      <c r="V871" s="33">
        <f t="shared" si="53"/>
        <v>328.5</v>
      </c>
      <c r="W871" s="34">
        <f t="shared" si="56"/>
        <v>1368.02</v>
      </c>
      <c r="X871" s="10"/>
      <c r="Y871" s="10"/>
      <c r="Z871" s="10"/>
      <c r="AA871" s="10"/>
      <c r="AB871" s="10"/>
      <c r="AC871" s="10"/>
      <c r="AD871" s="10"/>
      <c r="AE871" s="10"/>
      <c r="AF871" s="10"/>
      <c r="AG871" s="10"/>
      <c r="AH871" s="10"/>
      <c r="AI871" s="10"/>
    </row>
    <row r="872" spans="1:35" ht="15.75" customHeight="1" x14ac:dyDescent="0.25">
      <c r="A872" s="6">
        <v>2228</v>
      </c>
      <c r="B872" s="11" t="s">
        <v>112</v>
      </c>
      <c r="C872" s="11" t="s">
        <v>7045</v>
      </c>
      <c r="D872" s="11" t="s">
        <v>7274</v>
      </c>
      <c r="E872" s="12">
        <v>14913</v>
      </c>
      <c r="F872" s="13">
        <v>43951</v>
      </c>
      <c r="G872" s="12">
        <v>43935</v>
      </c>
      <c r="H872" s="11" t="s">
        <v>466</v>
      </c>
      <c r="I872" s="14" t="s">
        <v>7275</v>
      </c>
      <c r="J872" s="11" t="s">
        <v>1644</v>
      </c>
      <c r="K872" s="11" t="s">
        <v>82</v>
      </c>
      <c r="L872" s="14" t="s">
        <v>7276</v>
      </c>
      <c r="M872" s="11" t="s">
        <v>7277</v>
      </c>
      <c r="N872" s="15" t="s">
        <v>85</v>
      </c>
      <c r="O872" s="15" t="str">
        <f>VLOOKUP(A872,Result!A:D,2,FALSE)</f>
        <v>No</v>
      </c>
      <c r="P872" s="15">
        <f>VLOOKUP(A872,Result!A:D,4,FALSE)</f>
        <v>1.0029999999999999</v>
      </c>
      <c r="Q872" s="16">
        <f>VLOOKUP(A872,Result!A:D,3,FALSE)</f>
        <v>0.58199999999999996</v>
      </c>
      <c r="R872" s="16">
        <f>VLOOKUP(A872,Result!A:E,5,FALSE)</f>
        <v>0</v>
      </c>
      <c r="S872" s="28">
        <f>P872+Q872+R872</f>
        <v>1.585</v>
      </c>
      <c r="T872" s="32">
        <f t="shared" si="54"/>
        <v>349.19999999999993</v>
      </c>
      <c r="U872" s="32">
        <f t="shared" si="55"/>
        <v>1157.05</v>
      </c>
      <c r="V872" s="33">
        <f t="shared" si="53"/>
        <v>328.5</v>
      </c>
      <c r="W872" s="34">
        <f t="shared" si="56"/>
        <v>1485.55</v>
      </c>
      <c r="X872" s="10"/>
      <c r="Y872" s="10"/>
      <c r="Z872" s="10"/>
      <c r="AA872" s="10"/>
      <c r="AB872" s="10"/>
      <c r="AC872" s="10"/>
      <c r="AD872" s="10"/>
      <c r="AE872" s="10"/>
      <c r="AF872" s="10"/>
      <c r="AG872" s="10"/>
      <c r="AH872" s="10"/>
      <c r="AI872" s="10"/>
    </row>
    <row r="873" spans="1:35" ht="15.75" customHeight="1" x14ac:dyDescent="0.25">
      <c r="A873" s="6">
        <v>2229</v>
      </c>
      <c r="B873" s="11" t="s">
        <v>112</v>
      </c>
      <c r="C873" s="11" t="s">
        <v>7045</v>
      </c>
      <c r="D873" s="11" t="s">
        <v>7278</v>
      </c>
      <c r="E873" s="12">
        <v>22773</v>
      </c>
      <c r="F873" s="17">
        <v>43951</v>
      </c>
      <c r="G873" s="12">
        <v>43914</v>
      </c>
      <c r="H873" s="11" t="s">
        <v>78</v>
      </c>
      <c r="I873" s="14" t="s">
        <v>7279</v>
      </c>
      <c r="J873" s="11" t="s">
        <v>7280</v>
      </c>
      <c r="K873" s="11" t="s">
        <v>82</v>
      </c>
      <c r="L873" s="14"/>
      <c r="M873" s="11" t="s">
        <v>589</v>
      </c>
      <c r="N873" s="15" t="s">
        <v>85</v>
      </c>
      <c r="O873" s="15" t="str">
        <f>VLOOKUP(A873,Result!A:D,2,FALSE)</f>
        <v>No</v>
      </c>
      <c r="P873" s="15">
        <f>VLOOKUP(A873,Result!A:D,4,FALSE)</f>
        <v>0.99299999999999988</v>
      </c>
      <c r="Q873" s="16">
        <f>VLOOKUP(A873,Result!A:D,3,FALSE)</f>
        <v>0</v>
      </c>
      <c r="R873" s="16">
        <f>VLOOKUP(A873,Result!A:E,5,FALSE)</f>
        <v>0</v>
      </c>
      <c r="S873" s="28">
        <f>P873+Q873+R873</f>
        <v>0.99299999999999988</v>
      </c>
      <c r="T873" s="32">
        <f t="shared" si="54"/>
        <v>0</v>
      </c>
      <c r="U873" s="32">
        <f t="shared" si="55"/>
        <v>724.88999999999987</v>
      </c>
      <c r="V873" s="33">
        <f t="shared" si="53"/>
        <v>328.5</v>
      </c>
      <c r="W873" s="34">
        <f t="shared" si="56"/>
        <v>1053.3899999999999</v>
      </c>
      <c r="X873" s="10"/>
      <c r="Y873" s="10"/>
      <c r="Z873" s="10"/>
      <c r="AA873" s="10"/>
      <c r="AB873" s="10"/>
      <c r="AC873" s="10"/>
      <c r="AD873" s="10"/>
      <c r="AE873" s="10"/>
      <c r="AF873" s="10"/>
      <c r="AG873" s="10"/>
      <c r="AH873" s="10"/>
      <c r="AI873" s="10"/>
    </row>
    <row r="874" spans="1:35" ht="15.75" customHeight="1" x14ac:dyDescent="0.25">
      <c r="A874" s="6">
        <v>2234</v>
      </c>
      <c r="B874" s="11" t="s">
        <v>112</v>
      </c>
      <c r="C874" s="11" t="s">
        <v>7045</v>
      </c>
      <c r="D874" s="11" t="s">
        <v>7296</v>
      </c>
      <c r="E874" s="12">
        <v>22196</v>
      </c>
      <c r="F874" s="17">
        <v>43955</v>
      </c>
      <c r="G874" s="12">
        <v>43918</v>
      </c>
      <c r="H874" s="11" t="s">
        <v>217</v>
      </c>
      <c r="I874" s="14" t="s">
        <v>7297</v>
      </c>
      <c r="J874" s="11" t="s">
        <v>80</v>
      </c>
      <c r="K874" s="11" t="s">
        <v>7298</v>
      </c>
      <c r="L874" s="14" t="s">
        <v>7299</v>
      </c>
      <c r="M874" s="11" t="s">
        <v>7300</v>
      </c>
      <c r="N874" s="15" t="s">
        <v>85</v>
      </c>
      <c r="O874" s="15" t="str">
        <f>VLOOKUP(A874,Result!A:D,2,FALSE)</f>
        <v>No</v>
      </c>
      <c r="P874" s="15">
        <f>VLOOKUP(A874,Result!A:D,4,FALSE)</f>
        <v>1.635</v>
      </c>
      <c r="Q874" s="16">
        <f>VLOOKUP(A874,Result!A:D,3,FALSE)</f>
        <v>0.72099999999999997</v>
      </c>
      <c r="R874" s="16">
        <f>VLOOKUP(A874,Result!A:E,5,FALSE)</f>
        <v>0</v>
      </c>
      <c r="S874" s="28">
        <f>P874+Q874+R874</f>
        <v>2.3559999999999999</v>
      </c>
      <c r="T874" s="32">
        <f t="shared" si="54"/>
        <v>432.59999999999997</v>
      </c>
      <c r="U874" s="32">
        <f t="shared" si="55"/>
        <v>1719.8799999999999</v>
      </c>
      <c r="V874" s="33">
        <f t="shared" si="53"/>
        <v>328.5</v>
      </c>
      <c r="W874" s="34">
        <f t="shared" si="56"/>
        <v>2048.38</v>
      </c>
      <c r="X874" s="10"/>
      <c r="Y874" s="10"/>
      <c r="Z874" s="10"/>
      <c r="AA874" s="10"/>
      <c r="AB874" s="10"/>
      <c r="AC874" s="10"/>
      <c r="AD874" s="10"/>
      <c r="AE874" s="10"/>
      <c r="AF874" s="10"/>
      <c r="AG874" s="10"/>
      <c r="AH874" s="10"/>
      <c r="AI874" s="10"/>
    </row>
    <row r="875" spans="1:35" ht="15.75" customHeight="1" x14ac:dyDescent="0.25">
      <c r="A875" s="6">
        <v>2240</v>
      </c>
      <c r="B875" s="11" t="s">
        <v>112</v>
      </c>
      <c r="C875" s="11" t="s">
        <v>7045</v>
      </c>
      <c r="D875" s="11" t="s">
        <v>7316</v>
      </c>
      <c r="E875" s="12">
        <v>16029</v>
      </c>
      <c r="F875" s="17">
        <v>43957</v>
      </c>
      <c r="G875" s="12">
        <v>43918</v>
      </c>
      <c r="H875" s="11" t="s">
        <v>217</v>
      </c>
      <c r="I875" s="14" t="s">
        <v>7317</v>
      </c>
      <c r="J875" s="11" t="s">
        <v>80</v>
      </c>
      <c r="K875" s="11" t="s">
        <v>7318</v>
      </c>
      <c r="L875" s="14" t="s">
        <v>82</v>
      </c>
      <c r="M875" s="11" t="s">
        <v>7319</v>
      </c>
      <c r="N875" s="15">
        <v>2.84</v>
      </c>
      <c r="O875" s="15" t="str">
        <f>VLOOKUP(A875,Result!A:D,2,FALSE)</f>
        <v>No</v>
      </c>
      <c r="P875" s="15">
        <f>VLOOKUP(A875,Result!A:D,4,FALSE)</f>
        <v>1.403</v>
      </c>
      <c r="Q875" s="16">
        <f>VLOOKUP(A875,Result!A:D,3,FALSE)</f>
        <v>0</v>
      </c>
      <c r="R875" s="16">
        <f>VLOOKUP(A875,Result!A:E,5,FALSE)</f>
        <v>0</v>
      </c>
      <c r="S875" s="28">
        <f>P875+Q875+R875</f>
        <v>1.403</v>
      </c>
      <c r="T875" s="32">
        <f t="shared" si="54"/>
        <v>0</v>
      </c>
      <c r="U875" s="32">
        <f t="shared" si="55"/>
        <v>1024.1899999999998</v>
      </c>
      <c r="V875" s="33">
        <f t="shared" si="53"/>
        <v>328.5</v>
      </c>
      <c r="W875" s="34">
        <f t="shared" si="56"/>
        <v>1352.6899999999998</v>
      </c>
      <c r="X875" s="10"/>
      <c r="Y875" s="10"/>
      <c r="Z875" s="10"/>
      <c r="AA875" s="10"/>
      <c r="AB875" s="10"/>
      <c r="AC875" s="10"/>
      <c r="AD875" s="10"/>
      <c r="AE875" s="10"/>
      <c r="AF875" s="10"/>
      <c r="AG875" s="10"/>
      <c r="AH875" s="10"/>
      <c r="AI875" s="10"/>
    </row>
    <row r="876" spans="1:35" ht="15.75" customHeight="1" x14ac:dyDescent="0.25">
      <c r="A876" s="6">
        <v>2245</v>
      </c>
      <c r="B876" s="11" t="s">
        <v>112</v>
      </c>
      <c r="C876" s="11" t="s">
        <v>7045</v>
      </c>
      <c r="D876" s="11" t="s">
        <v>7330</v>
      </c>
      <c r="E876" s="12">
        <v>15876</v>
      </c>
      <c r="F876" s="13">
        <v>43958</v>
      </c>
      <c r="G876" s="12">
        <v>43935</v>
      </c>
      <c r="H876" s="11" t="s">
        <v>466</v>
      </c>
      <c r="I876" s="14" t="s">
        <v>211</v>
      </c>
      <c r="J876" s="11" t="s">
        <v>80</v>
      </c>
      <c r="K876" s="11" t="s">
        <v>82</v>
      </c>
      <c r="L876" s="14" t="s">
        <v>82</v>
      </c>
      <c r="M876" s="11" t="s">
        <v>322</v>
      </c>
      <c r="N876" s="15" t="s">
        <v>85</v>
      </c>
      <c r="O876" s="15" t="str">
        <f>VLOOKUP(A876,Result!A:D,2,FALSE)</f>
        <v>No</v>
      </c>
      <c r="P876" s="15">
        <f>VLOOKUP(A876,Result!A:D,4,FALSE)</f>
        <v>0.35299999999999998</v>
      </c>
      <c r="Q876" s="16">
        <f>VLOOKUP(A876,Result!A:D,3,FALSE)</f>
        <v>0</v>
      </c>
      <c r="R876" s="16">
        <f>VLOOKUP(A876,Result!A:E,5,FALSE)</f>
        <v>0</v>
      </c>
      <c r="S876" s="28">
        <f>P876+Q876+R876</f>
        <v>0.35299999999999998</v>
      </c>
      <c r="T876" s="32">
        <f t="shared" si="54"/>
        <v>0</v>
      </c>
      <c r="U876" s="32">
        <f t="shared" si="55"/>
        <v>257.68999999999994</v>
      </c>
      <c r="V876" s="33">
        <f t="shared" si="53"/>
        <v>328.5</v>
      </c>
      <c r="W876" s="34">
        <f t="shared" si="56"/>
        <v>586.18999999999994</v>
      </c>
      <c r="X876" s="10"/>
      <c r="Y876" s="10"/>
      <c r="Z876" s="10"/>
      <c r="AA876" s="10"/>
      <c r="AB876" s="10"/>
      <c r="AC876" s="10"/>
      <c r="AD876" s="10"/>
      <c r="AE876" s="10"/>
      <c r="AF876" s="10"/>
      <c r="AG876" s="10"/>
      <c r="AH876" s="10"/>
      <c r="AI876" s="10"/>
    </row>
    <row r="877" spans="1:35" ht="15.75" customHeight="1" x14ac:dyDescent="0.25">
      <c r="A877" s="6">
        <v>2246</v>
      </c>
      <c r="B877" s="11" t="s">
        <v>112</v>
      </c>
      <c r="C877" s="11" t="s">
        <v>7045</v>
      </c>
      <c r="D877" s="11" t="s">
        <v>7331</v>
      </c>
      <c r="E877" s="12">
        <v>19931</v>
      </c>
      <c r="F877" s="17">
        <v>43958</v>
      </c>
      <c r="G877" s="12">
        <v>43915</v>
      </c>
      <c r="H877" s="11" t="s">
        <v>466</v>
      </c>
      <c r="I877" s="14" t="s">
        <v>7332</v>
      </c>
      <c r="J877" s="11" t="s">
        <v>80</v>
      </c>
      <c r="K877" s="11" t="s">
        <v>82</v>
      </c>
      <c r="L877" s="14" t="s">
        <v>82</v>
      </c>
      <c r="M877" s="11" t="s">
        <v>7096</v>
      </c>
      <c r="N877" s="15">
        <v>0.46</v>
      </c>
      <c r="O877" s="15" t="str">
        <f>VLOOKUP(A877,Result!A:D,2,FALSE)</f>
        <v>No</v>
      </c>
      <c r="P877" s="15">
        <f>VLOOKUP(A877,Result!A:D,4,FALSE)</f>
        <v>0.65799999999999992</v>
      </c>
      <c r="Q877" s="16">
        <f>VLOOKUP(A877,Result!A:D,3,FALSE)</f>
        <v>0</v>
      </c>
      <c r="R877" s="16">
        <f>VLOOKUP(A877,Result!A:E,5,FALSE)</f>
        <v>0</v>
      </c>
      <c r="S877" s="28">
        <f>P877+Q877+R877</f>
        <v>0.65799999999999992</v>
      </c>
      <c r="T877" s="32">
        <f t="shared" si="54"/>
        <v>0</v>
      </c>
      <c r="U877" s="32">
        <f t="shared" si="55"/>
        <v>480.33999999999992</v>
      </c>
      <c r="V877" s="33">
        <f t="shared" si="53"/>
        <v>328.5</v>
      </c>
      <c r="W877" s="34">
        <f t="shared" si="56"/>
        <v>808.83999999999992</v>
      </c>
      <c r="X877" s="10"/>
      <c r="Y877" s="10"/>
      <c r="Z877" s="10"/>
      <c r="AA877" s="10"/>
      <c r="AB877" s="10"/>
      <c r="AC877" s="10"/>
      <c r="AD877" s="10"/>
      <c r="AE877" s="10"/>
      <c r="AF877" s="10"/>
      <c r="AG877" s="10"/>
      <c r="AH877" s="10"/>
      <c r="AI877" s="10"/>
    </row>
    <row r="878" spans="1:35" ht="15.75" customHeight="1" x14ac:dyDescent="0.25">
      <c r="A878" s="6">
        <v>2247</v>
      </c>
      <c r="B878" s="11" t="s">
        <v>112</v>
      </c>
      <c r="C878" s="11" t="s">
        <v>7045</v>
      </c>
      <c r="D878" s="11" t="s">
        <v>7333</v>
      </c>
      <c r="E878" s="12">
        <v>19670</v>
      </c>
      <c r="F878" s="17">
        <v>43958</v>
      </c>
      <c r="G878" s="12">
        <v>43888</v>
      </c>
      <c r="H878" s="11" t="s">
        <v>78</v>
      </c>
      <c r="I878" s="14" t="s">
        <v>7334</v>
      </c>
      <c r="J878" s="11" t="s">
        <v>80</v>
      </c>
      <c r="K878" s="11" t="s">
        <v>7335</v>
      </c>
      <c r="L878" s="14" t="s">
        <v>82</v>
      </c>
      <c r="M878" s="11" t="s">
        <v>7336</v>
      </c>
      <c r="N878" s="15">
        <v>1.1100000000000001</v>
      </c>
      <c r="O878" s="15" t="str">
        <f>VLOOKUP(A878,Result!A:D,2,FALSE)</f>
        <v>No</v>
      </c>
      <c r="P878" s="15">
        <f>VLOOKUP(A878,Result!A:D,4,FALSE)</f>
        <v>1.103</v>
      </c>
      <c r="Q878" s="16">
        <f>VLOOKUP(A878,Result!A:D,3,FALSE)</f>
        <v>0</v>
      </c>
      <c r="R878" s="16">
        <f>VLOOKUP(A878,Result!A:E,5,FALSE)</f>
        <v>0</v>
      </c>
      <c r="S878" s="28">
        <f>P878+Q878+R878</f>
        <v>1.103</v>
      </c>
      <c r="T878" s="32">
        <f t="shared" si="54"/>
        <v>0</v>
      </c>
      <c r="U878" s="32">
        <f t="shared" si="55"/>
        <v>805.19</v>
      </c>
      <c r="V878" s="33">
        <f t="shared" ref="V878:V941" si="57">SUM(0.45*73/0.1)</f>
        <v>328.5</v>
      </c>
      <c r="W878" s="34">
        <f t="shared" si="56"/>
        <v>1133.69</v>
      </c>
      <c r="X878" s="10"/>
      <c r="Y878" s="10"/>
      <c r="Z878" s="10"/>
      <c r="AA878" s="10"/>
      <c r="AB878" s="10"/>
      <c r="AC878" s="10"/>
      <c r="AD878" s="10"/>
      <c r="AE878" s="10"/>
      <c r="AF878" s="10"/>
      <c r="AG878" s="10"/>
      <c r="AH878" s="10"/>
      <c r="AI878" s="10"/>
    </row>
    <row r="879" spans="1:35" ht="15.75" customHeight="1" x14ac:dyDescent="0.25">
      <c r="A879" s="6">
        <v>2251</v>
      </c>
      <c r="B879" s="11" t="s">
        <v>112</v>
      </c>
      <c r="C879" s="11" t="s">
        <v>7045</v>
      </c>
      <c r="D879" s="11" t="s">
        <v>7345</v>
      </c>
      <c r="E879" s="12">
        <v>21808</v>
      </c>
      <c r="F879" s="17">
        <v>43962</v>
      </c>
      <c r="G879" s="12">
        <v>43852</v>
      </c>
      <c r="H879" s="11" t="s">
        <v>217</v>
      </c>
      <c r="I879" s="14" t="s">
        <v>7346</v>
      </c>
      <c r="J879" s="11" t="s">
        <v>80</v>
      </c>
      <c r="K879" s="11" t="s">
        <v>82</v>
      </c>
      <c r="L879" s="14" t="s">
        <v>7347</v>
      </c>
      <c r="M879" s="11" t="s">
        <v>650</v>
      </c>
      <c r="N879" s="15">
        <v>1.48</v>
      </c>
      <c r="O879" s="15" t="str">
        <f>VLOOKUP(A879,Result!A:D,2,FALSE)</f>
        <v>No</v>
      </c>
      <c r="P879" s="15">
        <f>VLOOKUP(A879,Result!A:D,4,FALSE)</f>
        <v>0.98299999999999998</v>
      </c>
      <c r="Q879" s="16">
        <f>VLOOKUP(A879,Result!A:D,3,FALSE)</f>
        <v>0.36799999999999999</v>
      </c>
      <c r="R879" s="16">
        <f>VLOOKUP(A879,Result!A:E,5,FALSE)</f>
        <v>0</v>
      </c>
      <c r="S879" s="28">
        <f>P879+Q879+R879</f>
        <v>1.351</v>
      </c>
      <c r="T879" s="32">
        <f t="shared" si="54"/>
        <v>220.79999999999998</v>
      </c>
      <c r="U879" s="32">
        <f t="shared" si="55"/>
        <v>986.23</v>
      </c>
      <c r="V879" s="33">
        <f t="shared" si="57"/>
        <v>328.5</v>
      </c>
      <c r="W879" s="34">
        <f t="shared" si="56"/>
        <v>1314.73</v>
      </c>
      <c r="X879" s="10"/>
      <c r="Y879" s="10"/>
      <c r="Z879" s="10"/>
      <c r="AA879" s="10"/>
      <c r="AB879" s="10"/>
      <c r="AC879" s="10"/>
      <c r="AD879" s="10"/>
      <c r="AE879" s="10"/>
      <c r="AF879" s="10"/>
      <c r="AG879" s="10"/>
      <c r="AH879" s="10"/>
      <c r="AI879" s="10"/>
    </row>
    <row r="880" spans="1:35" ht="15.75" customHeight="1" x14ac:dyDescent="0.25">
      <c r="A880" s="6">
        <v>2256</v>
      </c>
      <c r="B880" s="11" t="s">
        <v>112</v>
      </c>
      <c r="C880" s="11" t="s">
        <v>7045</v>
      </c>
      <c r="D880" s="11" t="s">
        <v>7358</v>
      </c>
      <c r="E880" s="12">
        <v>17394</v>
      </c>
      <c r="F880" s="17">
        <v>43963</v>
      </c>
      <c r="G880" s="12">
        <v>43851</v>
      </c>
      <c r="H880" s="11" t="s">
        <v>217</v>
      </c>
      <c r="I880" s="14" t="s">
        <v>7359</v>
      </c>
      <c r="J880" s="11" t="s">
        <v>7360</v>
      </c>
      <c r="K880" s="11" t="s">
        <v>7361</v>
      </c>
      <c r="L880" s="14" t="s">
        <v>82</v>
      </c>
      <c r="M880" s="11" t="s">
        <v>7362</v>
      </c>
      <c r="N880" s="15">
        <v>3.7</v>
      </c>
      <c r="O880" s="15" t="str">
        <f>VLOOKUP(A880,Result!A:D,2,FALSE)</f>
        <v>No</v>
      </c>
      <c r="P880" s="15">
        <f>VLOOKUP(A880,Result!A:D,4,FALSE)</f>
        <v>2.3610000000000002</v>
      </c>
      <c r="Q880" s="16">
        <f>VLOOKUP(A880,Result!A:D,3,FALSE)</f>
        <v>0</v>
      </c>
      <c r="R880" s="16">
        <f>VLOOKUP(A880,Result!A:E,5,FALSE)</f>
        <v>0</v>
      </c>
      <c r="S880" s="28">
        <f>P880+Q880+R880</f>
        <v>2.3610000000000002</v>
      </c>
      <c r="T880" s="32">
        <f t="shared" si="54"/>
        <v>0</v>
      </c>
      <c r="U880" s="32">
        <f t="shared" si="55"/>
        <v>1723.53</v>
      </c>
      <c r="V880" s="33">
        <f t="shared" si="57"/>
        <v>328.5</v>
      </c>
      <c r="W880" s="34">
        <f t="shared" si="56"/>
        <v>2052.0299999999997</v>
      </c>
      <c r="X880" s="10"/>
      <c r="Y880" s="10"/>
      <c r="Z880" s="10"/>
      <c r="AA880" s="10"/>
      <c r="AB880" s="10"/>
      <c r="AC880" s="10"/>
      <c r="AD880" s="10"/>
      <c r="AE880" s="10"/>
      <c r="AF880" s="10"/>
      <c r="AG880" s="10"/>
      <c r="AH880" s="10"/>
      <c r="AI880" s="10"/>
    </row>
    <row r="881" spans="1:35" ht="15.75" customHeight="1" x14ac:dyDescent="0.25">
      <c r="A881" s="6">
        <v>2257</v>
      </c>
      <c r="B881" s="11" t="s">
        <v>112</v>
      </c>
      <c r="C881" s="11" t="s">
        <v>7045</v>
      </c>
      <c r="D881" s="11" t="s">
        <v>7363</v>
      </c>
      <c r="E881" s="12">
        <v>19909</v>
      </c>
      <c r="F881" s="13">
        <v>43963</v>
      </c>
      <c r="G881" s="12">
        <v>43935</v>
      </c>
      <c r="H881" s="11" t="s">
        <v>466</v>
      </c>
      <c r="I881" s="14" t="s">
        <v>4278</v>
      </c>
      <c r="J881" s="11" t="s">
        <v>80</v>
      </c>
      <c r="K881" s="11" t="s">
        <v>82</v>
      </c>
      <c r="L881" s="14" t="s">
        <v>82</v>
      </c>
      <c r="M881" s="11" t="s">
        <v>7364</v>
      </c>
      <c r="N881" s="15" t="s">
        <v>85</v>
      </c>
      <c r="O881" s="15" t="str">
        <f>VLOOKUP(A881,Result!A:D,2,FALSE)</f>
        <v>No</v>
      </c>
      <c r="P881" s="15">
        <f>VLOOKUP(A881,Result!A:D,4,FALSE)</f>
        <v>0.36799999999999999</v>
      </c>
      <c r="Q881" s="16">
        <f>VLOOKUP(A881,Result!A:D,3,FALSE)</f>
        <v>0</v>
      </c>
      <c r="R881" s="16">
        <f>VLOOKUP(A881,Result!A:E,5,FALSE)</f>
        <v>0</v>
      </c>
      <c r="S881" s="28">
        <f>P881+Q881+R881</f>
        <v>0.36799999999999999</v>
      </c>
      <c r="T881" s="32">
        <f t="shared" si="54"/>
        <v>0</v>
      </c>
      <c r="U881" s="32">
        <f t="shared" si="55"/>
        <v>268.64</v>
      </c>
      <c r="V881" s="33">
        <f t="shared" si="57"/>
        <v>328.5</v>
      </c>
      <c r="W881" s="34">
        <f t="shared" si="56"/>
        <v>597.14</v>
      </c>
      <c r="X881" s="10"/>
      <c r="Y881" s="10"/>
      <c r="Z881" s="10"/>
      <c r="AA881" s="10"/>
      <c r="AB881" s="10"/>
      <c r="AC881" s="10"/>
      <c r="AD881" s="10"/>
      <c r="AE881" s="10"/>
      <c r="AF881" s="10"/>
      <c r="AG881" s="10"/>
      <c r="AH881" s="10"/>
      <c r="AI881" s="10"/>
    </row>
    <row r="882" spans="1:35" ht="15.75" customHeight="1" x14ac:dyDescent="0.25">
      <c r="A882" s="6">
        <v>2258</v>
      </c>
      <c r="B882" s="11" t="s">
        <v>112</v>
      </c>
      <c r="C882" s="11" t="s">
        <v>7045</v>
      </c>
      <c r="D882" s="11" t="s">
        <v>7365</v>
      </c>
      <c r="E882" s="12">
        <v>16921</v>
      </c>
      <c r="F882" s="17">
        <v>43963</v>
      </c>
      <c r="G882" s="12">
        <v>43915</v>
      </c>
      <c r="H882" s="11" t="s">
        <v>466</v>
      </c>
      <c r="I882" s="14" t="s">
        <v>97</v>
      </c>
      <c r="J882" s="11" t="s">
        <v>97</v>
      </c>
      <c r="K882" s="11" t="s">
        <v>82</v>
      </c>
      <c r="L882" s="14" t="s">
        <v>82</v>
      </c>
      <c r="M882" s="11" t="s">
        <v>7366</v>
      </c>
      <c r="N882" s="15">
        <v>0.33</v>
      </c>
      <c r="O882" s="15" t="str">
        <f>VLOOKUP(A882,Result!A:D,2,FALSE)</f>
        <v>No</v>
      </c>
      <c r="P882" s="15">
        <f>VLOOKUP(A882,Result!A:D,4,FALSE)</f>
        <v>0</v>
      </c>
      <c r="Q882" s="16">
        <f>VLOOKUP(A882,Result!A:D,3,FALSE)</f>
        <v>0</v>
      </c>
      <c r="R882" s="16">
        <f>VLOOKUP(A882,Result!A:E,5,FALSE)</f>
        <v>0</v>
      </c>
      <c r="S882" s="28">
        <f>P882+Q882+R882</f>
        <v>0</v>
      </c>
      <c r="T882" s="32">
        <f t="shared" si="54"/>
        <v>0</v>
      </c>
      <c r="U882" s="32">
        <f t="shared" si="55"/>
        <v>0</v>
      </c>
      <c r="V882" s="33">
        <f t="shared" si="57"/>
        <v>328.5</v>
      </c>
      <c r="W882" s="34">
        <f t="shared" si="56"/>
        <v>328.5</v>
      </c>
      <c r="X882" s="10"/>
      <c r="Y882" s="10"/>
      <c r="Z882" s="10"/>
      <c r="AA882" s="10"/>
      <c r="AB882" s="10"/>
      <c r="AC882" s="10"/>
      <c r="AD882" s="10"/>
      <c r="AE882" s="10"/>
      <c r="AF882" s="10"/>
      <c r="AG882" s="10"/>
      <c r="AH882" s="10"/>
      <c r="AI882" s="10"/>
    </row>
    <row r="883" spans="1:35" ht="15.75" customHeight="1" x14ac:dyDescent="0.25">
      <c r="A883" s="6">
        <v>2259</v>
      </c>
      <c r="B883" s="11" t="s">
        <v>112</v>
      </c>
      <c r="C883" s="11" t="s">
        <v>7045</v>
      </c>
      <c r="D883" s="11" t="s">
        <v>7367</v>
      </c>
      <c r="E883" s="12">
        <v>18425</v>
      </c>
      <c r="F883" s="17">
        <v>43963</v>
      </c>
      <c r="G883" s="12">
        <v>43888</v>
      </c>
      <c r="H883" s="11" t="s">
        <v>78</v>
      </c>
      <c r="I883" s="14" t="s">
        <v>115</v>
      </c>
      <c r="J883" s="11" t="s">
        <v>97</v>
      </c>
      <c r="K883" s="11" t="s">
        <v>82</v>
      </c>
      <c r="L883" s="14" t="s">
        <v>82</v>
      </c>
      <c r="M883" s="11" t="s">
        <v>82</v>
      </c>
      <c r="N883" s="15" t="s">
        <v>85</v>
      </c>
      <c r="O883" s="15" t="str">
        <f>VLOOKUP(A883,Result!A:D,2,FALSE)</f>
        <v>No</v>
      </c>
      <c r="P883" s="15">
        <f>VLOOKUP(A883,Result!A:D,4,FALSE)</f>
        <v>0</v>
      </c>
      <c r="Q883" s="16">
        <f>VLOOKUP(A883,Result!A:D,3,FALSE)</f>
        <v>0</v>
      </c>
      <c r="R883" s="16">
        <f>VLOOKUP(A883,Result!A:E,5,FALSE)</f>
        <v>0</v>
      </c>
      <c r="S883" s="28">
        <f>P883+Q883+R883</f>
        <v>0</v>
      </c>
      <c r="T883" s="32">
        <f t="shared" si="54"/>
        <v>0</v>
      </c>
      <c r="U883" s="32">
        <f t="shared" si="55"/>
        <v>0</v>
      </c>
      <c r="V883" s="33">
        <f t="shared" si="57"/>
        <v>328.5</v>
      </c>
      <c r="W883" s="34">
        <f t="shared" si="56"/>
        <v>328.5</v>
      </c>
      <c r="X883" s="10"/>
      <c r="Y883" s="10"/>
      <c r="Z883" s="10"/>
      <c r="AA883" s="10"/>
      <c r="AB883" s="10"/>
      <c r="AC883" s="10"/>
      <c r="AD883" s="10"/>
      <c r="AE883" s="10"/>
      <c r="AF883" s="10"/>
      <c r="AG883" s="10"/>
      <c r="AH883" s="10"/>
      <c r="AI883" s="10"/>
    </row>
    <row r="884" spans="1:35" ht="15.75" customHeight="1" x14ac:dyDescent="0.25">
      <c r="A884" s="6">
        <v>2263</v>
      </c>
      <c r="B884" s="11" t="s">
        <v>112</v>
      </c>
      <c r="C884" s="11" t="s">
        <v>7045</v>
      </c>
      <c r="D884" s="11" t="s">
        <v>7378</v>
      </c>
      <c r="E884" s="12">
        <v>19851</v>
      </c>
      <c r="F884" s="17">
        <v>43964</v>
      </c>
      <c r="G884" s="12">
        <v>43914</v>
      </c>
      <c r="H884" s="11" t="s">
        <v>78</v>
      </c>
      <c r="I884" s="14" t="s">
        <v>7379</v>
      </c>
      <c r="J884" s="11" t="s">
        <v>7380</v>
      </c>
      <c r="K884" s="11" t="s">
        <v>7381</v>
      </c>
      <c r="L884" s="14" t="s">
        <v>82</v>
      </c>
      <c r="M884" s="11" t="s">
        <v>6661</v>
      </c>
      <c r="N884" s="15">
        <v>0.46</v>
      </c>
      <c r="O884" s="15" t="str">
        <f>VLOOKUP(A884,Result!A:D,2,FALSE)</f>
        <v>No</v>
      </c>
      <c r="P884" s="15">
        <f>VLOOKUP(A884,Result!A:D,4,FALSE)</f>
        <v>2.3530000000000002</v>
      </c>
      <c r="Q884" s="16">
        <f>VLOOKUP(A884,Result!A:D,3,FALSE)</f>
        <v>0</v>
      </c>
      <c r="R884" s="16">
        <f>VLOOKUP(A884,Result!A:E,5,FALSE)</f>
        <v>0</v>
      </c>
      <c r="S884" s="28">
        <f>P884+Q884+R884</f>
        <v>2.3530000000000002</v>
      </c>
      <c r="T884" s="32">
        <f t="shared" si="54"/>
        <v>0</v>
      </c>
      <c r="U884" s="32">
        <f t="shared" si="55"/>
        <v>1717.69</v>
      </c>
      <c r="V884" s="33">
        <f t="shared" si="57"/>
        <v>328.5</v>
      </c>
      <c r="W884" s="34">
        <f t="shared" si="56"/>
        <v>2046.19</v>
      </c>
      <c r="X884" s="10"/>
      <c r="Y884" s="10"/>
      <c r="Z884" s="10"/>
      <c r="AA884" s="10"/>
      <c r="AB884" s="10"/>
      <c r="AC884" s="10"/>
      <c r="AD884" s="10"/>
      <c r="AE884" s="10"/>
      <c r="AF884" s="10"/>
      <c r="AG884" s="10"/>
      <c r="AH884" s="10"/>
      <c r="AI884" s="10"/>
    </row>
    <row r="885" spans="1:35" ht="15.75" customHeight="1" x14ac:dyDescent="0.25">
      <c r="A885" s="6">
        <v>2264</v>
      </c>
      <c r="B885" s="11" t="s">
        <v>112</v>
      </c>
      <c r="C885" s="11" t="s">
        <v>7045</v>
      </c>
      <c r="D885" s="11" t="s">
        <v>7382</v>
      </c>
      <c r="E885" s="12">
        <v>15638</v>
      </c>
      <c r="F885" s="17">
        <v>43964</v>
      </c>
      <c r="G885" s="12">
        <v>43908</v>
      </c>
      <c r="H885" s="11" t="s">
        <v>78</v>
      </c>
      <c r="I885" s="14" t="s">
        <v>7383</v>
      </c>
      <c r="J885" s="11" t="s">
        <v>80</v>
      </c>
      <c r="K885" s="11" t="s">
        <v>7384</v>
      </c>
      <c r="L885" s="14" t="s">
        <v>7385</v>
      </c>
      <c r="M885" s="11" t="s">
        <v>7386</v>
      </c>
      <c r="N885" s="15">
        <v>1.54</v>
      </c>
      <c r="O885" s="15" t="str">
        <f>VLOOKUP(A885,Result!A:D,2,FALSE)</f>
        <v>No</v>
      </c>
      <c r="P885" s="15">
        <f>VLOOKUP(A885,Result!A:D,4,FALSE)</f>
        <v>1.841</v>
      </c>
      <c r="Q885" s="16">
        <f>VLOOKUP(A885,Result!A:D,3,FALSE)</f>
        <v>0.61499999999999999</v>
      </c>
      <c r="R885" s="16">
        <f>VLOOKUP(A885,Result!A:E,5,FALSE)</f>
        <v>0</v>
      </c>
      <c r="S885" s="28">
        <f>P885+Q885+R885</f>
        <v>2.456</v>
      </c>
      <c r="T885" s="32">
        <f t="shared" si="54"/>
        <v>368.99999999999994</v>
      </c>
      <c r="U885" s="32">
        <f t="shared" si="55"/>
        <v>1792.88</v>
      </c>
      <c r="V885" s="33">
        <f t="shared" si="57"/>
        <v>328.5</v>
      </c>
      <c r="W885" s="34">
        <f t="shared" si="56"/>
        <v>2121.38</v>
      </c>
      <c r="X885" s="10"/>
      <c r="Y885" s="10"/>
      <c r="Z885" s="10"/>
      <c r="AA885" s="10"/>
      <c r="AB885" s="10"/>
      <c r="AC885" s="10"/>
      <c r="AD885" s="10"/>
      <c r="AE885" s="10"/>
      <c r="AF885" s="10"/>
      <c r="AG885" s="10"/>
      <c r="AH885" s="10"/>
      <c r="AI885" s="10"/>
    </row>
    <row r="886" spans="1:35" ht="15.75" customHeight="1" x14ac:dyDescent="0.25">
      <c r="A886" s="6">
        <v>2268</v>
      </c>
      <c r="B886" s="11" t="s">
        <v>112</v>
      </c>
      <c r="C886" s="11" t="s">
        <v>7045</v>
      </c>
      <c r="D886" s="11" t="s">
        <v>7397</v>
      </c>
      <c r="E886" s="12">
        <v>20042</v>
      </c>
      <c r="F886" s="17">
        <v>43965</v>
      </c>
      <c r="G886" s="12">
        <v>43915</v>
      </c>
      <c r="H886" s="11" t="s">
        <v>466</v>
      </c>
      <c r="I886" s="14" t="s">
        <v>7398</v>
      </c>
      <c r="J886" s="11" t="s">
        <v>7399</v>
      </c>
      <c r="K886" s="11" t="s">
        <v>82</v>
      </c>
      <c r="L886" s="14" t="s">
        <v>82</v>
      </c>
      <c r="M886" s="11" t="s">
        <v>7096</v>
      </c>
      <c r="N886" s="15">
        <v>0.45</v>
      </c>
      <c r="O886" s="15" t="str">
        <f>VLOOKUP(A886,Result!A:D,2,FALSE)</f>
        <v>No</v>
      </c>
      <c r="P886" s="15">
        <f>VLOOKUP(A886,Result!A:D,4,FALSE)</f>
        <v>0.33500000000000002</v>
      </c>
      <c r="Q886" s="16">
        <f>VLOOKUP(A886,Result!A:D,3,FALSE)</f>
        <v>0</v>
      </c>
      <c r="R886" s="16">
        <f>VLOOKUP(A886,Result!A:E,5,FALSE)</f>
        <v>0</v>
      </c>
      <c r="S886" s="28">
        <f>P886+Q886+R886</f>
        <v>0.33500000000000002</v>
      </c>
      <c r="T886" s="32">
        <f t="shared" ref="T886:T949" si="58">SUM((Q886+R886)*60/0.1)</f>
        <v>0</v>
      </c>
      <c r="U886" s="32">
        <f t="shared" ref="U886:U949" si="59">SUM(S886*73/0.1)</f>
        <v>244.55</v>
      </c>
      <c r="V886" s="33">
        <f t="shared" si="57"/>
        <v>328.5</v>
      </c>
      <c r="W886" s="34">
        <f t="shared" si="56"/>
        <v>573.04999999999995</v>
      </c>
      <c r="X886" s="10"/>
      <c r="Y886" s="10"/>
      <c r="Z886" s="10"/>
      <c r="AA886" s="10"/>
      <c r="AB886" s="10"/>
      <c r="AC886" s="10"/>
      <c r="AD886" s="10"/>
      <c r="AE886" s="10"/>
      <c r="AF886" s="10"/>
      <c r="AG886" s="10"/>
      <c r="AH886" s="10"/>
      <c r="AI886" s="10"/>
    </row>
    <row r="887" spans="1:35" ht="15.75" customHeight="1" x14ac:dyDescent="0.25">
      <c r="A887" s="6">
        <v>2273</v>
      </c>
      <c r="B887" s="11" t="s">
        <v>112</v>
      </c>
      <c r="C887" s="11" t="s">
        <v>7045</v>
      </c>
      <c r="D887" s="11" t="s">
        <v>7410</v>
      </c>
      <c r="E887" s="12">
        <v>15805</v>
      </c>
      <c r="F887" s="17">
        <v>43969</v>
      </c>
      <c r="G887" s="12">
        <v>43878</v>
      </c>
      <c r="H887" s="11" t="s">
        <v>783</v>
      </c>
      <c r="I887" s="14" t="s">
        <v>7411</v>
      </c>
      <c r="J887" s="11" t="s">
        <v>7412</v>
      </c>
      <c r="K887" s="11" t="s">
        <v>7413</v>
      </c>
      <c r="L887" s="14" t="s">
        <v>7414</v>
      </c>
      <c r="M887" s="11" t="s">
        <v>7415</v>
      </c>
      <c r="N887" s="15">
        <v>1.36</v>
      </c>
      <c r="O887" s="15" t="str">
        <f>VLOOKUP(A887,Result!A:D,2,FALSE)</f>
        <v>No</v>
      </c>
      <c r="P887" s="15">
        <f>VLOOKUP(A887,Result!A:D,4,FALSE)</f>
        <v>1.5629999999999999</v>
      </c>
      <c r="Q887" s="16">
        <f>VLOOKUP(A887,Result!A:D,3,FALSE)</f>
        <v>0.214</v>
      </c>
      <c r="R887" s="16">
        <f>VLOOKUP(A887,Result!A:E,5,FALSE)</f>
        <v>0.26300000000000001</v>
      </c>
      <c r="S887" s="28">
        <f>P887+Q887+R887</f>
        <v>2.04</v>
      </c>
      <c r="T887" s="32">
        <f t="shared" si="58"/>
        <v>286.19999999999993</v>
      </c>
      <c r="U887" s="32">
        <f t="shared" si="59"/>
        <v>1489.2</v>
      </c>
      <c r="V887" s="33">
        <f t="shared" si="57"/>
        <v>328.5</v>
      </c>
      <c r="W887" s="34">
        <f t="shared" si="56"/>
        <v>1817.7</v>
      </c>
      <c r="X887" s="10"/>
      <c r="Y887" s="10"/>
      <c r="Z887" s="10"/>
      <c r="AA887" s="10"/>
      <c r="AB887" s="10"/>
      <c r="AC887" s="10"/>
      <c r="AD887" s="10"/>
      <c r="AE887" s="10"/>
      <c r="AF887" s="10"/>
      <c r="AG887" s="10"/>
      <c r="AH887" s="10"/>
      <c r="AI887" s="10"/>
    </row>
    <row r="888" spans="1:35" ht="15.75" customHeight="1" x14ac:dyDescent="0.25">
      <c r="A888" s="6">
        <v>2274</v>
      </c>
      <c r="B888" s="11" t="s">
        <v>112</v>
      </c>
      <c r="C888" s="11" t="s">
        <v>7045</v>
      </c>
      <c r="D888" s="11" t="s">
        <v>7416</v>
      </c>
      <c r="E888" s="12">
        <v>16081</v>
      </c>
      <c r="F888" s="17">
        <v>43970</v>
      </c>
      <c r="G888" s="12">
        <v>43918</v>
      </c>
      <c r="H888" s="11" t="s">
        <v>217</v>
      </c>
      <c r="I888" s="14" t="s">
        <v>7417</v>
      </c>
      <c r="J888" s="11" t="s">
        <v>80</v>
      </c>
      <c r="K888" s="11" t="s">
        <v>82</v>
      </c>
      <c r="L888" s="14" t="s">
        <v>82</v>
      </c>
      <c r="M888" s="11" t="s">
        <v>7418</v>
      </c>
      <c r="N888" s="15">
        <v>1.82</v>
      </c>
      <c r="O888" s="15" t="str">
        <f>VLOOKUP(A888,Result!A:D,2,FALSE)</f>
        <v>No</v>
      </c>
      <c r="P888" s="15">
        <f>VLOOKUP(A888,Result!A:D,4,FALSE)</f>
        <v>1.4159999999999999</v>
      </c>
      <c r="Q888" s="16">
        <f>VLOOKUP(A888,Result!A:D,3,FALSE)</f>
        <v>0</v>
      </c>
      <c r="R888" s="16">
        <f>VLOOKUP(A888,Result!A:E,5,FALSE)</f>
        <v>0</v>
      </c>
      <c r="S888" s="28">
        <f>P888+Q888+R888</f>
        <v>1.4159999999999999</v>
      </c>
      <c r="T888" s="32">
        <f t="shared" si="58"/>
        <v>0</v>
      </c>
      <c r="U888" s="32">
        <f t="shared" si="59"/>
        <v>1033.6799999999998</v>
      </c>
      <c r="V888" s="33">
        <f t="shared" si="57"/>
        <v>328.5</v>
      </c>
      <c r="W888" s="34">
        <f t="shared" si="56"/>
        <v>1362.1799999999998</v>
      </c>
      <c r="X888" s="10"/>
      <c r="Y888" s="10"/>
      <c r="Z888" s="10"/>
      <c r="AA888" s="10"/>
      <c r="AB888" s="10"/>
      <c r="AC888" s="10"/>
      <c r="AD888" s="10"/>
      <c r="AE888" s="10"/>
      <c r="AF888" s="10"/>
      <c r="AG888" s="10"/>
      <c r="AH888" s="10"/>
      <c r="AI888" s="10"/>
    </row>
    <row r="889" spans="1:35" ht="15.75" customHeight="1" x14ac:dyDescent="0.25">
      <c r="A889" s="6">
        <v>2277</v>
      </c>
      <c r="B889" s="11" t="s">
        <v>112</v>
      </c>
      <c r="C889" s="11" t="s">
        <v>7045</v>
      </c>
      <c r="D889" s="11" t="s">
        <v>7428</v>
      </c>
      <c r="E889" s="12">
        <v>22484</v>
      </c>
      <c r="F889" s="13">
        <v>43970</v>
      </c>
      <c r="G889" s="12">
        <v>43909</v>
      </c>
      <c r="H889" s="11" t="s">
        <v>160</v>
      </c>
      <c r="I889" s="14" t="s">
        <v>7429</v>
      </c>
      <c r="J889" s="11" t="s">
        <v>7430</v>
      </c>
      <c r="K889" s="11" t="s">
        <v>82</v>
      </c>
      <c r="L889" s="14" t="s">
        <v>82</v>
      </c>
      <c r="M889" s="11" t="s">
        <v>7431</v>
      </c>
      <c r="N889" s="15">
        <v>0.89</v>
      </c>
      <c r="O889" s="15" t="str">
        <f>VLOOKUP(A889,Result!A:D,2,FALSE)</f>
        <v>No</v>
      </c>
      <c r="P889" s="15">
        <f>VLOOKUP(A889,Result!A:D,4,FALSE)</f>
        <v>0.65999999999999992</v>
      </c>
      <c r="Q889" s="16">
        <f>VLOOKUP(A889,Result!A:D,3,FALSE)</f>
        <v>0</v>
      </c>
      <c r="R889" s="16">
        <f>VLOOKUP(A889,Result!A:E,5,FALSE)</f>
        <v>0</v>
      </c>
      <c r="S889" s="28">
        <f>P889+Q889+R889</f>
        <v>0.65999999999999992</v>
      </c>
      <c r="T889" s="32">
        <f t="shared" si="58"/>
        <v>0</v>
      </c>
      <c r="U889" s="32">
        <f t="shared" si="59"/>
        <v>481.7999999999999</v>
      </c>
      <c r="V889" s="33">
        <f t="shared" si="57"/>
        <v>328.5</v>
      </c>
      <c r="W889" s="34">
        <f t="shared" si="56"/>
        <v>810.3</v>
      </c>
      <c r="X889" s="10"/>
      <c r="Y889" s="10"/>
      <c r="Z889" s="10"/>
      <c r="AA889" s="10"/>
      <c r="AB889" s="10"/>
      <c r="AC889" s="10"/>
      <c r="AD889" s="10"/>
      <c r="AE889" s="10"/>
      <c r="AF889" s="10"/>
      <c r="AG889" s="10"/>
      <c r="AH889" s="10"/>
      <c r="AI889" s="10"/>
    </row>
    <row r="890" spans="1:35" ht="15.75" customHeight="1" x14ac:dyDescent="0.25">
      <c r="A890" s="6">
        <v>2278</v>
      </c>
      <c r="B890" s="11" t="s">
        <v>112</v>
      </c>
      <c r="C890" s="11" t="s">
        <v>7045</v>
      </c>
      <c r="D890" s="11" t="s">
        <v>7432</v>
      </c>
      <c r="E890" s="12">
        <v>20159</v>
      </c>
      <c r="F890" s="17">
        <v>43970</v>
      </c>
      <c r="G890" s="12">
        <v>43901</v>
      </c>
      <c r="H890" s="11" t="s">
        <v>78</v>
      </c>
      <c r="I890" s="14" t="s">
        <v>7433</v>
      </c>
      <c r="J890" s="11" t="s">
        <v>80</v>
      </c>
      <c r="K890" s="11" t="s">
        <v>7434</v>
      </c>
      <c r="L890" s="14" t="s">
        <v>7435</v>
      </c>
      <c r="M890" s="11" t="s">
        <v>7436</v>
      </c>
      <c r="N890" s="15" t="s">
        <v>85</v>
      </c>
      <c r="O890" s="15" t="str">
        <f>VLOOKUP(A890,Result!A:D,2,FALSE)</f>
        <v>No</v>
      </c>
      <c r="P890" s="15">
        <f>VLOOKUP(A890,Result!A:D,4,FALSE)</f>
        <v>0.60600000000000009</v>
      </c>
      <c r="Q890" s="16">
        <f>VLOOKUP(A890,Result!A:D,3,FALSE)</f>
        <v>0.65799999999999992</v>
      </c>
      <c r="R890" s="16">
        <f>VLOOKUP(A890,Result!A:E,5,FALSE)</f>
        <v>0</v>
      </c>
      <c r="S890" s="28">
        <f>P890+Q890+R890</f>
        <v>1.264</v>
      </c>
      <c r="T890" s="32">
        <f t="shared" si="58"/>
        <v>394.79999999999995</v>
      </c>
      <c r="U890" s="32">
        <f t="shared" si="59"/>
        <v>922.72</v>
      </c>
      <c r="V890" s="33">
        <f t="shared" si="57"/>
        <v>328.5</v>
      </c>
      <c r="W890" s="34">
        <f t="shared" si="56"/>
        <v>1251.22</v>
      </c>
      <c r="X890" s="10"/>
      <c r="Y890" s="10"/>
      <c r="Z890" s="10"/>
      <c r="AA890" s="10"/>
      <c r="AB890" s="10"/>
      <c r="AC890" s="10"/>
      <c r="AD890" s="10"/>
      <c r="AE890" s="10"/>
      <c r="AF890" s="10"/>
      <c r="AG890" s="10"/>
      <c r="AH890" s="10"/>
      <c r="AI890" s="10"/>
    </row>
    <row r="891" spans="1:35" ht="15.75" customHeight="1" x14ac:dyDescent="0.25">
      <c r="A891" s="6">
        <v>2292</v>
      </c>
      <c r="B891" s="11" t="s">
        <v>112</v>
      </c>
      <c r="C891" s="11" t="s">
        <v>7045</v>
      </c>
      <c r="D891" s="11" t="s">
        <v>7481</v>
      </c>
      <c r="E891" s="12">
        <v>18566</v>
      </c>
      <c r="F891" s="17">
        <v>43978</v>
      </c>
      <c r="G891" s="12">
        <v>43847</v>
      </c>
      <c r="H891" s="11" t="s">
        <v>217</v>
      </c>
      <c r="I891" s="14" t="s">
        <v>97</v>
      </c>
      <c r="J891" s="11" t="s">
        <v>97</v>
      </c>
      <c r="K891" s="11" t="s">
        <v>82</v>
      </c>
      <c r="L891" s="14" t="s">
        <v>82</v>
      </c>
      <c r="M891" s="11" t="s">
        <v>7482</v>
      </c>
      <c r="N891" s="15">
        <v>0.27</v>
      </c>
      <c r="O891" s="15" t="str">
        <f>VLOOKUP(A891,Result!A:D,2,FALSE)</f>
        <v>No</v>
      </c>
      <c r="P891" s="15">
        <f>VLOOKUP(A891,Result!A:D,4,FALSE)</f>
        <v>0</v>
      </c>
      <c r="Q891" s="16">
        <f>VLOOKUP(A891,Result!A:D,3,FALSE)</f>
        <v>0</v>
      </c>
      <c r="R891" s="16">
        <f>VLOOKUP(A891,Result!A:E,5,FALSE)</f>
        <v>0</v>
      </c>
      <c r="S891" s="28">
        <f>P891+Q891+R891</f>
        <v>0</v>
      </c>
      <c r="T891" s="32">
        <f t="shared" si="58"/>
        <v>0</v>
      </c>
      <c r="U891" s="32">
        <f t="shared" si="59"/>
        <v>0</v>
      </c>
      <c r="V891" s="33">
        <f t="shared" si="57"/>
        <v>328.5</v>
      </c>
      <c r="W891" s="34">
        <f t="shared" si="56"/>
        <v>328.5</v>
      </c>
      <c r="X891" s="10"/>
      <c r="Y891" s="10"/>
      <c r="Z891" s="10"/>
      <c r="AA891" s="10"/>
      <c r="AB891" s="10"/>
      <c r="AC891" s="10"/>
      <c r="AD891" s="10"/>
      <c r="AE891" s="10"/>
      <c r="AF891" s="10"/>
      <c r="AG891" s="10"/>
      <c r="AH891" s="10"/>
      <c r="AI891" s="10"/>
    </row>
    <row r="892" spans="1:35" ht="15.75" customHeight="1" x14ac:dyDescent="0.25">
      <c r="A892" s="6">
        <v>2298</v>
      </c>
      <c r="B892" s="11" t="s">
        <v>112</v>
      </c>
      <c r="C892" s="11" t="s">
        <v>7045</v>
      </c>
      <c r="D892" s="11" t="s">
        <v>7507</v>
      </c>
      <c r="E892" s="12">
        <v>17081</v>
      </c>
      <c r="F892" s="17">
        <v>43979</v>
      </c>
      <c r="G892" s="12">
        <v>43859</v>
      </c>
      <c r="H892" s="11" t="s">
        <v>217</v>
      </c>
      <c r="I892" s="14" t="s">
        <v>136</v>
      </c>
      <c r="J892" s="11" t="s">
        <v>80</v>
      </c>
      <c r="K892" s="11" t="s">
        <v>82</v>
      </c>
      <c r="L892" s="14" t="s">
        <v>7508</v>
      </c>
      <c r="M892" s="11" t="s">
        <v>7509</v>
      </c>
      <c r="N892" s="15">
        <v>0.43</v>
      </c>
      <c r="O892" s="15" t="str">
        <f>VLOOKUP(A892,Result!A:D,2,FALSE)</f>
        <v>No</v>
      </c>
      <c r="P892" s="15">
        <f>VLOOKUP(A892,Result!A:D,4,FALSE)</f>
        <v>0.106</v>
      </c>
      <c r="Q892" s="16">
        <f>VLOOKUP(A892,Result!A:D,3,FALSE)</f>
        <v>0.307</v>
      </c>
      <c r="R892" s="16">
        <f>VLOOKUP(A892,Result!A:E,5,FALSE)</f>
        <v>0</v>
      </c>
      <c r="S892" s="28">
        <f>P892+Q892+R892</f>
        <v>0.41299999999999998</v>
      </c>
      <c r="T892" s="32">
        <f t="shared" si="58"/>
        <v>184.19999999999996</v>
      </c>
      <c r="U892" s="32">
        <f t="shared" si="59"/>
        <v>301.48999999999995</v>
      </c>
      <c r="V892" s="33">
        <f t="shared" si="57"/>
        <v>328.5</v>
      </c>
      <c r="W892" s="34">
        <f t="shared" si="56"/>
        <v>629.99</v>
      </c>
      <c r="X892" s="10"/>
      <c r="Y892" s="10"/>
      <c r="Z892" s="10"/>
      <c r="AA892" s="10"/>
      <c r="AB892" s="10"/>
      <c r="AC892" s="10"/>
      <c r="AD892" s="10"/>
      <c r="AE892" s="10"/>
      <c r="AF892" s="10"/>
      <c r="AG892" s="10"/>
      <c r="AH892" s="10"/>
      <c r="AI892" s="10"/>
    </row>
    <row r="893" spans="1:35" ht="15.75" customHeight="1" x14ac:dyDescent="0.25">
      <c r="A893" s="6">
        <v>2302</v>
      </c>
      <c r="B893" s="11" t="s">
        <v>112</v>
      </c>
      <c r="C893" s="11" t="s">
        <v>7045</v>
      </c>
      <c r="D893" s="11" t="s">
        <v>7519</v>
      </c>
      <c r="E893" s="12">
        <v>18124</v>
      </c>
      <c r="F893" s="17">
        <v>43983</v>
      </c>
      <c r="G893" s="12">
        <v>43916</v>
      </c>
      <c r="H893" s="11" t="s">
        <v>78</v>
      </c>
      <c r="I893" s="14" t="s">
        <v>97</v>
      </c>
      <c r="J893" s="11" t="s">
        <v>97</v>
      </c>
      <c r="K893" s="11" t="s">
        <v>82</v>
      </c>
      <c r="L893" s="14" t="s">
        <v>7520</v>
      </c>
      <c r="M893" s="11" t="s">
        <v>7521</v>
      </c>
      <c r="N893" s="15">
        <v>0.37</v>
      </c>
      <c r="O893" s="15" t="str">
        <f>VLOOKUP(A893,Result!A:D,2,FALSE)</f>
        <v>No</v>
      </c>
      <c r="P893" s="15">
        <f>VLOOKUP(A893,Result!A:D,4,FALSE)</f>
        <v>0</v>
      </c>
      <c r="Q893" s="16">
        <f>VLOOKUP(A893,Result!A:D,3,FALSE)</f>
        <v>0.36799999999999999</v>
      </c>
      <c r="R893" s="16">
        <f>VLOOKUP(A893,Result!A:E,5,FALSE)</f>
        <v>0</v>
      </c>
      <c r="S893" s="28">
        <f>P893+Q893+R893</f>
        <v>0.36799999999999999</v>
      </c>
      <c r="T893" s="32">
        <f t="shared" si="58"/>
        <v>220.79999999999998</v>
      </c>
      <c r="U893" s="32">
        <f t="shared" si="59"/>
        <v>268.64</v>
      </c>
      <c r="V893" s="33">
        <f t="shared" si="57"/>
        <v>328.5</v>
      </c>
      <c r="W893" s="34">
        <f t="shared" si="56"/>
        <v>597.14</v>
      </c>
      <c r="X893" s="10"/>
      <c r="Y893" s="10"/>
      <c r="Z893" s="10"/>
      <c r="AA893" s="10"/>
      <c r="AB893" s="10"/>
      <c r="AC893" s="10"/>
      <c r="AD893" s="10"/>
      <c r="AE893" s="10"/>
      <c r="AF893" s="10"/>
      <c r="AG893" s="10"/>
      <c r="AH893" s="10"/>
      <c r="AI893" s="10"/>
    </row>
    <row r="894" spans="1:35" ht="15.75" customHeight="1" x14ac:dyDescent="0.25">
      <c r="A894" s="6">
        <v>2308</v>
      </c>
      <c r="B894" s="11" t="s">
        <v>112</v>
      </c>
      <c r="C894" s="11" t="s">
        <v>7045</v>
      </c>
      <c r="D894" s="11" t="s">
        <v>7538</v>
      </c>
      <c r="E894" s="12">
        <v>22867</v>
      </c>
      <c r="F894" s="13">
        <v>43985</v>
      </c>
      <c r="G894" s="12">
        <v>43935</v>
      </c>
      <c r="H894" s="11" t="s">
        <v>466</v>
      </c>
      <c r="I894" s="14" t="s">
        <v>7398</v>
      </c>
      <c r="J894" s="11" t="s">
        <v>97</v>
      </c>
      <c r="K894" s="11" t="s">
        <v>82</v>
      </c>
      <c r="L894" s="14" t="s">
        <v>82</v>
      </c>
      <c r="M894" s="11" t="s">
        <v>322</v>
      </c>
      <c r="N894" s="15" t="s">
        <v>85</v>
      </c>
      <c r="O894" s="15" t="str">
        <f>VLOOKUP(A894,Result!A:D,2,FALSE)</f>
        <v>No</v>
      </c>
      <c r="P894" s="15">
        <f>VLOOKUP(A894,Result!A:D,4,FALSE)</f>
        <v>0.33500000000000002</v>
      </c>
      <c r="Q894" s="16">
        <f>VLOOKUP(A894,Result!A:D,3,FALSE)</f>
        <v>0</v>
      </c>
      <c r="R894" s="16">
        <f>VLOOKUP(A894,Result!A:E,5,FALSE)</f>
        <v>0</v>
      </c>
      <c r="S894" s="28">
        <f>P894+Q894+R894</f>
        <v>0.33500000000000002</v>
      </c>
      <c r="T894" s="32">
        <f t="shared" si="58"/>
        <v>0</v>
      </c>
      <c r="U894" s="32">
        <f t="shared" si="59"/>
        <v>244.55</v>
      </c>
      <c r="V894" s="33">
        <f t="shared" si="57"/>
        <v>328.5</v>
      </c>
      <c r="W894" s="34">
        <f t="shared" si="56"/>
        <v>573.04999999999995</v>
      </c>
      <c r="X894" s="10"/>
      <c r="Y894" s="10"/>
      <c r="Z894" s="10"/>
      <c r="AA894" s="10"/>
      <c r="AB894" s="10"/>
      <c r="AC894" s="10"/>
      <c r="AD894" s="10"/>
      <c r="AE894" s="10"/>
      <c r="AF894" s="10"/>
      <c r="AG894" s="10"/>
      <c r="AH894" s="10"/>
      <c r="AI894" s="10"/>
    </row>
    <row r="895" spans="1:35" ht="15.75" customHeight="1" x14ac:dyDescent="0.25">
      <c r="A895" s="6">
        <v>2312</v>
      </c>
      <c r="B895" s="11" t="s">
        <v>112</v>
      </c>
      <c r="C895" s="11" t="s">
        <v>7045</v>
      </c>
      <c r="D895" s="11" t="s">
        <v>7549</v>
      </c>
      <c r="E895" s="12">
        <v>22087</v>
      </c>
      <c r="F895" s="17">
        <v>43986</v>
      </c>
      <c r="G895" s="12">
        <v>43851</v>
      </c>
      <c r="H895" s="11" t="s">
        <v>217</v>
      </c>
      <c r="I895" s="14" t="s">
        <v>2398</v>
      </c>
      <c r="J895" s="11" t="s">
        <v>80</v>
      </c>
      <c r="K895" s="11" t="s">
        <v>82</v>
      </c>
      <c r="L895" s="14" t="s">
        <v>82</v>
      </c>
      <c r="M895" s="11" t="s">
        <v>7550</v>
      </c>
      <c r="N895" s="15">
        <v>1.77</v>
      </c>
      <c r="O895" s="15" t="str">
        <f>VLOOKUP(A895,Result!A:D,2,FALSE)</f>
        <v>No</v>
      </c>
      <c r="P895" s="15">
        <f>VLOOKUP(A895,Result!A:D,4,FALSE)</f>
        <v>0.64</v>
      </c>
      <c r="Q895" s="16">
        <f>VLOOKUP(A895,Result!A:D,3,FALSE)</f>
        <v>0</v>
      </c>
      <c r="R895" s="16">
        <f>VLOOKUP(A895,Result!A:E,5,FALSE)</f>
        <v>0</v>
      </c>
      <c r="S895" s="28">
        <f>P895+Q895+R895</f>
        <v>0.64</v>
      </c>
      <c r="T895" s="32">
        <f t="shared" si="58"/>
        <v>0</v>
      </c>
      <c r="U895" s="32">
        <f t="shared" si="59"/>
        <v>467.2</v>
      </c>
      <c r="V895" s="33">
        <f t="shared" si="57"/>
        <v>328.5</v>
      </c>
      <c r="W895" s="34">
        <f t="shared" si="56"/>
        <v>795.7</v>
      </c>
      <c r="X895" s="10"/>
      <c r="Y895" s="10"/>
      <c r="Z895" s="10"/>
      <c r="AA895" s="10"/>
      <c r="AB895" s="10"/>
      <c r="AC895" s="10"/>
      <c r="AD895" s="10"/>
      <c r="AE895" s="10"/>
      <c r="AF895" s="10"/>
      <c r="AG895" s="10"/>
      <c r="AH895" s="10"/>
      <c r="AI895" s="10"/>
    </row>
    <row r="896" spans="1:35" ht="15.75" customHeight="1" x14ac:dyDescent="0.25">
      <c r="A896" s="6">
        <v>2313</v>
      </c>
      <c r="B896" s="11" t="s">
        <v>112</v>
      </c>
      <c r="C896" s="11" t="s">
        <v>7045</v>
      </c>
      <c r="D896" s="11" t="s">
        <v>7551</v>
      </c>
      <c r="E896" s="12">
        <v>17411</v>
      </c>
      <c r="F896" s="17">
        <v>43986</v>
      </c>
      <c r="G896" s="12">
        <v>43915</v>
      </c>
      <c r="H896" s="11" t="s">
        <v>466</v>
      </c>
      <c r="I896" s="14" t="s">
        <v>7552</v>
      </c>
      <c r="J896" s="11" t="s">
        <v>7553</v>
      </c>
      <c r="K896" s="11" t="s">
        <v>7554</v>
      </c>
      <c r="L896" s="14" t="s">
        <v>7555</v>
      </c>
      <c r="M896" s="11" t="s">
        <v>7099</v>
      </c>
      <c r="N896" s="15">
        <v>2.65</v>
      </c>
      <c r="O896" s="15" t="str">
        <f>VLOOKUP(A896,Result!A:D,2,FALSE)</f>
        <v>No</v>
      </c>
      <c r="P896" s="15">
        <f>VLOOKUP(A896,Result!A:D,4,FALSE)</f>
        <v>1.5389999999999999</v>
      </c>
      <c r="Q896" s="16">
        <f>VLOOKUP(A896,Result!A:D,3,FALSE)</f>
        <v>0.36799999999999999</v>
      </c>
      <c r="R896" s="16">
        <f>VLOOKUP(A896,Result!A:E,5,FALSE)</f>
        <v>0</v>
      </c>
      <c r="S896" s="28">
        <f>P896+Q896+R896</f>
        <v>1.907</v>
      </c>
      <c r="T896" s="32">
        <f t="shared" si="58"/>
        <v>220.79999999999998</v>
      </c>
      <c r="U896" s="32">
        <f t="shared" si="59"/>
        <v>1392.1100000000001</v>
      </c>
      <c r="V896" s="33">
        <f t="shared" si="57"/>
        <v>328.5</v>
      </c>
      <c r="W896" s="34">
        <f t="shared" si="56"/>
        <v>1720.6100000000001</v>
      </c>
      <c r="X896" s="10"/>
      <c r="Y896" s="10"/>
      <c r="Z896" s="10"/>
      <c r="AA896" s="10"/>
      <c r="AB896" s="10"/>
      <c r="AC896" s="10"/>
      <c r="AD896" s="10"/>
      <c r="AE896" s="10"/>
      <c r="AF896" s="10"/>
      <c r="AG896" s="10"/>
      <c r="AH896" s="10"/>
      <c r="AI896" s="10"/>
    </row>
    <row r="897" spans="1:35" ht="15.75" customHeight="1" x14ac:dyDescent="0.25">
      <c r="A897" s="6">
        <v>2316</v>
      </c>
      <c r="B897" s="11" t="s">
        <v>112</v>
      </c>
      <c r="C897" s="11" t="s">
        <v>7045</v>
      </c>
      <c r="D897" s="11" t="s">
        <v>7564</v>
      </c>
      <c r="E897" s="12">
        <v>21491</v>
      </c>
      <c r="F897" s="17">
        <v>43990</v>
      </c>
      <c r="G897" s="12">
        <v>43851</v>
      </c>
      <c r="H897" s="11" t="s">
        <v>217</v>
      </c>
      <c r="I897" s="14" t="s">
        <v>7565</v>
      </c>
      <c r="J897" s="11" t="s">
        <v>7566</v>
      </c>
      <c r="K897" s="11" t="s">
        <v>7567</v>
      </c>
      <c r="L897" s="14" t="s">
        <v>82</v>
      </c>
      <c r="M897" s="11" t="s">
        <v>7568</v>
      </c>
      <c r="N897" s="15">
        <v>0.99</v>
      </c>
      <c r="O897" s="15" t="str">
        <f>VLOOKUP(A897,Result!A:D,2,FALSE)</f>
        <v>No</v>
      </c>
      <c r="P897" s="15">
        <f>VLOOKUP(A897,Result!A:D,4,FALSE)</f>
        <v>2.8639999999999999</v>
      </c>
      <c r="Q897" s="16">
        <f>VLOOKUP(A897,Result!A:D,3,FALSE)</f>
        <v>0</v>
      </c>
      <c r="R897" s="16">
        <f>VLOOKUP(A897,Result!A:E,5,FALSE)</f>
        <v>0</v>
      </c>
      <c r="S897" s="28">
        <f>P897+Q897+R897</f>
        <v>2.8639999999999999</v>
      </c>
      <c r="T897" s="32">
        <f t="shared" si="58"/>
        <v>0</v>
      </c>
      <c r="U897" s="32">
        <f t="shared" si="59"/>
        <v>2090.7199999999998</v>
      </c>
      <c r="V897" s="33">
        <f t="shared" si="57"/>
        <v>328.5</v>
      </c>
      <c r="W897" s="34">
        <f t="shared" si="56"/>
        <v>2419.2199999999998</v>
      </c>
      <c r="X897" s="10"/>
      <c r="Y897" s="10"/>
      <c r="Z897" s="10"/>
      <c r="AA897" s="10"/>
      <c r="AB897" s="10"/>
      <c r="AC897" s="10"/>
      <c r="AD897" s="10"/>
      <c r="AE897" s="10"/>
      <c r="AF897" s="10"/>
      <c r="AG897" s="10"/>
      <c r="AH897" s="10"/>
      <c r="AI897" s="10"/>
    </row>
    <row r="898" spans="1:35" ht="15.75" customHeight="1" x14ac:dyDescent="0.25">
      <c r="A898" s="6">
        <v>2319</v>
      </c>
      <c r="B898" s="11" t="s">
        <v>112</v>
      </c>
      <c r="C898" s="11" t="s">
        <v>7045</v>
      </c>
      <c r="D898" s="11" t="s">
        <v>7575</v>
      </c>
      <c r="E898" s="12">
        <v>32938</v>
      </c>
      <c r="F898" s="17">
        <v>43991</v>
      </c>
      <c r="G898" s="12">
        <v>43916</v>
      </c>
      <c r="H898" s="11" t="s">
        <v>78</v>
      </c>
      <c r="I898" s="14" t="s">
        <v>7576</v>
      </c>
      <c r="J898" s="11" t="s">
        <v>80</v>
      </c>
      <c r="K898" s="11" t="s">
        <v>7577</v>
      </c>
      <c r="L898" s="14" t="s">
        <v>2313</v>
      </c>
      <c r="M898" s="11" t="s">
        <v>7578</v>
      </c>
      <c r="N898" s="15">
        <v>0.4</v>
      </c>
      <c r="O898" s="15" t="str">
        <f>VLOOKUP(A898,Result!A:D,2,FALSE)</f>
        <v>No</v>
      </c>
      <c r="P898" s="15">
        <f>VLOOKUP(A898,Result!A:D,4,FALSE)</f>
        <v>0.92199999999999993</v>
      </c>
      <c r="Q898" s="16">
        <f>VLOOKUP(A898,Result!A:D,3,FALSE)</f>
        <v>0.106</v>
      </c>
      <c r="R898" s="16">
        <f>VLOOKUP(A898,Result!A:E,5,FALSE)</f>
        <v>0</v>
      </c>
      <c r="S898" s="28">
        <f>P898+Q898+R898</f>
        <v>1.028</v>
      </c>
      <c r="T898" s="32">
        <f t="shared" si="58"/>
        <v>63.599999999999994</v>
      </c>
      <c r="U898" s="32">
        <f t="shared" si="59"/>
        <v>750.43999999999994</v>
      </c>
      <c r="V898" s="33">
        <f t="shared" si="57"/>
        <v>328.5</v>
      </c>
      <c r="W898" s="34">
        <f t="shared" si="56"/>
        <v>1078.94</v>
      </c>
      <c r="X898" s="10"/>
      <c r="Y898" s="10"/>
      <c r="Z898" s="10"/>
      <c r="AA898" s="10"/>
      <c r="AB898" s="10"/>
      <c r="AC898" s="10"/>
      <c r="AD898" s="10"/>
      <c r="AE898" s="10"/>
      <c r="AF898" s="10"/>
      <c r="AG898" s="10"/>
      <c r="AH898" s="10"/>
      <c r="AI898" s="10"/>
    </row>
    <row r="899" spans="1:35" ht="15.75" customHeight="1" x14ac:dyDescent="0.25">
      <c r="A899" s="6">
        <v>2321</v>
      </c>
      <c r="B899" s="11" t="s">
        <v>112</v>
      </c>
      <c r="C899" s="11" t="s">
        <v>7045</v>
      </c>
      <c r="D899" s="11" t="s">
        <v>7582</v>
      </c>
      <c r="E899" s="12">
        <v>18068</v>
      </c>
      <c r="F899" s="17">
        <v>43992</v>
      </c>
      <c r="G899" s="12">
        <v>43894</v>
      </c>
      <c r="H899" s="11" t="s">
        <v>160</v>
      </c>
      <c r="I899" s="14" t="s">
        <v>7583</v>
      </c>
      <c r="J899" s="11" t="s">
        <v>7584</v>
      </c>
      <c r="K899" s="11" t="s">
        <v>7585</v>
      </c>
      <c r="L899" s="14" t="s">
        <v>82</v>
      </c>
      <c r="M899" s="11" t="s">
        <v>7586</v>
      </c>
      <c r="N899" s="15">
        <v>0.76</v>
      </c>
      <c r="O899" s="15" t="str">
        <f>VLOOKUP(A899,Result!A:D,2,FALSE)</f>
        <v>No</v>
      </c>
      <c r="P899" s="15">
        <f>VLOOKUP(A899,Result!A:D,4,FALSE)</f>
        <v>1.597</v>
      </c>
      <c r="Q899" s="16">
        <f>VLOOKUP(A899,Result!A:D,3,FALSE)</f>
        <v>0</v>
      </c>
      <c r="R899" s="16">
        <f>VLOOKUP(A899,Result!A:E,5,FALSE)</f>
        <v>0</v>
      </c>
      <c r="S899" s="28">
        <f>P899+Q899+R899</f>
        <v>1.597</v>
      </c>
      <c r="T899" s="32">
        <f t="shared" si="58"/>
        <v>0</v>
      </c>
      <c r="U899" s="32">
        <f t="shared" si="59"/>
        <v>1165.81</v>
      </c>
      <c r="V899" s="33">
        <f t="shared" si="57"/>
        <v>328.5</v>
      </c>
      <c r="W899" s="34">
        <f t="shared" si="56"/>
        <v>1494.31</v>
      </c>
      <c r="X899" s="10"/>
      <c r="Y899" s="10"/>
      <c r="Z899" s="10"/>
      <c r="AA899" s="10"/>
      <c r="AB899" s="10"/>
      <c r="AC899" s="10"/>
      <c r="AD899" s="10"/>
      <c r="AE899" s="10"/>
      <c r="AF899" s="10"/>
      <c r="AG899" s="10"/>
      <c r="AH899" s="10"/>
      <c r="AI899" s="10"/>
    </row>
    <row r="900" spans="1:35" ht="15.75" customHeight="1" x14ac:dyDescent="0.25">
      <c r="A900" s="6">
        <v>2322</v>
      </c>
      <c r="B900" s="11" t="s">
        <v>112</v>
      </c>
      <c r="C900" s="11" t="s">
        <v>7045</v>
      </c>
      <c r="D900" s="11" t="s">
        <v>7587</v>
      </c>
      <c r="E900" s="12">
        <v>19916</v>
      </c>
      <c r="F900" s="17">
        <v>43992</v>
      </c>
      <c r="G900" s="12">
        <v>43850</v>
      </c>
      <c r="H900" s="11" t="s">
        <v>217</v>
      </c>
      <c r="I900" s="14" t="s">
        <v>7588</v>
      </c>
      <c r="J900" s="11" t="s">
        <v>80</v>
      </c>
      <c r="K900" s="11" t="s">
        <v>82</v>
      </c>
      <c r="L900" s="14" t="s">
        <v>82</v>
      </c>
      <c r="M900" s="11" t="s">
        <v>7589</v>
      </c>
      <c r="N900" s="15">
        <v>0.46</v>
      </c>
      <c r="O900" s="15" t="str">
        <f>VLOOKUP(A900,Result!A:D,2,FALSE)</f>
        <v>No</v>
      </c>
      <c r="P900" s="15">
        <f>VLOOKUP(A900,Result!A:D,4,FALSE)</f>
        <v>0.65799999999999992</v>
      </c>
      <c r="Q900" s="16">
        <f>VLOOKUP(A900,Result!A:D,3,FALSE)</f>
        <v>0</v>
      </c>
      <c r="R900" s="16">
        <f>VLOOKUP(A900,Result!A:E,5,FALSE)</f>
        <v>0</v>
      </c>
      <c r="S900" s="28">
        <f>P900+Q900+R900</f>
        <v>0.65799999999999992</v>
      </c>
      <c r="T900" s="32">
        <f t="shared" si="58"/>
        <v>0</v>
      </c>
      <c r="U900" s="32">
        <f t="shared" si="59"/>
        <v>480.33999999999992</v>
      </c>
      <c r="V900" s="33">
        <f t="shared" si="57"/>
        <v>328.5</v>
      </c>
      <c r="W900" s="34">
        <f t="shared" si="56"/>
        <v>808.83999999999992</v>
      </c>
      <c r="X900" s="10"/>
      <c r="Y900" s="10"/>
      <c r="Z900" s="10"/>
      <c r="AA900" s="10"/>
      <c r="AB900" s="10"/>
      <c r="AC900" s="10"/>
      <c r="AD900" s="10"/>
      <c r="AE900" s="10"/>
      <c r="AF900" s="10"/>
      <c r="AG900" s="10"/>
      <c r="AH900" s="10"/>
      <c r="AI900" s="10"/>
    </row>
    <row r="901" spans="1:35" ht="15.75" customHeight="1" x14ac:dyDescent="0.25">
      <c r="A901" s="6">
        <v>2323</v>
      </c>
      <c r="B901" s="11" t="s">
        <v>112</v>
      </c>
      <c r="C901" s="11" t="s">
        <v>7045</v>
      </c>
      <c r="D901" s="11" t="s">
        <v>7590</v>
      </c>
      <c r="E901" s="12">
        <v>20131</v>
      </c>
      <c r="F901" s="17">
        <v>43992</v>
      </c>
      <c r="G901" s="12">
        <v>43888</v>
      </c>
      <c r="H901" s="11" t="s">
        <v>78</v>
      </c>
      <c r="I901" s="14" t="s">
        <v>97</v>
      </c>
      <c r="J901" s="11" t="s">
        <v>97</v>
      </c>
      <c r="K901" s="11" t="s">
        <v>82</v>
      </c>
      <c r="L901" s="14" t="s">
        <v>82</v>
      </c>
      <c r="M901" s="11" t="s">
        <v>7591</v>
      </c>
      <c r="N901" s="15">
        <v>0.46</v>
      </c>
      <c r="O901" s="15" t="str">
        <f>VLOOKUP(A901,Result!A:D,2,FALSE)</f>
        <v>No</v>
      </c>
      <c r="P901" s="15">
        <f>VLOOKUP(A901,Result!A:D,4,FALSE)</f>
        <v>0</v>
      </c>
      <c r="Q901" s="16">
        <f>VLOOKUP(A901,Result!A:D,3,FALSE)</f>
        <v>0</v>
      </c>
      <c r="R901" s="16">
        <f>VLOOKUP(A901,Result!A:E,5,FALSE)</f>
        <v>0</v>
      </c>
      <c r="S901" s="28">
        <f>P901+Q901+R901</f>
        <v>0</v>
      </c>
      <c r="T901" s="32">
        <f t="shared" si="58"/>
        <v>0</v>
      </c>
      <c r="U901" s="32">
        <f t="shared" si="59"/>
        <v>0</v>
      </c>
      <c r="V901" s="33">
        <f t="shared" si="57"/>
        <v>328.5</v>
      </c>
      <c r="W901" s="34">
        <f t="shared" si="56"/>
        <v>328.5</v>
      </c>
      <c r="X901" s="10"/>
      <c r="Y901" s="10"/>
      <c r="Z901" s="10"/>
      <c r="AA901" s="10"/>
      <c r="AB901" s="10"/>
      <c r="AC901" s="10"/>
      <c r="AD901" s="10"/>
      <c r="AE901" s="10"/>
      <c r="AF901" s="10"/>
      <c r="AG901" s="10"/>
      <c r="AH901" s="10"/>
      <c r="AI901" s="10"/>
    </row>
    <row r="902" spans="1:35" ht="15.75" customHeight="1" x14ac:dyDescent="0.25">
      <c r="A902" s="6">
        <v>2324</v>
      </c>
      <c r="B902" s="11" t="s">
        <v>112</v>
      </c>
      <c r="C902" s="11" t="s">
        <v>7045</v>
      </c>
      <c r="D902" s="11" t="s">
        <v>7592</v>
      </c>
      <c r="E902" s="12">
        <v>16987</v>
      </c>
      <c r="F902" s="17">
        <v>43993</v>
      </c>
      <c r="G902" s="12">
        <v>43915</v>
      </c>
      <c r="H902" s="11" t="s">
        <v>466</v>
      </c>
      <c r="I902" s="14" t="s">
        <v>97</v>
      </c>
      <c r="J902" s="11" t="s">
        <v>97</v>
      </c>
      <c r="K902" s="11" t="s">
        <v>82</v>
      </c>
      <c r="L902" s="14" t="s">
        <v>7593</v>
      </c>
      <c r="M902" s="11" t="s">
        <v>7594</v>
      </c>
      <c r="N902" s="15">
        <v>0.34</v>
      </c>
      <c r="O902" s="15" t="str">
        <f>VLOOKUP(A902,Result!A:D,2,FALSE)</f>
        <v>No</v>
      </c>
      <c r="P902" s="15">
        <f>VLOOKUP(A902,Result!A:D,4,FALSE)</f>
        <v>0</v>
      </c>
      <c r="Q902" s="16">
        <f>VLOOKUP(A902,Result!A:D,3,FALSE)</f>
        <v>0.36799999999999999</v>
      </c>
      <c r="R902" s="16">
        <f>VLOOKUP(A902,Result!A:E,5,FALSE)</f>
        <v>0</v>
      </c>
      <c r="S902" s="28">
        <f>P902+Q902+R902</f>
        <v>0.36799999999999999</v>
      </c>
      <c r="T902" s="32">
        <f t="shared" si="58"/>
        <v>220.79999999999998</v>
      </c>
      <c r="U902" s="32">
        <f t="shared" si="59"/>
        <v>268.64</v>
      </c>
      <c r="V902" s="33">
        <f t="shared" si="57"/>
        <v>328.5</v>
      </c>
      <c r="W902" s="34">
        <f t="shared" si="56"/>
        <v>597.14</v>
      </c>
      <c r="X902" s="10"/>
      <c r="Y902" s="10"/>
      <c r="Z902" s="10"/>
      <c r="AA902" s="10"/>
      <c r="AB902" s="10"/>
      <c r="AC902" s="10"/>
      <c r="AD902" s="10"/>
      <c r="AE902" s="10"/>
      <c r="AF902" s="10"/>
      <c r="AG902" s="10"/>
      <c r="AH902" s="10"/>
      <c r="AI902" s="10"/>
    </row>
    <row r="903" spans="1:35" ht="15.75" customHeight="1" x14ac:dyDescent="0.25">
      <c r="A903" s="6">
        <v>2327</v>
      </c>
      <c r="B903" s="11" t="s">
        <v>112</v>
      </c>
      <c r="C903" s="11" t="s">
        <v>7045</v>
      </c>
      <c r="D903" s="11" t="s">
        <v>7604</v>
      </c>
      <c r="E903" s="12">
        <v>15161</v>
      </c>
      <c r="F903" s="17">
        <v>43997</v>
      </c>
      <c r="G903" s="12">
        <v>43851</v>
      </c>
      <c r="H903" s="11" t="s">
        <v>217</v>
      </c>
      <c r="I903" s="14" t="s">
        <v>97</v>
      </c>
      <c r="J903" s="11" t="s">
        <v>97</v>
      </c>
      <c r="K903" s="11" t="s">
        <v>82</v>
      </c>
      <c r="L903" s="14" t="s">
        <v>650</v>
      </c>
      <c r="M903" s="11" t="s">
        <v>650</v>
      </c>
      <c r="N903" s="15">
        <v>0.7</v>
      </c>
      <c r="O903" s="15" t="str">
        <f>VLOOKUP(A903,Result!A:D,2,FALSE)</f>
        <v>No</v>
      </c>
      <c r="P903" s="15">
        <f>VLOOKUP(A903,Result!A:D,4,FALSE)</f>
        <v>0</v>
      </c>
      <c r="Q903" s="16">
        <f>VLOOKUP(A903,Result!A:D,3,FALSE)</f>
        <v>0</v>
      </c>
      <c r="R903" s="16">
        <f>VLOOKUP(A903,Result!A:E,5,FALSE)</f>
        <v>0</v>
      </c>
      <c r="S903" s="28">
        <f>P903+Q903+R903</f>
        <v>0</v>
      </c>
      <c r="T903" s="32">
        <f t="shared" si="58"/>
        <v>0</v>
      </c>
      <c r="U903" s="32">
        <f t="shared" si="59"/>
        <v>0</v>
      </c>
      <c r="V903" s="33">
        <f t="shared" si="57"/>
        <v>328.5</v>
      </c>
      <c r="W903" s="34">
        <f t="shared" si="56"/>
        <v>328.5</v>
      </c>
      <c r="X903" s="10"/>
      <c r="Y903" s="10"/>
      <c r="Z903" s="10"/>
      <c r="AA903" s="10"/>
      <c r="AB903" s="10"/>
      <c r="AC903" s="10"/>
      <c r="AD903" s="10"/>
      <c r="AE903" s="10"/>
      <c r="AF903" s="10"/>
      <c r="AG903" s="10"/>
      <c r="AH903" s="10"/>
      <c r="AI903" s="10"/>
    </row>
    <row r="904" spans="1:35" ht="15.75" customHeight="1" x14ac:dyDescent="0.25">
      <c r="A904" s="6">
        <v>2328</v>
      </c>
      <c r="B904" s="11" t="s">
        <v>112</v>
      </c>
      <c r="C904" s="11" t="s">
        <v>7045</v>
      </c>
      <c r="D904" s="11" t="s">
        <v>7605</v>
      </c>
      <c r="E904" s="12">
        <v>18515</v>
      </c>
      <c r="F904" s="17">
        <v>43997</v>
      </c>
      <c r="G904" s="12">
        <v>43851</v>
      </c>
      <c r="H904" s="11" t="s">
        <v>217</v>
      </c>
      <c r="I904" s="14" t="s">
        <v>2221</v>
      </c>
      <c r="J904" s="11" t="s">
        <v>80</v>
      </c>
      <c r="K904" s="11" t="s">
        <v>82</v>
      </c>
      <c r="L904" s="14" t="s">
        <v>82</v>
      </c>
      <c r="M904" s="11" t="s">
        <v>7606</v>
      </c>
      <c r="N904" s="15">
        <v>0.28000000000000003</v>
      </c>
      <c r="O904" s="15" t="str">
        <f>VLOOKUP(A904,Result!A:D,2,FALSE)</f>
        <v>No</v>
      </c>
      <c r="P904" s="15">
        <f>VLOOKUP(A904,Result!A:D,4,FALSE)</f>
        <v>0.35299999999999998</v>
      </c>
      <c r="Q904" s="16">
        <f>VLOOKUP(A904,Result!A:D,3,FALSE)</f>
        <v>0</v>
      </c>
      <c r="R904" s="16">
        <f>VLOOKUP(A904,Result!A:E,5,FALSE)</f>
        <v>0</v>
      </c>
      <c r="S904" s="28">
        <f>P904+Q904+R904</f>
        <v>0.35299999999999998</v>
      </c>
      <c r="T904" s="32">
        <f t="shared" si="58"/>
        <v>0</v>
      </c>
      <c r="U904" s="32">
        <f t="shared" si="59"/>
        <v>257.68999999999994</v>
      </c>
      <c r="V904" s="33">
        <f t="shared" si="57"/>
        <v>328.5</v>
      </c>
      <c r="W904" s="34">
        <f t="shared" si="56"/>
        <v>586.18999999999994</v>
      </c>
      <c r="X904" s="10"/>
      <c r="Y904" s="10"/>
      <c r="Z904" s="10"/>
      <c r="AA904" s="10"/>
      <c r="AB904" s="10"/>
      <c r="AC904" s="10"/>
      <c r="AD904" s="10"/>
      <c r="AE904" s="10"/>
      <c r="AF904" s="10"/>
      <c r="AG904" s="10"/>
      <c r="AH904" s="10"/>
      <c r="AI904" s="10"/>
    </row>
    <row r="905" spans="1:35" ht="15.75" customHeight="1" x14ac:dyDescent="0.25">
      <c r="A905" s="6">
        <v>2351</v>
      </c>
      <c r="B905" s="11" t="s">
        <v>112</v>
      </c>
      <c r="C905" s="11" t="s">
        <v>7045</v>
      </c>
      <c r="D905" s="11" t="s">
        <v>7663</v>
      </c>
      <c r="E905" s="12">
        <v>20881</v>
      </c>
      <c r="F905" s="17">
        <v>44011</v>
      </c>
      <c r="G905" s="12">
        <v>43915</v>
      </c>
      <c r="H905" s="11" t="s">
        <v>466</v>
      </c>
      <c r="I905" s="14" t="s">
        <v>7664</v>
      </c>
      <c r="J905" s="11" t="s">
        <v>80</v>
      </c>
      <c r="K905" s="11" t="s">
        <v>7665</v>
      </c>
      <c r="L905" s="14" t="s">
        <v>82</v>
      </c>
      <c r="M905" s="11" t="s">
        <v>7099</v>
      </c>
      <c r="N905" s="15" t="s">
        <v>85</v>
      </c>
      <c r="O905" s="15" t="str">
        <f>VLOOKUP(A905,Result!A:D,2,FALSE)</f>
        <v>No</v>
      </c>
      <c r="P905" s="15">
        <f>VLOOKUP(A905,Result!A:D,4,FALSE)</f>
        <v>1.194</v>
      </c>
      <c r="Q905" s="16">
        <f>VLOOKUP(A905,Result!A:D,3,FALSE)</f>
        <v>0</v>
      </c>
      <c r="R905" s="16">
        <f>VLOOKUP(A905,Result!A:E,5,FALSE)</f>
        <v>0</v>
      </c>
      <c r="S905" s="28">
        <f>P905+Q905+R905</f>
        <v>1.194</v>
      </c>
      <c r="T905" s="32">
        <f t="shared" si="58"/>
        <v>0</v>
      </c>
      <c r="U905" s="32">
        <f t="shared" si="59"/>
        <v>871.61999999999989</v>
      </c>
      <c r="V905" s="33">
        <f t="shared" si="57"/>
        <v>328.5</v>
      </c>
      <c r="W905" s="34">
        <f t="shared" si="56"/>
        <v>1200.1199999999999</v>
      </c>
      <c r="X905" s="10"/>
      <c r="Y905" s="10"/>
      <c r="Z905" s="10"/>
      <c r="AA905" s="10"/>
      <c r="AB905" s="10"/>
      <c r="AC905" s="10"/>
      <c r="AD905" s="10"/>
      <c r="AE905" s="10"/>
      <c r="AF905" s="10"/>
      <c r="AG905" s="10"/>
      <c r="AH905" s="10"/>
      <c r="AI905" s="10"/>
    </row>
    <row r="906" spans="1:35" ht="15.75" customHeight="1" x14ac:dyDescent="0.25">
      <c r="A906" s="6">
        <v>2366</v>
      </c>
      <c r="B906" s="11" t="s">
        <v>112</v>
      </c>
      <c r="C906" s="11" t="s">
        <v>7045</v>
      </c>
      <c r="D906" s="11" t="s">
        <v>7708</v>
      </c>
      <c r="E906" s="12">
        <v>17396</v>
      </c>
      <c r="F906" s="17">
        <v>44025</v>
      </c>
      <c r="G906" s="12">
        <v>43900</v>
      </c>
      <c r="H906" s="11" t="s">
        <v>160</v>
      </c>
      <c r="I906" s="14" t="s">
        <v>7709</v>
      </c>
      <c r="J906" s="11" t="s">
        <v>80</v>
      </c>
      <c r="K906" s="11" t="s">
        <v>7710</v>
      </c>
      <c r="L906" s="14" t="s">
        <v>7711</v>
      </c>
      <c r="M906" s="11" t="s">
        <v>7712</v>
      </c>
      <c r="N906" s="15">
        <v>1.05</v>
      </c>
      <c r="O906" s="15" t="str">
        <f>VLOOKUP(A906,Result!A:D,2,FALSE)</f>
        <v>No</v>
      </c>
      <c r="P906" s="15">
        <f>VLOOKUP(A906,Result!A:D,4,FALSE)</f>
        <v>0.44800000000000001</v>
      </c>
      <c r="Q906" s="16">
        <f>VLOOKUP(A906,Result!A:D,3,FALSE)</f>
        <v>0.27100000000000002</v>
      </c>
      <c r="R906" s="16">
        <f>VLOOKUP(A906,Result!A:E,5,FALSE)</f>
        <v>0</v>
      </c>
      <c r="S906" s="28">
        <f>P906+Q906+R906</f>
        <v>0.71900000000000008</v>
      </c>
      <c r="T906" s="32">
        <f t="shared" si="58"/>
        <v>162.6</v>
      </c>
      <c r="U906" s="32">
        <f t="shared" si="59"/>
        <v>524.87</v>
      </c>
      <c r="V906" s="33">
        <f t="shared" si="57"/>
        <v>328.5</v>
      </c>
      <c r="W906" s="34">
        <f t="shared" si="56"/>
        <v>853.37</v>
      </c>
      <c r="X906" s="10"/>
      <c r="Y906" s="10"/>
      <c r="Z906" s="10"/>
      <c r="AA906" s="10"/>
      <c r="AB906" s="10"/>
      <c r="AC906" s="10"/>
      <c r="AD906" s="10"/>
      <c r="AE906" s="10"/>
      <c r="AF906" s="10"/>
      <c r="AG906" s="10"/>
      <c r="AH906" s="10"/>
      <c r="AI906" s="10"/>
    </row>
    <row r="907" spans="1:35" ht="15.75" customHeight="1" x14ac:dyDescent="0.25">
      <c r="A907" s="6">
        <v>2388</v>
      </c>
      <c r="B907" s="11" t="s">
        <v>112</v>
      </c>
      <c r="C907" s="11" t="s">
        <v>7045</v>
      </c>
      <c r="D907" s="11" t="s">
        <v>7772</v>
      </c>
      <c r="E907" s="12">
        <v>19411</v>
      </c>
      <c r="F907" s="13">
        <v>44032</v>
      </c>
      <c r="G907" s="12">
        <v>43918</v>
      </c>
      <c r="H907" s="11" t="s">
        <v>466</v>
      </c>
      <c r="I907" s="14" t="s">
        <v>211</v>
      </c>
      <c r="J907" s="11" t="s">
        <v>80</v>
      </c>
      <c r="K907" s="11" t="s">
        <v>82</v>
      </c>
      <c r="L907" s="14" t="s">
        <v>82</v>
      </c>
      <c r="M907" s="11" t="s">
        <v>7773</v>
      </c>
      <c r="N907" s="15">
        <v>0.45</v>
      </c>
      <c r="O907" s="15" t="str">
        <f>VLOOKUP(A907,Result!A:D,2,FALSE)</f>
        <v>No</v>
      </c>
      <c r="P907" s="15">
        <f>VLOOKUP(A907,Result!A:D,4,FALSE)</f>
        <v>0.35299999999999998</v>
      </c>
      <c r="Q907" s="16">
        <f>VLOOKUP(A907,Result!A:D,3,FALSE)</f>
        <v>0</v>
      </c>
      <c r="R907" s="16">
        <f>VLOOKUP(A907,Result!A:E,5,FALSE)</f>
        <v>0</v>
      </c>
      <c r="S907" s="28">
        <f>P907+Q907+R907</f>
        <v>0.35299999999999998</v>
      </c>
      <c r="T907" s="32">
        <f t="shared" si="58"/>
        <v>0</v>
      </c>
      <c r="U907" s="32">
        <f t="shared" si="59"/>
        <v>257.68999999999994</v>
      </c>
      <c r="V907" s="33">
        <f t="shared" si="57"/>
        <v>328.5</v>
      </c>
      <c r="W907" s="34">
        <f t="shared" si="56"/>
        <v>586.18999999999994</v>
      </c>
      <c r="X907" s="10"/>
      <c r="Y907" s="10"/>
      <c r="Z907" s="10"/>
      <c r="AA907" s="10"/>
      <c r="AB907" s="10"/>
      <c r="AC907" s="10"/>
      <c r="AD907" s="10"/>
      <c r="AE907" s="10"/>
      <c r="AF907" s="10"/>
      <c r="AG907" s="10"/>
      <c r="AH907" s="10"/>
      <c r="AI907" s="10"/>
    </row>
    <row r="908" spans="1:35" ht="15.75" customHeight="1" x14ac:dyDescent="0.25">
      <c r="A908" s="6">
        <v>2397</v>
      </c>
      <c r="B908" s="11" t="s">
        <v>112</v>
      </c>
      <c r="C908" s="11" t="s">
        <v>7045</v>
      </c>
      <c r="D908" s="11" t="s">
        <v>7791</v>
      </c>
      <c r="E908" s="12">
        <v>19884</v>
      </c>
      <c r="F908" s="17">
        <v>44033</v>
      </c>
      <c r="G908" s="12">
        <v>43912</v>
      </c>
      <c r="H908" s="11" t="s">
        <v>134</v>
      </c>
      <c r="I908" s="14" t="s">
        <v>7792</v>
      </c>
      <c r="J908" s="11" t="s">
        <v>80</v>
      </c>
      <c r="K908" s="11" t="s">
        <v>7793</v>
      </c>
      <c r="L908" s="14" t="s">
        <v>82</v>
      </c>
      <c r="M908" s="11" t="s">
        <v>1023</v>
      </c>
      <c r="N908" s="15">
        <v>0.45</v>
      </c>
      <c r="O908" s="15" t="str">
        <f>VLOOKUP(A908,Result!A:D,2,FALSE)</f>
        <v>No</v>
      </c>
      <c r="P908" s="15">
        <f>VLOOKUP(A908,Result!A:D,4,FALSE)</f>
        <v>1.504</v>
      </c>
      <c r="Q908" s="16">
        <f>VLOOKUP(A908,Result!A:D,3,FALSE)</f>
        <v>0</v>
      </c>
      <c r="R908" s="16">
        <f>VLOOKUP(A908,Result!A:E,5,FALSE)</f>
        <v>0</v>
      </c>
      <c r="S908" s="28">
        <f>P908+Q908+R908</f>
        <v>1.504</v>
      </c>
      <c r="T908" s="32">
        <f t="shared" si="58"/>
        <v>0</v>
      </c>
      <c r="U908" s="32">
        <f t="shared" si="59"/>
        <v>1097.9199999999998</v>
      </c>
      <c r="V908" s="33">
        <f t="shared" si="57"/>
        <v>328.5</v>
      </c>
      <c r="W908" s="34">
        <f t="shared" si="56"/>
        <v>1426.4199999999998</v>
      </c>
      <c r="X908" s="10"/>
      <c r="Y908" s="10"/>
      <c r="Z908" s="10"/>
      <c r="AA908" s="10"/>
      <c r="AB908" s="10"/>
      <c r="AC908" s="10"/>
      <c r="AD908" s="10"/>
      <c r="AE908" s="10"/>
      <c r="AF908" s="10"/>
      <c r="AG908" s="10"/>
      <c r="AH908" s="10"/>
      <c r="AI908" s="10"/>
    </row>
    <row r="909" spans="1:35" ht="15.75" customHeight="1" x14ac:dyDescent="0.25">
      <c r="A909" s="6">
        <v>2400</v>
      </c>
      <c r="B909" s="11" t="s">
        <v>112</v>
      </c>
      <c r="C909" s="11" t="s">
        <v>7045</v>
      </c>
      <c r="D909" s="11" t="s">
        <v>7798</v>
      </c>
      <c r="E909" s="12">
        <v>15661</v>
      </c>
      <c r="F909" s="17">
        <v>44034</v>
      </c>
      <c r="G909" s="12">
        <v>43915</v>
      </c>
      <c r="H909" s="11" t="s">
        <v>466</v>
      </c>
      <c r="I909" s="14" t="s">
        <v>97</v>
      </c>
      <c r="J909" s="11" t="s">
        <v>97</v>
      </c>
      <c r="K909" s="11" t="s">
        <v>82</v>
      </c>
      <c r="L909" s="14" t="s">
        <v>7799</v>
      </c>
      <c r="M909" s="11" t="s">
        <v>7800</v>
      </c>
      <c r="N909" s="15">
        <v>0.4</v>
      </c>
      <c r="O909" s="15" t="str">
        <f>VLOOKUP(A909,Result!A:D,2,FALSE)</f>
        <v>No</v>
      </c>
      <c r="P909" s="15">
        <f>VLOOKUP(A909,Result!A:D,4,FALSE)</f>
        <v>0</v>
      </c>
      <c r="Q909" s="16">
        <f>VLOOKUP(A909,Result!A:D,3,FALSE)</f>
        <v>0.14299999999999999</v>
      </c>
      <c r="R909" s="16">
        <f>VLOOKUP(A909,Result!A:E,5,FALSE)</f>
        <v>0</v>
      </c>
      <c r="S909" s="28">
        <f>P909+Q909+R909</f>
        <v>0.14299999999999999</v>
      </c>
      <c r="T909" s="32">
        <f t="shared" si="58"/>
        <v>85.8</v>
      </c>
      <c r="U909" s="32">
        <f t="shared" si="59"/>
        <v>104.38999999999997</v>
      </c>
      <c r="V909" s="33">
        <f t="shared" si="57"/>
        <v>328.5</v>
      </c>
      <c r="W909" s="34">
        <f t="shared" si="56"/>
        <v>432.89</v>
      </c>
      <c r="X909" s="10"/>
      <c r="Y909" s="10"/>
      <c r="Z909" s="10"/>
      <c r="AA909" s="10"/>
      <c r="AB909" s="10"/>
      <c r="AC909" s="10"/>
      <c r="AD909" s="10"/>
      <c r="AE909" s="10"/>
      <c r="AF909" s="10"/>
      <c r="AG909" s="10"/>
      <c r="AH909" s="10"/>
      <c r="AI909" s="10"/>
    </row>
    <row r="910" spans="1:35" ht="15.75" customHeight="1" x14ac:dyDescent="0.25">
      <c r="A910" s="6">
        <v>2403</v>
      </c>
      <c r="B910" s="11" t="s">
        <v>112</v>
      </c>
      <c r="C910" s="11" t="s">
        <v>7045</v>
      </c>
      <c r="D910" s="11" t="s">
        <v>7806</v>
      </c>
      <c r="E910" s="12">
        <v>18318</v>
      </c>
      <c r="F910" s="13">
        <v>44035</v>
      </c>
      <c r="G910" s="12">
        <v>43859</v>
      </c>
      <c r="H910" s="11" t="s">
        <v>217</v>
      </c>
      <c r="I910" s="14" t="s">
        <v>7807</v>
      </c>
      <c r="J910" s="11" t="s">
        <v>7808</v>
      </c>
      <c r="K910" s="11" t="s">
        <v>82</v>
      </c>
      <c r="L910" s="14" t="s">
        <v>7809</v>
      </c>
      <c r="M910" s="11" t="s">
        <v>650</v>
      </c>
      <c r="N910" s="15">
        <v>1.71</v>
      </c>
      <c r="O910" s="15" t="str">
        <f>VLOOKUP(A910,Result!A:D,2,FALSE)</f>
        <v>No</v>
      </c>
      <c r="P910" s="15">
        <f>VLOOKUP(A910,Result!A:D,4,FALSE)</f>
        <v>1.6850000000000001</v>
      </c>
      <c r="Q910" s="16">
        <f>VLOOKUP(A910,Result!A:D,3,FALSE)</f>
        <v>0</v>
      </c>
      <c r="R910" s="16">
        <f>VLOOKUP(A910,Result!A:E,5,FALSE)</f>
        <v>0.35399999999999998</v>
      </c>
      <c r="S910" s="28">
        <f>P910+Q910+R910</f>
        <v>2.0390000000000001</v>
      </c>
      <c r="T910" s="32">
        <f t="shared" si="58"/>
        <v>212.39999999999998</v>
      </c>
      <c r="U910" s="32">
        <f t="shared" si="59"/>
        <v>1488.47</v>
      </c>
      <c r="V910" s="33">
        <f t="shared" si="57"/>
        <v>328.5</v>
      </c>
      <c r="W910" s="34">
        <f t="shared" si="56"/>
        <v>1816.97</v>
      </c>
      <c r="X910" s="10"/>
      <c r="Y910" s="10"/>
      <c r="Z910" s="10"/>
      <c r="AA910" s="10"/>
      <c r="AB910" s="10"/>
      <c r="AC910" s="10"/>
      <c r="AD910" s="10"/>
      <c r="AE910" s="10"/>
      <c r="AF910" s="10"/>
      <c r="AG910" s="10"/>
      <c r="AH910" s="10"/>
      <c r="AI910" s="10"/>
    </row>
    <row r="911" spans="1:35" ht="15.75" customHeight="1" x14ac:dyDescent="0.25">
      <c r="A911" s="6">
        <v>2404</v>
      </c>
      <c r="B911" s="11" t="s">
        <v>112</v>
      </c>
      <c r="C911" s="11" t="s">
        <v>7045</v>
      </c>
      <c r="D911" s="11" t="s">
        <v>7810</v>
      </c>
      <c r="E911" s="12">
        <v>20039</v>
      </c>
      <c r="F911" s="13">
        <v>44035</v>
      </c>
      <c r="G911" s="12">
        <v>43918</v>
      </c>
      <c r="H911" s="11" t="s">
        <v>217</v>
      </c>
      <c r="I911" s="14" t="s">
        <v>7811</v>
      </c>
      <c r="J911" s="11" t="s">
        <v>80</v>
      </c>
      <c r="K911" s="11" t="s">
        <v>7812</v>
      </c>
      <c r="L911" s="14" t="s">
        <v>7813</v>
      </c>
      <c r="M911" s="11" t="s">
        <v>650</v>
      </c>
      <c r="N911" s="15">
        <v>0.46</v>
      </c>
      <c r="O911" s="15" t="str">
        <f>VLOOKUP(A911,Result!A:D,2,FALSE)</f>
        <v>No</v>
      </c>
      <c r="P911" s="15">
        <f>VLOOKUP(A911,Result!A:D,4,FALSE)</f>
        <v>0.76800000000000002</v>
      </c>
      <c r="Q911" s="16">
        <f>VLOOKUP(A911,Result!A:D,3,FALSE)</f>
        <v>0.30499999999999999</v>
      </c>
      <c r="R911" s="16">
        <f>VLOOKUP(A911,Result!A:E,5,FALSE)</f>
        <v>0</v>
      </c>
      <c r="S911" s="28">
        <f>P911+Q911+R911</f>
        <v>1.073</v>
      </c>
      <c r="T911" s="32">
        <f t="shared" si="58"/>
        <v>183</v>
      </c>
      <c r="U911" s="32">
        <f t="shared" si="59"/>
        <v>783.28999999999985</v>
      </c>
      <c r="V911" s="33">
        <f t="shared" si="57"/>
        <v>328.5</v>
      </c>
      <c r="W911" s="34">
        <f t="shared" si="56"/>
        <v>1111.79</v>
      </c>
      <c r="X911" s="10"/>
      <c r="Y911" s="10"/>
      <c r="Z911" s="10"/>
      <c r="AA911" s="10"/>
      <c r="AB911" s="10"/>
      <c r="AC911" s="10"/>
      <c r="AD911" s="10"/>
      <c r="AE911" s="10"/>
      <c r="AF911" s="10"/>
      <c r="AG911" s="10"/>
      <c r="AH911" s="10"/>
      <c r="AI911" s="10"/>
    </row>
    <row r="912" spans="1:35" ht="15.75" customHeight="1" x14ac:dyDescent="0.25">
      <c r="A912" s="6">
        <v>2405</v>
      </c>
      <c r="B912" s="11" t="s">
        <v>112</v>
      </c>
      <c r="C912" s="11" t="s">
        <v>7045</v>
      </c>
      <c r="D912" s="11" t="s">
        <v>7814</v>
      </c>
      <c r="E912" s="12">
        <v>21597</v>
      </c>
      <c r="F912" s="13">
        <v>44039</v>
      </c>
      <c r="G912" s="12">
        <v>43935</v>
      </c>
      <c r="H912" s="11" t="s">
        <v>466</v>
      </c>
      <c r="I912" s="14" t="s">
        <v>2398</v>
      </c>
      <c r="J912" s="11" t="s">
        <v>80</v>
      </c>
      <c r="K912" s="11" t="s">
        <v>82</v>
      </c>
      <c r="L912" s="14" t="s">
        <v>82</v>
      </c>
      <c r="M912" s="11" t="s">
        <v>7815</v>
      </c>
      <c r="N912" s="15" t="s">
        <v>85</v>
      </c>
      <c r="O912" s="15" t="str">
        <f>VLOOKUP(A912,Result!A:D,2,FALSE)</f>
        <v>No</v>
      </c>
      <c r="P912" s="15">
        <f>VLOOKUP(A912,Result!A:D,4,FALSE)</f>
        <v>0.64</v>
      </c>
      <c r="Q912" s="16">
        <f>VLOOKUP(A912,Result!A:D,3,FALSE)</f>
        <v>0</v>
      </c>
      <c r="R912" s="16">
        <f>VLOOKUP(A912,Result!A:E,5,FALSE)</f>
        <v>0</v>
      </c>
      <c r="S912" s="28">
        <f>P912+Q912+R912</f>
        <v>0.64</v>
      </c>
      <c r="T912" s="32">
        <f t="shared" si="58"/>
        <v>0</v>
      </c>
      <c r="U912" s="32">
        <f t="shared" si="59"/>
        <v>467.2</v>
      </c>
      <c r="V912" s="33">
        <f t="shared" si="57"/>
        <v>328.5</v>
      </c>
      <c r="W912" s="34">
        <f t="shared" ref="W912:W975" si="60">SUM(U912+V912)</f>
        <v>795.7</v>
      </c>
      <c r="X912" s="10"/>
      <c r="Y912" s="10"/>
      <c r="Z912" s="10"/>
      <c r="AA912" s="10"/>
      <c r="AB912" s="10"/>
      <c r="AC912" s="10"/>
      <c r="AD912" s="10"/>
      <c r="AE912" s="10"/>
      <c r="AF912" s="10"/>
      <c r="AG912" s="10"/>
      <c r="AH912" s="10"/>
      <c r="AI912" s="10"/>
    </row>
    <row r="913" spans="1:35" ht="15.75" customHeight="1" x14ac:dyDescent="0.25">
      <c r="A913" s="6">
        <v>2408</v>
      </c>
      <c r="B913" s="11" t="s">
        <v>112</v>
      </c>
      <c r="C913" s="11" t="s">
        <v>7045</v>
      </c>
      <c r="D913" s="11" t="s">
        <v>7823</v>
      </c>
      <c r="E913" s="12">
        <v>17844</v>
      </c>
      <c r="F913" s="13">
        <v>44041</v>
      </c>
      <c r="G913" s="12">
        <v>43846</v>
      </c>
      <c r="H913" s="11" t="s">
        <v>217</v>
      </c>
      <c r="I913" s="14" t="s">
        <v>4578</v>
      </c>
      <c r="J913" s="11" t="s">
        <v>80</v>
      </c>
      <c r="K913" s="11" t="s">
        <v>7824</v>
      </c>
      <c r="L913" s="14" t="s">
        <v>7825</v>
      </c>
      <c r="M913" s="11" t="s">
        <v>7826</v>
      </c>
      <c r="N913" s="15">
        <v>0.45</v>
      </c>
      <c r="O913" s="15" t="str">
        <f>VLOOKUP(A913,Result!A:D,2,FALSE)</f>
        <v>No</v>
      </c>
      <c r="P913" s="15">
        <f>VLOOKUP(A913,Result!A:D,4,FALSE)</f>
        <v>0.56699999999999995</v>
      </c>
      <c r="Q913" s="16">
        <f>VLOOKUP(A913,Result!A:D,3,FALSE)</f>
        <v>6.8000000000000005E-2</v>
      </c>
      <c r="R913" s="16">
        <f>VLOOKUP(A913,Result!A:E,5,FALSE)</f>
        <v>0</v>
      </c>
      <c r="S913" s="28">
        <f>P913+Q913+R913</f>
        <v>0.63500000000000001</v>
      </c>
      <c r="T913" s="32">
        <f t="shared" si="58"/>
        <v>40.799999999999997</v>
      </c>
      <c r="U913" s="32">
        <f t="shared" si="59"/>
        <v>463.55</v>
      </c>
      <c r="V913" s="33">
        <f t="shared" si="57"/>
        <v>328.5</v>
      </c>
      <c r="W913" s="34">
        <f t="shared" si="60"/>
        <v>792.05</v>
      </c>
      <c r="X913" s="10"/>
      <c r="Y913" s="10"/>
      <c r="Z913" s="10"/>
      <c r="AA913" s="10"/>
      <c r="AB913" s="10"/>
      <c r="AC913" s="10"/>
      <c r="AD913" s="10"/>
      <c r="AE913" s="10"/>
      <c r="AF913" s="10"/>
      <c r="AG913" s="10"/>
      <c r="AH913" s="10"/>
      <c r="AI913" s="10"/>
    </row>
    <row r="914" spans="1:35" ht="15.75" customHeight="1" x14ac:dyDescent="0.25">
      <c r="A914" s="6">
        <v>2409</v>
      </c>
      <c r="B914" s="11" t="s">
        <v>112</v>
      </c>
      <c r="C914" s="11" t="s">
        <v>7045</v>
      </c>
      <c r="D914" s="11" t="s">
        <v>7827</v>
      </c>
      <c r="E914" s="12">
        <v>19117</v>
      </c>
      <c r="F914" s="13">
        <v>44041</v>
      </c>
      <c r="G914" s="12">
        <v>43847</v>
      </c>
      <c r="H914" s="11" t="s">
        <v>217</v>
      </c>
      <c r="I914" s="14" t="s">
        <v>7828</v>
      </c>
      <c r="J914" s="11" t="s">
        <v>7829</v>
      </c>
      <c r="K914" s="11" t="s">
        <v>82</v>
      </c>
      <c r="L914" s="14" t="s">
        <v>82</v>
      </c>
      <c r="M914" s="11" t="s">
        <v>650</v>
      </c>
      <c r="N914" s="15">
        <v>0.48</v>
      </c>
      <c r="O914" s="15" t="str">
        <f>VLOOKUP(A914,Result!A:D,2,FALSE)</f>
        <v>No</v>
      </c>
      <c r="P914" s="15">
        <f>VLOOKUP(A914,Result!A:D,4,FALSE)</f>
        <v>0.56499999999999995</v>
      </c>
      <c r="Q914" s="16">
        <f>VLOOKUP(A914,Result!A:D,3,FALSE)</f>
        <v>0</v>
      </c>
      <c r="R914" s="16">
        <f>VLOOKUP(A914,Result!A:E,5,FALSE)</f>
        <v>0</v>
      </c>
      <c r="S914" s="28">
        <f>P914+Q914+R914</f>
        <v>0.56499999999999995</v>
      </c>
      <c r="T914" s="32">
        <f t="shared" si="58"/>
        <v>0</v>
      </c>
      <c r="U914" s="32">
        <f t="shared" si="59"/>
        <v>412.44999999999993</v>
      </c>
      <c r="V914" s="33">
        <f t="shared" si="57"/>
        <v>328.5</v>
      </c>
      <c r="W914" s="34">
        <f t="shared" si="60"/>
        <v>740.94999999999993</v>
      </c>
      <c r="X914" s="10"/>
      <c r="Y914" s="10"/>
      <c r="Z914" s="10"/>
      <c r="AA914" s="10"/>
      <c r="AB914" s="10"/>
      <c r="AC914" s="10"/>
      <c r="AD914" s="10"/>
      <c r="AE914" s="10"/>
      <c r="AF914" s="10"/>
      <c r="AG914" s="10"/>
      <c r="AH914" s="10"/>
      <c r="AI914" s="10"/>
    </row>
    <row r="915" spans="1:35" ht="15.75" customHeight="1" x14ac:dyDescent="0.25">
      <c r="A915" s="6">
        <v>2419</v>
      </c>
      <c r="B915" s="11" t="s">
        <v>112</v>
      </c>
      <c r="C915" s="11" t="s">
        <v>7045</v>
      </c>
      <c r="D915" s="11" t="s">
        <v>7850</v>
      </c>
      <c r="E915" s="12">
        <v>18068</v>
      </c>
      <c r="F915" s="13">
        <v>44049</v>
      </c>
      <c r="G915" s="12">
        <v>43850</v>
      </c>
      <c r="H915" s="11" t="s">
        <v>217</v>
      </c>
      <c r="I915" s="14" t="s">
        <v>7851</v>
      </c>
      <c r="J915" s="11" t="s">
        <v>80</v>
      </c>
      <c r="K915" s="11" t="s">
        <v>82</v>
      </c>
      <c r="L915" s="14" t="s">
        <v>82</v>
      </c>
      <c r="M915" s="11" t="s">
        <v>650</v>
      </c>
      <c r="N915" s="15">
        <v>0.47</v>
      </c>
      <c r="O915" s="15" t="str">
        <f>VLOOKUP(A915,Result!A:D,2,FALSE)</f>
        <v>No</v>
      </c>
      <c r="P915" s="15">
        <f>VLOOKUP(A915,Result!A:D,4,FALSE)</f>
        <v>0.67300000000000004</v>
      </c>
      <c r="Q915" s="16">
        <f>VLOOKUP(A915,Result!A:D,3,FALSE)</f>
        <v>0</v>
      </c>
      <c r="R915" s="16">
        <f>VLOOKUP(A915,Result!A:E,5,FALSE)</f>
        <v>0</v>
      </c>
      <c r="S915" s="28">
        <f>P915+Q915+R915</f>
        <v>0.67300000000000004</v>
      </c>
      <c r="T915" s="32">
        <f t="shared" si="58"/>
        <v>0</v>
      </c>
      <c r="U915" s="32">
        <f t="shared" si="59"/>
        <v>491.29</v>
      </c>
      <c r="V915" s="33">
        <f t="shared" si="57"/>
        <v>328.5</v>
      </c>
      <c r="W915" s="34">
        <f t="shared" si="60"/>
        <v>819.79</v>
      </c>
      <c r="X915" s="10"/>
      <c r="Y915" s="10"/>
      <c r="Z915" s="10"/>
      <c r="AA915" s="10"/>
      <c r="AB915" s="10"/>
      <c r="AC915" s="10"/>
      <c r="AD915" s="10"/>
      <c r="AE915" s="10"/>
      <c r="AF915" s="10"/>
      <c r="AG915" s="10"/>
      <c r="AH915" s="10"/>
      <c r="AI915" s="10"/>
    </row>
    <row r="916" spans="1:35" ht="15.75" customHeight="1" x14ac:dyDescent="0.25">
      <c r="A916" s="6">
        <v>2420</v>
      </c>
      <c r="B916" s="11" t="s">
        <v>112</v>
      </c>
      <c r="C916" s="11" t="s">
        <v>7045</v>
      </c>
      <c r="D916" s="11" t="s">
        <v>7852</v>
      </c>
      <c r="E916" s="12">
        <v>16075</v>
      </c>
      <c r="F916" s="17">
        <v>44053</v>
      </c>
      <c r="G916" s="12">
        <v>43850</v>
      </c>
      <c r="H916" s="11" t="s">
        <v>217</v>
      </c>
      <c r="I916" s="14" t="s">
        <v>446</v>
      </c>
      <c r="J916" s="11" t="s">
        <v>80</v>
      </c>
      <c r="K916" s="11" t="s">
        <v>82</v>
      </c>
      <c r="L916" s="14" t="s">
        <v>82</v>
      </c>
      <c r="M916" s="11" t="s">
        <v>7259</v>
      </c>
      <c r="N916" s="15">
        <v>1.1000000000000001</v>
      </c>
      <c r="O916" s="15" t="str">
        <f>VLOOKUP(A916,Result!A:D,2,FALSE)</f>
        <v>No</v>
      </c>
      <c r="P916" s="15">
        <f>VLOOKUP(A916,Result!A:D,4,FALSE)</f>
        <v>0.30499999999999999</v>
      </c>
      <c r="Q916" s="16">
        <f>VLOOKUP(A916,Result!A:D,3,FALSE)</f>
        <v>0</v>
      </c>
      <c r="R916" s="16">
        <f>VLOOKUP(A916,Result!A:E,5,FALSE)</f>
        <v>0</v>
      </c>
      <c r="S916" s="28">
        <f>P916+Q916+R916</f>
        <v>0.30499999999999999</v>
      </c>
      <c r="T916" s="32">
        <f t="shared" si="58"/>
        <v>0</v>
      </c>
      <c r="U916" s="32">
        <f t="shared" si="59"/>
        <v>222.65</v>
      </c>
      <c r="V916" s="33">
        <f t="shared" si="57"/>
        <v>328.5</v>
      </c>
      <c r="W916" s="34">
        <f t="shared" si="60"/>
        <v>551.15</v>
      </c>
      <c r="X916" s="10"/>
      <c r="Y916" s="10"/>
      <c r="Z916" s="10"/>
      <c r="AA916" s="10"/>
      <c r="AB916" s="10"/>
      <c r="AC916" s="10"/>
      <c r="AD916" s="10"/>
      <c r="AE916" s="10"/>
      <c r="AF916" s="10"/>
      <c r="AG916" s="10"/>
      <c r="AH916" s="10"/>
      <c r="AI916" s="10"/>
    </row>
    <row r="917" spans="1:35" ht="15.75" customHeight="1" x14ac:dyDescent="0.25">
      <c r="A917" s="6">
        <v>2421</v>
      </c>
      <c r="B917" s="11" t="s">
        <v>112</v>
      </c>
      <c r="C917" s="11" t="s">
        <v>7045</v>
      </c>
      <c r="D917" s="11" t="s">
        <v>7853</v>
      </c>
      <c r="E917" s="12">
        <v>13765</v>
      </c>
      <c r="F917" s="13">
        <v>44053</v>
      </c>
      <c r="G917" s="12">
        <v>43851</v>
      </c>
      <c r="H917" s="11" t="s">
        <v>217</v>
      </c>
      <c r="I917" s="14" t="s">
        <v>7854</v>
      </c>
      <c r="J917" s="11" t="s">
        <v>80</v>
      </c>
      <c r="K917" s="11" t="s">
        <v>82</v>
      </c>
      <c r="L917" s="14" t="s">
        <v>82</v>
      </c>
      <c r="M917" s="11" t="s">
        <v>7855</v>
      </c>
      <c r="N917" s="15">
        <v>0.78</v>
      </c>
      <c r="O917" s="15" t="str">
        <f>VLOOKUP(A917,Result!A:D,2,FALSE)</f>
        <v>No</v>
      </c>
      <c r="P917" s="15">
        <f>VLOOKUP(A917,Result!A:D,4,FALSE)</f>
        <v>0.75600000000000001</v>
      </c>
      <c r="Q917" s="16">
        <f>VLOOKUP(A917,Result!A:D,3,FALSE)</f>
        <v>0</v>
      </c>
      <c r="R917" s="16">
        <f>VLOOKUP(A917,Result!A:E,5,FALSE)</f>
        <v>0</v>
      </c>
      <c r="S917" s="28">
        <f>P917+Q917+R917</f>
        <v>0.75600000000000001</v>
      </c>
      <c r="T917" s="32">
        <f t="shared" si="58"/>
        <v>0</v>
      </c>
      <c r="U917" s="32">
        <f t="shared" si="59"/>
        <v>551.88</v>
      </c>
      <c r="V917" s="33">
        <f t="shared" si="57"/>
        <v>328.5</v>
      </c>
      <c r="W917" s="34">
        <f t="shared" si="60"/>
        <v>880.38</v>
      </c>
      <c r="X917" s="10"/>
      <c r="Y917" s="10"/>
      <c r="Z917" s="10"/>
      <c r="AA917" s="10"/>
      <c r="AB917" s="10"/>
      <c r="AC917" s="10"/>
      <c r="AD917" s="10"/>
      <c r="AE917" s="10"/>
      <c r="AF917" s="10"/>
      <c r="AG917" s="10"/>
      <c r="AH917" s="10"/>
      <c r="AI917" s="10"/>
    </row>
    <row r="918" spans="1:35" ht="15.75" customHeight="1" x14ac:dyDescent="0.25">
      <c r="A918" s="6">
        <v>2422</v>
      </c>
      <c r="B918" s="11" t="s">
        <v>112</v>
      </c>
      <c r="C918" s="11" t="s">
        <v>7045</v>
      </c>
      <c r="D918" s="11" t="s">
        <v>7856</v>
      </c>
      <c r="E918" s="12">
        <v>14334</v>
      </c>
      <c r="F918" s="17">
        <v>44053</v>
      </c>
      <c r="G918" s="12">
        <v>43918</v>
      </c>
      <c r="H918" s="11" t="s">
        <v>217</v>
      </c>
      <c r="I918" s="14" t="s">
        <v>7857</v>
      </c>
      <c r="J918" s="11" t="s">
        <v>80</v>
      </c>
      <c r="K918" s="11" t="s">
        <v>7858</v>
      </c>
      <c r="L918" s="14" t="s">
        <v>7859</v>
      </c>
      <c r="M918" s="11" t="s">
        <v>7860</v>
      </c>
      <c r="N918" s="15">
        <v>0.99</v>
      </c>
      <c r="O918" s="15" t="str">
        <f>VLOOKUP(A918,Result!A:D,2,FALSE)</f>
        <v>No</v>
      </c>
      <c r="P918" s="15">
        <f>VLOOKUP(A918,Result!A:D,4,FALSE)</f>
        <v>0.41599999999999998</v>
      </c>
      <c r="Q918" s="16">
        <f>VLOOKUP(A918,Result!A:D,3,FALSE)</f>
        <v>0.41299999999999998</v>
      </c>
      <c r="R918" s="16">
        <f>VLOOKUP(A918,Result!A:E,5,FALSE)</f>
        <v>0.152</v>
      </c>
      <c r="S918" s="28">
        <f>P918+Q918+R918</f>
        <v>0.98099999999999998</v>
      </c>
      <c r="T918" s="32">
        <f t="shared" si="58"/>
        <v>338.99999999999994</v>
      </c>
      <c r="U918" s="32">
        <f t="shared" si="59"/>
        <v>716.13</v>
      </c>
      <c r="V918" s="33">
        <f t="shared" si="57"/>
        <v>328.5</v>
      </c>
      <c r="W918" s="34">
        <f t="shared" si="60"/>
        <v>1044.6300000000001</v>
      </c>
      <c r="X918" s="10"/>
      <c r="Y918" s="10"/>
      <c r="Z918" s="10"/>
      <c r="AA918" s="10"/>
      <c r="AB918" s="10"/>
      <c r="AC918" s="10"/>
      <c r="AD918" s="10"/>
      <c r="AE918" s="10"/>
      <c r="AF918" s="10"/>
      <c r="AG918" s="10"/>
      <c r="AH918" s="10"/>
      <c r="AI918" s="10"/>
    </row>
    <row r="919" spans="1:35" ht="15.75" customHeight="1" x14ac:dyDescent="0.25">
      <c r="A919" s="6">
        <v>2424</v>
      </c>
      <c r="B919" s="11" t="s">
        <v>112</v>
      </c>
      <c r="C919" s="11" t="s">
        <v>7045</v>
      </c>
      <c r="D919" s="11" t="s">
        <v>7863</v>
      </c>
      <c r="E919" s="12">
        <v>17456</v>
      </c>
      <c r="F919" s="13">
        <v>44054</v>
      </c>
      <c r="G919" s="12">
        <v>43850</v>
      </c>
      <c r="H919" s="11" t="s">
        <v>217</v>
      </c>
      <c r="I919" s="14" t="s">
        <v>7864</v>
      </c>
      <c r="J919" s="11" t="s">
        <v>7865</v>
      </c>
      <c r="K919" s="11"/>
      <c r="L919" s="14" t="s">
        <v>82</v>
      </c>
      <c r="M919" s="11" t="s">
        <v>7866</v>
      </c>
      <c r="N919" s="15">
        <v>0.56999999999999995</v>
      </c>
      <c r="O919" s="15" t="str">
        <f>VLOOKUP(A919,Result!A:D,2,FALSE)</f>
        <v>No</v>
      </c>
      <c r="P919" s="15">
        <f>VLOOKUP(A919,Result!A:D,4,FALSE)</f>
        <v>1.333</v>
      </c>
      <c r="Q919" s="16">
        <f>VLOOKUP(A919,Result!A:D,3,FALSE)</f>
        <v>0</v>
      </c>
      <c r="R919" s="16">
        <f>VLOOKUP(A919,Result!A:E,5,FALSE)</f>
        <v>0</v>
      </c>
      <c r="S919" s="28">
        <f>P919+Q919+R919</f>
        <v>1.333</v>
      </c>
      <c r="T919" s="32">
        <f t="shared" si="58"/>
        <v>0</v>
      </c>
      <c r="U919" s="32">
        <f t="shared" si="59"/>
        <v>973.08999999999992</v>
      </c>
      <c r="V919" s="33">
        <f t="shared" si="57"/>
        <v>328.5</v>
      </c>
      <c r="W919" s="34">
        <f t="shared" si="60"/>
        <v>1301.5899999999999</v>
      </c>
      <c r="X919" s="10"/>
      <c r="Y919" s="10"/>
      <c r="Z919" s="10"/>
      <c r="AA919" s="10"/>
      <c r="AB919" s="10"/>
      <c r="AC919" s="10"/>
      <c r="AD919" s="10"/>
      <c r="AE919" s="10"/>
      <c r="AF919" s="10"/>
      <c r="AG919" s="10"/>
      <c r="AH919" s="10"/>
      <c r="AI919" s="10"/>
    </row>
    <row r="920" spans="1:35" ht="15.75" customHeight="1" x14ac:dyDescent="0.25">
      <c r="A920" s="6">
        <v>2425</v>
      </c>
      <c r="B920" s="11" t="s">
        <v>112</v>
      </c>
      <c r="C920" s="11" t="s">
        <v>7045</v>
      </c>
      <c r="D920" s="11" t="s">
        <v>7867</v>
      </c>
      <c r="E920" s="12">
        <v>17651</v>
      </c>
      <c r="F920" s="13">
        <v>44054</v>
      </c>
      <c r="G920" s="12">
        <v>43850</v>
      </c>
      <c r="H920" s="11" t="s">
        <v>217</v>
      </c>
      <c r="I920" s="14" t="s">
        <v>7868</v>
      </c>
      <c r="J920" s="11" t="s">
        <v>80</v>
      </c>
      <c r="K920" s="11" t="s">
        <v>82</v>
      </c>
      <c r="L920" s="14" t="s">
        <v>82</v>
      </c>
      <c r="M920" s="11" t="s">
        <v>7869</v>
      </c>
      <c r="N920" s="15">
        <v>0.6</v>
      </c>
      <c r="O920" s="15" t="str">
        <f>VLOOKUP(A920,Result!A:D,2,FALSE)</f>
        <v>No</v>
      </c>
      <c r="P920" s="15">
        <f>VLOOKUP(A920,Result!A:D,4,FALSE)</f>
        <v>0.26200000000000001</v>
      </c>
      <c r="Q920" s="16">
        <f>VLOOKUP(A920,Result!A:D,3,FALSE)</f>
        <v>0</v>
      </c>
      <c r="R920" s="16">
        <f>VLOOKUP(A920,Result!A:E,5,FALSE)</f>
        <v>0</v>
      </c>
      <c r="S920" s="28">
        <f>P920+Q920+R920</f>
        <v>0.26200000000000001</v>
      </c>
      <c r="T920" s="32">
        <f t="shared" si="58"/>
        <v>0</v>
      </c>
      <c r="U920" s="32">
        <f t="shared" si="59"/>
        <v>191.26</v>
      </c>
      <c r="V920" s="33">
        <f t="shared" si="57"/>
        <v>328.5</v>
      </c>
      <c r="W920" s="34">
        <f t="shared" si="60"/>
        <v>519.76</v>
      </c>
      <c r="X920" s="10"/>
      <c r="Y920" s="10"/>
      <c r="Z920" s="10"/>
      <c r="AA920" s="10"/>
      <c r="AB920" s="10"/>
      <c r="AC920" s="10"/>
      <c r="AD920" s="10"/>
      <c r="AE920" s="10"/>
      <c r="AF920" s="10"/>
      <c r="AG920" s="10"/>
      <c r="AH920" s="10"/>
      <c r="AI920" s="10"/>
    </row>
    <row r="921" spans="1:35" ht="15.75" customHeight="1" x14ac:dyDescent="0.25">
      <c r="A921" s="6">
        <v>2430</v>
      </c>
      <c r="B921" s="11" t="s">
        <v>112</v>
      </c>
      <c r="C921" s="11" t="s">
        <v>7045</v>
      </c>
      <c r="D921" s="11" t="s">
        <v>7882</v>
      </c>
      <c r="E921" s="12">
        <v>18282</v>
      </c>
      <c r="F921" s="17">
        <v>44060</v>
      </c>
      <c r="G921" s="12">
        <v>43914</v>
      </c>
      <c r="H921" s="11" t="s">
        <v>78</v>
      </c>
      <c r="I921" s="14" t="s">
        <v>7883</v>
      </c>
      <c r="J921" s="11" t="s">
        <v>97</v>
      </c>
      <c r="K921" s="11" t="s">
        <v>82</v>
      </c>
      <c r="L921" s="14" t="s">
        <v>82</v>
      </c>
      <c r="M921" s="11" t="s">
        <v>82</v>
      </c>
      <c r="N921" s="15" t="s">
        <v>85</v>
      </c>
      <c r="O921" s="15" t="str">
        <f>VLOOKUP(A921,Result!A:D,2,FALSE)</f>
        <v>No</v>
      </c>
      <c r="P921" s="15">
        <f>VLOOKUP(A921,Result!A:D,4,FALSE)</f>
        <v>0.67300000000000004</v>
      </c>
      <c r="Q921" s="16">
        <f>VLOOKUP(A921,Result!A:D,3,FALSE)</f>
        <v>0</v>
      </c>
      <c r="R921" s="16">
        <f>VLOOKUP(A921,Result!A:E,5,FALSE)</f>
        <v>0</v>
      </c>
      <c r="S921" s="28">
        <f>P921+Q921+R921</f>
        <v>0.67300000000000004</v>
      </c>
      <c r="T921" s="32">
        <f t="shared" si="58"/>
        <v>0</v>
      </c>
      <c r="U921" s="32">
        <f t="shared" si="59"/>
        <v>491.29</v>
      </c>
      <c r="V921" s="33">
        <f t="shared" si="57"/>
        <v>328.5</v>
      </c>
      <c r="W921" s="34">
        <f t="shared" si="60"/>
        <v>819.79</v>
      </c>
      <c r="X921" s="10"/>
      <c r="Y921" s="10"/>
      <c r="Z921" s="10"/>
      <c r="AA921" s="10"/>
      <c r="AB921" s="10"/>
      <c r="AC921" s="10"/>
      <c r="AD921" s="10"/>
      <c r="AE921" s="10"/>
      <c r="AF921" s="10"/>
      <c r="AG921" s="10"/>
      <c r="AH921" s="10"/>
      <c r="AI921" s="10"/>
    </row>
    <row r="922" spans="1:35" ht="15.75" customHeight="1" x14ac:dyDescent="0.25">
      <c r="A922" s="6">
        <v>2440</v>
      </c>
      <c r="B922" s="11" t="s">
        <v>112</v>
      </c>
      <c r="C922" s="11" t="s">
        <v>7045</v>
      </c>
      <c r="D922" s="11" t="s">
        <v>7903</v>
      </c>
      <c r="E922" s="12">
        <v>13440</v>
      </c>
      <c r="F922" s="17">
        <v>44068</v>
      </c>
      <c r="G922" s="12">
        <v>43880</v>
      </c>
      <c r="H922" s="11" t="s">
        <v>783</v>
      </c>
      <c r="I922" s="14" t="s">
        <v>446</v>
      </c>
      <c r="J922" s="11" t="s">
        <v>316</v>
      </c>
      <c r="K922" s="11" t="s">
        <v>82</v>
      </c>
      <c r="L922" s="14" t="s">
        <v>82</v>
      </c>
      <c r="M922" s="11" t="s">
        <v>7904</v>
      </c>
      <c r="N922" s="15">
        <v>0.78</v>
      </c>
      <c r="O922" s="15" t="str">
        <f>VLOOKUP(A922,Result!A:D,2,FALSE)</f>
        <v>No</v>
      </c>
      <c r="P922" s="15">
        <f>VLOOKUP(A922,Result!A:D,4,FALSE)</f>
        <v>0.30499999999999999</v>
      </c>
      <c r="Q922" s="16">
        <f>VLOOKUP(A922,Result!A:D,3,FALSE)</f>
        <v>0</v>
      </c>
      <c r="R922" s="16">
        <f>VLOOKUP(A922,Result!A:E,5,FALSE)</f>
        <v>0</v>
      </c>
      <c r="S922" s="28">
        <f>P922+Q922+R922</f>
        <v>0.30499999999999999</v>
      </c>
      <c r="T922" s="32">
        <f t="shared" si="58"/>
        <v>0</v>
      </c>
      <c r="U922" s="32">
        <f t="shared" si="59"/>
        <v>222.65</v>
      </c>
      <c r="V922" s="33">
        <f t="shared" si="57"/>
        <v>328.5</v>
      </c>
      <c r="W922" s="34">
        <f t="shared" si="60"/>
        <v>551.15</v>
      </c>
      <c r="X922" s="10"/>
      <c r="Y922" s="10"/>
      <c r="Z922" s="10"/>
      <c r="AA922" s="10"/>
      <c r="AB922" s="10"/>
      <c r="AC922" s="10"/>
      <c r="AD922" s="10"/>
      <c r="AE922" s="10"/>
      <c r="AF922" s="10"/>
      <c r="AG922" s="10"/>
      <c r="AH922" s="10"/>
      <c r="AI922" s="10"/>
    </row>
    <row r="923" spans="1:35" ht="15.75" customHeight="1" x14ac:dyDescent="0.25">
      <c r="A923" s="6">
        <v>2446</v>
      </c>
      <c r="B923" s="11" t="s">
        <v>112</v>
      </c>
      <c r="C923" s="11" t="s">
        <v>7045</v>
      </c>
      <c r="D923" s="11" t="s">
        <v>7919</v>
      </c>
      <c r="E923" s="12">
        <v>17942</v>
      </c>
      <c r="F923" s="17">
        <v>44082</v>
      </c>
      <c r="G923" s="12">
        <v>43895</v>
      </c>
      <c r="H923" s="11" t="s">
        <v>160</v>
      </c>
      <c r="I923" s="14" t="s">
        <v>121</v>
      </c>
      <c r="J923" s="11" t="s">
        <v>7920</v>
      </c>
      <c r="K923" s="11" t="s">
        <v>82</v>
      </c>
      <c r="L923" s="14" t="s">
        <v>82</v>
      </c>
      <c r="M923" s="11" t="s">
        <v>7921</v>
      </c>
      <c r="N923" s="15">
        <v>0.39</v>
      </c>
      <c r="O923" s="15" t="str">
        <f>VLOOKUP(A923,Result!A:D,2,FALSE)</f>
        <v>No</v>
      </c>
      <c r="P923" s="15">
        <f>VLOOKUP(A923,Result!A:D,4,FALSE)</f>
        <v>0.307</v>
      </c>
      <c r="Q923" s="16">
        <f>VLOOKUP(A923,Result!A:D,3,FALSE)</f>
        <v>0</v>
      </c>
      <c r="R923" s="16">
        <f>VLOOKUP(A923,Result!A:E,5,FALSE)</f>
        <v>0</v>
      </c>
      <c r="S923" s="28">
        <f>P923+Q923+R923</f>
        <v>0.307</v>
      </c>
      <c r="T923" s="32">
        <f t="shared" si="58"/>
        <v>0</v>
      </c>
      <c r="U923" s="32">
        <f t="shared" si="59"/>
        <v>224.11</v>
      </c>
      <c r="V923" s="33">
        <f t="shared" si="57"/>
        <v>328.5</v>
      </c>
      <c r="W923" s="34">
        <f t="shared" si="60"/>
        <v>552.61</v>
      </c>
      <c r="X923" s="10"/>
      <c r="Y923" s="10"/>
      <c r="Z923" s="10"/>
      <c r="AA923" s="10"/>
      <c r="AB923" s="10"/>
      <c r="AC923" s="10"/>
      <c r="AD923" s="10"/>
      <c r="AE923" s="10"/>
      <c r="AF923" s="10"/>
      <c r="AG923" s="10"/>
      <c r="AH923" s="10"/>
      <c r="AI923" s="10"/>
    </row>
    <row r="924" spans="1:35" ht="15.75" customHeight="1" x14ac:dyDescent="0.25">
      <c r="A924" s="6">
        <v>2447</v>
      </c>
      <c r="B924" s="11" t="s">
        <v>112</v>
      </c>
      <c r="C924" s="11" t="s">
        <v>7045</v>
      </c>
      <c r="D924" s="11" t="s">
        <v>7922</v>
      </c>
      <c r="E924" s="12">
        <v>17317</v>
      </c>
      <c r="F924" s="17">
        <v>44082</v>
      </c>
      <c r="G924" s="12">
        <v>43895</v>
      </c>
      <c r="H924" s="11" t="s">
        <v>160</v>
      </c>
      <c r="I924" s="14" t="s">
        <v>3419</v>
      </c>
      <c r="J924" s="11" t="s">
        <v>80</v>
      </c>
      <c r="K924" s="11" t="s">
        <v>82</v>
      </c>
      <c r="L924" s="14" t="s">
        <v>82</v>
      </c>
      <c r="M924" s="11" t="s">
        <v>7923</v>
      </c>
      <c r="N924" s="15">
        <v>0.33</v>
      </c>
      <c r="O924" s="15" t="str">
        <f>VLOOKUP(A924,Result!A:D,2,FALSE)</f>
        <v>No</v>
      </c>
      <c r="P924" s="15">
        <f>VLOOKUP(A924,Result!A:D,4,FALSE)</f>
        <v>0.36799999999999999</v>
      </c>
      <c r="Q924" s="16">
        <f>VLOOKUP(A924,Result!A:D,3,FALSE)</f>
        <v>0</v>
      </c>
      <c r="R924" s="16">
        <f>VLOOKUP(A924,Result!A:E,5,FALSE)</f>
        <v>0</v>
      </c>
      <c r="S924" s="28">
        <f>P924+Q924+R924</f>
        <v>0.36799999999999999</v>
      </c>
      <c r="T924" s="32">
        <f t="shared" si="58"/>
        <v>0</v>
      </c>
      <c r="U924" s="32">
        <f t="shared" si="59"/>
        <v>268.64</v>
      </c>
      <c r="V924" s="33">
        <f t="shared" si="57"/>
        <v>328.5</v>
      </c>
      <c r="W924" s="34">
        <f t="shared" si="60"/>
        <v>597.14</v>
      </c>
      <c r="X924" s="10"/>
      <c r="Y924" s="10"/>
      <c r="Z924" s="10"/>
      <c r="AA924" s="10"/>
      <c r="AB924" s="10"/>
      <c r="AC924" s="10"/>
      <c r="AD924" s="10"/>
      <c r="AE924" s="10"/>
      <c r="AF924" s="10"/>
      <c r="AG924" s="10"/>
      <c r="AH924" s="10"/>
      <c r="AI924" s="10"/>
    </row>
    <row r="925" spans="1:35" ht="15.75" customHeight="1" x14ac:dyDescent="0.25">
      <c r="A925" s="6">
        <v>2450</v>
      </c>
      <c r="B925" s="11" t="s">
        <v>112</v>
      </c>
      <c r="C925" s="11" t="s">
        <v>7045</v>
      </c>
      <c r="D925" s="11" t="s">
        <v>7929</v>
      </c>
      <c r="E925" s="12">
        <v>17544</v>
      </c>
      <c r="F925" s="17">
        <v>44088</v>
      </c>
      <c r="G925" s="12">
        <v>43909</v>
      </c>
      <c r="H925" s="11" t="s">
        <v>160</v>
      </c>
      <c r="I925" s="14" t="s">
        <v>7930</v>
      </c>
      <c r="J925" s="11" t="s">
        <v>80</v>
      </c>
      <c r="K925" s="11" t="s">
        <v>82</v>
      </c>
      <c r="L925" s="14" t="s">
        <v>82</v>
      </c>
      <c r="M925" s="11" t="s">
        <v>1275</v>
      </c>
      <c r="N925" s="15">
        <v>0.33</v>
      </c>
      <c r="O925" s="15" t="str">
        <f>VLOOKUP(A925,Result!A:D,2,FALSE)</f>
        <v>No</v>
      </c>
      <c r="P925" s="15">
        <f>VLOOKUP(A925,Result!A:D,4,FALSE)</f>
        <v>0.56699999999999995</v>
      </c>
      <c r="Q925" s="16">
        <f>VLOOKUP(A925,Result!A:D,3,FALSE)</f>
        <v>0</v>
      </c>
      <c r="R925" s="16">
        <f>VLOOKUP(A925,Result!A:E,5,FALSE)</f>
        <v>0</v>
      </c>
      <c r="S925" s="28">
        <f>P925+Q925+R925</f>
        <v>0.56699999999999995</v>
      </c>
      <c r="T925" s="32">
        <f t="shared" si="58"/>
        <v>0</v>
      </c>
      <c r="U925" s="32">
        <f t="shared" si="59"/>
        <v>413.90999999999997</v>
      </c>
      <c r="V925" s="33">
        <f t="shared" si="57"/>
        <v>328.5</v>
      </c>
      <c r="W925" s="34">
        <f t="shared" si="60"/>
        <v>742.41</v>
      </c>
      <c r="X925" s="10"/>
      <c r="Y925" s="10"/>
      <c r="Z925" s="10"/>
      <c r="AA925" s="10"/>
      <c r="AB925" s="10"/>
      <c r="AC925" s="10"/>
      <c r="AD925" s="10"/>
      <c r="AE925" s="10"/>
      <c r="AF925" s="10"/>
      <c r="AG925" s="10"/>
      <c r="AH925" s="10"/>
      <c r="AI925" s="10"/>
    </row>
    <row r="926" spans="1:35" ht="15.75" customHeight="1" x14ac:dyDescent="0.25">
      <c r="A926" s="6">
        <v>2452</v>
      </c>
      <c r="B926" s="11" t="s">
        <v>112</v>
      </c>
      <c r="C926" s="11" t="s">
        <v>7045</v>
      </c>
      <c r="D926" s="11" t="s">
        <v>7933</v>
      </c>
      <c r="E926" s="12">
        <v>17272</v>
      </c>
      <c r="F926" s="17">
        <v>44088</v>
      </c>
      <c r="G926" s="12">
        <v>43846</v>
      </c>
      <c r="H926" s="11" t="s">
        <v>217</v>
      </c>
      <c r="I926" s="14" t="s">
        <v>115</v>
      </c>
      <c r="J926" s="11" t="s">
        <v>97</v>
      </c>
      <c r="K926" s="11" t="s">
        <v>82</v>
      </c>
      <c r="L926" s="14"/>
      <c r="M926" s="11"/>
      <c r="N926" s="15">
        <v>0.34</v>
      </c>
      <c r="O926" s="15" t="str">
        <f>VLOOKUP(A926,Result!A:D,2,FALSE)</f>
        <v>No</v>
      </c>
      <c r="P926" s="15">
        <f>VLOOKUP(A926,Result!A:D,4,FALSE)</f>
        <v>0</v>
      </c>
      <c r="Q926" s="16">
        <f>VLOOKUP(A926,Result!A:D,3,FALSE)</f>
        <v>0</v>
      </c>
      <c r="R926" s="16">
        <f>VLOOKUP(A926,Result!A:E,5,FALSE)</f>
        <v>0</v>
      </c>
      <c r="S926" s="28">
        <f>P926+Q926+R926</f>
        <v>0</v>
      </c>
      <c r="T926" s="32">
        <f t="shared" si="58"/>
        <v>0</v>
      </c>
      <c r="U926" s="32">
        <f t="shared" si="59"/>
        <v>0</v>
      </c>
      <c r="V926" s="33">
        <f t="shared" si="57"/>
        <v>328.5</v>
      </c>
      <c r="W926" s="34">
        <f t="shared" si="60"/>
        <v>328.5</v>
      </c>
      <c r="X926" s="10"/>
      <c r="Y926" s="10"/>
      <c r="Z926" s="10"/>
      <c r="AA926" s="10"/>
      <c r="AB926" s="10"/>
      <c r="AC926" s="10"/>
      <c r="AD926" s="10"/>
      <c r="AE926" s="10"/>
      <c r="AF926" s="10"/>
      <c r="AG926" s="10"/>
      <c r="AH926" s="10"/>
      <c r="AI926" s="10"/>
    </row>
    <row r="927" spans="1:35" ht="15.75" customHeight="1" x14ac:dyDescent="0.25">
      <c r="A927" s="6">
        <v>2454</v>
      </c>
      <c r="B927" s="11" t="s">
        <v>112</v>
      </c>
      <c r="C927" s="11" t="s">
        <v>7045</v>
      </c>
      <c r="D927" s="11" t="s">
        <v>7935</v>
      </c>
      <c r="E927" s="12">
        <v>18553</v>
      </c>
      <c r="F927" s="17">
        <v>44089</v>
      </c>
      <c r="G927" s="12">
        <v>43880</v>
      </c>
      <c r="H927" s="11" t="s">
        <v>783</v>
      </c>
      <c r="I927" s="14" t="s">
        <v>446</v>
      </c>
      <c r="J927" s="11" t="s">
        <v>97</v>
      </c>
      <c r="K927" s="11" t="s">
        <v>82</v>
      </c>
      <c r="L927" s="14" t="s">
        <v>82</v>
      </c>
      <c r="M927" s="11" t="s">
        <v>82</v>
      </c>
      <c r="N927" s="15">
        <v>0.28000000000000003</v>
      </c>
      <c r="O927" s="15" t="str">
        <f>VLOOKUP(A927,Result!A:D,2,FALSE)</f>
        <v>No</v>
      </c>
      <c r="P927" s="15">
        <f>VLOOKUP(A927,Result!A:D,4,FALSE)</f>
        <v>0.30499999999999999</v>
      </c>
      <c r="Q927" s="16">
        <f>VLOOKUP(A927,Result!A:D,3,FALSE)</f>
        <v>0</v>
      </c>
      <c r="R927" s="16">
        <f>VLOOKUP(A927,Result!A:E,5,FALSE)</f>
        <v>0</v>
      </c>
      <c r="S927" s="28">
        <f>P927+Q927+R927</f>
        <v>0.30499999999999999</v>
      </c>
      <c r="T927" s="32">
        <f t="shared" si="58"/>
        <v>0</v>
      </c>
      <c r="U927" s="32">
        <f t="shared" si="59"/>
        <v>222.65</v>
      </c>
      <c r="V927" s="33">
        <f t="shared" si="57"/>
        <v>328.5</v>
      </c>
      <c r="W927" s="34">
        <f t="shared" si="60"/>
        <v>551.15</v>
      </c>
      <c r="X927" s="10"/>
      <c r="Y927" s="10"/>
      <c r="Z927" s="10"/>
      <c r="AA927" s="10"/>
      <c r="AB927" s="10"/>
      <c r="AC927" s="10"/>
      <c r="AD927" s="10"/>
      <c r="AE927" s="10"/>
      <c r="AF927" s="10"/>
      <c r="AG927" s="10"/>
      <c r="AH927" s="10"/>
      <c r="AI927" s="10"/>
    </row>
    <row r="928" spans="1:35" ht="15.75" customHeight="1" x14ac:dyDescent="0.25">
      <c r="A928" s="6">
        <v>2456</v>
      </c>
      <c r="B928" s="11" t="s">
        <v>112</v>
      </c>
      <c r="C928" s="11" t="s">
        <v>7045</v>
      </c>
      <c r="D928" s="11" t="s">
        <v>7941</v>
      </c>
      <c r="E928" s="12">
        <v>20016</v>
      </c>
      <c r="F928" s="13">
        <v>44090</v>
      </c>
      <c r="G928" s="12">
        <v>43909</v>
      </c>
      <c r="H928" s="11" t="s">
        <v>134</v>
      </c>
      <c r="I928" s="14" t="s">
        <v>1849</v>
      </c>
      <c r="J928" s="11" t="s">
        <v>88</v>
      </c>
      <c r="K928" s="11" t="s">
        <v>82</v>
      </c>
      <c r="L928" s="14" t="s">
        <v>82</v>
      </c>
      <c r="M928" s="11" t="s">
        <v>7942</v>
      </c>
      <c r="N928" s="15">
        <v>0.46</v>
      </c>
      <c r="O928" s="15" t="str">
        <f>VLOOKUP(A928,Result!A:D,2,FALSE)</f>
        <v>No</v>
      </c>
      <c r="P928" s="15">
        <f>VLOOKUP(A928,Result!A:D,4,FALSE)</f>
        <v>0.35299999999999998</v>
      </c>
      <c r="Q928" s="16">
        <f>VLOOKUP(A928,Result!A:D,3,FALSE)</f>
        <v>0</v>
      </c>
      <c r="R928" s="16">
        <f>VLOOKUP(A928,Result!A:E,5,FALSE)</f>
        <v>0</v>
      </c>
      <c r="S928" s="28">
        <f>P928+Q928+R928</f>
        <v>0.35299999999999998</v>
      </c>
      <c r="T928" s="32">
        <f t="shared" si="58"/>
        <v>0</v>
      </c>
      <c r="U928" s="32">
        <f t="shared" si="59"/>
        <v>257.68999999999994</v>
      </c>
      <c r="V928" s="33">
        <f t="shared" si="57"/>
        <v>328.5</v>
      </c>
      <c r="W928" s="34">
        <f t="shared" si="60"/>
        <v>586.18999999999994</v>
      </c>
      <c r="X928" s="10"/>
      <c r="Y928" s="10"/>
      <c r="Z928" s="10"/>
      <c r="AA928" s="10"/>
      <c r="AB928" s="10"/>
      <c r="AC928" s="10"/>
      <c r="AD928" s="10"/>
      <c r="AE928" s="10"/>
      <c r="AF928" s="10"/>
      <c r="AG928" s="10"/>
      <c r="AH928" s="10"/>
      <c r="AI928" s="10"/>
    </row>
    <row r="929" spans="1:35" ht="15.75" customHeight="1" x14ac:dyDescent="0.25">
      <c r="A929" s="6">
        <v>2461</v>
      </c>
      <c r="B929" s="11" t="s">
        <v>112</v>
      </c>
      <c r="C929" s="11" t="s">
        <v>7045</v>
      </c>
      <c r="D929" s="11" t="s">
        <v>7950</v>
      </c>
      <c r="E929" s="12">
        <v>17126</v>
      </c>
      <c r="F929" s="17">
        <v>44098</v>
      </c>
      <c r="G929" s="12">
        <v>43880</v>
      </c>
      <c r="H929" s="11" t="s">
        <v>783</v>
      </c>
      <c r="I929" s="14" t="s">
        <v>7951</v>
      </c>
      <c r="J929" s="11" t="s">
        <v>80</v>
      </c>
      <c r="K929" s="11" t="s">
        <v>82</v>
      </c>
      <c r="L929" s="14" t="s">
        <v>82</v>
      </c>
      <c r="M929" s="11" t="s">
        <v>7952</v>
      </c>
      <c r="N929" s="15">
        <v>0.98</v>
      </c>
      <c r="O929" s="15" t="str">
        <f>VLOOKUP(A929,Result!A:D,2,FALSE)</f>
        <v>No</v>
      </c>
      <c r="P929" s="15">
        <f>VLOOKUP(A929,Result!A:D,4,FALSE)</f>
        <v>0.28199999999999997</v>
      </c>
      <c r="Q929" s="16">
        <f>VLOOKUP(A929,Result!A:D,3,FALSE)</f>
        <v>0</v>
      </c>
      <c r="R929" s="16">
        <f>VLOOKUP(A929,Result!A:E,5,FALSE)</f>
        <v>0</v>
      </c>
      <c r="S929" s="28">
        <f>P929+Q929+R929</f>
        <v>0.28199999999999997</v>
      </c>
      <c r="T929" s="32">
        <f t="shared" si="58"/>
        <v>0</v>
      </c>
      <c r="U929" s="32">
        <f t="shared" si="59"/>
        <v>205.85999999999999</v>
      </c>
      <c r="V929" s="33">
        <f t="shared" si="57"/>
        <v>328.5</v>
      </c>
      <c r="W929" s="34">
        <f t="shared" si="60"/>
        <v>534.36</v>
      </c>
      <c r="X929" s="10"/>
      <c r="Y929" s="10"/>
      <c r="Z929" s="10"/>
      <c r="AA929" s="10"/>
      <c r="AB929" s="10"/>
      <c r="AC929" s="10"/>
      <c r="AD929" s="10"/>
      <c r="AE929" s="10"/>
      <c r="AF929" s="10"/>
      <c r="AG929" s="10"/>
      <c r="AH929" s="10"/>
      <c r="AI929" s="10"/>
    </row>
    <row r="930" spans="1:35" ht="15.75" customHeight="1" x14ac:dyDescent="0.25">
      <c r="A930" s="6">
        <v>2462</v>
      </c>
      <c r="B930" s="11" t="s">
        <v>112</v>
      </c>
      <c r="C930" s="11" t="s">
        <v>7045</v>
      </c>
      <c r="D930" s="11" t="s">
        <v>7953</v>
      </c>
      <c r="E930" s="12">
        <v>17211</v>
      </c>
      <c r="F930" s="17">
        <v>44098</v>
      </c>
      <c r="G930" s="12">
        <v>43880</v>
      </c>
      <c r="H930" s="11" t="s">
        <v>783</v>
      </c>
      <c r="I930" s="14" t="s">
        <v>7954</v>
      </c>
      <c r="J930" s="11" t="s">
        <v>80</v>
      </c>
      <c r="K930" s="11" t="s">
        <v>82</v>
      </c>
      <c r="L930" s="14" t="s">
        <v>82</v>
      </c>
      <c r="M930" s="11" t="s">
        <v>7955</v>
      </c>
      <c r="N930" s="15">
        <v>0.43</v>
      </c>
      <c r="O930" s="15" t="str">
        <f>VLOOKUP(A930,Result!A:D,2,FALSE)</f>
        <v>No</v>
      </c>
      <c r="P930" s="15">
        <f>VLOOKUP(A930,Result!A:D,4,FALSE)</f>
        <v>0.75499999999999989</v>
      </c>
      <c r="Q930" s="16">
        <f>VLOOKUP(A930,Result!A:D,3,FALSE)</f>
        <v>0</v>
      </c>
      <c r="R930" s="16">
        <f>VLOOKUP(A930,Result!A:E,5,FALSE)</f>
        <v>0</v>
      </c>
      <c r="S930" s="28">
        <f>P930+Q930+R930</f>
        <v>0.75499999999999989</v>
      </c>
      <c r="T930" s="32">
        <f t="shared" si="58"/>
        <v>0</v>
      </c>
      <c r="U930" s="32">
        <f t="shared" si="59"/>
        <v>551.14999999999986</v>
      </c>
      <c r="V930" s="33">
        <f t="shared" si="57"/>
        <v>328.5</v>
      </c>
      <c r="W930" s="34">
        <f t="shared" si="60"/>
        <v>879.64999999999986</v>
      </c>
      <c r="X930" s="10"/>
      <c r="Y930" s="10"/>
      <c r="Z930" s="10"/>
      <c r="AA930" s="10"/>
      <c r="AB930" s="10"/>
      <c r="AC930" s="10"/>
      <c r="AD930" s="10"/>
      <c r="AE930" s="10"/>
      <c r="AF930" s="10"/>
      <c r="AG930" s="10"/>
      <c r="AH930" s="10"/>
      <c r="AI930" s="10"/>
    </row>
    <row r="931" spans="1:35" ht="15.75" customHeight="1" x14ac:dyDescent="0.25">
      <c r="A931" s="6">
        <v>2467</v>
      </c>
      <c r="B931" s="11" t="s">
        <v>112</v>
      </c>
      <c r="C931" s="11" t="s">
        <v>7045</v>
      </c>
      <c r="D931" s="11" t="s">
        <v>7964</v>
      </c>
      <c r="E931" s="12">
        <v>28156</v>
      </c>
      <c r="F931" s="17">
        <v>44111</v>
      </c>
      <c r="G931" s="12">
        <v>43919</v>
      </c>
      <c r="H931" s="11" t="s">
        <v>466</v>
      </c>
      <c r="I931" s="14" t="s">
        <v>4278</v>
      </c>
      <c r="J931" s="11" t="s">
        <v>80</v>
      </c>
      <c r="K931" s="11" t="s">
        <v>82</v>
      </c>
      <c r="L931" s="14" t="s">
        <v>82</v>
      </c>
      <c r="M931" s="11" t="s">
        <v>7965</v>
      </c>
      <c r="N931" s="15">
        <v>0.95</v>
      </c>
      <c r="O931" s="15" t="str">
        <f>VLOOKUP(A931,Result!A:D,2,FALSE)</f>
        <v>No</v>
      </c>
      <c r="P931" s="15">
        <f>VLOOKUP(A931,Result!A:D,4,FALSE)</f>
        <v>0.36799999999999999</v>
      </c>
      <c r="Q931" s="16">
        <f>VLOOKUP(A931,Result!A:D,3,FALSE)</f>
        <v>0</v>
      </c>
      <c r="R931" s="16">
        <f>VLOOKUP(A931,Result!A:E,5,FALSE)</f>
        <v>0</v>
      </c>
      <c r="S931" s="28">
        <f>P931+Q931+R931</f>
        <v>0.36799999999999999</v>
      </c>
      <c r="T931" s="32">
        <f t="shared" si="58"/>
        <v>0</v>
      </c>
      <c r="U931" s="32">
        <f t="shared" si="59"/>
        <v>268.64</v>
      </c>
      <c r="V931" s="33">
        <f t="shared" si="57"/>
        <v>328.5</v>
      </c>
      <c r="W931" s="34">
        <f t="shared" si="60"/>
        <v>597.14</v>
      </c>
      <c r="X931" s="10"/>
      <c r="Y931" s="10"/>
      <c r="Z931" s="10"/>
      <c r="AA931" s="10"/>
      <c r="AB931" s="10"/>
      <c r="AC931" s="10"/>
      <c r="AD931" s="10"/>
      <c r="AE931" s="10"/>
      <c r="AF931" s="10"/>
      <c r="AG931" s="10"/>
      <c r="AH931" s="10"/>
      <c r="AI931" s="10"/>
    </row>
    <row r="932" spans="1:35" ht="15.75" customHeight="1" x14ac:dyDescent="0.25">
      <c r="A932" s="6">
        <v>2468</v>
      </c>
      <c r="B932" s="11" t="s">
        <v>112</v>
      </c>
      <c r="C932" s="11" t="s">
        <v>7045</v>
      </c>
      <c r="D932" s="11" t="s">
        <v>7966</v>
      </c>
      <c r="E932" s="12">
        <v>19935</v>
      </c>
      <c r="F932" s="17">
        <v>44116</v>
      </c>
      <c r="G932" s="12">
        <v>43893</v>
      </c>
      <c r="H932" s="11" t="s">
        <v>160</v>
      </c>
      <c r="I932" s="14" t="s">
        <v>97</v>
      </c>
      <c r="J932" s="11" t="s">
        <v>97</v>
      </c>
      <c r="K932" s="11" t="s">
        <v>82</v>
      </c>
      <c r="L932" s="14" t="s">
        <v>82</v>
      </c>
      <c r="M932" s="11" t="s">
        <v>7967</v>
      </c>
      <c r="N932" s="15">
        <v>0.45</v>
      </c>
      <c r="O932" s="15" t="str">
        <f>VLOOKUP(A932,Result!A:D,2,FALSE)</f>
        <v>No</v>
      </c>
      <c r="P932" s="15">
        <f>VLOOKUP(A932,Result!A:D,4,FALSE)</f>
        <v>0</v>
      </c>
      <c r="Q932" s="16">
        <f>VLOOKUP(A932,Result!A:D,3,FALSE)</f>
        <v>0</v>
      </c>
      <c r="R932" s="16">
        <f>VLOOKUP(A932,Result!A:E,5,FALSE)</f>
        <v>0</v>
      </c>
      <c r="S932" s="28">
        <f>P932+Q932+R932</f>
        <v>0</v>
      </c>
      <c r="T932" s="32">
        <f t="shared" si="58"/>
        <v>0</v>
      </c>
      <c r="U932" s="32">
        <f t="shared" si="59"/>
        <v>0</v>
      </c>
      <c r="V932" s="33">
        <f t="shared" si="57"/>
        <v>328.5</v>
      </c>
      <c r="W932" s="34">
        <f t="shared" si="60"/>
        <v>328.5</v>
      </c>
      <c r="X932" s="10"/>
      <c r="Y932" s="10"/>
      <c r="Z932" s="10"/>
      <c r="AA932" s="10"/>
      <c r="AB932" s="10"/>
      <c r="AC932" s="10"/>
      <c r="AD932" s="10"/>
      <c r="AE932" s="10"/>
      <c r="AF932" s="10"/>
      <c r="AG932" s="10"/>
      <c r="AH932" s="10"/>
      <c r="AI932" s="10"/>
    </row>
    <row r="933" spans="1:35" ht="15.75" customHeight="1" x14ac:dyDescent="0.25">
      <c r="A933" s="6">
        <v>2471</v>
      </c>
      <c r="B933" s="11" t="s">
        <v>112</v>
      </c>
      <c r="C933" s="11" t="s">
        <v>7045</v>
      </c>
      <c r="D933" s="11" t="s">
        <v>7977</v>
      </c>
      <c r="E933" s="12">
        <v>19250</v>
      </c>
      <c r="F933" s="17">
        <v>44124</v>
      </c>
      <c r="G933" s="12">
        <v>43847</v>
      </c>
      <c r="H933" s="11" t="s">
        <v>217</v>
      </c>
      <c r="I933" s="14" t="s">
        <v>97</v>
      </c>
      <c r="J933" s="11" t="s">
        <v>97</v>
      </c>
      <c r="K933" s="11" t="s">
        <v>82</v>
      </c>
      <c r="L933" s="14" t="s">
        <v>82</v>
      </c>
      <c r="M933" s="11"/>
      <c r="N933" s="15">
        <v>0.27</v>
      </c>
      <c r="O933" s="15" t="str">
        <f>VLOOKUP(A933,Result!A:D,2,FALSE)</f>
        <v>No</v>
      </c>
      <c r="P933" s="15">
        <f>VLOOKUP(A933,Result!A:D,4,FALSE)</f>
        <v>0</v>
      </c>
      <c r="Q933" s="16">
        <f>VLOOKUP(A933,Result!A:D,3,FALSE)</f>
        <v>0</v>
      </c>
      <c r="R933" s="16">
        <f>VLOOKUP(A933,Result!A:E,5,FALSE)</f>
        <v>0</v>
      </c>
      <c r="S933" s="28">
        <f>P933+Q933+R933</f>
        <v>0</v>
      </c>
      <c r="T933" s="32">
        <f t="shared" si="58"/>
        <v>0</v>
      </c>
      <c r="U933" s="32">
        <f t="shared" si="59"/>
        <v>0</v>
      </c>
      <c r="V933" s="33">
        <f t="shared" si="57"/>
        <v>328.5</v>
      </c>
      <c r="W933" s="34">
        <f t="shared" si="60"/>
        <v>328.5</v>
      </c>
      <c r="X933" s="10"/>
      <c r="Y933" s="10"/>
      <c r="Z933" s="10"/>
      <c r="AA933" s="10"/>
      <c r="AB933" s="10"/>
      <c r="AC933" s="10"/>
      <c r="AD933" s="10"/>
      <c r="AE933" s="10"/>
      <c r="AF933" s="10"/>
      <c r="AG933" s="10"/>
      <c r="AH933" s="10"/>
      <c r="AI933" s="10"/>
    </row>
    <row r="934" spans="1:35" ht="15.75" customHeight="1" x14ac:dyDescent="0.25">
      <c r="A934" s="6">
        <v>2472</v>
      </c>
      <c r="B934" s="11" t="s">
        <v>112</v>
      </c>
      <c r="C934" s="11" t="s">
        <v>7045</v>
      </c>
      <c r="D934" s="11" t="s">
        <v>7978</v>
      </c>
      <c r="E934" s="12">
        <v>24474</v>
      </c>
      <c r="F934" s="17">
        <v>44124</v>
      </c>
      <c r="G934" s="12">
        <v>43852</v>
      </c>
      <c r="H934" s="11" t="s">
        <v>217</v>
      </c>
      <c r="I934" s="14" t="s">
        <v>7979</v>
      </c>
      <c r="J934" s="11" t="s">
        <v>97</v>
      </c>
      <c r="K934" s="11" t="s">
        <v>82</v>
      </c>
      <c r="L934" s="14" t="s">
        <v>82</v>
      </c>
      <c r="M934" s="11"/>
      <c r="N934" s="15">
        <v>3.75</v>
      </c>
      <c r="O934" s="15" t="str">
        <f>VLOOKUP(A934,Result!A:D,2,FALSE)</f>
        <v>No</v>
      </c>
      <c r="P934" s="15">
        <f>VLOOKUP(A934,Result!A:D,4,FALSE)</f>
        <v>0.441</v>
      </c>
      <c r="Q934" s="16">
        <f>VLOOKUP(A934,Result!A:D,3,FALSE)</f>
        <v>0</v>
      </c>
      <c r="R934" s="16">
        <f>VLOOKUP(A934,Result!A:E,5,FALSE)</f>
        <v>0</v>
      </c>
      <c r="S934" s="28">
        <f>P934+Q934+R934</f>
        <v>0.441</v>
      </c>
      <c r="T934" s="32">
        <f t="shared" si="58"/>
        <v>0</v>
      </c>
      <c r="U934" s="32">
        <f t="shared" si="59"/>
        <v>321.92999999999995</v>
      </c>
      <c r="V934" s="33">
        <f t="shared" si="57"/>
        <v>328.5</v>
      </c>
      <c r="W934" s="34">
        <f t="shared" si="60"/>
        <v>650.42999999999995</v>
      </c>
      <c r="X934" s="10"/>
      <c r="Y934" s="10"/>
      <c r="Z934" s="10"/>
      <c r="AA934" s="10"/>
      <c r="AB934" s="10"/>
      <c r="AC934" s="10"/>
      <c r="AD934" s="10"/>
      <c r="AE934" s="10"/>
      <c r="AF934" s="10"/>
      <c r="AG934" s="10"/>
      <c r="AH934" s="10"/>
      <c r="AI934" s="10"/>
    </row>
    <row r="935" spans="1:35" ht="15.75" customHeight="1" x14ac:dyDescent="0.25">
      <c r="A935" s="6">
        <v>2510</v>
      </c>
      <c r="B935" s="11" t="s">
        <v>112</v>
      </c>
      <c r="C935" s="11" t="s">
        <v>7045</v>
      </c>
      <c r="D935" s="11" t="s">
        <v>8083</v>
      </c>
      <c r="E935" s="12">
        <v>19263</v>
      </c>
      <c r="F935" s="19"/>
      <c r="G935" s="12">
        <v>43850</v>
      </c>
      <c r="H935" s="11" t="s">
        <v>217</v>
      </c>
      <c r="I935" s="14" t="s">
        <v>8084</v>
      </c>
      <c r="J935" s="11" t="s">
        <v>8085</v>
      </c>
      <c r="K935" s="11" t="s">
        <v>8086</v>
      </c>
      <c r="L935" s="14" t="s">
        <v>82</v>
      </c>
      <c r="M935" s="11" t="s">
        <v>8087</v>
      </c>
      <c r="N935" s="15">
        <v>0.4</v>
      </c>
      <c r="O935" s="15" t="str">
        <f>VLOOKUP(A935,Result!A:D,2,FALSE)</f>
        <v>No</v>
      </c>
      <c r="P935" s="15">
        <f>VLOOKUP(A935,Result!A:D,4,FALSE)</f>
        <v>1.026</v>
      </c>
      <c r="Q935" s="16">
        <f>VLOOKUP(A935,Result!A:D,3,FALSE)</f>
        <v>0</v>
      </c>
      <c r="R935" s="16">
        <f>VLOOKUP(A935,Result!A:E,5,FALSE)</f>
        <v>0</v>
      </c>
      <c r="S935" s="28">
        <f>P935+Q935+R935</f>
        <v>1.026</v>
      </c>
      <c r="T935" s="32">
        <f t="shared" si="58"/>
        <v>0</v>
      </c>
      <c r="U935" s="32">
        <f t="shared" si="59"/>
        <v>748.9799999999999</v>
      </c>
      <c r="V935" s="33">
        <f t="shared" si="57"/>
        <v>328.5</v>
      </c>
      <c r="W935" s="34">
        <f t="shared" si="60"/>
        <v>1077.48</v>
      </c>
      <c r="X935" s="10"/>
      <c r="Y935" s="10"/>
      <c r="Z935" s="10"/>
      <c r="AA935" s="10"/>
      <c r="AB935" s="10"/>
      <c r="AC935" s="10"/>
      <c r="AD935" s="10"/>
      <c r="AE935" s="10"/>
      <c r="AF935" s="10"/>
      <c r="AG935" s="10"/>
      <c r="AH935" s="10"/>
      <c r="AI935" s="10"/>
    </row>
    <row r="936" spans="1:35" ht="15.75" customHeight="1" x14ac:dyDescent="0.25">
      <c r="A936" s="6">
        <v>2511</v>
      </c>
      <c r="B936" s="11" t="s">
        <v>112</v>
      </c>
      <c r="C936" s="11" t="s">
        <v>7045</v>
      </c>
      <c r="D936" s="11" t="s">
        <v>8088</v>
      </c>
      <c r="E936" s="12">
        <v>19104</v>
      </c>
      <c r="F936" s="19"/>
      <c r="G936" s="12">
        <v>43916</v>
      </c>
      <c r="H936" s="11" t="s">
        <v>78</v>
      </c>
      <c r="I936" s="14" t="s">
        <v>115</v>
      </c>
      <c r="J936" s="11" t="s">
        <v>97</v>
      </c>
      <c r="K936" s="11" t="s">
        <v>82</v>
      </c>
      <c r="L936" s="14" t="s">
        <v>82</v>
      </c>
      <c r="M936" s="11" t="s">
        <v>99</v>
      </c>
      <c r="N936" s="15">
        <v>0.27</v>
      </c>
      <c r="O936" s="15" t="str">
        <f>VLOOKUP(A936,Result!A:D,2,FALSE)</f>
        <v>No</v>
      </c>
      <c r="P936" s="15">
        <f>VLOOKUP(A936,Result!A:D,4,FALSE)</f>
        <v>0</v>
      </c>
      <c r="Q936" s="16">
        <f>VLOOKUP(A936,Result!A:D,3,FALSE)</f>
        <v>0</v>
      </c>
      <c r="R936" s="16">
        <f>VLOOKUP(A936,Result!A:E,5,FALSE)</f>
        <v>0</v>
      </c>
      <c r="S936" s="28">
        <f>P936+Q936+R936</f>
        <v>0</v>
      </c>
      <c r="T936" s="32">
        <f t="shared" si="58"/>
        <v>0</v>
      </c>
      <c r="U936" s="32">
        <f t="shared" si="59"/>
        <v>0</v>
      </c>
      <c r="V936" s="33">
        <f t="shared" si="57"/>
        <v>328.5</v>
      </c>
      <c r="W936" s="34">
        <f t="shared" si="60"/>
        <v>328.5</v>
      </c>
      <c r="X936" s="10"/>
      <c r="Y936" s="10"/>
      <c r="Z936" s="10"/>
      <c r="AA936" s="10"/>
      <c r="AB936" s="10"/>
      <c r="AC936" s="10"/>
      <c r="AD936" s="10"/>
      <c r="AE936" s="10"/>
      <c r="AF936" s="10"/>
      <c r="AG936" s="10"/>
      <c r="AH936" s="10"/>
      <c r="AI936" s="10"/>
    </row>
    <row r="937" spans="1:35" ht="15.75" customHeight="1" x14ac:dyDescent="0.25">
      <c r="A937" s="6">
        <v>2516</v>
      </c>
      <c r="B937" s="11" t="s">
        <v>112</v>
      </c>
      <c r="C937" s="11" t="s">
        <v>7045</v>
      </c>
      <c r="D937" s="11" t="s">
        <v>8108</v>
      </c>
      <c r="E937" s="12">
        <v>15794</v>
      </c>
      <c r="F937" s="23"/>
      <c r="G937" s="12">
        <v>43914</v>
      </c>
      <c r="H937" s="11" t="s">
        <v>78</v>
      </c>
      <c r="I937" s="14" t="s">
        <v>8109</v>
      </c>
      <c r="J937" s="11" t="s">
        <v>8110</v>
      </c>
      <c r="K937" s="11" t="s">
        <v>8111</v>
      </c>
      <c r="L937" s="14" t="s">
        <v>8112</v>
      </c>
      <c r="M937" s="11" t="s">
        <v>322</v>
      </c>
      <c r="N937" s="15">
        <v>0.62</v>
      </c>
      <c r="O937" s="15" t="str">
        <f>VLOOKUP(A937,Result!A:D,2,FALSE)</f>
        <v>No</v>
      </c>
      <c r="P937" s="15">
        <f>VLOOKUP(A937,Result!A:D,4,FALSE)</f>
        <v>0.91900000000000004</v>
      </c>
      <c r="Q937" s="16">
        <f>VLOOKUP(A937,Result!A:D,3,FALSE)</f>
        <v>0.35299999999999998</v>
      </c>
      <c r="R937" s="16">
        <f>VLOOKUP(A937,Result!A:E,5,FALSE)</f>
        <v>0</v>
      </c>
      <c r="S937" s="28">
        <f>P937+Q937+R937</f>
        <v>1.272</v>
      </c>
      <c r="T937" s="32">
        <f t="shared" si="58"/>
        <v>211.79999999999998</v>
      </c>
      <c r="U937" s="32">
        <f t="shared" si="59"/>
        <v>928.56</v>
      </c>
      <c r="V937" s="33">
        <f t="shared" si="57"/>
        <v>328.5</v>
      </c>
      <c r="W937" s="34">
        <f t="shared" si="60"/>
        <v>1257.06</v>
      </c>
      <c r="X937" s="10"/>
      <c r="Y937" s="10"/>
      <c r="Z937" s="10"/>
      <c r="AA937" s="10"/>
      <c r="AB937" s="10"/>
      <c r="AC937" s="10"/>
      <c r="AD937" s="10"/>
      <c r="AE937" s="10"/>
      <c r="AF937" s="10"/>
      <c r="AG937" s="10"/>
      <c r="AH937" s="10"/>
      <c r="AI937" s="10"/>
    </row>
    <row r="938" spans="1:35" ht="15.75" customHeight="1" x14ac:dyDescent="0.25">
      <c r="A938" s="6">
        <v>2517</v>
      </c>
      <c r="B938" s="11" t="s">
        <v>112</v>
      </c>
      <c r="C938" s="11" t="s">
        <v>7045</v>
      </c>
      <c r="D938" s="11" t="s">
        <v>8113</v>
      </c>
      <c r="E938" s="12">
        <v>18318</v>
      </c>
      <c r="F938" s="23"/>
      <c r="G938" s="12">
        <v>43846</v>
      </c>
      <c r="H938" s="11" t="s">
        <v>217</v>
      </c>
      <c r="I938" s="14" t="s">
        <v>8114</v>
      </c>
      <c r="J938" s="11" t="s">
        <v>8115</v>
      </c>
      <c r="K938" s="11" t="s">
        <v>82</v>
      </c>
      <c r="L938" s="14" t="s">
        <v>8116</v>
      </c>
      <c r="M938" s="11" t="s">
        <v>8117</v>
      </c>
      <c r="N938" s="15">
        <v>2.73</v>
      </c>
      <c r="O938" s="15" t="str">
        <f>VLOOKUP(A938,Result!A:D,2,FALSE)</f>
        <v>No</v>
      </c>
      <c r="P938" s="15">
        <f>VLOOKUP(A938,Result!A:D,4,FALSE)</f>
        <v>1.5569999999999999</v>
      </c>
      <c r="Q938" s="16">
        <f>VLOOKUP(A938,Result!A:D,3,FALSE)</f>
        <v>0.30499999999999999</v>
      </c>
      <c r="R938" s="16">
        <f>VLOOKUP(A938,Result!A:E,5,FALSE)</f>
        <v>0.26300000000000001</v>
      </c>
      <c r="S938" s="28">
        <f>P938+Q938+R938</f>
        <v>2.125</v>
      </c>
      <c r="T938" s="32">
        <f t="shared" si="58"/>
        <v>340.8</v>
      </c>
      <c r="U938" s="32">
        <f t="shared" si="59"/>
        <v>1551.25</v>
      </c>
      <c r="V938" s="33">
        <f t="shared" si="57"/>
        <v>328.5</v>
      </c>
      <c r="W938" s="34">
        <f t="shared" si="60"/>
        <v>1879.75</v>
      </c>
      <c r="X938" s="10"/>
      <c r="Y938" s="10"/>
      <c r="Z938" s="10"/>
      <c r="AA938" s="10"/>
      <c r="AB938" s="10"/>
      <c r="AC938" s="10"/>
      <c r="AD938" s="10"/>
      <c r="AE938" s="10"/>
      <c r="AF938" s="10"/>
      <c r="AG938" s="10"/>
      <c r="AH938" s="10"/>
      <c r="AI938" s="10"/>
    </row>
    <row r="939" spans="1:35" ht="15.75" customHeight="1" x14ac:dyDescent="0.25">
      <c r="A939" s="6">
        <v>2521</v>
      </c>
      <c r="B939" s="11" t="s">
        <v>112</v>
      </c>
      <c r="C939" s="11" t="s">
        <v>7045</v>
      </c>
      <c r="D939" s="11" t="s">
        <v>8125</v>
      </c>
      <c r="E939" s="12">
        <v>19876</v>
      </c>
      <c r="F939" s="23"/>
      <c r="G939" s="12">
        <v>43909</v>
      </c>
      <c r="H939" s="11" t="s">
        <v>134</v>
      </c>
      <c r="I939" s="14" t="s">
        <v>8126</v>
      </c>
      <c r="J939" s="11" t="s">
        <v>8127</v>
      </c>
      <c r="K939" s="11" t="s">
        <v>82</v>
      </c>
      <c r="L939" s="14" t="s">
        <v>82</v>
      </c>
      <c r="M939" s="11" t="s">
        <v>3476</v>
      </c>
      <c r="N939" s="15">
        <v>0.45</v>
      </c>
      <c r="O939" s="15" t="str">
        <f>VLOOKUP(A939,Result!A:D,2,FALSE)</f>
        <v>No</v>
      </c>
      <c r="P939" s="15">
        <f>VLOOKUP(A939,Result!A:D,4,FALSE)</f>
        <v>0.68600000000000005</v>
      </c>
      <c r="Q939" s="16">
        <f>VLOOKUP(A939,Result!A:D,3,FALSE)</f>
        <v>0</v>
      </c>
      <c r="R939" s="16">
        <f>VLOOKUP(A939,Result!A:E,5,FALSE)</f>
        <v>0</v>
      </c>
      <c r="S939" s="28">
        <f>P939+Q939+R939</f>
        <v>0.68600000000000005</v>
      </c>
      <c r="T939" s="32">
        <f t="shared" si="58"/>
        <v>0</v>
      </c>
      <c r="U939" s="32">
        <f t="shared" si="59"/>
        <v>500.78000000000003</v>
      </c>
      <c r="V939" s="33">
        <f t="shared" si="57"/>
        <v>328.5</v>
      </c>
      <c r="W939" s="34">
        <f t="shared" si="60"/>
        <v>829.28</v>
      </c>
      <c r="X939" s="10"/>
      <c r="Y939" s="10"/>
      <c r="Z939" s="10"/>
      <c r="AA939" s="10"/>
      <c r="AB939" s="10"/>
      <c r="AC939" s="10"/>
      <c r="AD939" s="10"/>
      <c r="AE939" s="10"/>
      <c r="AF939" s="10"/>
      <c r="AG939" s="10"/>
      <c r="AH939" s="10"/>
      <c r="AI939" s="10"/>
    </row>
    <row r="940" spans="1:35" ht="15.75" customHeight="1" x14ac:dyDescent="0.25">
      <c r="A940" s="6">
        <v>2524</v>
      </c>
      <c r="B940" s="11" t="s">
        <v>112</v>
      </c>
      <c r="C940" s="11" t="s">
        <v>7045</v>
      </c>
      <c r="D940" s="11" t="s">
        <v>8133</v>
      </c>
      <c r="E940" s="12">
        <v>20016</v>
      </c>
      <c r="F940" s="23"/>
      <c r="G940" s="12">
        <v>43847</v>
      </c>
      <c r="H940" s="11" t="s">
        <v>217</v>
      </c>
      <c r="I940" s="14" t="s">
        <v>8134</v>
      </c>
      <c r="J940" s="11" t="s">
        <v>80</v>
      </c>
      <c r="K940" s="11" t="s">
        <v>82</v>
      </c>
      <c r="L940" s="14" t="s">
        <v>82</v>
      </c>
      <c r="M940" s="11" t="s">
        <v>94</v>
      </c>
      <c r="N940" s="15">
        <v>0.45</v>
      </c>
      <c r="O940" s="15" t="str">
        <f>VLOOKUP(A940,Result!A:D,2,FALSE)</f>
        <v>No</v>
      </c>
      <c r="P940" s="15">
        <f>VLOOKUP(A940,Result!A:D,4,FALSE)</f>
        <v>2.3149999999999999</v>
      </c>
      <c r="Q940" s="16">
        <f>VLOOKUP(A940,Result!A:D,3,FALSE)</f>
        <v>0</v>
      </c>
      <c r="R940" s="16">
        <f>VLOOKUP(A940,Result!A:E,5,FALSE)</f>
        <v>0.38700000000000001</v>
      </c>
      <c r="S940" s="28">
        <f>P940+Q940+R940</f>
        <v>2.702</v>
      </c>
      <c r="T940" s="32">
        <f t="shared" si="58"/>
        <v>232.2</v>
      </c>
      <c r="U940" s="32">
        <f t="shared" si="59"/>
        <v>1972.46</v>
      </c>
      <c r="V940" s="33">
        <f t="shared" si="57"/>
        <v>328.5</v>
      </c>
      <c r="W940" s="34">
        <f t="shared" si="60"/>
        <v>2300.96</v>
      </c>
      <c r="X940" s="10"/>
      <c r="Y940" s="10"/>
      <c r="Z940" s="10"/>
      <c r="AA940" s="10"/>
      <c r="AB940" s="10"/>
      <c r="AC940" s="10"/>
      <c r="AD940" s="10"/>
      <c r="AE940" s="10"/>
      <c r="AF940" s="10"/>
      <c r="AG940" s="10"/>
      <c r="AH940" s="10"/>
      <c r="AI940" s="10"/>
    </row>
    <row r="941" spans="1:35" ht="15.75" customHeight="1" x14ac:dyDescent="0.25">
      <c r="A941" s="6">
        <v>2527</v>
      </c>
      <c r="B941" s="11" t="s">
        <v>112</v>
      </c>
      <c r="C941" s="11" t="s">
        <v>7045</v>
      </c>
      <c r="D941" s="11" t="s">
        <v>8142</v>
      </c>
      <c r="E941" s="12">
        <v>20038</v>
      </c>
      <c r="F941" s="23"/>
      <c r="G941" s="12">
        <v>43935</v>
      </c>
      <c r="H941" s="11" t="s">
        <v>466</v>
      </c>
      <c r="I941" s="14" t="s">
        <v>97</v>
      </c>
      <c r="J941" s="11" t="s">
        <v>97</v>
      </c>
      <c r="K941" s="11" t="s">
        <v>82</v>
      </c>
      <c r="L941" s="14" t="s">
        <v>82</v>
      </c>
      <c r="M941" s="11" t="s">
        <v>322</v>
      </c>
      <c r="N941" s="15" t="s">
        <v>85</v>
      </c>
      <c r="O941" s="15" t="str">
        <f>VLOOKUP(A941,Result!A:D,2,FALSE)</f>
        <v>No</v>
      </c>
      <c r="P941" s="15">
        <f>VLOOKUP(A941,Result!A:D,4,FALSE)</f>
        <v>0</v>
      </c>
      <c r="Q941" s="16">
        <f>VLOOKUP(A941,Result!A:D,3,FALSE)</f>
        <v>0</v>
      </c>
      <c r="R941" s="16">
        <f>VLOOKUP(A941,Result!A:E,5,FALSE)</f>
        <v>0</v>
      </c>
      <c r="S941" s="28">
        <f>P941+Q941+R941</f>
        <v>0</v>
      </c>
      <c r="T941" s="32">
        <f t="shared" si="58"/>
        <v>0</v>
      </c>
      <c r="U941" s="32">
        <f t="shared" si="59"/>
        <v>0</v>
      </c>
      <c r="V941" s="33">
        <f t="shared" si="57"/>
        <v>328.5</v>
      </c>
      <c r="W941" s="34">
        <f t="shared" si="60"/>
        <v>328.5</v>
      </c>
      <c r="X941" s="10"/>
      <c r="Y941" s="10"/>
      <c r="Z941" s="10"/>
      <c r="AA941" s="10"/>
      <c r="AB941" s="10"/>
      <c r="AC941" s="10"/>
      <c r="AD941" s="10"/>
      <c r="AE941" s="10"/>
      <c r="AF941" s="10"/>
      <c r="AG941" s="10"/>
      <c r="AH941" s="10"/>
      <c r="AI941" s="10"/>
    </row>
    <row r="942" spans="1:35" ht="15.75" customHeight="1" x14ac:dyDescent="0.25">
      <c r="A942" s="6">
        <v>2530</v>
      </c>
      <c r="B942" s="11" t="s">
        <v>112</v>
      </c>
      <c r="C942" s="11" t="s">
        <v>7045</v>
      </c>
      <c r="D942" s="11" t="s">
        <v>8149</v>
      </c>
      <c r="E942" s="12">
        <v>30793</v>
      </c>
      <c r="F942" s="19"/>
      <c r="G942" s="12">
        <v>43916</v>
      </c>
      <c r="H942" s="11" t="s">
        <v>78</v>
      </c>
      <c r="I942" s="14" t="s">
        <v>97</v>
      </c>
      <c r="J942" s="11" t="s">
        <v>97</v>
      </c>
      <c r="K942" s="11" t="s">
        <v>82</v>
      </c>
      <c r="L942" s="14" t="s">
        <v>8150</v>
      </c>
      <c r="M942" s="11" t="s">
        <v>8151</v>
      </c>
      <c r="N942" s="15">
        <v>0.5</v>
      </c>
      <c r="O942" s="15" t="str">
        <f>VLOOKUP(A942,Result!A:D,2,FALSE)</f>
        <v>No</v>
      </c>
      <c r="P942" s="15">
        <f>VLOOKUP(A942,Result!A:D,4,FALSE)</f>
        <v>0</v>
      </c>
      <c r="Q942" s="16">
        <f>VLOOKUP(A942,Result!A:D,3,FALSE)</f>
        <v>0.36799999999999999</v>
      </c>
      <c r="R942" s="16">
        <f>VLOOKUP(A942,Result!A:E,5,FALSE)</f>
        <v>0</v>
      </c>
      <c r="S942" s="28">
        <f>P942+Q942+R942</f>
        <v>0.36799999999999999</v>
      </c>
      <c r="T942" s="32">
        <f t="shared" si="58"/>
        <v>220.79999999999998</v>
      </c>
      <c r="U942" s="32">
        <f t="shared" si="59"/>
        <v>268.64</v>
      </c>
      <c r="V942" s="33">
        <f t="shared" ref="V942:V953" si="61">SUM(0.45*73/0.1)</f>
        <v>328.5</v>
      </c>
      <c r="W942" s="34">
        <f t="shared" si="60"/>
        <v>597.14</v>
      </c>
      <c r="X942" s="10"/>
      <c r="Y942" s="10"/>
      <c r="Z942" s="10"/>
      <c r="AA942" s="10"/>
      <c r="AB942" s="10"/>
      <c r="AC942" s="10"/>
      <c r="AD942" s="10"/>
      <c r="AE942" s="10"/>
      <c r="AF942" s="10"/>
      <c r="AG942" s="10"/>
      <c r="AH942" s="10"/>
      <c r="AI942" s="10"/>
    </row>
    <row r="943" spans="1:35" ht="15.75" customHeight="1" x14ac:dyDescent="0.25">
      <c r="A943" s="6">
        <v>2531</v>
      </c>
      <c r="B943" s="11" t="s">
        <v>112</v>
      </c>
      <c r="C943" s="11" t="s">
        <v>7045</v>
      </c>
      <c r="D943" s="11" t="s">
        <v>8152</v>
      </c>
      <c r="E943" s="12">
        <v>29004</v>
      </c>
      <c r="F943" s="19"/>
      <c r="G943" s="12">
        <v>43880</v>
      </c>
      <c r="H943" s="11" t="s">
        <v>783</v>
      </c>
      <c r="I943" s="14" t="s">
        <v>115</v>
      </c>
      <c r="J943" s="11" t="s">
        <v>97</v>
      </c>
      <c r="K943" s="11" t="s">
        <v>82</v>
      </c>
      <c r="L943" s="14" t="s">
        <v>82</v>
      </c>
      <c r="M943" s="11" t="s">
        <v>650</v>
      </c>
      <c r="N943" s="15">
        <v>0.54</v>
      </c>
      <c r="O943" s="15" t="str">
        <f>VLOOKUP(A943,Result!A:D,2,FALSE)</f>
        <v>No</v>
      </c>
      <c r="P943" s="15">
        <f>VLOOKUP(A943,Result!A:D,4,FALSE)</f>
        <v>0</v>
      </c>
      <c r="Q943" s="16">
        <f>VLOOKUP(A943,Result!A:D,3,FALSE)</f>
        <v>0</v>
      </c>
      <c r="R943" s="16">
        <f>VLOOKUP(A943,Result!A:E,5,FALSE)</f>
        <v>0</v>
      </c>
      <c r="S943" s="28">
        <f>P943+Q943+R943</f>
        <v>0</v>
      </c>
      <c r="T943" s="32">
        <f t="shared" si="58"/>
        <v>0</v>
      </c>
      <c r="U943" s="32">
        <f t="shared" si="59"/>
        <v>0</v>
      </c>
      <c r="V943" s="33">
        <f t="shared" si="61"/>
        <v>328.5</v>
      </c>
      <c r="W943" s="34">
        <f t="shared" si="60"/>
        <v>328.5</v>
      </c>
      <c r="X943" s="10"/>
      <c r="Y943" s="10"/>
      <c r="Z943" s="10"/>
      <c r="AA943" s="10"/>
      <c r="AB943" s="10"/>
      <c r="AC943" s="10"/>
      <c r="AD943" s="10"/>
      <c r="AE943" s="10"/>
      <c r="AF943" s="10"/>
      <c r="AG943" s="10"/>
      <c r="AH943" s="10"/>
      <c r="AI943" s="10"/>
    </row>
    <row r="944" spans="1:35" ht="15.75" customHeight="1" x14ac:dyDescent="0.25">
      <c r="A944" s="6">
        <v>2532</v>
      </c>
      <c r="B944" s="11" t="s">
        <v>112</v>
      </c>
      <c r="C944" s="11" t="s">
        <v>7045</v>
      </c>
      <c r="D944" s="11" t="s">
        <v>8153</v>
      </c>
      <c r="E944" s="12">
        <v>16583</v>
      </c>
      <c r="F944" s="19"/>
      <c r="G944" s="12">
        <v>43912</v>
      </c>
      <c r="H944" s="11" t="s">
        <v>134</v>
      </c>
      <c r="I944" s="14" t="s">
        <v>97</v>
      </c>
      <c r="J944" s="11" t="s">
        <v>97</v>
      </c>
      <c r="K944" s="11" t="s">
        <v>82</v>
      </c>
      <c r="L944" s="14" t="s">
        <v>82</v>
      </c>
      <c r="M944" s="11" t="s">
        <v>8154</v>
      </c>
      <c r="N944" s="15">
        <v>1.33</v>
      </c>
      <c r="O944" s="15" t="str">
        <f>VLOOKUP(A944,Result!A:D,2,FALSE)</f>
        <v>No</v>
      </c>
      <c r="P944" s="15">
        <f>VLOOKUP(A944,Result!A:D,4,FALSE)</f>
        <v>0</v>
      </c>
      <c r="Q944" s="16">
        <f>VLOOKUP(A944,Result!A:D,3,FALSE)</f>
        <v>0</v>
      </c>
      <c r="R944" s="16">
        <f>VLOOKUP(A944,Result!A:E,5,FALSE)</f>
        <v>0</v>
      </c>
      <c r="S944" s="28">
        <f>P944+Q944+R944</f>
        <v>0</v>
      </c>
      <c r="T944" s="32">
        <f t="shared" si="58"/>
        <v>0</v>
      </c>
      <c r="U944" s="32">
        <f t="shared" si="59"/>
        <v>0</v>
      </c>
      <c r="V944" s="33">
        <f t="shared" si="61"/>
        <v>328.5</v>
      </c>
      <c r="W944" s="34">
        <f t="shared" si="60"/>
        <v>328.5</v>
      </c>
      <c r="X944" s="10"/>
      <c r="Y944" s="10"/>
      <c r="Z944" s="10"/>
      <c r="AA944" s="10"/>
      <c r="AB944" s="10"/>
      <c r="AC944" s="10"/>
      <c r="AD944" s="10"/>
      <c r="AE944" s="10"/>
      <c r="AF944" s="10"/>
      <c r="AG944" s="10"/>
      <c r="AH944" s="10"/>
      <c r="AI944" s="10"/>
    </row>
    <row r="945" spans="1:35" ht="15.75" customHeight="1" x14ac:dyDescent="0.25">
      <c r="A945" s="6">
        <v>2533</v>
      </c>
      <c r="B945" s="11" t="s">
        <v>112</v>
      </c>
      <c r="C945" s="11" t="s">
        <v>7045</v>
      </c>
      <c r="D945" s="11" t="s">
        <v>8155</v>
      </c>
      <c r="E945" s="12">
        <v>22103</v>
      </c>
      <c r="F945" s="19"/>
      <c r="G945" s="12">
        <v>43916</v>
      </c>
      <c r="H945" s="11" t="s">
        <v>78</v>
      </c>
      <c r="I945" s="14" t="s">
        <v>115</v>
      </c>
      <c r="J945" s="11" t="s">
        <v>97</v>
      </c>
      <c r="K945" s="11" t="s">
        <v>82</v>
      </c>
      <c r="L945" s="14" t="s">
        <v>82</v>
      </c>
      <c r="M945" s="11" t="s">
        <v>1572</v>
      </c>
      <c r="N945" s="15">
        <v>0.48</v>
      </c>
      <c r="O945" s="15" t="str">
        <f>VLOOKUP(A945,Result!A:D,2,FALSE)</f>
        <v>No</v>
      </c>
      <c r="P945" s="15">
        <f>VLOOKUP(A945,Result!A:D,4,FALSE)</f>
        <v>0</v>
      </c>
      <c r="Q945" s="16">
        <f>VLOOKUP(A945,Result!A:D,3,FALSE)</f>
        <v>0</v>
      </c>
      <c r="R945" s="16">
        <f>VLOOKUP(A945,Result!A:E,5,FALSE)</f>
        <v>0</v>
      </c>
      <c r="S945" s="28">
        <f>P945+Q945+R945</f>
        <v>0</v>
      </c>
      <c r="T945" s="32">
        <f t="shared" si="58"/>
        <v>0</v>
      </c>
      <c r="U945" s="32">
        <f t="shared" si="59"/>
        <v>0</v>
      </c>
      <c r="V945" s="33">
        <f t="shared" si="61"/>
        <v>328.5</v>
      </c>
      <c r="W945" s="34">
        <f t="shared" si="60"/>
        <v>328.5</v>
      </c>
      <c r="X945" s="10"/>
      <c r="Y945" s="10"/>
      <c r="Z945" s="10"/>
      <c r="AA945" s="10"/>
      <c r="AB945" s="10"/>
      <c r="AC945" s="10"/>
      <c r="AD945" s="10"/>
      <c r="AE945" s="10"/>
      <c r="AF945" s="10"/>
      <c r="AG945" s="10"/>
      <c r="AH945" s="10"/>
      <c r="AI945" s="10"/>
    </row>
    <row r="946" spans="1:35" ht="15.75" customHeight="1" x14ac:dyDescent="0.25">
      <c r="A946" s="6">
        <v>2534</v>
      </c>
      <c r="B946" s="11" t="s">
        <v>112</v>
      </c>
      <c r="C946" s="11" t="s">
        <v>7045</v>
      </c>
      <c r="D946" s="11" t="s">
        <v>8156</v>
      </c>
      <c r="E946" s="12">
        <v>15311</v>
      </c>
      <c r="F946" s="19"/>
      <c r="G946" s="12">
        <v>43916</v>
      </c>
      <c r="H946" s="11" t="s">
        <v>78</v>
      </c>
      <c r="I946" s="14" t="s">
        <v>115</v>
      </c>
      <c r="J946" s="11" t="s">
        <v>97</v>
      </c>
      <c r="K946" s="11" t="s">
        <v>82</v>
      </c>
      <c r="L946" s="14" t="s">
        <v>82</v>
      </c>
      <c r="M946" s="11" t="s">
        <v>1572</v>
      </c>
      <c r="N946" s="15">
        <v>0.54</v>
      </c>
      <c r="O946" s="15" t="str">
        <f>VLOOKUP(A946,Result!A:D,2,FALSE)</f>
        <v>No</v>
      </c>
      <c r="P946" s="15">
        <f>VLOOKUP(A946,Result!A:D,4,FALSE)</f>
        <v>0</v>
      </c>
      <c r="Q946" s="16">
        <f>VLOOKUP(A946,Result!A:D,3,FALSE)</f>
        <v>0</v>
      </c>
      <c r="R946" s="16">
        <f>VLOOKUP(A946,Result!A:E,5,FALSE)</f>
        <v>0</v>
      </c>
      <c r="S946" s="28">
        <f>P946+Q946+R946</f>
        <v>0</v>
      </c>
      <c r="T946" s="32">
        <f t="shared" si="58"/>
        <v>0</v>
      </c>
      <c r="U946" s="32">
        <f t="shared" si="59"/>
        <v>0</v>
      </c>
      <c r="V946" s="33">
        <f t="shared" si="61"/>
        <v>328.5</v>
      </c>
      <c r="W946" s="34">
        <f t="shared" si="60"/>
        <v>328.5</v>
      </c>
      <c r="X946" s="10"/>
      <c r="Y946" s="10"/>
      <c r="Z946" s="10"/>
      <c r="AA946" s="10"/>
      <c r="AB946" s="10"/>
      <c r="AC946" s="10"/>
      <c r="AD946" s="10"/>
      <c r="AE946" s="10"/>
      <c r="AF946" s="10"/>
      <c r="AG946" s="10"/>
      <c r="AH946" s="10"/>
      <c r="AI946" s="10"/>
    </row>
    <row r="947" spans="1:35" ht="15.75" customHeight="1" x14ac:dyDescent="0.25">
      <c r="A947" s="6">
        <v>2535</v>
      </c>
      <c r="B947" s="11" t="s">
        <v>112</v>
      </c>
      <c r="C947" s="11" t="s">
        <v>7045</v>
      </c>
      <c r="D947" s="11" t="s">
        <v>8157</v>
      </c>
      <c r="E947" s="12">
        <v>17999</v>
      </c>
      <c r="F947" s="19"/>
      <c r="G947" s="12">
        <v>43846</v>
      </c>
      <c r="H947" s="11" t="s">
        <v>217</v>
      </c>
      <c r="I947" s="14" t="s">
        <v>115</v>
      </c>
      <c r="J947" s="11" t="s">
        <v>97</v>
      </c>
      <c r="K947" s="11"/>
      <c r="L947" s="14"/>
      <c r="M947" s="11"/>
      <c r="N947" s="15">
        <v>1.07</v>
      </c>
      <c r="O947" s="15" t="str">
        <f>VLOOKUP(A947,Result!A:D,2,FALSE)</f>
        <v>No</v>
      </c>
      <c r="P947" s="15">
        <f>VLOOKUP(A947,Result!A:D,4,FALSE)</f>
        <v>0</v>
      </c>
      <c r="Q947" s="16">
        <f>VLOOKUP(A947,Result!A:D,3,FALSE)</f>
        <v>0</v>
      </c>
      <c r="R947" s="16">
        <f>VLOOKUP(A947,Result!A:E,5,FALSE)</f>
        <v>0</v>
      </c>
      <c r="S947" s="28">
        <f>P947+Q947+R947</f>
        <v>0</v>
      </c>
      <c r="T947" s="32">
        <f t="shared" si="58"/>
        <v>0</v>
      </c>
      <c r="U947" s="32">
        <f t="shared" si="59"/>
        <v>0</v>
      </c>
      <c r="V947" s="33">
        <f t="shared" si="61"/>
        <v>328.5</v>
      </c>
      <c r="W947" s="34">
        <f t="shared" si="60"/>
        <v>328.5</v>
      </c>
      <c r="X947" s="10"/>
      <c r="Y947" s="10"/>
      <c r="Z947" s="10"/>
      <c r="AA947" s="10"/>
      <c r="AB947" s="10"/>
      <c r="AC947" s="10"/>
      <c r="AD947" s="10"/>
      <c r="AE947" s="10"/>
      <c r="AF947" s="10"/>
      <c r="AG947" s="10"/>
      <c r="AH947" s="10"/>
      <c r="AI947" s="10"/>
    </row>
    <row r="948" spans="1:35" ht="15.75" customHeight="1" x14ac:dyDescent="0.25">
      <c r="A948" s="6">
        <v>2536</v>
      </c>
      <c r="B948" s="11" t="s">
        <v>112</v>
      </c>
      <c r="C948" s="11" t="s">
        <v>7045</v>
      </c>
      <c r="D948" s="11" t="s">
        <v>8158</v>
      </c>
      <c r="E948" s="12">
        <v>22946</v>
      </c>
      <c r="F948" s="19"/>
      <c r="G948" s="12">
        <v>43912</v>
      </c>
      <c r="H948" s="11" t="s">
        <v>134</v>
      </c>
      <c r="I948" s="14" t="s">
        <v>8159</v>
      </c>
      <c r="J948" s="11" t="s">
        <v>8160</v>
      </c>
      <c r="K948" s="11" t="s">
        <v>82</v>
      </c>
      <c r="L948" s="14" t="s">
        <v>82</v>
      </c>
      <c r="M948" s="11" t="s">
        <v>1023</v>
      </c>
      <c r="N948" s="15">
        <v>0.78</v>
      </c>
      <c r="O948" s="15" t="str">
        <f>VLOOKUP(A948,Result!A:D,2,FALSE)</f>
        <v>No</v>
      </c>
      <c r="P948" s="15">
        <f>VLOOKUP(A948,Result!A:D,4,FALSE)</f>
        <v>1.012</v>
      </c>
      <c r="Q948" s="16">
        <f>VLOOKUP(A948,Result!A:D,3,FALSE)</f>
        <v>0</v>
      </c>
      <c r="R948" s="16">
        <f>VLOOKUP(A948,Result!A:E,5,FALSE)</f>
        <v>0</v>
      </c>
      <c r="S948" s="28">
        <f>P948+Q948+R948</f>
        <v>1.012</v>
      </c>
      <c r="T948" s="32">
        <f t="shared" si="58"/>
        <v>0</v>
      </c>
      <c r="U948" s="32">
        <f t="shared" si="59"/>
        <v>738.76</v>
      </c>
      <c r="V948" s="33">
        <f t="shared" si="61"/>
        <v>328.5</v>
      </c>
      <c r="W948" s="34">
        <f t="shared" si="60"/>
        <v>1067.26</v>
      </c>
      <c r="X948" s="10"/>
      <c r="Y948" s="10"/>
      <c r="Z948" s="10"/>
      <c r="AA948" s="10"/>
      <c r="AB948" s="10"/>
      <c r="AC948" s="10"/>
      <c r="AD948" s="10"/>
      <c r="AE948" s="10"/>
      <c r="AF948" s="10"/>
      <c r="AG948" s="10"/>
      <c r="AH948" s="10"/>
      <c r="AI948" s="10"/>
    </row>
    <row r="949" spans="1:35" ht="15.75" customHeight="1" x14ac:dyDescent="0.25">
      <c r="A949" s="6">
        <v>2537</v>
      </c>
      <c r="B949" s="11" t="s">
        <v>112</v>
      </c>
      <c r="C949" s="11" t="s">
        <v>7045</v>
      </c>
      <c r="D949" s="11" t="s">
        <v>8161</v>
      </c>
      <c r="E949" s="12">
        <v>20008</v>
      </c>
      <c r="F949" s="19"/>
      <c r="G949" s="12">
        <v>43913</v>
      </c>
      <c r="H949" s="11" t="s">
        <v>134</v>
      </c>
      <c r="I949" s="14" t="s">
        <v>446</v>
      </c>
      <c r="J949" s="11" t="s">
        <v>97</v>
      </c>
      <c r="K949" s="11" t="s">
        <v>8162</v>
      </c>
      <c r="L949" s="14" t="s">
        <v>82</v>
      </c>
      <c r="M949" s="11" t="s">
        <v>3476</v>
      </c>
      <c r="N949" s="15">
        <v>0.46</v>
      </c>
      <c r="O949" s="15" t="str">
        <f>VLOOKUP(A949,Result!A:D,2,FALSE)</f>
        <v>No</v>
      </c>
      <c r="P949" s="15">
        <f>VLOOKUP(A949,Result!A:D,4,FALSE)</f>
        <v>0.30499999999999999</v>
      </c>
      <c r="Q949" s="16">
        <f>VLOOKUP(A949,Result!A:D,3,FALSE)</f>
        <v>0</v>
      </c>
      <c r="R949" s="16">
        <f>VLOOKUP(A949,Result!A:E,5,FALSE)</f>
        <v>0</v>
      </c>
      <c r="S949" s="28">
        <f>P949+Q949+R949</f>
        <v>0.30499999999999999</v>
      </c>
      <c r="T949" s="32">
        <f t="shared" si="58"/>
        <v>0</v>
      </c>
      <c r="U949" s="32">
        <f t="shared" si="59"/>
        <v>222.65</v>
      </c>
      <c r="V949" s="33">
        <f t="shared" si="61"/>
        <v>328.5</v>
      </c>
      <c r="W949" s="34">
        <f t="shared" si="60"/>
        <v>551.15</v>
      </c>
      <c r="X949" s="10"/>
      <c r="Y949" s="10"/>
      <c r="Z949" s="10"/>
      <c r="AA949" s="10"/>
      <c r="AB949" s="10"/>
      <c r="AC949" s="10"/>
      <c r="AD949" s="10"/>
      <c r="AE949" s="10"/>
      <c r="AF949" s="10"/>
      <c r="AG949" s="10"/>
      <c r="AH949" s="10"/>
      <c r="AI949" s="10"/>
    </row>
    <row r="950" spans="1:35" ht="15.75" customHeight="1" x14ac:dyDescent="0.25">
      <c r="A950" s="6">
        <v>2538</v>
      </c>
      <c r="B950" s="11" t="s">
        <v>112</v>
      </c>
      <c r="C950" s="11" t="s">
        <v>7045</v>
      </c>
      <c r="D950" s="11" t="s">
        <v>8163</v>
      </c>
      <c r="E950" s="12">
        <v>18717</v>
      </c>
      <c r="F950" s="19"/>
      <c r="G950" s="12">
        <v>43916</v>
      </c>
      <c r="H950" s="11" t="s">
        <v>78</v>
      </c>
      <c r="I950" s="14" t="s">
        <v>115</v>
      </c>
      <c r="J950" s="11" t="s">
        <v>97</v>
      </c>
      <c r="K950" s="11" t="s">
        <v>82</v>
      </c>
      <c r="L950" s="14" t="s">
        <v>82</v>
      </c>
      <c r="M950" s="11" t="s">
        <v>1572</v>
      </c>
      <c r="N950" s="15">
        <v>0.47</v>
      </c>
      <c r="O950" s="15" t="str">
        <f>VLOOKUP(A950,Result!A:D,2,FALSE)</f>
        <v>No</v>
      </c>
      <c r="P950" s="15">
        <f>VLOOKUP(A950,Result!A:D,4,FALSE)</f>
        <v>0</v>
      </c>
      <c r="Q950" s="16">
        <f>VLOOKUP(A950,Result!A:D,3,FALSE)</f>
        <v>0</v>
      </c>
      <c r="R950" s="16">
        <f>VLOOKUP(A950,Result!A:E,5,FALSE)</f>
        <v>0</v>
      </c>
      <c r="S950" s="28">
        <f>P950+Q950+R950</f>
        <v>0</v>
      </c>
      <c r="T950" s="32">
        <f t="shared" ref="T950:T953" si="62">SUM((Q950+R950)*60/0.1)</f>
        <v>0</v>
      </c>
      <c r="U950" s="32">
        <f t="shared" ref="U950:U953" si="63">SUM(S950*73/0.1)</f>
        <v>0</v>
      </c>
      <c r="V950" s="33">
        <f t="shared" si="61"/>
        <v>328.5</v>
      </c>
      <c r="W950" s="34">
        <f t="shared" si="60"/>
        <v>328.5</v>
      </c>
      <c r="X950" s="10"/>
      <c r="Y950" s="10"/>
      <c r="Z950" s="10"/>
      <c r="AA950" s="10"/>
      <c r="AB950" s="10"/>
      <c r="AC950" s="10"/>
      <c r="AD950" s="10"/>
      <c r="AE950" s="10"/>
      <c r="AF950" s="10"/>
      <c r="AG950" s="10"/>
      <c r="AH950" s="10"/>
      <c r="AI950" s="10"/>
    </row>
    <row r="951" spans="1:35" ht="15.75" customHeight="1" x14ac:dyDescent="0.25">
      <c r="A951" s="6">
        <v>2548</v>
      </c>
      <c r="B951" s="11" t="s">
        <v>112</v>
      </c>
      <c r="C951" s="11" t="s">
        <v>7045</v>
      </c>
      <c r="D951" s="11" t="s">
        <v>8187</v>
      </c>
      <c r="E951" s="12">
        <v>12944</v>
      </c>
      <c r="F951" s="19"/>
      <c r="G951" s="12">
        <v>43888</v>
      </c>
      <c r="H951" s="11" t="s">
        <v>78</v>
      </c>
      <c r="I951" s="14" t="s">
        <v>115</v>
      </c>
      <c r="J951" s="11" t="s">
        <v>97</v>
      </c>
      <c r="K951" s="11" t="s">
        <v>82</v>
      </c>
      <c r="L951" s="14" t="s">
        <v>82</v>
      </c>
      <c r="M951" s="11" t="s">
        <v>82</v>
      </c>
      <c r="N951" s="15" t="s">
        <v>85</v>
      </c>
      <c r="O951" s="15" t="str">
        <f>VLOOKUP(A951,Result!A:D,2,FALSE)</f>
        <v>No</v>
      </c>
      <c r="P951" s="15">
        <f>VLOOKUP(A951,Result!A:D,4,FALSE)</f>
        <v>0</v>
      </c>
      <c r="Q951" s="16">
        <f>VLOOKUP(A951,Result!A:D,3,FALSE)</f>
        <v>0</v>
      </c>
      <c r="R951" s="16">
        <f>VLOOKUP(A951,Result!A:E,5,FALSE)</f>
        <v>0</v>
      </c>
      <c r="S951" s="28">
        <f>P951+Q951+R951</f>
        <v>0</v>
      </c>
      <c r="T951" s="32">
        <f t="shared" si="62"/>
        <v>0</v>
      </c>
      <c r="U951" s="32">
        <f t="shared" si="63"/>
        <v>0</v>
      </c>
      <c r="V951" s="33">
        <f t="shared" si="61"/>
        <v>328.5</v>
      </c>
      <c r="W951" s="34">
        <f t="shared" si="60"/>
        <v>328.5</v>
      </c>
      <c r="X951" s="10"/>
      <c r="Y951" s="10"/>
      <c r="Z951" s="10"/>
      <c r="AA951" s="10"/>
      <c r="AB951" s="10"/>
      <c r="AC951" s="10"/>
      <c r="AD951" s="10"/>
      <c r="AE951" s="10"/>
      <c r="AF951" s="10"/>
      <c r="AG951" s="10"/>
      <c r="AH951" s="10"/>
      <c r="AI951" s="10"/>
    </row>
    <row r="952" spans="1:35" ht="15.75" customHeight="1" x14ac:dyDescent="0.25">
      <c r="A952" s="6">
        <v>2549</v>
      </c>
      <c r="B952" s="11" t="s">
        <v>112</v>
      </c>
      <c r="C952" s="11" t="s">
        <v>7045</v>
      </c>
      <c r="D952" s="11" t="s">
        <v>8188</v>
      </c>
      <c r="E952" s="12">
        <v>19773</v>
      </c>
      <c r="F952" s="19"/>
      <c r="G952" s="12">
        <v>43916</v>
      </c>
      <c r="H952" s="11" t="s">
        <v>78</v>
      </c>
      <c r="I952" s="14" t="s">
        <v>97</v>
      </c>
      <c r="J952" s="11" t="s">
        <v>97</v>
      </c>
      <c r="K952" s="11" t="s">
        <v>82</v>
      </c>
      <c r="L952" s="14" t="s">
        <v>82</v>
      </c>
      <c r="M952" s="11" t="s">
        <v>137</v>
      </c>
      <c r="N952" s="15">
        <v>0.46</v>
      </c>
      <c r="O952" s="15" t="str">
        <f>VLOOKUP(A952,Result!A:D,2,FALSE)</f>
        <v>No</v>
      </c>
      <c r="P952" s="15">
        <f>VLOOKUP(A952,Result!A:D,4,FALSE)</f>
        <v>0</v>
      </c>
      <c r="Q952" s="16">
        <f>VLOOKUP(A952,Result!A:D,3,FALSE)</f>
        <v>0</v>
      </c>
      <c r="R952" s="16">
        <f>VLOOKUP(A952,Result!A:E,5,FALSE)</f>
        <v>0</v>
      </c>
      <c r="S952" s="28">
        <f>P952+Q952+R952</f>
        <v>0</v>
      </c>
      <c r="T952" s="32">
        <f t="shared" si="62"/>
        <v>0</v>
      </c>
      <c r="U952" s="32">
        <f t="shared" si="63"/>
        <v>0</v>
      </c>
      <c r="V952" s="33">
        <f t="shared" si="61"/>
        <v>328.5</v>
      </c>
      <c r="W952" s="34">
        <f t="shared" si="60"/>
        <v>328.5</v>
      </c>
      <c r="X952" s="10"/>
      <c r="Y952" s="10"/>
      <c r="Z952" s="10"/>
      <c r="AA952" s="10"/>
      <c r="AB952" s="10"/>
      <c r="AC952" s="10"/>
      <c r="AD952" s="10"/>
      <c r="AE952" s="10"/>
      <c r="AF952" s="10"/>
      <c r="AG952" s="10"/>
      <c r="AH952" s="10"/>
      <c r="AI952" s="10"/>
    </row>
    <row r="953" spans="1:35" ht="15.75" customHeight="1" x14ac:dyDescent="0.25">
      <c r="A953" s="6">
        <v>2550</v>
      </c>
      <c r="B953" s="11" t="s">
        <v>112</v>
      </c>
      <c r="C953" s="11" t="s">
        <v>7045</v>
      </c>
      <c r="D953" s="11" t="s">
        <v>8189</v>
      </c>
      <c r="E953" s="12">
        <v>18395</v>
      </c>
      <c r="F953" s="19"/>
      <c r="G953" s="12">
        <v>43888</v>
      </c>
      <c r="H953" s="11" t="s">
        <v>78</v>
      </c>
      <c r="I953" s="14" t="s">
        <v>115</v>
      </c>
      <c r="J953" s="11" t="s">
        <v>97</v>
      </c>
      <c r="K953" s="11" t="s">
        <v>82</v>
      </c>
      <c r="L953" s="14" t="s">
        <v>82</v>
      </c>
      <c r="M953" s="11" t="s">
        <v>82</v>
      </c>
      <c r="N953" s="15" t="s">
        <v>85</v>
      </c>
      <c r="O953" s="15" t="str">
        <f>VLOOKUP(A953,Result!A:D,2,FALSE)</f>
        <v>No</v>
      </c>
      <c r="P953" s="15">
        <f>VLOOKUP(A953,Result!A:D,4,FALSE)</f>
        <v>0</v>
      </c>
      <c r="Q953" s="16">
        <f>VLOOKUP(A953,Result!A:D,3,FALSE)</f>
        <v>0</v>
      </c>
      <c r="R953" s="16">
        <f>VLOOKUP(A953,Result!A:E,5,FALSE)</f>
        <v>0</v>
      </c>
      <c r="S953" s="28">
        <f>P953+Q953+R953</f>
        <v>0</v>
      </c>
      <c r="T953" s="32">
        <f t="shared" si="62"/>
        <v>0</v>
      </c>
      <c r="U953" s="32">
        <f t="shared" si="63"/>
        <v>0</v>
      </c>
      <c r="V953" s="33">
        <f t="shared" si="61"/>
        <v>328.5</v>
      </c>
      <c r="W953" s="34">
        <f t="shared" si="60"/>
        <v>328.5</v>
      </c>
      <c r="X953" s="10"/>
      <c r="Y953" s="10"/>
      <c r="Z953" s="10"/>
      <c r="AA953" s="10"/>
      <c r="AB953" s="10"/>
      <c r="AC953" s="10"/>
      <c r="AD953" s="10"/>
      <c r="AE953" s="10"/>
      <c r="AF953" s="10"/>
      <c r="AG953" s="10"/>
      <c r="AH953" s="10"/>
      <c r="AI953" s="10"/>
    </row>
    <row r="954" spans="1:35" ht="15.75" customHeight="1" x14ac:dyDescent="0.25">
      <c r="A954" s="6">
        <v>27</v>
      </c>
      <c r="B954" s="11" t="s">
        <v>178</v>
      </c>
      <c r="C954" s="11" t="s">
        <v>76</v>
      </c>
      <c r="D954" s="11" t="s">
        <v>179</v>
      </c>
      <c r="E954" s="12">
        <v>22127</v>
      </c>
      <c r="F954" s="17">
        <v>43959</v>
      </c>
      <c r="G954" s="12">
        <v>43895</v>
      </c>
      <c r="H954" s="11" t="s">
        <v>160</v>
      </c>
      <c r="I954" s="14" t="s">
        <v>180</v>
      </c>
      <c r="J954" s="11" t="s">
        <v>80</v>
      </c>
      <c r="K954" s="11" t="s">
        <v>181</v>
      </c>
      <c r="L954" s="14" t="s">
        <v>82</v>
      </c>
      <c r="M954" s="11" t="s">
        <v>182</v>
      </c>
      <c r="N954" s="15" t="s">
        <v>85</v>
      </c>
      <c r="O954" s="15" t="str">
        <f>VLOOKUP(A954,Result!A:D,2,FALSE)</f>
        <v>No</v>
      </c>
      <c r="P954" s="15">
        <f>VLOOKUP(A954,Result!A:D,4,FALSE)</f>
        <v>0.96699999999999986</v>
      </c>
      <c r="Q954" s="16">
        <f>VLOOKUP(A954,Result!A:D,3,FALSE)</f>
        <v>0</v>
      </c>
      <c r="R954" s="16">
        <f>VLOOKUP(A954,Result!A:E,5,FALSE)</f>
        <v>0</v>
      </c>
      <c r="S954" s="28">
        <f>P954+Q954+R954</f>
        <v>0.96699999999999986</v>
      </c>
      <c r="T954" s="32">
        <f>SUM((Q954+R954)*60/0.1)</f>
        <v>0</v>
      </c>
      <c r="U954" s="32">
        <f>SUM(S954*60/0.1)</f>
        <v>580.19999999999982</v>
      </c>
      <c r="V954" s="33">
        <f>SUM(0.45*60/0.1)</f>
        <v>270</v>
      </c>
      <c r="W954" s="34">
        <f t="shared" si="60"/>
        <v>850.19999999999982</v>
      </c>
      <c r="X954" s="10"/>
      <c r="Y954" s="10"/>
      <c r="Z954" s="10"/>
      <c r="AA954" s="10"/>
      <c r="AB954" s="10"/>
      <c r="AC954" s="10"/>
      <c r="AD954" s="10"/>
      <c r="AE954" s="10"/>
      <c r="AF954" s="10"/>
      <c r="AG954" s="10"/>
      <c r="AH954" s="10"/>
      <c r="AI954" s="10"/>
    </row>
    <row r="955" spans="1:35" ht="15.75" customHeight="1" x14ac:dyDescent="0.25">
      <c r="A955" s="6">
        <v>104</v>
      </c>
      <c r="B955" s="11" t="s">
        <v>178</v>
      </c>
      <c r="C955" s="11" t="s">
        <v>275</v>
      </c>
      <c r="D955" s="11" t="s">
        <v>445</v>
      </c>
      <c r="E955" s="12">
        <v>15412</v>
      </c>
      <c r="F955" s="17">
        <v>43943</v>
      </c>
      <c r="G955" s="12">
        <v>43908</v>
      </c>
      <c r="H955" s="11" t="s">
        <v>78</v>
      </c>
      <c r="I955" s="14" t="s">
        <v>446</v>
      </c>
      <c r="J955" s="11" t="s">
        <v>316</v>
      </c>
      <c r="K955" s="11" t="s">
        <v>82</v>
      </c>
      <c r="L955" s="14" t="s">
        <v>447</v>
      </c>
      <c r="M955" s="11" t="s">
        <v>448</v>
      </c>
      <c r="N955" s="15" t="s">
        <v>85</v>
      </c>
      <c r="O955" s="15" t="str">
        <f>VLOOKUP(A955,Result!A:D,2,FALSE)</f>
        <v>No</v>
      </c>
      <c r="P955" s="15">
        <f>VLOOKUP(A955,Result!A:D,4,FALSE)</f>
        <v>0.30499999999999999</v>
      </c>
      <c r="Q955" s="16">
        <f>VLOOKUP(A955,Result!A:D,3,FALSE)</f>
        <v>0.31</v>
      </c>
      <c r="R955" s="16">
        <f>VLOOKUP(A955,Result!A:E,5,FALSE)</f>
        <v>0</v>
      </c>
      <c r="S955" s="28">
        <f>P955+Q955+R955</f>
        <v>0.61499999999999999</v>
      </c>
      <c r="T955" s="32">
        <f>SUM((Q955+R955)*60/0.1)</f>
        <v>186</v>
      </c>
      <c r="U955" s="32">
        <f>SUM(S955*60/0.1)</f>
        <v>368.99999999999994</v>
      </c>
      <c r="V955" s="33">
        <f t="shared" ref="V955:V1018" si="64">SUM(0.45*60/0.1)</f>
        <v>270</v>
      </c>
      <c r="W955" s="34">
        <f t="shared" si="60"/>
        <v>639</v>
      </c>
      <c r="X955" s="10"/>
      <c r="Y955" s="10"/>
      <c r="Z955" s="10"/>
      <c r="AA955" s="10"/>
      <c r="AB955" s="10"/>
      <c r="AC955" s="10"/>
      <c r="AD955" s="10"/>
      <c r="AE955" s="10"/>
      <c r="AF955" s="10"/>
      <c r="AG955" s="10"/>
      <c r="AH955" s="10"/>
      <c r="AI955" s="10"/>
    </row>
    <row r="956" spans="1:35" ht="15.75" customHeight="1" x14ac:dyDescent="0.25">
      <c r="A956" s="6">
        <v>124</v>
      </c>
      <c r="B956" s="11" t="s">
        <v>178</v>
      </c>
      <c r="C956" s="11" t="s">
        <v>275</v>
      </c>
      <c r="D956" s="11" t="s">
        <v>528</v>
      </c>
      <c r="E956" s="12">
        <v>16355</v>
      </c>
      <c r="F956" s="17">
        <v>43948</v>
      </c>
      <c r="G956" s="12">
        <v>43908</v>
      </c>
      <c r="H956" s="11" t="s">
        <v>78</v>
      </c>
      <c r="I956" s="14" t="s">
        <v>529</v>
      </c>
      <c r="J956" s="11" t="s">
        <v>530</v>
      </c>
      <c r="K956" s="11" t="s">
        <v>531</v>
      </c>
      <c r="L956" s="14" t="s">
        <v>82</v>
      </c>
      <c r="M956" s="11" t="s">
        <v>532</v>
      </c>
      <c r="N956" s="15" t="s">
        <v>85</v>
      </c>
      <c r="O956" s="15" t="str">
        <f>VLOOKUP(A956,Result!A:D,2,FALSE)</f>
        <v>No</v>
      </c>
      <c r="P956" s="15">
        <f>VLOOKUP(A956,Result!A:D,4,FALSE)</f>
        <v>0.49399999999999999</v>
      </c>
      <c r="Q956" s="16">
        <f>VLOOKUP(A956,Result!A:D,3,FALSE)</f>
        <v>0</v>
      </c>
      <c r="R956" s="16">
        <f>VLOOKUP(A956,Result!A:E,5,FALSE)</f>
        <v>0</v>
      </c>
      <c r="S956" s="28">
        <f>P956+Q956+R956</f>
        <v>0.49399999999999999</v>
      </c>
      <c r="T956" s="32">
        <f>SUM((Q956+R956)*60/0.1)</f>
        <v>0</v>
      </c>
      <c r="U956" s="32">
        <f>SUM(S956*60/0.1)</f>
        <v>296.39999999999998</v>
      </c>
      <c r="V956" s="33">
        <f t="shared" si="64"/>
        <v>270</v>
      </c>
      <c r="W956" s="34">
        <f t="shared" si="60"/>
        <v>566.4</v>
      </c>
      <c r="X956" s="10"/>
      <c r="Y956" s="10"/>
      <c r="Z956" s="10"/>
      <c r="AA956" s="10"/>
      <c r="AB956" s="10"/>
      <c r="AC956" s="10"/>
      <c r="AD956" s="10"/>
      <c r="AE956" s="10"/>
      <c r="AF956" s="10"/>
      <c r="AG956" s="10"/>
      <c r="AH956" s="10"/>
      <c r="AI956" s="10"/>
    </row>
    <row r="957" spans="1:35" ht="15.75" customHeight="1" x14ac:dyDescent="0.25">
      <c r="A957" s="6">
        <v>147</v>
      </c>
      <c r="B957" s="11" t="s">
        <v>178</v>
      </c>
      <c r="C957" s="11" t="s">
        <v>275</v>
      </c>
      <c r="D957" s="11" t="s">
        <v>613</v>
      </c>
      <c r="E957" s="12">
        <v>13871</v>
      </c>
      <c r="F957" s="17">
        <v>43952</v>
      </c>
      <c r="G957" s="12">
        <v>43924</v>
      </c>
      <c r="H957" s="11" t="s">
        <v>78</v>
      </c>
      <c r="I957" s="14" t="s">
        <v>614</v>
      </c>
      <c r="J957" s="11" t="s">
        <v>80</v>
      </c>
      <c r="K957" s="11" t="s">
        <v>615</v>
      </c>
      <c r="L957" s="14" t="s">
        <v>616</v>
      </c>
      <c r="M957" s="11" t="s">
        <v>617</v>
      </c>
      <c r="N957" s="15" t="s">
        <v>85</v>
      </c>
      <c r="O957" s="15" t="str">
        <f>VLOOKUP(A957,Result!A:D,2,FALSE)</f>
        <v>No</v>
      </c>
      <c r="P957" s="15">
        <f>VLOOKUP(A957,Result!A:D,4,FALSE)</f>
        <v>0.56699999999999995</v>
      </c>
      <c r="Q957" s="16">
        <f>VLOOKUP(A957,Result!A:D,3,FALSE)</f>
        <v>6.8000000000000005E-2</v>
      </c>
      <c r="R957" s="16">
        <f>VLOOKUP(A957,Result!A:E,5,FALSE)</f>
        <v>0</v>
      </c>
      <c r="S957" s="28">
        <f>P957+Q957+R957</f>
        <v>0.63500000000000001</v>
      </c>
      <c r="T957" s="32">
        <f>SUM((Q957+R957)*60/0.1)</f>
        <v>40.799999999999997</v>
      </c>
      <c r="U957" s="32">
        <f>SUM(S957*60/0.1)</f>
        <v>381</v>
      </c>
      <c r="V957" s="33">
        <f t="shared" si="64"/>
        <v>270</v>
      </c>
      <c r="W957" s="34">
        <f t="shared" si="60"/>
        <v>651</v>
      </c>
      <c r="X957" s="10"/>
      <c r="Y957" s="10"/>
      <c r="Z957" s="10"/>
      <c r="AA957" s="10"/>
      <c r="AB957" s="10"/>
      <c r="AC957" s="10"/>
      <c r="AD957" s="10"/>
      <c r="AE957" s="10"/>
      <c r="AF957" s="10"/>
      <c r="AG957" s="10"/>
      <c r="AH957" s="10"/>
      <c r="AI957" s="10"/>
    </row>
    <row r="958" spans="1:35" ht="15.75" customHeight="1" x14ac:dyDescent="0.25">
      <c r="A958" s="6">
        <v>192</v>
      </c>
      <c r="B958" s="11" t="s">
        <v>178</v>
      </c>
      <c r="C958" s="11" t="s">
        <v>275</v>
      </c>
      <c r="D958" s="11" t="s">
        <v>771</v>
      </c>
      <c r="E958" s="12">
        <v>15242</v>
      </c>
      <c r="F958" s="17">
        <v>43969</v>
      </c>
      <c r="G958" s="12">
        <v>43921</v>
      </c>
      <c r="H958" s="11" t="s">
        <v>290</v>
      </c>
      <c r="I958" s="14" t="s">
        <v>772</v>
      </c>
      <c r="J958" s="11" t="s">
        <v>773</v>
      </c>
      <c r="K958" s="11" t="s">
        <v>774</v>
      </c>
      <c r="L958" s="14" t="s">
        <v>82</v>
      </c>
      <c r="M958" s="11" t="s">
        <v>775</v>
      </c>
      <c r="N958" s="15" t="s">
        <v>85</v>
      </c>
      <c r="O958" s="15" t="str">
        <f>VLOOKUP(A958,Result!A:D,2,FALSE)</f>
        <v>No</v>
      </c>
      <c r="P958" s="15">
        <f>VLOOKUP(A958,Result!A:D,4,FALSE)</f>
        <v>1.81</v>
      </c>
      <c r="Q958" s="16">
        <f>VLOOKUP(A958,Result!A:D,3,FALSE)</f>
        <v>0</v>
      </c>
      <c r="R958" s="16">
        <f>VLOOKUP(A958,Result!A:E,5,FALSE)</f>
        <v>0.20200000000000001</v>
      </c>
      <c r="S958" s="28">
        <f>P958+Q958+R958</f>
        <v>2.012</v>
      </c>
      <c r="T958" s="32">
        <f>SUM((Q958+R958)*60/0.1)</f>
        <v>121.2</v>
      </c>
      <c r="U958" s="32">
        <f>SUM(S958*60/0.1)</f>
        <v>1207.1999999999998</v>
      </c>
      <c r="V958" s="33">
        <f t="shared" si="64"/>
        <v>270</v>
      </c>
      <c r="W958" s="34">
        <f t="shared" si="60"/>
        <v>1477.1999999999998</v>
      </c>
      <c r="X958" s="10"/>
      <c r="Y958" s="10"/>
      <c r="Z958" s="10"/>
      <c r="AA958" s="10"/>
      <c r="AB958" s="10"/>
      <c r="AC958" s="10"/>
      <c r="AD958" s="10"/>
      <c r="AE958" s="10"/>
      <c r="AF958" s="10"/>
      <c r="AG958" s="10"/>
      <c r="AH958" s="10"/>
      <c r="AI958" s="10"/>
    </row>
    <row r="959" spans="1:35" ht="15.75" customHeight="1" x14ac:dyDescent="0.25">
      <c r="A959" s="6">
        <v>205</v>
      </c>
      <c r="B959" s="11" t="s">
        <v>178</v>
      </c>
      <c r="C959" s="11" t="s">
        <v>275</v>
      </c>
      <c r="D959" s="11" t="s">
        <v>824</v>
      </c>
      <c r="E959" s="12">
        <v>19899</v>
      </c>
      <c r="F959" s="17">
        <v>43971</v>
      </c>
      <c r="G959" s="12">
        <v>43885</v>
      </c>
      <c r="H959" s="11" t="s">
        <v>78</v>
      </c>
      <c r="I959" s="14" t="s">
        <v>825</v>
      </c>
      <c r="J959" s="11" t="s">
        <v>80</v>
      </c>
      <c r="K959" s="11" t="s">
        <v>82</v>
      </c>
      <c r="L959" s="14" t="s">
        <v>826</v>
      </c>
      <c r="M959" s="11" t="s">
        <v>827</v>
      </c>
      <c r="N959" s="15" t="s">
        <v>85</v>
      </c>
      <c r="O959" s="15" t="str">
        <f>VLOOKUP(A959,Result!A:D,2,FALSE)</f>
        <v>No</v>
      </c>
      <c r="P959" s="15">
        <f>VLOOKUP(A959,Result!A:D,4,FALSE)</f>
        <v>0.42599999999999999</v>
      </c>
      <c r="Q959" s="16">
        <f>VLOOKUP(A959,Result!A:D,3,FALSE)</f>
        <v>1.1439999999999999</v>
      </c>
      <c r="R959" s="16">
        <f>VLOOKUP(A959,Result!A:E,5,FALSE)</f>
        <v>0</v>
      </c>
      <c r="S959" s="28">
        <f>P959+Q959+R959</f>
        <v>1.5699999999999998</v>
      </c>
      <c r="T959" s="32">
        <f>SUM((Q959+R959)*60/0.1)</f>
        <v>686.4</v>
      </c>
      <c r="U959" s="32">
        <f>SUM(S959*60/0.1)</f>
        <v>941.99999999999989</v>
      </c>
      <c r="V959" s="33">
        <f t="shared" si="64"/>
        <v>270</v>
      </c>
      <c r="W959" s="34">
        <f t="shared" si="60"/>
        <v>1212</v>
      </c>
      <c r="X959" s="10"/>
      <c r="Y959" s="10"/>
      <c r="Z959" s="10"/>
      <c r="AA959" s="10"/>
      <c r="AB959" s="10"/>
      <c r="AC959" s="10"/>
      <c r="AD959" s="10"/>
      <c r="AE959" s="10"/>
      <c r="AF959" s="10"/>
      <c r="AG959" s="10"/>
      <c r="AH959" s="10"/>
      <c r="AI959" s="10"/>
    </row>
    <row r="960" spans="1:35" ht="15.75" customHeight="1" x14ac:dyDescent="0.25">
      <c r="A960" s="6">
        <v>246</v>
      </c>
      <c r="B960" s="11" t="s">
        <v>178</v>
      </c>
      <c r="C960" s="11" t="s">
        <v>275</v>
      </c>
      <c r="D960" s="11" t="s">
        <v>981</v>
      </c>
      <c r="E960" s="12">
        <v>15243</v>
      </c>
      <c r="F960" s="17">
        <v>43998</v>
      </c>
      <c r="G960" s="12">
        <v>43922</v>
      </c>
      <c r="H960" s="11" t="s">
        <v>78</v>
      </c>
      <c r="I960" s="14" t="s">
        <v>982</v>
      </c>
      <c r="J960" s="11" t="s">
        <v>97</v>
      </c>
      <c r="K960" s="11" t="s">
        <v>983</v>
      </c>
      <c r="L960" s="14" t="s">
        <v>82</v>
      </c>
      <c r="M960" s="11" t="s">
        <v>984</v>
      </c>
      <c r="N960" s="15" t="s">
        <v>85</v>
      </c>
      <c r="O960" s="15" t="str">
        <f>VLOOKUP(A960,Result!A:D,2,FALSE)</f>
        <v>No</v>
      </c>
      <c r="P960" s="15">
        <f>VLOOKUP(A960,Result!A:D,4,FALSE)</f>
        <v>1.2509999999999999</v>
      </c>
      <c r="Q960" s="16">
        <f>VLOOKUP(A960,Result!A:D,3,FALSE)</f>
        <v>0</v>
      </c>
      <c r="R960" s="16">
        <f>VLOOKUP(A960,Result!A:E,5,FALSE)</f>
        <v>0</v>
      </c>
      <c r="S960" s="28">
        <f>P960+Q960+R960</f>
        <v>1.2509999999999999</v>
      </c>
      <c r="T960" s="32">
        <f>SUM((Q960+R960)*60/0.1)</f>
        <v>0</v>
      </c>
      <c r="U960" s="32">
        <f>SUM(S960*60/0.1)</f>
        <v>750.5999999999998</v>
      </c>
      <c r="V960" s="33">
        <f t="shared" si="64"/>
        <v>270</v>
      </c>
      <c r="W960" s="34">
        <f t="shared" si="60"/>
        <v>1020.5999999999998</v>
      </c>
      <c r="X960" s="10"/>
      <c r="Y960" s="10"/>
      <c r="Z960" s="10"/>
      <c r="AA960" s="10"/>
      <c r="AB960" s="10"/>
      <c r="AC960" s="10"/>
      <c r="AD960" s="10"/>
      <c r="AE960" s="10"/>
      <c r="AF960" s="10"/>
      <c r="AG960" s="10"/>
      <c r="AH960" s="10"/>
      <c r="AI960" s="10"/>
    </row>
    <row r="961" spans="1:35" ht="15.75" customHeight="1" x14ac:dyDescent="0.25">
      <c r="A961" s="6">
        <v>324</v>
      </c>
      <c r="B961" s="11" t="s">
        <v>178</v>
      </c>
      <c r="C961" s="11" t="s">
        <v>275</v>
      </c>
      <c r="D961" s="11" t="s">
        <v>1256</v>
      </c>
      <c r="E961" s="12">
        <v>17454</v>
      </c>
      <c r="F961" s="13">
        <v>44091</v>
      </c>
      <c r="G961" s="12">
        <v>43890</v>
      </c>
      <c r="H961" s="11" t="s">
        <v>78</v>
      </c>
      <c r="I961" s="14" t="s">
        <v>97</v>
      </c>
      <c r="J961" s="11" t="s">
        <v>97</v>
      </c>
      <c r="K961" s="11" t="s">
        <v>82</v>
      </c>
      <c r="L961" s="14" t="s">
        <v>82</v>
      </c>
      <c r="M961" s="11" t="s">
        <v>1257</v>
      </c>
      <c r="N961" s="15" t="s">
        <v>85</v>
      </c>
      <c r="O961" s="15" t="str">
        <f>VLOOKUP(A961,Result!A:D,2,FALSE)</f>
        <v>No</v>
      </c>
      <c r="P961" s="15">
        <f>VLOOKUP(A961,Result!A:D,4,FALSE)</f>
        <v>0</v>
      </c>
      <c r="Q961" s="16">
        <f>VLOOKUP(A961,Result!A:D,3,FALSE)</f>
        <v>0</v>
      </c>
      <c r="R961" s="16">
        <f>VLOOKUP(A961,Result!A:E,5,FALSE)</f>
        <v>0</v>
      </c>
      <c r="S961" s="28">
        <f>P961+Q961+R961</f>
        <v>0</v>
      </c>
      <c r="T961" s="32">
        <f>SUM((Q961+R961)*60/0.1)</f>
        <v>0</v>
      </c>
      <c r="U961" s="32">
        <f>SUM(S961*60/0.1)</f>
        <v>0</v>
      </c>
      <c r="V961" s="33">
        <f t="shared" si="64"/>
        <v>270</v>
      </c>
      <c r="W961" s="34">
        <f t="shared" si="60"/>
        <v>270</v>
      </c>
      <c r="X961" s="10"/>
      <c r="Y961" s="10"/>
      <c r="Z961" s="10"/>
      <c r="AA961" s="10"/>
      <c r="AB961" s="10"/>
      <c r="AC961" s="10"/>
      <c r="AD961" s="10"/>
      <c r="AE961" s="10"/>
      <c r="AF961" s="10"/>
      <c r="AG961" s="10"/>
      <c r="AH961" s="10"/>
      <c r="AI961" s="10"/>
    </row>
    <row r="962" spans="1:35" ht="15.75" customHeight="1" x14ac:dyDescent="0.25">
      <c r="A962" s="6">
        <v>334</v>
      </c>
      <c r="B962" s="11" t="s">
        <v>178</v>
      </c>
      <c r="C962" s="11" t="s">
        <v>275</v>
      </c>
      <c r="D962" s="11" t="s">
        <v>1293</v>
      </c>
      <c r="E962" s="12">
        <v>18655</v>
      </c>
      <c r="F962" s="17">
        <v>44109</v>
      </c>
      <c r="G962" s="11"/>
      <c r="H962" s="18"/>
      <c r="I962" s="14"/>
      <c r="J962" s="11"/>
      <c r="K962" s="11"/>
      <c r="L962" s="14"/>
      <c r="M962" s="11"/>
      <c r="N962" s="15" t="s">
        <v>85</v>
      </c>
      <c r="O962" s="15" t="str">
        <f>VLOOKUP(A962,Result!A:D,2,FALSE)</f>
        <v>No</v>
      </c>
      <c r="P962" s="15">
        <f>VLOOKUP(A962,Result!A:D,4,FALSE)</f>
        <v>0</v>
      </c>
      <c r="Q962" s="16">
        <f>VLOOKUP(A962,Result!A:D,3,FALSE)</f>
        <v>0</v>
      </c>
      <c r="R962" s="16">
        <f>VLOOKUP(A962,Result!A:E,5,FALSE)</f>
        <v>0</v>
      </c>
      <c r="S962" s="28">
        <f>P962+Q962+R962</f>
        <v>0</v>
      </c>
      <c r="T962" s="32">
        <f>SUM((Q962+R962)*60/0.1)</f>
        <v>0</v>
      </c>
      <c r="U962" s="32">
        <f>SUM(S962*60/0.1)</f>
        <v>0</v>
      </c>
      <c r="V962" s="33">
        <f t="shared" si="64"/>
        <v>270</v>
      </c>
      <c r="W962" s="34">
        <f t="shared" si="60"/>
        <v>270</v>
      </c>
      <c r="X962" s="10"/>
      <c r="Y962" s="10"/>
      <c r="Z962" s="10"/>
      <c r="AA962" s="10"/>
      <c r="AB962" s="10"/>
      <c r="AC962" s="10"/>
      <c r="AD962" s="10"/>
      <c r="AE962" s="10"/>
      <c r="AF962" s="10"/>
      <c r="AG962" s="10"/>
      <c r="AH962" s="10"/>
      <c r="AI962" s="10"/>
    </row>
    <row r="963" spans="1:35" ht="15.75" customHeight="1" x14ac:dyDescent="0.25">
      <c r="A963" s="6">
        <v>353</v>
      </c>
      <c r="B963" s="11" t="s">
        <v>178</v>
      </c>
      <c r="C963" s="11" t="s">
        <v>275</v>
      </c>
      <c r="D963" s="11" t="s">
        <v>1357</v>
      </c>
      <c r="E963" s="12">
        <v>24916</v>
      </c>
      <c r="F963" s="19"/>
      <c r="G963" s="12">
        <v>43918</v>
      </c>
      <c r="H963" s="11" t="s">
        <v>78</v>
      </c>
      <c r="I963" s="14" t="s">
        <v>115</v>
      </c>
      <c r="J963" s="11" t="s">
        <v>97</v>
      </c>
      <c r="K963" s="11" t="s">
        <v>82</v>
      </c>
      <c r="L963" s="14" t="s">
        <v>82</v>
      </c>
      <c r="M963" s="11" t="s">
        <v>591</v>
      </c>
      <c r="N963" s="15" t="s">
        <v>85</v>
      </c>
      <c r="O963" s="15" t="str">
        <f>VLOOKUP(A963,Result!A:D,2,FALSE)</f>
        <v>No</v>
      </c>
      <c r="P963" s="15">
        <f>VLOOKUP(A963,Result!A:D,4,FALSE)</f>
        <v>0</v>
      </c>
      <c r="Q963" s="16">
        <f>VLOOKUP(A963,Result!A:D,3,FALSE)</f>
        <v>0</v>
      </c>
      <c r="R963" s="16">
        <f>VLOOKUP(A963,Result!A:E,5,FALSE)</f>
        <v>0</v>
      </c>
      <c r="S963" s="28">
        <f>P963+Q963+R963</f>
        <v>0</v>
      </c>
      <c r="T963" s="32">
        <f>SUM((Q963+R963)*60/0.1)</f>
        <v>0</v>
      </c>
      <c r="U963" s="32">
        <f>SUM(S963*60/0.1)</f>
        <v>0</v>
      </c>
      <c r="V963" s="33">
        <f t="shared" si="64"/>
        <v>270</v>
      </c>
      <c r="W963" s="34">
        <f t="shared" si="60"/>
        <v>270</v>
      </c>
      <c r="X963" s="10"/>
      <c r="Y963" s="10"/>
      <c r="Z963" s="10"/>
      <c r="AA963" s="10"/>
      <c r="AB963" s="10"/>
      <c r="AC963" s="10"/>
      <c r="AD963" s="10"/>
      <c r="AE963" s="10"/>
      <c r="AF963" s="10"/>
      <c r="AG963" s="10"/>
      <c r="AH963" s="10"/>
      <c r="AI963" s="10"/>
    </row>
    <row r="964" spans="1:35" ht="15.75" customHeight="1" x14ac:dyDescent="0.25">
      <c r="A964" s="6">
        <v>369</v>
      </c>
      <c r="B964" s="11" t="s">
        <v>178</v>
      </c>
      <c r="C964" s="11" t="s">
        <v>275</v>
      </c>
      <c r="D964" s="11" t="s">
        <v>1421</v>
      </c>
      <c r="E964" s="12">
        <v>15751</v>
      </c>
      <c r="F964" s="19"/>
      <c r="G964" s="12">
        <v>43867</v>
      </c>
      <c r="H964" s="11" t="s">
        <v>114</v>
      </c>
      <c r="I964" s="14" t="s">
        <v>1422</v>
      </c>
      <c r="J964" s="11" t="s">
        <v>80</v>
      </c>
      <c r="K964" s="11" t="s">
        <v>1423</v>
      </c>
      <c r="L964" s="14" t="s">
        <v>82</v>
      </c>
      <c r="M964" s="11" t="s">
        <v>1424</v>
      </c>
      <c r="N964" s="15" t="s">
        <v>85</v>
      </c>
      <c r="O964" s="15" t="str">
        <f>VLOOKUP(A964,Result!A:D,2,FALSE)</f>
        <v>No</v>
      </c>
      <c r="P964" s="15">
        <f>VLOOKUP(A964,Result!A:D,4,FALSE)</f>
        <v>2.6589999999999998</v>
      </c>
      <c r="Q964" s="16">
        <f>VLOOKUP(A964,Result!A:D,3,FALSE)</f>
        <v>0</v>
      </c>
      <c r="R964" s="16">
        <f>VLOOKUP(A964,Result!A:E,5,FALSE)</f>
        <v>0</v>
      </c>
      <c r="S964" s="28">
        <f>P964+Q964+R964</f>
        <v>2.6589999999999998</v>
      </c>
      <c r="T964" s="32">
        <f>SUM((Q964+R964)*60/0.1)</f>
        <v>0</v>
      </c>
      <c r="U964" s="32">
        <f>SUM(S964*60/0.1)</f>
        <v>1595.3999999999999</v>
      </c>
      <c r="V964" s="33">
        <f t="shared" si="64"/>
        <v>270</v>
      </c>
      <c r="W964" s="34">
        <f t="shared" si="60"/>
        <v>1865.3999999999999</v>
      </c>
      <c r="X964" s="10"/>
      <c r="Y964" s="10"/>
      <c r="Z964" s="10"/>
      <c r="AA964" s="10"/>
      <c r="AB964" s="10"/>
      <c r="AC964" s="10"/>
      <c r="AD964" s="10"/>
      <c r="AE964" s="10"/>
      <c r="AF964" s="10"/>
      <c r="AG964" s="10"/>
      <c r="AH964" s="10"/>
      <c r="AI964" s="10"/>
    </row>
    <row r="965" spans="1:35" ht="15.75" customHeight="1" x14ac:dyDescent="0.25">
      <c r="A965" s="6">
        <v>389</v>
      </c>
      <c r="B965" s="11" t="s">
        <v>178</v>
      </c>
      <c r="C965" s="11" t="s">
        <v>275</v>
      </c>
      <c r="D965" s="11" t="s">
        <v>1497</v>
      </c>
      <c r="E965" s="12">
        <v>20368</v>
      </c>
      <c r="F965" s="23"/>
      <c r="G965" s="12">
        <v>43918</v>
      </c>
      <c r="H965" s="11" t="s">
        <v>78</v>
      </c>
      <c r="I965" s="14" t="s">
        <v>1498</v>
      </c>
      <c r="J965" s="11" t="s">
        <v>1499</v>
      </c>
      <c r="K965" s="11" t="s">
        <v>1500</v>
      </c>
      <c r="L965" s="14" t="s">
        <v>1501</v>
      </c>
      <c r="M965" s="11" t="s">
        <v>1502</v>
      </c>
      <c r="N965" s="15" t="s">
        <v>85</v>
      </c>
      <c r="O965" s="15" t="str">
        <f>VLOOKUP(A965,Result!A:D,2,FALSE)</f>
        <v>Yes</v>
      </c>
      <c r="P965" s="15">
        <f>VLOOKUP(A965,Result!A:D,4,FALSE)</f>
        <v>1.288</v>
      </c>
      <c r="Q965" s="16">
        <f>VLOOKUP(A965,Result!A:D,3,FALSE)</f>
        <v>0.51900000000000002</v>
      </c>
      <c r="R965" s="16">
        <f>VLOOKUP(A965,Result!A:E,5,FALSE)</f>
        <v>0</v>
      </c>
      <c r="S965" s="28">
        <f>P965+Q965+R965</f>
        <v>1.8069999999999999</v>
      </c>
      <c r="T965" s="32">
        <f>SUM((Q965+R965)*60/0.1)</f>
        <v>311.39999999999998</v>
      </c>
      <c r="U965" s="32">
        <f>SUM(S965*60/0.1)</f>
        <v>1084.2</v>
      </c>
      <c r="V965" s="33">
        <f t="shared" si="64"/>
        <v>270</v>
      </c>
      <c r="W965" s="34">
        <f t="shared" si="60"/>
        <v>1354.2</v>
      </c>
      <c r="X965" s="10"/>
      <c r="Y965" s="10"/>
      <c r="Z965" s="10"/>
      <c r="AA965" s="10"/>
      <c r="AB965" s="10"/>
      <c r="AC965" s="10"/>
      <c r="AD965" s="10"/>
      <c r="AE965" s="10"/>
      <c r="AF965" s="10"/>
      <c r="AG965" s="10"/>
      <c r="AH965" s="10"/>
      <c r="AI965" s="10"/>
    </row>
    <row r="966" spans="1:35" ht="15.75" customHeight="1" x14ac:dyDescent="0.25">
      <c r="A966" s="6">
        <v>425</v>
      </c>
      <c r="B966" s="11" t="s">
        <v>178</v>
      </c>
      <c r="C966" s="11" t="s">
        <v>275</v>
      </c>
      <c r="D966" s="11" t="s">
        <v>1598</v>
      </c>
      <c r="E966" s="12">
        <v>20010</v>
      </c>
      <c r="F966" s="19"/>
      <c r="G966" s="12">
        <v>43922</v>
      </c>
      <c r="H966" s="11" t="s">
        <v>78</v>
      </c>
      <c r="I966" s="14" t="s">
        <v>115</v>
      </c>
      <c r="J966" s="11" t="s">
        <v>97</v>
      </c>
      <c r="K966" s="11" t="s">
        <v>82</v>
      </c>
      <c r="L966" s="14" t="s">
        <v>82</v>
      </c>
      <c r="M966" s="11" t="s">
        <v>1578</v>
      </c>
      <c r="N966" s="15" t="s">
        <v>85</v>
      </c>
      <c r="O966" s="15" t="str">
        <f>VLOOKUP(A966,Result!A:D,2,FALSE)</f>
        <v>No</v>
      </c>
      <c r="P966" s="15">
        <f>VLOOKUP(A966,Result!A:D,4,FALSE)</f>
        <v>0</v>
      </c>
      <c r="Q966" s="16">
        <f>VLOOKUP(A966,Result!A:D,3,FALSE)</f>
        <v>0</v>
      </c>
      <c r="R966" s="16">
        <f>VLOOKUP(A966,Result!A:E,5,FALSE)</f>
        <v>0</v>
      </c>
      <c r="S966" s="28">
        <f>P966+Q966+R966</f>
        <v>0</v>
      </c>
      <c r="T966" s="32">
        <f>SUM((Q966+R966)*60/0.1)</f>
        <v>0</v>
      </c>
      <c r="U966" s="32">
        <f>SUM(S966*60/0.1)</f>
        <v>0</v>
      </c>
      <c r="V966" s="33">
        <f t="shared" si="64"/>
        <v>270</v>
      </c>
      <c r="W966" s="34">
        <f t="shared" si="60"/>
        <v>270</v>
      </c>
      <c r="X966" s="10"/>
      <c r="Y966" s="10"/>
      <c r="Z966" s="10"/>
      <c r="AA966" s="10"/>
      <c r="AB966" s="10"/>
      <c r="AC966" s="10"/>
      <c r="AD966" s="10"/>
      <c r="AE966" s="10"/>
      <c r="AF966" s="10"/>
      <c r="AG966" s="10"/>
      <c r="AH966" s="10"/>
      <c r="AI966" s="10"/>
    </row>
    <row r="967" spans="1:35" ht="15.75" customHeight="1" x14ac:dyDescent="0.25">
      <c r="A967" s="6">
        <v>734</v>
      </c>
      <c r="B967" s="11" t="s">
        <v>178</v>
      </c>
      <c r="C967" s="11" t="s">
        <v>1606</v>
      </c>
      <c r="D967" s="11" t="s">
        <v>2670</v>
      </c>
      <c r="E967" s="12">
        <v>10290</v>
      </c>
      <c r="F967" s="17">
        <v>43997</v>
      </c>
      <c r="G967" s="12">
        <v>43882</v>
      </c>
      <c r="H967" s="11" t="s">
        <v>114</v>
      </c>
      <c r="I967" s="14" t="s">
        <v>97</v>
      </c>
      <c r="J967" s="11" t="s">
        <v>97</v>
      </c>
      <c r="K967" s="11" t="s">
        <v>82</v>
      </c>
      <c r="L967" s="14" t="s">
        <v>82</v>
      </c>
      <c r="M967" s="11" t="s">
        <v>2671</v>
      </c>
      <c r="N967" s="15" t="s">
        <v>85</v>
      </c>
      <c r="O967" s="15" t="str">
        <f>VLOOKUP(A967,Result!A:D,2,FALSE)</f>
        <v>No</v>
      </c>
      <c r="P967" s="15">
        <f>VLOOKUP(A967,Result!A:D,4,FALSE)</f>
        <v>0</v>
      </c>
      <c r="Q967" s="16">
        <f>VLOOKUP(A967,Result!A:D,3,FALSE)</f>
        <v>0</v>
      </c>
      <c r="R967" s="16">
        <f>VLOOKUP(A967,Result!A:E,5,FALSE)</f>
        <v>0</v>
      </c>
      <c r="S967" s="28">
        <f>P967+Q967+R967</f>
        <v>0</v>
      </c>
      <c r="T967" s="32">
        <f>SUM((Q967+R967)*60/0.1)</f>
        <v>0</v>
      </c>
      <c r="U967" s="32">
        <f>SUM(S967*60/0.1)</f>
        <v>0</v>
      </c>
      <c r="V967" s="33">
        <f t="shared" si="64"/>
        <v>270</v>
      </c>
      <c r="W967" s="34">
        <f t="shared" si="60"/>
        <v>270</v>
      </c>
      <c r="X967" s="10"/>
      <c r="Y967" s="10"/>
      <c r="Z967" s="10"/>
      <c r="AA967" s="10"/>
      <c r="AB967" s="10"/>
      <c r="AC967" s="10"/>
      <c r="AD967" s="10"/>
      <c r="AE967" s="10"/>
      <c r="AF967" s="10"/>
      <c r="AG967" s="10"/>
      <c r="AH967" s="10"/>
      <c r="AI967" s="10"/>
    </row>
    <row r="968" spans="1:35" ht="15.75" customHeight="1" x14ac:dyDescent="0.25">
      <c r="A968" s="6">
        <v>735</v>
      </c>
      <c r="B968" s="11" t="s">
        <v>178</v>
      </c>
      <c r="C968" s="11" t="s">
        <v>1606</v>
      </c>
      <c r="D968" s="11" t="s">
        <v>2672</v>
      </c>
      <c r="E968" s="12">
        <v>14496</v>
      </c>
      <c r="F968" s="19"/>
      <c r="G968" s="12">
        <v>43837</v>
      </c>
      <c r="H968" s="11" t="s">
        <v>78</v>
      </c>
      <c r="I968" s="14" t="s">
        <v>2673</v>
      </c>
      <c r="J968" s="11" t="s">
        <v>2674</v>
      </c>
      <c r="K968" s="11" t="s">
        <v>2675</v>
      </c>
      <c r="L968" s="14" t="s">
        <v>82</v>
      </c>
      <c r="M968" s="11" t="s">
        <v>2676</v>
      </c>
      <c r="N968" s="15" t="s">
        <v>85</v>
      </c>
      <c r="O968" s="15" t="str">
        <f>VLOOKUP(A968,Result!A:D,2,FALSE)</f>
        <v>No</v>
      </c>
      <c r="P968" s="15">
        <f>VLOOKUP(A968,Result!A:D,4,FALSE)</f>
        <v>0.91999999999999993</v>
      </c>
      <c r="Q968" s="16">
        <f>VLOOKUP(A968,Result!A:D,3,FALSE)</f>
        <v>0</v>
      </c>
      <c r="R968" s="16">
        <f>VLOOKUP(A968,Result!A:E,5,FALSE)</f>
        <v>0</v>
      </c>
      <c r="S968" s="28">
        <f>P968+Q968+R968</f>
        <v>0.91999999999999993</v>
      </c>
      <c r="T968" s="32">
        <f>SUM((Q968+R968)*60/0.1)</f>
        <v>0</v>
      </c>
      <c r="U968" s="32">
        <f>SUM(S968*60/0.1)</f>
        <v>551.99999999999989</v>
      </c>
      <c r="V968" s="33">
        <f t="shared" si="64"/>
        <v>270</v>
      </c>
      <c r="W968" s="34">
        <f t="shared" si="60"/>
        <v>821.99999999999989</v>
      </c>
      <c r="X968" s="10"/>
      <c r="Y968" s="10"/>
      <c r="Z968" s="10"/>
      <c r="AA968" s="10"/>
      <c r="AB968" s="10"/>
      <c r="AC968" s="10"/>
      <c r="AD968" s="10"/>
      <c r="AE968" s="10"/>
      <c r="AF968" s="10"/>
      <c r="AG968" s="10"/>
      <c r="AH968" s="10"/>
      <c r="AI968" s="10"/>
    </row>
    <row r="969" spans="1:35" ht="15.75" customHeight="1" x14ac:dyDescent="0.25">
      <c r="A969" s="6">
        <v>736</v>
      </c>
      <c r="B969" s="11" t="s">
        <v>178</v>
      </c>
      <c r="C969" s="11" t="s">
        <v>1606</v>
      </c>
      <c r="D969" s="11" t="s">
        <v>2677</v>
      </c>
      <c r="E969" s="12">
        <v>20521</v>
      </c>
      <c r="F969" s="17">
        <v>44000</v>
      </c>
      <c r="G969" s="12">
        <v>43837</v>
      </c>
      <c r="H969" s="11" t="s">
        <v>78</v>
      </c>
      <c r="I969" s="14" t="s">
        <v>2678</v>
      </c>
      <c r="J969" s="11" t="s">
        <v>2679</v>
      </c>
      <c r="K969" s="11" t="s">
        <v>82</v>
      </c>
      <c r="L969" s="14" t="s">
        <v>82</v>
      </c>
      <c r="M969" s="11" t="s">
        <v>94</v>
      </c>
      <c r="N969" s="15" t="s">
        <v>85</v>
      </c>
      <c r="O969" s="15" t="str">
        <f>VLOOKUP(A969,Result!A:D,2,FALSE)</f>
        <v>No</v>
      </c>
      <c r="P969" s="15">
        <f>VLOOKUP(A969,Result!A:D,4,FALSE)</f>
        <v>1.054</v>
      </c>
      <c r="Q969" s="16">
        <f>VLOOKUP(A969,Result!A:D,3,FALSE)</f>
        <v>0</v>
      </c>
      <c r="R969" s="16">
        <f>VLOOKUP(A969,Result!A:E,5,FALSE)</f>
        <v>0</v>
      </c>
      <c r="S969" s="28">
        <f>P969+Q969+R969</f>
        <v>1.054</v>
      </c>
      <c r="T969" s="32">
        <f>SUM((Q969+R969)*60/0.1)</f>
        <v>0</v>
      </c>
      <c r="U969" s="32">
        <f>SUM(S969*60/0.1)</f>
        <v>632.4</v>
      </c>
      <c r="V969" s="33">
        <f t="shared" si="64"/>
        <v>270</v>
      </c>
      <c r="W969" s="34">
        <f t="shared" si="60"/>
        <v>902.4</v>
      </c>
      <c r="X969" s="10"/>
      <c r="Y969" s="10"/>
      <c r="Z969" s="10"/>
      <c r="AA969" s="10"/>
      <c r="AB969" s="10"/>
      <c r="AC969" s="10"/>
      <c r="AD969" s="10"/>
      <c r="AE969" s="10"/>
      <c r="AF969" s="10"/>
      <c r="AG969" s="10"/>
      <c r="AH969" s="10"/>
      <c r="AI969" s="10"/>
    </row>
    <row r="970" spans="1:35" ht="15.75" customHeight="1" x14ac:dyDescent="0.25">
      <c r="A970" s="6">
        <v>737</v>
      </c>
      <c r="B970" s="11" t="s">
        <v>178</v>
      </c>
      <c r="C970" s="11" t="s">
        <v>1606</v>
      </c>
      <c r="D970" s="11" t="s">
        <v>2680</v>
      </c>
      <c r="E970" s="12">
        <v>18660</v>
      </c>
      <c r="F970" s="17">
        <v>44000</v>
      </c>
      <c r="G970" s="12">
        <v>43837</v>
      </c>
      <c r="H970" s="11" t="s">
        <v>78</v>
      </c>
      <c r="I970" s="14" t="s">
        <v>2681</v>
      </c>
      <c r="J970" s="11" t="s">
        <v>80</v>
      </c>
      <c r="K970" s="11" t="s">
        <v>82</v>
      </c>
      <c r="L970" s="14" t="s">
        <v>82</v>
      </c>
      <c r="M970" s="11" t="s">
        <v>94</v>
      </c>
      <c r="N970" s="15" t="s">
        <v>85</v>
      </c>
      <c r="O970" s="15" t="str">
        <f>VLOOKUP(A970,Result!A:D,2,FALSE)</f>
        <v>No</v>
      </c>
      <c r="P970" s="15">
        <f>VLOOKUP(A970,Result!A:D,4,FALSE)</f>
        <v>0.35299999999999998</v>
      </c>
      <c r="Q970" s="16">
        <f>VLOOKUP(A970,Result!A:D,3,FALSE)</f>
        <v>0</v>
      </c>
      <c r="R970" s="16">
        <f>VLOOKUP(A970,Result!A:E,5,FALSE)</f>
        <v>0</v>
      </c>
      <c r="S970" s="28">
        <f>P970+Q970+R970</f>
        <v>0.35299999999999998</v>
      </c>
      <c r="T970" s="32">
        <f>SUM((Q970+R970)*60/0.1)</f>
        <v>0</v>
      </c>
      <c r="U970" s="32">
        <f>SUM(S970*60/0.1)</f>
        <v>211.79999999999998</v>
      </c>
      <c r="V970" s="33">
        <f t="shared" si="64"/>
        <v>270</v>
      </c>
      <c r="W970" s="34">
        <f t="shared" si="60"/>
        <v>481.79999999999995</v>
      </c>
      <c r="X970" s="10"/>
      <c r="Y970" s="10"/>
      <c r="Z970" s="10"/>
      <c r="AA970" s="10"/>
      <c r="AB970" s="10"/>
      <c r="AC970" s="10"/>
      <c r="AD970" s="10"/>
      <c r="AE970" s="10"/>
      <c r="AF970" s="10"/>
      <c r="AG970" s="10"/>
      <c r="AH970" s="10"/>
      <c r="AI970" s="10"/>
    </row>
    <row r="971" spans="1:35" ht="15.75" customHeight="1" x14ac:dyDescent="0.25">
      <c r="A971" s="6">
        <v>738</v>
      </c>
      <c r="B971" s="11" t="s">
        <v>178</v>
      </c>
      <c r="C971" s="11" t="s">
        <v>1606</v>
      </c>
      <c r="D971" s="11" t="s">
        <v>2682</v>
      </c>
      <c r="E971" s="12">
        <v>30179</v>
      </c>
      <c r="F971" s="17">
        <v>44061</v>
      </c>
      <c r="G971" s="12">
        <v>43882</v>
      </c>
      <c r="H971" s="11" t="s">
        <v>114</v>
      </c>
      <c r="I971" s="14" t="s">
        <v>97</v>
      </c>
      <c r="J971" s="11" t="s">
        <v>97</v>
      </c>
      <c r="K971" s="11" t="s">
        <v>82</v>
      </c>
      <c r="L971" s="14" t="s">
        <v>2683</v>
      </c>
      <c r="M971" s="11" t="s">
        <v>2684</v>
      </c>
      <c r="N971" s="15" t="s">
        <v>85</v>
      </c>
      <c r="O971" s="15" t="str">
        <f>VLOOKUP(A971,Result!A:D,2,FALSE)</f>
        <v>No</v>
      </c>
      <c r="P971" s="15">
        <f>VLOOKUP(A971,Result!A:D,4,FALSE)</f>
        <v>0</v>
      </c>
      <c r="Q971" s="16">
        <f>VLOOKUP(A971,Result!A:D,3,FALSE)</f>
        <v>0.36799999999999999</v>
      </c>
      <c r="R971" s="16">
        <f>VLOOKUP(A971,Result!A:E,5,FALSE)</f>
        <v>0</v>
      </c>
      <c r="S971" s="28">
        <f>P971+Q971+R971</f>
        <v>0.36799999999999999</v>
      </c>
      <c r="T971" s="32">
        <f>SUM((Q971+R971)*60/0.1)</f>
        <v>220.79999999999998</v>
      </c>
      <c r="U971" s="32">
        <f>SUM(S971*60/0.1)</f>
        <v>220.79999999999998</v>
      </c>
      <c r="V971" s="33">
        <f t="shared" si="64"/>
        <v>270</v>
      </c>
      <c r="W971" s="34">
        <f t="shared" si="60"/>
        <v>490.79999999999995</v>
      </c>
      <c r="X971" s="10"/>
      <c r="Y971" s="10"/>
      <c r="Z971" s="10"/>
      <c r="AA971" s="10"/>
      <c r="AB971" s="10"/>
      <c r="AC971" s="10"/>
      <c r="AD971" s="10"/>
      <c r="AE971" s="10"/>
      <c r="AF971" s="10"/>
      <c r="AG971" s="10"/>
      <c r="AH971" s="10"/>
      <c r="AI971" s="10"/>
    </row>
    <row r="972" spans="1:35" ht="15.75" customHeight="1" x14ac:dyDescent="0.25">
      <c r="A972" s="6">
        <v>739</v>
      </c>
      <c r="B972" s="11" t="s">
        <v>178</v>
      </c>
      <c r="C972" s="11" t="s">
        <v>1606</v>
      </c>
      <c r="D972" s="11" t="s">
        <v>2685</v>
      </c>
      <c r="E972" s="12">
        <v>19631</v>
      </c>
      <c r="F972" s="17">
        <v>43971</v>
      </c>
      <c r="G972" s="12">
        <v>43882</v>
      </c>
      <c r="H972" s="11" t="s">
        <v>114</v>
      </c>
      <c r="I972" s="14" t="s">
        <v>97</v>
      </c>
      <c r="J972" s="11" t="s">
        <v>97</v>
      </c>
      <c r="K972" s="11" t="s">
        <v>82</v>
      </c>
      <c r="L972" s="14" t="s">
        <v>2686</v>
      </c>
      <c r="M972" s="11"/>
      <c r="N972" s="15" t="s">
        <v>85</v>
      </c>
      <c r="O972" s="15" t="str">
        <f>VLOOKUP(A972,Result!A:D,2,FALSE)</f>
        <v>No</v>
      </c>
      <c r="P972" s="15">
        <f>VLOOKUP(A972,Result!A:D,4,FALSE)</f>
        <v>0</v>
      </c>
      <c r="Q972" s="16">
        <f>VLOOKUP(A972,Result!A:D,3,FALSE)</f>
        <v>0.35299999999999998</v>
      </c>
      <c r="R972" s="16">
        <f>VLOOKUP(A972,Result!A:E,5,FALSE)</f>
        <v>0</v>
      </c>
      <c r="S972" s="28">
        <f>P972+Q972+R972</f>
        <v>0.35299999999999998</v>
      </c>
      <c r="T972" s="32">
        <f>SUM((Q972+R972)*60/0.1)</f>
        <v>211.79999999999998</v>
      </c>
      <c r="U972" s="32">
        <f>SUM(S972*60/0.1)</f>
        <v>211.79999999999998</v>
      </c>
      <c r="V972" s="33">
        <f t="shared" si="64"/>
        <v>270</v>
      </c>
      <c r="W972" s="34">
        <f t="shared" si="60"/>
        <v>481.79999999999995</v>
      </c>
      <c r="X972" s="10"/>
      <c r="Y972" s="10"/>
      <c r="Z972" s="10"/>
      <c r="AA972" s="10"/>
      <c r="AB972" s="10"/>
      <c r="AC972" s="10"/>
      <c r="AD972" s="10"/>
      <c r="AE972" s="10"/>
      <c r="AF972" s="10"/>
      <c r="AG972" s="10"/>
      <c r="AH972" s="10"/>
      <c r="AI972" s="10"/>
    </row>
    <row r="973" spans="1:35" ht="15.75" customHeight="1" x14ac:dyDescent="0.25">
      <c r="A973" s="6">
        <v>740</v>
      </c>
      <c r="B973" s="11" t="s">
        <v>178</v>
      </c>
      <c r="C973" s="11" t="s">
        <v>1606</v>
      </c>
      <c r="D973" s="11" t="s">
        <v>2687</v>
      </c>
      <c r="E973" s="12">
        <v>19958</v>
      </c>
      <c r="F973" s="17">
        <v>43983</v>
      </c>
      <c r="G973" s="12">
        <v>43882</v>
      </c>
      <c r="H973" s="11" t="s">
        <v>114</v>
      </c>
      <c r="I973" s="14" t="s">
        <v>97</v>
      </c>
      <c r="J973" s="11" t="s">
        <v>97</v>
      </c>
      <c r="K973" s="11" t="s">
        <v>82</v>
      </c>
      <c r="L973" s="14" t="s">
        <v>2688</v>
      </c>
      <c r="M973" s="11" t="s">
        <v>1811</v>
      </c>
      <c r="N973" s="15" t="s">
        <v>85</v>
      </c>
      <c r="O973" s="15" t="str">
        <f>VLOOKUP(A973,Result!A:D,2,FALSE)</f>
        <v>No</v>
      </c>
      <c r="P973" s="15">
        <f>VLOOKUP(A973,Result!A:D,4,FALSE)</f>
        <v>0</v>
      </c>
      <c r="Q973" s="16">
        <f>VLOOKUP(A973,Result!A:D,3,FALSE)</f>
        <v>0.79400000000000004</v>
      </c>
      <c r="R973" s="16">
        <f>VLOOKUP(A973,Result!A:E,5,FALSE)</f>
        <v>0</v>
      </c>
      <c r="S973" s="28">
        <f>P973+Q973+R973</f>
        <v>0.79400000000000004</v>
      </c>
      <c r="T973" s="32">
        <f>SUM((Q973+R973)*60/0.1)</f>
        <v>476.4</v>
      </c>
      <c r="U973" s="32">
        <f>SUM(S973*60/0.1)</f>
        <v>476.4</v>
      </c>
      <c r="V973" s="33">
        <f t="shared" si="64"/>
        <v>270</v>
      </c>
      <c r="W973" s="34">
        <f t="shared" si="60"/>
        <v>746.4</v>
      </c>
      <c r="X973" s="10"/>
      <c r="Y973" s="10"/>
      <c r="Z973" s="10"/>
      <c r="AA973" s="10"/>
      <c r="AB973" s="10"/>
      <c r="AC973" s="10"/>
      <c r="AD973" s="10"/>
      <c r="AE973" s="10"/>
      <c r="AF973" s="10"/>
      <c r="AG973" s="10"/>
      <c r="AH973" s="10"/>
      <c r="AI973" s="10"/>
    </row>
    <row r="974" spans="1:35" ht="15.75" customHeight="1" x14ac:dyDescent="0.25">
      <c r="A974" s="6">
        <v>741</v>
      </c>
      <c r="B974" s="11" t="s">
        <v>178</v>
      </c>
      <c r="C974" s="11" t="s">
        <v>1606</v>
      </c>
      <c r="D974" s="11" t="s">
        <v>2689</v>
      </c>
      <c r="E974" s="12">
        <v>19808</v>
      </c>
      <c r="F974" s="17">
        <v>43949</v>
      </c>
      <c r="G974" s="12">
        <v>43882</v>
      </c>
      <c r="H974" s="11" t="s">
        <v>114</v>
      </c>
      <c r="I974" s="14" t="s">
        <v>97</v>
      </c>
      <c r="J974" s="11" t="s">
        <v>97</v>
      </c>
      <c r="K974" s="11" t="s">
        <v>82</v>
      </c>
      <c r="L974" s="14" t="s">
        <v>2690</v>
      </c>
      <c r="M974" s="11" t="s">
        <v>2691</v>
      </c>
      <c r="N974" s="15" t="s">
        <v>85</v>
      </c>
      <c r="O974" s="15" t="str">
        <f>VLOOKUP(A974,Result!A:D,2,FALSE)</f>
        <v>No</v>
      </c>
      <c r="P974" s="15">
        <f>VLOOKUP(A974,Result!A:D,4,FALSE)</f>
        <v>0</v>
      </c>
      <c r="Q974" s="16">
        <f>VLOOKUP(A974,Result!A:D,3,FALSE)</f>
        <v>1.1339999999999999</v>
      </c>
      <c r="R974" s="16">
        <f>VLOOKUP(A974,Result!A:E,5,FALSE)</f>
        <v>0</v>
      </c>
      <c r="S974" s="28">
        <f>P974+Q974+R974</f>
        <v>1.1339999999999999</v>
      </c>
      <c r="T974" s="32">
        <f>SUM((Q974+R974)*60/0.1)</f>
        <v>680.39999999999986</v>
      </c>
      <c r="U974" s="32">
        <f>SUM(S974*60/0.1)</f>
        <v>680.39999999999986</v>
      </c>
      <c r="V974" s="33">
        <f t="shared" si="64"/>
        <v>270</v>
      </c>
      <c r="W974" s="34">
        <f t="shared" si="60"/>
        <v>950.39999999999986</v>
      </c>
      <c r="X974" s="10"/>
      <c r="Y974" s="10"/>
      <c r="Z974" s="10"/>
      <c r="AA974" s="10"/>
      <c r="AB974" s="10"/>
      <c r="AC974" s="10"/>
      <c r="AD974" s="10"/>
      <c r="AE974" s="10"/>
      <c r="AF974" s="10"/>
      <c r="AG974" s="10"/>
      <c r="AH974" s="10"/>
      <c r="AI974" s="10"/>
    </row>
    <row r="975" spans="1:35" ht="15.75" customHeight="1" x14ac:dyDescent="0.25">
      <c r="A975" s="6">
        <v>742</v>
      </c>
      <c r="B975" s="11" t="s">
        <v>178</v>
      </c>
      <c r="C975" s="11" t="s">
        <v>1606</v>
      </c>
      <c r="D975" s="11" t="s">
        <v>2692</v>
      </c>
      <c r="E975" s="12">
        <v>16496</v>
      </c>
      <c r="F975" s="17">
        <v>43951</v>
      </c>
      <c r="G975" s="12">
        <v>43845</v>
      </c>
      <c r="H975" s="11" t="s">
        <v>78</v>
      </c>
      <c r="I975" s="14" t="s">
        <v>2693</v>
      </c>
      <c r="J975" s="11" t="s">
        <v>2694</v>
      </c>
      <c r="K975" s="11" t="s">
        <v>2695</v>
      </c>
      <c r="L975" s="14" t="s">
        <v>2696</v>
      </c>
      <c r="M975" s="11" t="s">
        <v>2697</v>
      </c>
      <c r="N975" s="15" t="s">
        <v>85</v>
      </c>
      <c r="O975" s="15" t="str">
        <f>VLOOKUP(A975,Result!A:D,2,FALSE)</f>
        <v>No</v>
      </c>
      <c r="P975" s="15">
        <f>VLOOKUP(A975,Result!A:D,4,FALSE)</f>
        <v>2.9609999999999999</v>
      </c>
      <c r="Q975" s="16">
        <f>VLOOKUP(A975,Result!A:D,3,FALSE)</f>
        <v>0.307</v>
      </c>
      <c r="R975" s="16">
        <f>VLOOKUP(A975,Result!A:E,5,FALSE)</f>
        <v>0.46500000000000002</v>
      </c>
      <c r="S975" s="28">
        <f>P975+Q975+R975</f>
        <v>3.7329999999999997</v>
      </c>
      <c r="T975" s="32">
        <f>SUM((Q975+R975)*60/0.1)</f>
        <v>463.2</v>
      </c>
      <c r="U975" s="32">
        <f>SUM(S975*60/0.1)</f>
        <v>2239.7999999999997</v>
      </c>
      <c r="V975" s="33">
        <f t="shared" si="64"/>
        <v>270</v>
      </c>
      <c r="W975" s="34">
        <f t="shared" si="60"/>
        <v>2509.7999999999997</v>
      </c>
      <c r="X975" s="10"/>
      <c r="Y975" s="10"/>
      <c r="Z975" s="10"/>
      <c r="AA975" s="10"/>
      <c r="AB975" s="10"/>
      <c r="AC975" s="10"/>
      <c r="AD975" s="10"/>
      <c r="AE975" s="10"/>
      <c r="AF975" s="10"/>
      <c r="AG975" s="10"/>
      <c r="AH975" s="10"/>
      <c r="AI975" s="10"/>
    </row>
    <row r="976" spans="1:35" ht="15.75" customHeight="1" x14ac:dyDescent="0.25">
      <c r="A976" s="6">
        <v>743</v>
      </c>
      <c r="B976" s="11" t="s">
        <v>178</v>
      </c>
      <c r="C976" s="11" t="s">
        <v>1606</v>
      </c>
      <c r="D976" s="11" t="s">
        <v>2698</v>
      </c>
      <c r="E976" s="12">
        <v>19331</v>
      </c>
      <c r="F976" s="17">
        <v>43986</v>
      </c>
      <c r="G976" s="12">
        <v>43882</v>
      </c>
      <c r="H976" s="11" t="s">
        <v>114</v>
      </c>
      <c r="I976" s="14" t="s">
        <v>2699</v>
      </c>
      <c r="J976" s="11" t="s">
        <v>80</v>
      </c>
      <c r="K976" s="11" t="s">
        <v>82</v>
      </c>
      <c r="L976" s="14" t="s">
        <v>82</v>
      </c>
      <c r="M976" s="11"/>
      <c r="N976" s="15" t="s">
        <v>85</v>
      </c>
      <c r="O976" s="15" t="str">
        <f>VLOOKUP(A976,Result!A:D,2,FALSE)</f>
        <v>No</v>
      </c>
      <c r="P976" s="15">
        <f>VLOOKUP(A976,Result!A:D,4,FALSE)</f>
        <v>1.3959999999999999</v>
      </c>
      <c r="Q976" s="16">
        <f>VLOOKUP(A976,Result!A:D,3,FALSE)</f>
        <v>0</v>
      </c>
      <c r="R976" s="16">
        <f>VLOOKUP(A976,Result!A:E,5,FALSE)</f>
        <v>0</v>
      </c>
      <c r="S976" s="28">
        <f>P976+Q976+R976</f>
        <v>1.3959999999999999</v>
      </c>
      <c r="T976" s="32">
        <f>SUM((Q976+R976)*60/0.1)</f>
        <v>0</v>
      </c>
      <c r="U976" s="32">
        <f>SUM(S976*60/0.1)</f>
        <v>837.59999999999991</v>
      </c>
      <c r="V976" s="33">
        <f t="shared" si="64"/>
        <v>270</v>
      </c>
      <c r="W976" s="34">
        <f t="shared" ref="W976:W1039" si="65">SUM(U976+V976)</f>
        <v>1107.5999999999999</v>
      </c>
      <c r="X976" s="10"/>
      <c r="Y976" s="10"/>
      <c r="Z976" s="10"/>
      <c r="AA976" s="10"/>
      <c r="AB976" s="10"/>
      <c r="AC976" s="10"/>
      <c r="AD976" s="10"/>
      <c r="AE976" s="10"/>
      <c r="AF976" s="10"/>
      <c r="AG976" s="10"/>
      <c r="AH976" s="10"/>
      <c r="AI976" s="10"/>
    </row>
    <row r="977" spans="1:35" ht="15.75" customHeight="1" x14ac:dyDescent="0.25">
      <c r="A977" s="6">
        <v>744</v>
      </c>
      <c r="B977" s="11" t="s">
        <v>178</v>
      </c>
      <c r="C977" s="11" t="s">
        <v>1606</v>
      </c>
      <c r="D977" s="11" t="s">
        <v>2700</v>
      </c>
      <c r="E977" s="12">
        <v>19626</v>
      </c>
      <c r="F977" s="17">
        <v>44035</v>
      </c>
      <c r="G977" s="12">
        <v>43838</v>
      </c>
      <c r="H977" s="11" t="s">
        <v>78</v>
      </c>
      <c r="I977" s="14" t="s">
        <v>2701</v>
      </c>
      <c r="J977" s="11" t="s">
        <v>80</v>
      </c>
      <c r="K977" s="11" t="s">
        <v>82</v>
      </c>
      <c r="L977" s="14"/>
      <c r="M977" s="11"/>
      <c r="N977" s="15" t="s">
        <v>85</v>
      </c>
      <c r="O977" s="15" t="str">
        <f>VLOOKUP(A977,Result!A:D,2,FALSE)</f>
        <v>No</v>
      </c>
      <c r="P977" s="15">
        <f>VLOOKUP(A977,Result!A:D,4,FALSE)</f>
        <v>0.67799999999999994</v>
      </c>
      <c r="Q977" s="16">
        <f>VLOOKUP(A977,Result!A:D,3,FALSE)</f>
        <v>0</v>
      </c>
      <c r="R977" s="16">
        <f>VLOOKUP(A977,Result!A:E,5,FALSE)</f>
        <v>0</v>
      </c>
      <c r="S977" s="28">
        <f>P977+Q977+R977</f>
        <v>0.67799999999999994</v>
      </c>
      <c r="T977" s="32">
        <f>SUM((Q977+R977)*60/0.1)</f>
        <v>0</v>
      </c>
      <c r="U977" s="32">
        <f>SUM(S977*60/0.1)</f>
        <v>406.7999999999999</v>
      </c>
      <c r="V977" s="33">
        <f t="shared" si="64"/>
        <v>270</v>
      </c>
      <c r="W977" s="34">
        <f t="shared" si="65"/>
        <v>676.8</v>
      </c>
      <c r="X977" s="10"/>
      <c r="Y977" s="10"/>
      <c r="Z977" s="10"/>
      <c r="AA977" s="10"/>
      <c r="AB977" s="10"/>
      <c r="AC977" s="10"/>
      <c r="AD977" s="10"/>
      <c r="AE977" s="10"/>
      <c r="AF977" s="10"/>
      <c r="AG977" s="10"/>
      <c r="AH977" s="10"/>
      <c r="AI977" s="10"/>
    </row>
    <row r="978" spans="1:35" ht="15.75" customHeight="1" x14ac:dyDescent="0.25">
      <c r="A978" s="6">
        <v>745</v>
      </c>
      <c r="B978" s="11" t="s">
        <v>178</v>
      </c>
      <c r="C978" s="11" t="s">
        <v>1606</v>
      </c>
      <c r="D978" s="11" t="s">
        <v>2702</v>
      </c>
      <c r="E978" s="12">
        <v>18253</v>
      </c>
      <c r="F978" s="17">
        <v>43950</v>
      </c>
      <c r="G978" s="12">
        <v>43882</v>
      </c>
      <c r="H978" s="11" t="s">
        <v>114</v>
      </c>
      <c r="I978" s="14" t="s">
        <v>97</v>
      </c>
      <c r="J978" s="11" t="s">
        <v>97</v>
      </c>
      <c r="K978" s="11" t="s">
        <v>82</v>
      </c>
      <c r="L978" s="14" t="s">
        <v>82</v>
      </c>
      <c r="M978" s="11" t="s">
        <v>2703</v>
      </c>
      <c r="N978" s="15" t="s">
        <v>85</v>
      </c>
      <c r="O978" s="15" t="str">
        <f>VLOOKUP(A978,Result!A:D,2,FALSE)</f>
        <v>No</v>
      </c>
      <c r="P978" s="15">
        <f>VLOOKUP(A978,Result!A:D,4,FALSE)</f>
        <v>0</v>
      </c>
      <c r="Q978" s="16">
        <f>VLOOKUP(A978,Result!A:D,3,FALSE)</f>
        <v>0</v>
      </c>
      <c r="R978" s="16">
        <f>VLOOKUP(A978,Result!A:E,5,FALSE)</f>
        <v>0</v>
      </c>
      <c r="S978" s="28">
        <f>P978+Q978+R978</f>
        <v>0</v>
      </c>
      <c r="T978" s="32">
        <f>SUM((Q978+R978)*60/0.1)</f>
        <v>0</v>
      </c>
      <c r="U978" s="32">
        <f>SUM(S978*60/0.1)</f>
        <v>0</v>
      </c>
      <c r="V978" s="33">
        <f t="shared" si="64"/>
        <v>270</v>
      </c>
      <c r="W978" s="34">
        <f t="shared" si="65"/>
        <v>270</v>
      </c>
      <c r="X978" s="10"/>
      <c r="Y978" s="10"/>
      <c r="Z978" s="10"/>
      <c r="AA978" s="10"/>
      <c r="AB978" s="10"/>
      <c r="AC978" s="10"/>
      <c r="AD978" s="10"/>
      <c r="AE978" s="10"/>
      <c r="AF978" s="10"/>
      <c r="AG978" s="10"/>
      <c r="AH978" s="10"/>
      <c r="AI978" s="10"/>
    </row>
    <row r="979" spans="1:35" ht="15.75" customHeight="1" x14ac:dyDescent="0.25">
      <c r="A979" s="6">
        <v>746</v>
      </c>
      <c r="B979" s="11" t="s">
        <v>178</v>
      </c>
      <c r="C979" s="11" t="s">
        <v>1606</v>
      </c>
      <c r="D979" s="11" t="s">
        <v>2704</v>
      </c>
      <c r="E979" s="12">
        <v>27577</v>
      </c>
      <c r="F979" s="17">
        <v>43963</v>
      </c>
      <c r="G979" s="12">
        <v>43902</v>
      </c>
      <c r="H979" s="11" t="s">
        <v>114</v>
      </c>
      <c r="I979" s="14" t="s">
        <v>115</v>
      </c>
      <c r="J979" s="11"/>
      <c r="K979" s="11"/>
      <c r="L979" s="14"/>
      <c r="M979" s="11"/>
      <c r="N979" s="15" t="s">
        <v>85</v>
      </c>
      <c r="O979" s="15" t="str">
        <f>VLOOKUP(A979,Result!A:D,2,FALSE)</f>
        <v>No</v>
      </c>
      <c r="P979" s="15">
        <f>VLOOKUP(A979,Result!A:D,4,FALSE)</f>
        <v>0</v>
      </c>
      <c r="Q979" s="16">
        <f>VLOOKUP(A979,Result!A:D,3,FALSE)</f>
        <v>0</v>
      </c>
      <c r="R979" s="16">
        <f>VLOOKUP(A979,Result!A:E,5,FALSE)</f>
        <v>0</v>
      </c>
      <c r="S979" s="28">
        <f>P979+Q979+R979</f>
        <v>0</v>
      </c>
      <c r="T979" s="32">
        <f>SUM((Q979+R979)*60/0.1)</f>
        <v>0</v>
      </c>
      <c r="U979" s="32">
        <f>SUM(S979*60/0.1)</f>
        <v>0</v>
      </c>
      <c r="V979" s="33">
        <f t="shared" si="64"/>
        <v>270</v>
      </c>
      <c r="W979" s="34">
        <f t="shared" si="65"/>
        <v>270</v>
      </c>
      <c r="X979" s="10"/>
      <c r="Y979" s="10"/>
      <c r="Z979" s="10"/>
      <c r="AA979" s="10"/>
      <c r="AB979" s="10"/>
      <c r="AC979" s="10"/>
      <c r="AD979" s="10"/>
      <c r="AE979" s="10"/>
      <c r="AF979" s="10"/>
      <c r="AG979" s="10"/>
      <c r="AH979" s="10"/>
      <c r="AI979" s="10"/>
    </row>
    <row r="980" spans="1:35" ht="15.75" customHeight="1" x14ac:dyDescent="0.25">
      <c r="A980" s="6">
        <v>747</v>
      </c>
      <c r="B980" s="11" t="s">
        <v>178</v>
      </c>
      <c r="C980" s="11" t="s">
        <v>1619</v>
      </c>
      <c r="D980" s="11" t="s">
        <v>2705</v>
      </c>
      <c r="E980" s="12">
        <v>14607</v>
      </c>
      <c r="F980" s="17">
        <v>43950</v>
      </c>
      <c r="G980" s="12">
        <v>43902</v>
      </c>
      <c r="H980" s="11" t="s">
        <v>114</v>
      </c>
      <c r="I980" s="14" t="s">
        <v>2706</v>
      </c>
      <c r="J980" s="11" t="s">
        <v>80</v>
      </c>
      <c r="K980" s="11" t="s">
        <v>2120</v>
      </c>
      <c r="L980" s="14" t="s">
        <v>82</v>
      </c>
      <c r="M980" s="11" t="s">
        <v>2707</v>
      </c>
      <c r="N980" s="15" t="s">
        <v>85</v>
      </c>
      <c r="O980" s="15" t="str">
        <f>VLOOKUP(A980,Result!A:D,2,FALSE)</f>
        <v>No</v>
      </c>
      <c r="P980" s="15">
        <f>VLOOKUP(A980,Result!A:D,4,FALSE)</f>
        <v>0.77100000000000013</v>
      </c>
      <c r="Q980" s="16">
        <f>VLOOKUP(A980,Result!A:D,3,FALSE)</f>
        <v>0</v>
      </c>
      <c r="R980" s="16">
        <f>VLOOKUP(A980,Result!A:E,5,FALSE)</f>
        <v>0</v>
      </c>
      <c r="S980" s="28">
        <f>P980+Q980+R980</f>
        <v>0.77100000000000013</v>
      </c>
      <c r="T980" s="32">
        <f>SUM((Q980+R980)*60/0.1)</f>
        <v>0</v>
      </c>
      <c r="U980" s="32">
        <f>SUM(S980*60/0.1)</f>
        <v>462.6</v>
      </c>
      <c r="V980" s="33">
        <f t="shared" si="64"/>
        <v>270</v>
      </c>
      <c r="W980" s="34">
        <f t="shared" si="65"/>
        <v>732.6</v>
      </c>
      <c r="X980" s="10"/>
      <c r="Y980" s="10"/>
      <c r="Z980" s="10"/>
      <c r="AA980" s="10"/>
      <c r="AB980" s="10"/>
      <c r="AC980" s="10"/>
      <c r="AD980" s="10"/>
      <c r="AE980" s="10"/>
      <c r="AF980" s="10"/>
      <c r="AG980" s="10"/>
      <c r="AH980" s="10"/>
      <c r="AI980" s="10"/>
    </row>
    <row r="981" spans="1:35" ht="15.75" customHeight="1" x14ac:dyDescent="0.25">
      <c r="A981" s="6">
        <v>748</v>
      </c>
      <c r="B981" s="11" t="s">
        <v>178</v>
      </c>
      <c r="C981" s="11" t="s">
        <v>1619</v>
      </c>
      <c r="D981" s="11" t="s">
        <v>2708</v>
      </c>
      <c r="E981" s="12">
        <v>19091</v>
      </c>
      <c r="F981" s="17">
        <v>43964</v>
      </c>
      <c r="G981" s="12">
        <v>43882</v>
      </c>
      <c r="H981" s="11" t="s">
        <v>114</v>
      </c>
      <c r="I981" s="14" t="s">
        <v>2709</v>
      </c>
      <c r="J981" s="11" t="s">
        <v>2710</v>
      </c>
      <c r="K981" s="11" t="s">
        <v>82</v>
      </c>
      <c r="L981" s="14" t="s">
        <v>82</v>
      </c>
      <c r="M981" s="11"/>
      <c r="N981" s="15" t="s">
        <v>85</v>
      </c>
      <c r="O981" s="15" t="str">
        <f>VLOOKUP(A981,Result!A:D,2,FALSE)</f>
        <v>No</v>
      </c>
      <c r="P981" s="15">
        <f>VLOOKUP(A981,Result!A:D,4,FALSE)</f>
        <v>0.307</v>
      </c>
      <c r="Q981" s="16">
        <f>VLOOKUP(A981,Result!A:D,3,FALSE)</f>
        <v>0</v>
      </c>
      <c r="R981" s="16">
        <f>VLOOKUP(A981,Result!A:E,5,FALSE)</f>
        <v>0</v>
      </c>
      <c r="S981" s="28">
        <f>P981+Q981+R981</f>
        <v>0.307</v>
      </c>
      <c r="T981" s="32">
        <f>SUM((Q981+R981)*60/0.1)</f>
        <v>0</v>
      </c>
      <c r="U981" s="32">
        <f>SUM(S981*60/0.1)</f>
        <v>184.19999999999996</v>
      </c>
      <c r="V981" s="33">
        <f t="shared" si="64"/>
        <v>270</v>
      </c>
      <c r="W981" s="34">
        <f t="shared" si="65"/>
        <v>454.19999999999993</v>
      </c>
      <c r="X981" s="10"/>
      <c r="Y981" s="10"/>
      <c r="Z981" s="10"/>
      <c r="AA981" s="10"/>
      <c r="AB981" s="10"/>
      <c r="AC981" s="10"/>
      <c r="AD981" s="10"/>
      <c r="AE981" s="10"/>
      <c r="AF981" s="10"/>
      <c r="AG981" s="10"/>
      <c r="AH981" s="10"/>
      <c r="AI981" s="10"/>
    </row>
    <row r="982" spans="1:35" ht="15.75" customHeight="1" x14ac:dyDescent="0.25">
      <c r="A982" s="6">
        <v>749</v>
      </c>
      <c r="B982" s="11" t="s">
        <v>178</v>
      </c>
      <c r="C982" s="11" t="s">
        <v>1606</v>
      </c>
      <c r="D982" s="11" t="s">
        <v>2711</v>
      </c>
      <c r="E982" s="12">
        <v>23538</v>
      </c>
      <c r="F982" s="17">
        <v>44034</v>
      </c>
      <c r="G982" s="12">
        <v>43882</v>
      </c>
      <c r="H982" s="11" t="s">
        <v>114</v>
      </c>
      <c r="I982" s="14" t="s">
        <v>2712</v>
      </c>
      <c r="J982" s="11" t="s">
        <v>2713</v>
      </c>
      <c r="K982" s="11" t="s">
        <v>82</v>
      </c>
      <c r="L982" s="14" t="s">
        <v>82</v>
      </c>
      <c r="M982" s="11"/>
      <c r="N982" s="15" t="s">
        <v>85</v>
      </c>
      <c r="O982" s="15" t="str">
        <f>VLOOKUP(A982,Result!A:D,2,FALSE)</f>
        <v>No</v>
      </c>
      <c r="P982" s="15">
        <f>VLOOKUP(A982,Result!A:D,4,FALSE)</f>
        <v>3.573</v>
      </c>
      <c r="Q982" s="16">
        <f>VLOOKUP(A982,Result!A:D,3,FALSE)</f>
        <v>0</v>
      </c>
      <c r="R982" s="16">
        <f>VLOOKUP(A982,Result!A:E,5,FALSE)</f>
        <v>0</v>
      </c>
      <c r="S982" s="28">
        <f>P982+Q982+R982</f>
        <v>3.573</v>
      </c>
      <c r="T982" s="32">
        <f>SUM((Q982+R982)*60/0.1)</f>
        <v>0</v>
      </c>
      <c r="U982" s="32">
        <f>SUM(S982*60/0.1)</f>
        <v>2143.7999999999997</v>
      </c>
      <c r="V982" s="33">
        <f t="shared" si="64"/>
        <v>270</v>
      </c>
      <c r="W982" s="34">
        <f t="shared" si="65"/>
        <v>2413.7999999999997</v>
      </c>
      <c r="X982" s="10"/>
      <c r="Y982" s="10"/>
      <c r="Z982" s="10"/>
      <c r="AA982" s="10"/>
      <c r="AB982" s="10"/>
      <c r="AC982" s="10"/>
      <c r="AD982" s="10"/>
      <c r="AE982" s="10"/>
      <c r="AF982" s="10"/>
      <c r="AG982" s="10"/>
      <c r="AH982" s="10"/>
      <c r="AI982" s="10"/>
    </row>
    <row r="983" spans="1:35" ht="15.75" customHeight="1" x14ac:dyDescent="0.25">
      <c r="A983" s="6">
        <v>750</v>
      </c>
      <c r="B983" s="11" t="s">
        <v>178</v>
      </c>
      <c r="C983" s="11" t="s">
        <v>1606</v>
      </c>
      <c r="D983" s="11" t="s">
        <v>2714</v>
      </c>
      <c r="E983" s="12">
        <v>18748</v>
      </c>
      <c r="F983" s="19"/>
      <c r="G983" s="12">
        <v>43882</v>
      </c>
      <c r="H983" s="11" t="s">
        <v>114</v>
      </c>
      <c r="I983" s="14" t="s">
        <v>2715</v>
      </c>
      <c r="J983" s="11" t="s">
        <v>2716</v>
      </c>
      <c r="K983" s="11" t="s">
        <v>82</v>
      </c>
      <c r="L983" s="14" t="s">
        <v>2717</v>
      </c>
      <c r="M983" s="11"/>
      <c r="N983" s="15" t="s">
        <v>85</v>
      </c>
      <c r="O983" s="15" t="str">
        <f>VLOOKUP(A983,Result!A:D,2,FALSE)</f>
        <v>No</v>
      </c>
      <c r="P983" s="15">
        <f>VLOOKUP(A983,Result!A:D,4,FALSE)</f>
        <v>0.72099999999999997</v>
      </c>
      <c r="Q983" s="16">
        <f>VLOOKUP(A983,Result!A:D,3,FALSE)</f>
        <v>0.30499999999999999</v>
      </c>
      <c r="R983" s="16">
        <f>VLOOKUP(A983,Result!A:E,5,FALSE)</f>
        <v>0</v>
      </c>
      <c r="S983" s="28">
        <f>P983+Q983+R983</f>
        <v>1.026</v>
      </c>
      <c r="T983" s="32">
        <f>SUM((Q983+R983)*60/0.1)</f>
        <v>183</v>
      </c>
      <c r="U983" s="32">
        <f>SUM(S983*60/0.1)</f>
        <v>615.6</v>
      </c>
      <c r="V983" s="33">
        <f t="shared" si="64"/>
        <v>270</v>
      </c>
      <c r="W983" s="34">
        <f t="shared" si="65"/>
        <v>885.6</v>
      </c>
      <c r="X983" s="10"/>
      <c r="Y983" s="10"/>
      <c r="Z983" s="10"/>
      <c r="AA983" s="10"/>
      <c r="AB983" s="10"/>
      <c r="AC983" s="10"/>
      <c r="AD983" s="10"/>
      <c r="AE983" s="10"/>
      <c r="AF983" s="10"/>
      <c r="AG983" s="10"/>
      <c r="AH983" s="10"/>
      <c r="AI983" s="10"/>
    </row>
    <row r="984" spans="1:35" ht="15.75" customHeight="1" x14ac:dyDescent="0.25">
      <c r="A984" s="6">
        <v>1003</v>
      </c>
      <c r="B984" s="11" t="s">
        <v>178</v>
      </c>
      <c r="C984" s="11" t="s">
        <v>3322</v>
      </c>
      <c r="D984" s="11" t="s">
        <v>3436</v>
      </c>
      <c r="E984" s="12">
        <v>19162</v>
      </c>
      <c r="F984" s="17">
        <v>43963</v>
      </c>
      <c r="G984" s="12">
        <v>43910</v>
      </c>
      <c r="H984" s="11" t="s">
        <v>78</v>
      </c>
      <c r="I984" s="14" t="s">
        <v>3437</v>
      </c>
      <c r="J984" s="11" t="s">
        <v>2042</v>
      </c>
      <c r="K984" s="11" t="s">
        <v>3438</v>
      </c>
      <c r="L984" s="14" t="s">
        <v>82</v>
      </c>
      <c r="M984" s="11" t="s">
        <v>82</v>
      </c>
      <c r="N984" s="15" t="s">
        <v>85</v>
      </c>
      <c r="O984" s="15" t="str">
        <f>VLOOKUP(A984,Result!A:D,2,FALSE)</f>
        <v>No</v>
      </c>
      <c r="P984" s="15">
        <f>VLOOKUP(A984,Result!A:D,4,FALSE)</f>
        <v>0.90700000000000003</v>
      </c>
      <c r="Q984" s="16">
        <f>VLOOKUP(A984,Result!A:D,3,FALSE)</f>
        <v>0</v>
      </c>
      <c r="R984" s="16">
        <f>VLOOKUP(A984,Result!A:E,5,FALSE)</f>
        <v>0</v>
      </c>
      <c r="S984" s="28">
        <f>P984+Q984+R984</f>
        <v>0.90700000000000003</v>
      </c>
      <c r="T984" s="32">
        <f>SUM((Q984+R984)*60/0.1)</f>
        <v>0</v>
      </c>
      <c r="U984" s="32">
        <f>SUM(S984*60/0.1)</f>
        <v>544.19999999999993</v>
      </c>
      <c r="V984" s="33">
        <f t="shared" si="64"/>
        <v>270</v>
      </c>
      <c r="W984" s="34">
        <f t="shared" si="65"/>
        <v>814.19999999999993</v>
      </c>
      <c r="X984" s="10"/>
      <c r="Y984" s="10"/>
      <c r="Z984" s="10"/>
      <c r="AA984" s="10"/>
      <c r="AB984" s="10"/>
      <c r="AC984" s="10"/>
      <c r="AD984" s="10"/>
      <c r="AE984" s="10"/>
      <c r="AF984" s="10"/>
      <c r="AG984" s="10"/>
      <c r="AH984" s="10"/>
      <c r="AI984" s="10"/>
    </row>
    <row r="985" spans="1:35" ht="15.75" customHeight="1" x14ac:dyDescent="0.25">
      <c r="A985" s="6">
        <v>1004</v>
      </c>
      <c r="B985" s="11" t="s">
        <v>178</v>
      </c>
      <c r="C985" s="11" t="s">
        <v>3322</v>
      </c>
      <c r="D985" s="11" t="s">
        <v>3439</v>
      </c>
      <c r="E985" s="12">
        <v>19162</v>
      </c>
      <c r="F985" s="17">
        <v>44009</v>
      </c>
      <c r="G985" s="12">
        <v>43910</v>
      </c>
      <c r="H985" s="11" t="s">
        <v>78</v>
      </c>
      <c r="I985" s="14" t="s">
        <v>97</v>
      </c>
      <c r="J985" s="11" t="s">
        <v>97</v>
      </c>
      <c r="K985" s="11" t="s">
        <v>82</v>
      </c>
      <c r="L985" s="14" t="s">
        <v>82</v>
      </c>
      <c r="M985" s="11" t="s">
        <v>3440</v>
      </c>
      <c r="N985" s="15" t="s">
        <v>85</v>
      </c>
      <c r="O985" s="15" t="str">
        <f>VLOOKUP(A985,Result!A:D,2,FALSE)</f>
        <v>No</v>
      </c>
      <c r="P985" s="15">
        <f>VLOOKUP(A985,Result!A:D,4,FALSE)</f>
        <v>0</v>
      </c>
      <c r="Q985" s="16">
        <f>VLOOKUP(A985,Result!A:D,3,FALSE)</f>
        <v>0</v>
      </c>
      <c r="R985" s="16">
        <f>VLOOKUP(A985,Result!A:E,5,FALSE)</f>
        <v>0</v>
      </c>
      <c r="S985" s="28">
        <f>P985+Q985+R985</f>
        <v>0</v>
      </c>
      <c r="T985" s="32">
        <f>SUM((Q985+R985)*60/0.1)</f>
        <v>0</v>
      </c>
      <c r="U985" s="32">
        <f>SUM(S985*60/0.1)</f>
        <v>0</v>
      </c>
      <c r="V985" s="33">
        <f t="shared" si="64"/>
        <v>270</v>
      </c>
      <c r="W985" s="34">
        <f t="shared" si="65"/>
        <v>270</v>
      </c>
      <c r="X985" s="10"/>
      <c r="Y985" s="10"/>
      <c r="Z985" s="10"/>
      <c r="AA985" s="10"/>
      <c r="AB985" s="10"/>
      <c r="AC985" s="10"/>
      <c r="AD985" s="10"/>
      <c r="AE985" s="10"/>
      <c r="AF985" s="10"/>
      <c r="AG985" s="10"/>
      <c r="AH985" s="10"/>
      <c r="AI985" s="10"/>
    </row>
    <row r="986" spans="1:35" ht="15.75" customHeight="1" x14ac:dyDescent="0.25">
      <c r="A986" s="6">
        <v>1005</v>
      </c>
      <c r="B986" s="11" t="s">
        <v>178</v>
      </c>
      <c r="C986" s="11" t="s">
        <v>3322</v>
      </c>
      <c r="D986" s="11" t="s">
        <v>3441</v>
      </c>
      <c r="E986" s="12">
        <v>28300</v>
      </c>
      <c r="F986" s="19"/>
      <c r="G986" s="12">
        <v>43910</v>
      </c>
      <c r="H986" s="11" t="s">
        <v>78</v>
      </c>
      <c r="I986" s="14" t="s">
        <v>3442</v>
      </c>
      <c r="J986" s="11" t="s">
        <v>3443</v>
      </c>
      <c r="K986" s="11" t="s">
        <v>3444</v>
      </c>
      <c r="L986" s="14" t="s">
        <v>3445</v>
      </c>
      <c r="M986" s="11" t="s">
        <v>3446</v>
      </c>
      <c r="N986" s="15" t="s">
        <v>85</v>
      </c>
      <c r="O986" s="15" t="str">
        <f>VLOOKUP(A986,Result!A:D,2,FALSE)</f>
        <v>No</v>
      </c>
      <c r="P986" s="15">
        <f>VLOOKUP(A986,Result!A:D,4,FALSE)</f>
        <v>0.56899999999999995</v>
      </c>
      <c r="Q986" s="16">
        <f>VLOOKUP(A986,Result!A:D,3,FALSE)</f>
        <v>0.35299999999999998</v>
      </c>
      <c r="R986" s="16">
        <f>VLOOKUP(A986,Result!A:E,5,FALSE)</f>
        <v>0</v>
      </c>
      <c r="S986" s="28">
        <f>P986+Q986+R986</f>
        <v>0.92199999999999993</v>
      </c>
      <c r="T986" s="32">
        <f>SUM((Q986+R986)*60/0.1)</f>
        <v>211.79999999999998</v>
      </c>
      <c r="U986" s="32">
        <f>SUM(S986*60/0.1)</f>
        <v>553.19999999999993</v>
      </c>
      <c r="V986" s="33">
        <f t="shared" si="64"/>
        <v>270</v>
      </c>
      <c r="W986" s="34">
        <f t="shared" si="65"/>
        <v>823.19999999999993</v>
      </c>
      <c r="X986" s="10"/>
      <c r="Y986" s="10"/>
      <c r="Z986" s="10"/>
      <c r="AA986" s="10"/>
      <c r="AB986" s="10"/>
      <c r="AC986" s="10"/>
      <c r="AD986" s="10"/>
      <c r="AE986" s="10"/>
      <c r="AF986" s="10"/>
      <c r="AG986" s="10"/>
      <c r="AH986" s="10"/>
      <c r="AI986" s="10"/>
    </row>
    <row r="987" spans="1:35" ht="15.75" customHeight="1" x14ac:dyDescent="0.25">
      <c r="A987" s="6">
        <v>1006</v>
      </c>
      <c r="B987" s="11" t="s">
        <v>178</v>
      </c>
      <c r="C987" s="11" t="s">
        <v>3365</v>
      </c>
      <c r="D987" s="11" t="s">
        <v>3447</v>
      </c>
      <c r="E987" s="12">
        <v>16953</v>
      </c>
      <c r="F987" s="17">
        <v>44004</v>
      </c>
      <c r="G987" s="12">
        <v>43910</v>
      </c>
      <c r="H987" s="11" t="s">
        <v>78</v>
      </c>
      <c r="I987" s="14" t="s">
        <v>97</v>
      </c>
      <c r="J987" s="11" t="s">
        <v>97</v>
      </c>
      <c r="K987" s="11" t="s">
        <v>82</v>
      </c>
      <c r="L987" s="14" t="s">
        <v>3448</v>
      </c>
      <c r="M987" s="11" t="s">
        <v>3449</v>
      </c>
      <c r="N987" s="15" t="s">
        <v>85</v>
      </c>
      <c r="O987" s="15" t="str">
        <f>VLOOKUP(A987,Result!A:D,2,FALSE)</f>
        <v>No</v>
      </c>
      <c r="P987" s="15">
        <f>VLOOKUP(A987,Result!A:D,4,FALSE)</f>
        <v>0</v>
      </c>
      <c r="Q987" s="16">
        <f>VLOOKUP(A987,Result!A:D,3,FALSE)</f>
        <v>0.214</v>
      </c>
      <c r="R987" s="16">
        <f>VLOOKUP(A987,Result!A:E,5,FALSE)</f>
        <v>0</v>
      </c>
      <c r="S987" s="28">
        <f>P987+Q987+R987</f>
        <v>0.214</v>
      </c>
      <c r="T987" s="32">
        <f>SUM((Q987+R987)*60/0.1)</f>
        <v>128.39999999999998</v>
      </c>
      <c r="U987" s="32">
        <f>SUM(S987*60/0.1)</f>
        <v>128.39999999999998</v>
      </c>
      <c r="V987" s="33">
        <f t="shared" si="64"/>
        <v>270</v>
      </c>
      <c r="W987" s="34">
        <f t="shared" si="65"/>
        <v>398.4</v>
      </c>
      <c r="X987" s="10"/>
      <c r="Y987" s="10"/>
      <c r="Z987" s="10"/>
      <c r="AA987" s="10"/>
      <c r="AB987" s="10"/>
      <c r="AC987" s="10"/>
      <c r="AD987" s="10"/>
      <c r="AE987" s="10"/>
      <c r="AF987" s="10"/>
      <c r="AG987" s="10"/>
      <c r="AH987" s="10"/>
      <c r="AI987" s="10"/>
    </row>
    <row r="988" spans="1:35" ht="15.75" customHeight="1" x14ac:dyDescent="0.25">
      <c r="A988" s="6">
        <v>1007</v>
      </c>
      <c r="B988" s="11" t="s">
        <v>178</v>
      </c>
      <c r="C988" s="11" t="s">
        <v>3322</v>
      </c>
      <c r="D988" s="11" t="s">
        <v>3450</v>
      </c>
      <c r="E988" s="12">
        <v>20724</v>
      </c>
      <c r="F988" s="17">
        <v>43948</v>
      </c>
      <c r="G988" s="12">
        <v>43905</v>
      </c>
      <c r="H988" s="11" t="s">
        <v>134</v>
      </c>
      <c r="I988" s="14" t="s">
        <v>3451</v>
      </c>
      <c r="J988" s="11" t="s">
        <v>3452</v>
      </c>
      <c r="K988" s="11" t="s">
        <v>3453</v>
      </c>
      <c r="L988" s="14" t="s">
        <v>82</v>
      </c>
      <c r="M988" s="11" t="s">
        <v>3454</v>
      </c>
      <c r="N988" s="15" t="s">
        <v>85</v>
      </c>
      <c r="O988" s="15" t="str">
        <f>VLOOKUP(A988,Result!A:D,2,FALSE)</f>
        <v>No</v>
      </c>
      <c r="P988" s="15">
        <f>VLOOKUP(A988,Result!A:D,4,FALSE)</f>
        <v>0.98299999999999998</v>
      </c>
      <c r="Q988" s="16">
        <f>VLOOKUP(A988,Result!A:D,3,FALSE)</f>
        <v>0</v>
      </c>
      <c r="R988" s="16">
        <f>VLOOKUP(A988,Result!A:E,5,FALSE)</f>
        <v>0</v>
      </c>
      <c r="S988" s="28">
        <f>P988+Q988+R988</f>
        <v>0.98299999999999998</v>
      </c>
      <c r="T988" s="32">
        <f>SUM((Q988+R988)*60/0.1)</f>
        <v>0</v>
      </c>
      <c r="U988" s="32">
        <f>SUM(S988*60/0.1)</f>
        <v>589.79999999999995</v>
      </c>
      <c r="V988" s="33">
        <f t="shared" si="64"/>
        <v>270</v>
      </c>
      <c r="W988" s="34">
        <f t="shared" si="65"/>
        <v>859.8</v>
      </c>
      <c r="X988" s="10"/>
      <c r="Y988" s="10"/>
      <c r="Z988" s="10"/>
      <c r="AA988" s="10"/>
      <c r="AB988" s="10"/>
      <c r="AC988" s="10"/>
      <c r="AD988" s="10"/>
      <c r="AE988" s="10"/>
      <c r="AF988" s="10"/>
      <c r="AG988" s="10"/>
      <c r="AH988" s="10"/>
      <c r="AI988" s="10"/>
    </row>
    <row r="989" spans="1:35" ht="15.75" customHeight="1" x14ac:dyDescent="0.25">
      <c r="A989" s="6">
        <v>1292</v>
      </c>
      <c r="B989" s="11" t="s">
        <v>178</v>
      </c>
      <c r="C989" s="11" t="s">
        <v>1606</v>
      </c>
      <c r="D989" s="11" t="s">
        <v>4298</v>
      </c>
      <c r="E989" s="12">
        <v>14300</v>
      </c>
      <c r="F989" s="17">
        <v>44027</v>
      </c>
      <c r="G989" s="11"/>
      <c r="H989" s="18"/>
      <c r="I989" s="14"/>
      <c r="J989" s="11"/>
      <c r="K989" s="11"/>
      <c r="L989" s="14"/>
      <c r="M989" s="11"/>
      <c r="N989" s="15" t="s">
        <v>85</v>
      </c>
      <c r="O989" s="15" t="str">
        <f>VLOOKUP(A989,Result!A:D,2,FALSE)</f>
        <v>No</v>
      </c>
      <c r="P989" s="15">
        <f>VLOOKUP(A989,Result!A:D,4,FALSE)</f>
        <v>0</v>
      </c>
      <c r="Q989" s="16">
        <f>VLOOKUP(A989,Result!A:D,3,FALSE)</f>
        <v>0</v>
      </c>
      <c r="R989" s="16">
        <f>VLOOKUP(A989,Result!A:E,5,FALSE)</f>
        <v>0</v>
      </c>
      <c r="S989" s="28">
        <f>P989+Q989+R989</f>
        <v>0</v>
      </c>
      <c r="T989" s="32">
        <f>SUM((Q989+R989)*60/0.1)</f>
        <v>0</v>
      </c>
      <c r="U989" s="32">
        <f>SUM(S989*60/0.1)</f>
        <v>0</v>
      </c>
      <c r="V989" s="33">
        <f t="shared" si="64"/>
        <v>270</v>
      </c>
      <c r="W989" s="34">
        <f t="shared" si="65"/>
        <v>270</v>
      </c>
      <c r="X989" s="10"/>
      <c r="Y989" s="10"/>
      <c r="Z989" s="10"/>
      <c r="AA989" s="10"/>
      <c r="AB989" s="10"/>
      <c r="AC989" s="10"/>
      <c r="AD989" s="10"/>
      <c r="AE989" s="10"/>
      <c r="AF989" s="10"/>
      <c r="AG989" s="10"/>
      <c r="AH989" s="10"/>
      <c r="AI989" s="10"/>
    </row>
    <row r="990" spans="1:35" ht="15.75" customHeight="1" x14ac:dyDescent="0.25">
      <c r="A990" s="6">
        <v>1293</v>
      </c>
      <c r="B990" s="11" t="s">
        <v>178</v>
      </c>
      <c r="C990" s="11" t="s">
        <v>1606</v>
      </c>
      <c r="D990" s="11" t="s">
        <v>4299</v>
      </c>
      <c r="E990" s="12">
        <v>19940</v>
      </c>
      <c r="F990" s="17">
        <v>44012</v>
      </c>
      <c r="G990" s="12">
        <v>43886</v>
      </c>
      <c r="H990" s="11" t="s">
        <v>108</v>
      </c>
      <c r="I990" s="14" t="s">
        <v>4300</v>
      </c>
      <c r="J990" s="11" t="s">
        <v>80</v>
      </c>
      <c r="K990" s="11" t="s">
        <v>82</v>
      </c>
      <c r="L990" s="14" t="s">
        <v>82</v>
      </c>
      <c r="M990" s="11" t="s">
        <v>4301</v>
      </c>
      <c r="N990" s="15" t="s">
        <v>85</v>
      </c>
      <c r="O990" s="15" t="str">
        <f>VLOOKUP(A990,Result!A:D,2,FALSE)</f>
        <v>No</v>
      </c>
      <c r="P990" s="15">
        <f>VLOOKUP(A990,Result!A:D,4,FALSE)</f>
        <v>1.494</v>
      </c>
      <c r="Q990" s="16">
        <f>VLOOKUP(A990,Result!A:D,3,FALSE)</f>
        <v>0</v>
      </c>
      <c r="R990" s="16">
        <f>VLOOKUP(A990,Result!A:E,5,FALSE)</f>
        <v>0</v>
      </c>
      <c r="S990" s="28">
        <f>P990+Q990+R990</f>
        <v>1.494</v>
      </c>
      <c r="T990" s="32">
        <f>SUM((Q990+R990)*60/0.1)</f>
        <v>0</v>
      </c>
      <c r="U990" s="32">
        <f>SUM(S990*60/0.1)</f>
        <v>896.4</v>
      </c>
      <c r="V990" s="33">
        <f t="shared" si="64"/>
        <v>270</v>
      </c>
      <c r="W990" s="34">
        <f t="shared" si="65"/>
        <v>1166.4000000000001</v>
      </c>
      <c r="X990" s="10"/>
      <c r="Y990" s="10"/>
      <c r="Z990" s="10"/>
      <c r="AA990" s="10"/>
      <c r="AB990" s="10"/>
      <c r="AC990" s="10"/>
      <c r="AD990" s="10"/>
      <c r="AE990" s="10"/>
      <c r="AF990" s="10"/>
      <c r="AG990" s="10"/>
      <c r="AH990" s="10"/>
      <c r="AI990" s="10"/>
    </row>
    <row r="991" spans="1:35" ht="15.75" customHeight="1" x14ac:dyDescent="0.25">
      <c r="A991" s="6">
        <v>1294</v>
      </c>
      <c r="B991" s="11" t="s">
        <v>178</v>
      </c>
      <c r="C991" s="11" t="s">
        <v>1606</v>
      </c>
      <c r="D991" s="11" t="s">
        <v>4302</v>
      </c>
      <c r="E991" s="12">
        <v>19784</v>
      </c>
      <c r="F991" s="19"/>
      <c r="G991" s="11"/>
      <c r="H991" s="18"/>
      <c r="I991" s="14"/>
      <c r="J991" s="11"/>
      <c r="K991" s="11"/>
      <c r="L991" s="14"/>
      <c r="M991" s="11"/>
      <c r="N991" s="15" t="s">
        <v>85</v>
      </c>
      <c r="O991" s="15" t="str">
        <f>VLOOKUP(A991,Result!A:D,2,FALSE)</f>
        <v>No</v>
      </c>
      <c r="P991" s="15">
        <f>VLOOKUP(A991,Result!A:D,4,FALSE)</f>
        <v>0</v>
      </c>
      <c r="Q991" s="16">
        <f>VLOOKUP(A991,Result!A:D,3,FALSE)</f>
        <v>0</v>
      </c>
      <c r="R991" s="16">
        <f>VLOOKUP(A991,Result!A:E,5,FALSE)</f>
        <v>0</v>
      </c>
      <c r="S991" s="28">
        <f>P991+Q991+R991</f>
        <v>0</v>
      </c>
      <c r="T991" s="32">
        <f>SUM((Q991+R991)*60/0.1)</f>
        <v>0</v>
      </c>
      <c r="U991" s="32">
        <f>SUM(S991*60/0.1)</f>
        <v>0</v>
      </c>
      <c r="V991" s="33">
        <f t="shared" si="64"/>
        <v>270</v>
      </c>
      <c r="W991" s="34">
        <f t="shared" si="65"/>
        <v>270</v>
      </c>
      <c r="X991" s="10"/>
      <c r="Y991" s="10"/>
      <c r="Z991" s="10"/>
      <c r="AA991" s="10"/>
      <c r="AB991" s="10"/>
      <c r="AC991" s="10"/>
      <c r="AD991" s="10"/>
      <c r="AE991" s="10"/>
      <c r="AF991" s="10"/>
      <c r="AG991" s="10"/>
      <c r="AH991" s="10"/>
      <c r="AI991" s="10"/>
    </row>
    <row r="992" spans="1:35" ht="15.75" customHeight="1" x14ac:dyDescent="0.25">
      <c r="A992" s="6">
        <v>1629</v>
      </c>
      <c r="B992" s="11" t="s">
        <v>178</v>
      </c>
      <c r="C992" s="11" t="s">
        <v>5054</v>
      </c>
      <c r="D992" s="11" t="s">
        <v>5387</v>
      </c>
      <c r="E992" s="12">
        <v>16620</v>
      </c>
      <c r="F992" s="17">
        <v>44055</v>
      </c>
      <c r="G992" s="12">
        <v>43872</v>
      </c>
      <c r="H992" s="11" t="s">
        <v>114</v>
      </c>
      <c r="I992" s="14" t="s">
        <v>97</v>
      </c>
      <c r="J992" s="11" t="s">
        <v>97</v>
      </c>
      <c r="K992" s="11" t="s">
        <v>82</v>
      </c>
      <c r="L992" s="14" t="s">
        <v>5388</v>
      </c>
      <c r="M992" s="11" t="s">
        <v>2352</v>
      </c>
      <c r="N992" s="15" t="s">
        <v>85</v>
      </c>
      <c r="O992" s="15" t="str">
        <f>VLOOKUP(A992,Result!A:D,2,FALSE)</f>
        <v>No</v>
      </c>
      <c r="P992" s="15">
        <f>VLOOKUP(A992,Result!A:D,4,FALSE)</f>
        <v>0</v>
      </c>
      <c r="Q992" s="16">
        <f>VLOOKUP(A992,Result!A:D,3,FALSE)</f>
        <v>0.76100000000000001</v>
      </c>
      <c r="R992" s="16">
        <f>VLOOKUP(A992,Result!A:E,5,FALSE)</f>
        <v>0</v>
      </c>
      <c r="S992" s="28">
        <f>P992+Q992+R992</f>
        <v>0.76100000000000001</v>
      </c>
      <c r="T992" s="32">
        <f>SUM((Q992+R992)*60/0.1)</f>
        <v>456.6</v>
      </c>
      <c r="U992" s="32">
        <f>SUM(S992*60/0.1)</f>
        <v>456.6</v>
      </c>
      <c r="V992" s="33">
        <f t="shared" si="64"/>
        <v>270</v>
      </c>
      <c r="W992" s="34">
        <f t="shared" si="65"/>
        <v>726.6</v>
      </c>
      <c r="X992" s="10"/>
      <c r="Y992" s="10"/>
      <c r="Z992" s="10"/>
      <c r="AA992" s="10"/>
      <c r="AB992" s="10"/>
      <c r="AC992" s="10"/>
      <c r="AD992" s="10"/>
      <c r="AE992" s="10"/>
      <c r="AF992" s="10"/>
      <c r="AG992" s="10"/>
      <c r="AH992" s="10"/>
      <c r="AI992" s="10"/>
    </row>
    <row r="993" spans="1:35" ht="15.75" customHeight="1" x14ac:dyDescent="0.25">
      <c r="A993" s="6">
        <v>1707</v>
      </c>
      <c r="B993" s="11" t="s">
        <v>178</v>
      </c>
      <c r="C993" s="11" t="s">
        <v>5054</v>
      </c>
      <c r="D993" s="11" t="s">
        <v>5597</v>
      </c>
      <c r="E993" s="12">
        <v>14376</v>
      </c>
      <c r="F993" s="19"/>
      <c r="G993" s="12">
        <v>43928</v>
      </c>
      <c r="H993" s="11" t="s">
        <v>466</v>
      </c>
      <c r="I993" s="14" t="s">
        <v>199</v>
      </c>
      <c r="J993" s="11" t="s">
        <v>97</v>
      </c>
      <c r="K993" s="11" t="s">
        <v>82</v>
      </c>
      <c r="L993" s="14" t="s">
        <v>82</v>
      </c>
      <c r="M993" s="11" t="s">
        <v>99</v>
      </c>
      <c r="N993" s="15" t="s">
        <v>85</v>
      </c>
      <c r="O993" s="15" t="str">
        <f>VLOOKUP(A993,Result!A:D,2,FALSE)</f>
        <v>No</v>
      </c>
      <c r="P993" s="15">
        <f>VLOOKUP(A993,Result!A:D,4,FALSE)</f>
        <v>0</v>
      </c>
      <c r="Q993" s="16">
        <f>VLOOKUP(A993,Result!A:D,3,FALSE)</f>
        <v>0</v>
      </c>
      <c r="R993" s="16">
        <f>VLOOKUP(A993,Result!A:E,5,FALSE)</f>
        <v>0</v>
      </c>
      <c r="S993" s="28">
        <f>P993+Q993+R993</f>
        <v>0</v>
      </c>
      <c r="T993" s="32">
        <f>SUM((Q993+R993)*60/0.1)</f>
        <v>0</v>
      </c>
      <c r="U993" s="32">
        <f>SUM(S993*60/0.1)</f>
        <v>0</v>
      </c>
      <c r="V993" s="33">
        <f t="shared" si="64"/>
        <v>270</v>
      </c>
      <c r="W993" s="34">
        <f t="shared" si="65"/>
        <v>270</v>
      </c>
      <c r="X993" s="10"/>
      <c r="Y993" s="10"/>
      <c r="Z993" s="10"/>
      <c r="AA993" s="10"/>
      <c r="AB993" s="10"/>
      <c r="AC993" s="10"/>
      <c r="AD993" s="10"/>
      <c r="AE993" s="10"/>
      <c r="AF993" s="10"/>
      <c r="AG993" s="10"/>
      <c r="AH993" s="10"/>
      <c r="AI993" s="10"/>
    </row>
    <row r="994" spans="1:35" ht="15.75" customHeight="1" x14ac:dyDescent="0.25">
      <c r="A994" s="6">
        <v>1832</v>
      </c>
      <c r="B994" s="11" t="s">
        <v>178</v>
      </c>
      <c r="C994" s="11" t="s">
        <v>5599</v>
      </c>
      <c r="D994" s="11" t="s">
        <v>5990</v>
      </c>
      <c r="E994" s="12">
        <v>17919</v>
      </c>
      <c r="F994" s="17">
        <v>44039</v>
      </c>
      <c r="G994" s="12">
        <v>43865</v>
      </c>
      <c r="H994" s="11" t="s">
        <v>134</v>
      </c>
      <c r="I994" s="14" t="s">
        <v>5991</v>
      </c>
      <c r="J994" s="11" t="s">
        <v>5992</v>
      </c>
      <c r="K994" s="11" t="s">
        <v>82</v>
      </c>
      <c r="L994" s="14" t="s">
        <v>82</v>
      </c>
      <c r="M994" s="11" t="s">
        <v>5585</v>
      </c>
      <c r="N994" s="15" t="s">
        <v>85</v>
      </c>
      <c r="O994" s="15" t="str">
        <f>VLOOKUP(A994,Result!A:D,2,FALSE)</f>
        <v>No</v>
      </c>
      <c r="P994" s="15">
        <f>VLOOKUP(A994,Result!A:D,4,FALSE)</f>
        <v>0.65799999999999992</v>
      </c>
      <c r="Q994" s="16">
        <f>VLOOKUP(A994,Result!A:D,3,FALSE)</f>
        <v>0</v>
      </c>
      <c r="R994" s="16">
        <f>VLOOKUP(A994,Result!A:E,5,FALSE)</f>
        <v>0</v>
      </c>
      <c r="S994" s="28">
        <f>P994+Q994+R994</f>
        <v>0.65799999999999992</v>
      </c>
      <c r="T994" s="32">
        <f>SUM((Q994+R994)*60/0.1)</f>
        <v>0</v>
      </c>
      <c r="U994" s="32">
        <f>SUM(S994*60/0.1)</f>
        <v>394.79999999999995</v>
      </c>
      <c r="V994" s="33">
        <f t="shared" si="64"/>
        <v>270</v>
      </c>
      <c r="W994" s="34">
        <f t="shared" si="65"/>
        <v>664.8</v>
      </c>
      <c r="X994" s="10"/>
      <c r="Y994" s="10"/>
      <c r="Z994" s="10"/>
      <c r="AA994" s="10"/>
      <c r="AB994" s="10"/>
      <c r="AC994" s="10"/>
      <c r="AD994" s="10"/>
      <c r="AE994" s="10"/>
      <c r="AF994" s="10"/>
      <c r="AG994" s="10"/>
      <c r="AH994" s="10"/>
      <c r="AI994" s="10"/>
    </row>
    <row r="995" spans="1:35" ht="15.75" customHeight="1" x14ac:dyDescent="0.25">
      <c r="A995" s="6">
        <v>1833</v>
      </c>
      <c r="B995" s="11" t="s">
        <v>178</v>
      </c>
      <c r="C995" s="11" t="s">
        <v>5599</v>
      </c>
      <c r="D995" s="11" t="s">
        <v>5993</v>
      </c>
      <c r="E995" s="12">
        <v>19725</v>
      </c>
      <c r="F995" s="17">
        <v>43944</v>
      </c>
      <c r="G995" s="12">
        <v>43895</v>
      </c>
      <c r="H995" s="11" t="s">
        <v>114</v>
      </c>
      <c r="I995" s="14" t="s">
        <v>5994</v>
      </c>
      <c r="J995" s="11" t="s">
        <v>80</v>
      </c>
      <c r="K995" s="11" t="s">
        <v>5965</v>
      </c>
      <c r="L995" s="14" t="s">
        <v>5995</v>
      </c>
      <c r="M995" s="11" t="s">
        <v>5996</v>
      </c>
      <c r="N995" s="15" t="s">
        <v>85</v>
      </c>
      <c r="O995" s="15" t="str">
        <f>VLOOKUP(A995,Result!A:D,2,FALSE)</f>
        <v>No</v>
      </c>
      <c r="P995" s="15">
        <f>VLOOKUP(A995,Result!A:D,4,FALSE)</f>
        <v>1.502</v>
      </c>
      <c r="Q995" s="16">
        <f>VLOOKUP(A995,Result!A:D,3,FALSE)</f>
        <v>0.68300000000000005</v>
      </c>
      <c r="R995" s="16">
        <f>VLOOKUP(A995,Result!A:E,5,FALSE)</f>
        <v>0</v>
      </c>
      <c r="S995" s="28">
        <f>P995+Q995+R995</f>
        <v>2.1850000000000001</v>
      </c>
      <c r="T995" s="32">
        <f>SUM((Q995+R995)*60/0.1)</f>
        <v>409.8</v>
      </c>
      <c r="U995" s="32">
        <f>SUM(S995*60/0.1)</f>
        <v>1310.9999999999998</v>
      </c>
      <c r="V995" s="33">
        <f t="shared" si="64"/>
        <v>270</v>
      </c>
      <c r="W995" s="34">
        <f t="shared" si="65"/>
        <v>1580.9999999999998</v>
      </c>
      <c r="X995" s="10"/>
      <c r="Y995" s="10"/>
      <c r="Z995" s="10"/>
      <c r="AA995" s="10"/>
      <c r="AB995" s="10"/>
      <c r="AC995" s="10"/>
      <c r="AD995" s="10"/>
      <c r="AE995" s="10"/>
      <c r="AF995" s="10"/>
      <c r="AG995" s="10"/>
      <c r="AH995" s="10"/>
      <c r="AI995" s="10"/>
    </row>
    <row r="996" spans="1:35" ht="15.75" customHeight="1" x14ac:dyDescent="0.25">
      <c r="A996" s="6">
        <v>1834</v>
      </c>
      <c r="B996" s="11" t="s">
        <v>178</v>
      </c>
      <c r="C996" s="11" t="s">
        <v>5599</v>
      </c>
      <c r="D996" s="11" t="s">
        <v>5997</v>
      </c>
      <c r="E996" s="12">
        <v>31321</v>
      </c>
      <c r="F996" s="19"/>
      <c r="G996" s="12">
        <v>43908</v>
      </c>
      <c r="H996" s="11" t="s">
        <v>114</v>
      </c>
      <c r="I996" s="14" t="s">
        <v>5998</v>
      </c>
      <c r="J996" s="11" t="s">
        <v>5999</v>
      </c>
      <c r="K996" s="11" t="s">
        <v>82</v>
      </c>
      <c r="L996" s="14" t="s">
        <v>82</v>
      </c>
      <c r="M996" s="11" t="s">
        <v>2352</v>
      </c>
      <c r="N996" s="15" t="s">
        <v>85</v>
      </c>
      <c r="O996" s="15" t="str">
        <f>VLOOKUP(A996,Result!A:D,2,FALSE)</f>
        <v>No</v>
      </c>
      <c r="P996" s="15">
        <f>VLOOKUP(A996,Result!A:D,4,FALSE)</f>
        <v>0.624</v>
      </c>
      <c r="Q996" s="16">
        <f>VLOOKUP(A996,Result!A:D,3,FALSE)</f>
        <v>0</v>
      </c>
      <c r="R996" s="16">
        <f>VLOOKUP(A996,Result!A:E,5,FALSE)</f>
        <v>0</v>
      </c>
      <c r="S996" s="28">
        <f>P996+Q996+R996</f>
        <v>0.624</v>
      </c>
      <c r="T996" s="32">
        <f>SUM((Q996+R996)*60/0.1)</f>
        <v>0</v>
      </c>
      <c r="U996" s="32">
        <f>SUM(S996*60/0.1)</f>
        <v>374.4</v>
      </c>
      <c r="V996" s="33">
        <f t="shared" si="64"/>
        <v>270</v>
      </c>
      <c r="W996" s="34">
        <f t="shared" si="65"/>
        <v>644.4</v>
      </c>
      <c r="X996" s="10"/>
      <c r="Y996" s="10"/>
      <c r="Z996" s="10"/>
      <c r="AA996" s="10"/>
      <c r="AB996" s="10"/>
      <c r="AC996" s="10"/>
      <c r="AD996" s="10"/>
      <c r="AE996" s="10"/>
      <c r="AF996" s="10"/>
      <c r="AG996" s="10"/>
      <c r="AH996" s="10"/>
      <c r="AI996" s="10"/>
    </row>
    <row r="997" spans="1:35" ht="15.75" customHeight="1" x14ac:dyDescent="0.25">
      <c r="A997" s="6">
        <v>1835</v>
      </c>
      <c r="B997" s="11" t="s">
        <v>178</v>
      </c>
      <c r="C997" s="11" t="s">
        <v>5599</v>
      </c>
      <c r="D997" s="11" t="s">
        <v>6000</v>
      </c>
      <c r="E997" s="12">
        <v>16897</v>
      </c>
      <c r="F997" s="13">
        <v>43991</v>
      </c>
      <c r="G997" s="12">
        <v>43835</v>
      </c>
      <c r="H997" s="11" t="s">
        <v>134</v>
      </c>
      <c r="I997" s="14" t="s">
        <v>6001</v>
      </c>
      <c r="J997" s="11" t="s">
        <v>6002</v>
      </c>
      <c r="K997" s="11" t="s">
        <v>82</v>
      </c>
      <c r="L997" s="14" t="s">
        <v>82</v>
      </c>
      <c r="M997" s="11" t="s">
        <v>6003</v>
      </c>
      <c r="N997" s="15" t="s">
        <v>85</v>
      </c>
      <c r="O997" s="15" t="str">
        <f>VLOOKUP(A997,Result!A:D,2,FALSE)</f>
        <v>No</v>
      </c>
      <c r="P997" s="15">
        <f>VLOOKUP(A997,Result!A:D,4,FALSE)</f>
        <v>2.6259999999999999</v>
      </c>
      <c r="Q997" s="16">
        <f>VLOOKUP(A997,Result!A:D,3,FALSE)</f>
        <v>0</v>
      </c>
      <c r="R997" s="16">
        <f>VLOOKUP(A997,Result!A:E,5,FALSE)</f>
        <v>0</v>
      </c>
      <c r="S997" s="28">
        <f>P997+Q997+R997</f>
        <v>2.6259999999999999</v>
      </c>
      <c r="T997" s="32">
        <f>SUM((Q997+R997)*60/0.1)</f>
        <v>0</v>
      </c>
      <c r="U997" s="32">
        <f>SUM(S997*60/0.1)</f>
        <v>1575.6</v>
      </c>
      <c r="V997" s="33">
        <f t="shared" si="64"/>
        <v>270</v>
      </c>
      <c r="W997" s="34">
        <f t="shared" si="65"/>
        <v>1845.6</v>
      </c>
      <c r="X997" s="10"/>
      <c r="Y997" s="10"/>
      <c r="Z997" s="10"/>
      <c r="AA997" s="10"/>
      <c r="AB997" s="10"/>
      <c r="AC997" s="10"/>
      <c r="AD997" s="10"/>
      <c r="AE997" s="10"/>
      <c r="AF997" s="10"/>
      <c r="AG997" s="10"/>
      <c r="AH997" s="10"/>
      <c r="AI997" s="10"/>
    </row>
    <row r="998" spans="1:35" ht="15.75" customHeight="1" x14ac:dyDescent="0.25">
      <c r="A998" s="6">
        <v>1836</v>
      </c>
      <c r="B998" s="11" t="s">
        <v>178</v>
      </c>
      <c r="C998" s="11" t="s">
        <v>5599</v>
      </c>
      <c r="D998" s="11" t="s">
        <v>6004</v>
      </c>
      <c r="E998" s="12">
        <v>14997</v>
      </c>
      <c r="F998" s="17">
        <v>43993</v>
      </c>
      <c r="G998" s="12">
        <v>43885</v>
      </c>
      <c r="H998" s="11" t="s">
        <v>160</v>
      </c>
      <c r="I998" s="14" t="s">
        <v>6005</v>
      </c>
      <c r="J998" s="11" t="s">
        <v>80</v>
      </c>
      <c r="K998" s="11" t="s">
        <v>82</v>
      </c>
      <c r="L998" s="14" t="s">
        <v>82</v>
      </c>
      <c r="M998" s="11" t="s">
        <v>6006</v>
      </c>
      <c r="N998" s="15" t="s">
        <v>85</v>
      </c>
      <c r="O998" s="15" t="str">
        <f>VLOOKUP(A998,Result!A:D,2,FALSE)</f>
        <v>No</v>
      </c>
      <c r="P998" s="15">
        <f>VLOOKUP(A998,Result!A:D,4,FALSE)</f>
        <v>1.728</v>
      </c>
      <c r="Q998" s="16">
        <f>VLOOKUP(A998,Result!A:D,3,FALSE)</f>
        <v>0</v>
      </c>
      <c r="R998" s="16">
        <f>VLOOKUP(A998,Result!A:E,5,FALSE)</f>
        <v>0</v>
      </c>
      <c r="S998" s="28">
        <f>P998+Q998+R998</f>
        <v>1.728</v>
      </c>
      <c r="T998" s="32">
        <f>SUM((Q998+R998)*60/0.1)</f>
        <v>0</v>
      </c>
      <c r="U998" s="32">
        <f>SUM(S998*60/0.1)</f>
        <v>1036.8</v>
      </c>
      <c r="V998" s="33">
        <f t="shared" si="64"/>
        <v>270</v>
      </c>
      <c r="W998" s="34">
        <f t="shared" si="65"/>
        <v>1306.8</v>
      </c>
      <c r="X998" s="10"/>
      <c r="Y998" s="10"/>
      <c r="Z998" s="10"/>
      <c r="AA998" s="10"/>
      <c r="AB998" s="10"/>
      <c r="AC998" s="10"/>
      <c r="AD998" s="10"/>
      <c r="AE998" s="10"/>
      <c r="AF998" s="10"/>
      <c r="AG998" s="10"/>
      <c r="AH998" s="10"/>
      <c r="AI998" s="10"/>
    </row>
    <row r="999" spans="1:35" ht="15.75" customHeight="1" x14ac:dyDescent="0.25">
      <c r="A999" s="6">
        <v>1837</v>
      </c>
      <c r="B999" s="11" t="s">
        <v>178</v>
      </c>
      <c r="C999" s="11" t="s">
        <v>5599</v>
      </c>
      <c r="D999" s="11" t="s">
        <v>6007</v>
      </c>
      <c r="E999" s="12">
        <v>18420</v>
      </c>
      <c r="F999" s="17">
        <v>43964</v>
      </c>
      <c r="G999" s="12">
        <v>43888</v>
      </c>
      <c r="H999" s="11" t="s">
        <v>160</v>
      </c>
      <c r="I999" s="14" t="s">
        <v>6008</v>
      </c>
      <c r="J999" s="11" t="s">
        <v>97</v>
      </c>
      <c r="K999" s="11" t="s">
        <v>82</v>
      </c>
      <c r="L999" s="14" t="s">
        <v>82</v>
      </c>
      <c r="M999" s="11" t="s">
        <v>6009</v>
      </c>
      <c r="N999" s="15" t="s">
        <v>85</v>
      </c>
      <c r="O999" s="15" t="str">
        <f>VLOOKUP(A999,Result!A:D,2,FALSE)</f>
        <v>No</v>
      </c>
      <c r="P999" s="15">
        <f>VLOOKUP(A999,Result!A:D,4,FALSE)</f>
        <v>0.64500000000000002</v>
      </c>
      <c r="Q999" s="16">
        <f>VLOOKUP(A999,Result!A:D,3,FALSE)</f>
        <v>0</v>
      </c>
      <c r="R999" s="16">
        <f>VLOOKUP(A999,Result!A:E,5,FALSE)</f>
        <v>0</v>
      </c>
      <c r="S999" s="28">
        <f>P999+Q999+R999</f>
        <v>0.64500000000000002</v>
      </c>
      <c r="T999" s="32">
        <f>SUM((Q999+R999)*60/0.1)</f>
        <v>0</v>
      </c>
      <c r="U999" s="32">
        <f>SUM(S999*60/0.1)</f>
        <v>387</v>
      </c>
      <c r="V999" s="33">
        <f t="shared" si="64"/>
        <v>270</v>
      </c>
      <c r="W999" s="34">
        <f t="shared" si="65"/>
        <v>657</v>
      </c>
      <c r="X999" s="10"/>
      <c r="Y999" s="10"/>
      <c r="Z999" s="10"/>
      <c r="AA999" s="10"/>
      <c r="AB999" s="10"/>
      <c r="AC999" s="10"/>
      <c r="AD999" s="10"/>
      <c r="AE999" s="10"/>
      <c r="AF999" s="10"/>
      <c r="AG999" s="10"/>
      <c r="AH999" s="10"/>
      <c r="AI999" s="10"/>
    </row>
    <row r="1000" spans="1:35" ht="15" customHeight="1" x14ac:dyDescent="0.25">
      <c r="A1000" s="6">
        <v>1838</v>
      </c>
      <c r="B1000" s="11" t="s">
        <v>178</v>
      </c>
      <c r="C1000" s="11" t="s">
        <v>5599</v>
      </c>
      <c r="D1000" s="11" t="s">
        <v>6010</v>
      </c>
      <c r="E1000" s="12">
        <v>17153</v>
      </c>
      <c r="F1000" s="17">
        <v>43955</v>
      </c>
      <c r="G1000" s="12">
        <v>43844</v>
      </c>
      <c r="H1000" s="11" t="s">
        <v>134</v>
      </c>
      <c r="I1000" s="14" t="s">
        <v>5371</v>
      </c>
      <c r="J1000" s="11" t="s">
        <v>97</v>
      </c>
      <c r="K1000" s="11" t="s">
        <v>82</v>
      </c>
      <c r="L1000" s="14" t="s">
        <v>82</v>
      </c>
      <c r="M1000" s="11" t="s">
        <v>5520</v>
      </c>
      <c r="N1000" s="15" t="s">
        <v>85</v>
      </c>
      <c r="O1000" s="15" t="str">
        <f>VLOOKUP(A1000,Result!A:D,2,FALSE)</f>
        <v>No</v>
      </c>
      <c r="P1000" s="15">
        <f>VLOOKUP(A1000,Result!A:D,4,FALSE)</f>
        <v>0.64</v>
      </c>
      <c r="Q1000" s="16">
        <f>VLOOKUP(A1000,Result!A:D,3,FALSE)</f>
        <v>0</v>
      </c>
      <c r="R1000" s="16">
        <f>VLOOKUP(A1000,Result!A:E,5,FALSE)</f>
        <v>0</v>
      </c>
      <c r="S1000" s="28">
        <f>P1000+Q1000+R1000</f>
        <v>0.64</v>
      </c>
      <c r="T1000" s="32">
        <f>SUM((Q1000+R1000)*60/0.1)</f>
        <v>0</v>
      </c>
      <c r="U1000" s="32">
        <f>SUM(S1000*60/0.1)</f>
        <v>383.99999999999994</v>
      </c>
      <c r="V1000" s="33">
        <f t="shared" si="64"/>
        <v>270</v>
      </c>
      <c r="W1000" s="34">
        <f t="shared" si="65"/>
        <v>654</v>
      </c>
      <c r="X1000" s="10"/>
      <c r="Y1000" s="10"/>
      <c r="Z1000" s="10"/>
      <c r="AA1000" s="10"/>
      <c r="AB1000" s="10"/>
      <c r="AC1000" s="10"/>
      <c r="AD1000" s="10"/>
      <c r="AE1000" s="10"/>
      <c r="AF1000" s="10"/>
      <c r="AG1000" s="10"/>
      <c r="AH1000" s="10"/>
      <c r="AI1000" s="10"/>
    </row>
    <row r="1001" spans="1:35" ht="15" customHeight="1" x14ac:dyDescent="0.25">
      <c r="A1001" s="6">
        <v>1839</v>
      </c>
      <c r="B1001" s="11" t="s">
        <v>178</v>
      </c>
      <c r="C1001" s="11" t="s">
        <v>5599</v>
      </c>
      <c r="D1001" s="11" t="s">
        <v>6011</v>
      </c>
      <c r="E1001" s="12">
        <v>19022</v>
      </c>
      <c r="F1001" s="17">
        <v>43963</v>
      </c>
      <c r="G1001" s="12">
        <v>43843</v>
      </c>
      <c r="H1001" s="11" t="s">
        <v>134</v>
      </c>
      <c r="I1001" s="14" t="s">
        <v>6012</v>
      </c>
      <c r="J1001" s="11" t="s">
        <v>6013</v>
      </c>
      <c r="K1001" s="11" t="s">
        <v>6014</v>
      </c>
      <c r="L1001" s="14" t="s">
        <v>82</v>
      </c>
      <c r="M1001" s="11" t="s">
        <v>6015</v>
      </c>
      <c r="N1001" s="15" t="s">
        <v>85</v>
      </c>
      <c r="O1001" s="15" t="str">
        <f>VLOOKUP(A1001,Result!A:D,2,FALSE)</f>
        <v>No</v>
      </c>
      <c r="P1001" s="15">
        <f>VLOOKUP(A1001,Result!A:D,4,FALSE)</f>
        <v>0.88900000000000001</v>
      </c>
      <c r="Q1001" s="16">
        <f>VLOOKUP(A1001,Result!A:D,3,FALSE)</f>
        <v>0</v>
      </c>
      <c r="R1001" s="16">
        <f>VLOOKUP(A1001,Result!A:E,5,FALSE)</f>
        <v>0</v>
      </c>
      <c r="S1001" s="28">
        <f>P1001+Q1001+R1001</f>
        <v>0.88900000000000001</v>
      </c>
      <c r="T1001" s="32">
        <f>SUM((Q1001+R1001)*60/0.1)</f>
        <v>0</v>
      </c>
      <c r="U1001" s="32">
        <f>SUM(S1001*60/0.1)</f>
        <v>533.4</v>
      </c>
      <c r="V1001" s="33">
        <f t="shared" si="64"/>
        <v>270</v>
      </c>
      <c r="W1001" s="34">
        <f t="shared" si="65"/>
        <v>803.4</v>
      </c>
      <c r="X1001" s="10"/>
      <c r="Y1001" s="10"/>
      <c r="Z1001" s="10"/>
      <c r="AA1001" s="10"/>
      <c r="AB1001" s="10"/>
      <c r="AC1001" s="10"/>
      <c r="AD1001" s="10"/>
      <c r="AE1001" s="10"/>
      <c r="AF1001" s="10"/>
      <c r="AG1001" s="10"/>
      <c r="AH1001" s="10"/>
      <c r="AI1001" s="10"/>
    </row>
    <row r="1002" spans="1:35" ht="15" customHeight="1" x14ac:dyDescent="0.25">
      <c r="A1002" s="6">
        <v>1840</v>
      </c>
      <c r="B1002" s="11" t="s">
        <v>178</v>
      </c>
      <c r="C1002" s="11" t="s">
        <v>5599</v>
      </c>
      <c r="D1002" s="11" t="s">
        <v>6016</v>
      </c>
      <c r="E1002" s="12">
        <v>18403</v>
      </c>
      <c r="F1002" s="17">
        <v>43958</v>
      </c>
      <c r="G1002" s="12">
        <v>43889</v>
      </c>
      <c r="H1002" s="11" t="s">
        <v>114</v>
      </c>
      <c r="I1002" s="14" t="s">
        <v>6017</v>
      </c>
      <c r="J1002" s="11" t="s">
        <v>80</v>
      </c>
      <c r="K1002" s="11" t="s">
        <v>82</v>
      </c>
      <c r="L1002" s="14" t="s">
        <v>82</v>
      </c>
      <c r="M1002" s="11" t="s">
        <v>2791</v>
      </c>
      <c r="N1002" s="15" t="s">
        <v>85</v>
      </c>
      <c r="O1002" s="15" t="str">
        <f>VLOOKUP(A1002,Result!A:D,2,FALSE)</f>
        <v>No</v>
      </c>
      <c r="P1002" s="15">
        <f>VLOOKUP(A1002,Result!A:D,4,FALSE)</f>
        <v>1.5389999999999999</v>
      </c>
      <c r="Q1002" s="16">
        <f>VLOOKUP(A1002,Result!A:D,3,FALSE)</f>
        <v>0</v>
      </c>
      <c r="R1002" s="16">
        <f>VLOOKUP(A1002,Result!A:E,5,FALSE)</f>
        <v>0</v>
      </c>
      <c r="S1002" s="28">
        <f>P1002+Q1002+R1002</f>
        <v>1.5389999999999999</v>
      </c>
      <c r="T1002" s="32">
        <f>SUM((Q1002+R1002)*60/0.1)</f>
        <v>0</v>
      </c>
      <c r="U1002" s="32">
        <f>SUM(S1002*60/0.1)</f>
        <v>923.39999999999986</v>
      </c>
      <c r="V1002" s="33">
        <f t="shared" si="64"/>
        <v>270</v>
      </c>
      <c r="W1002" s="34">
        <f t="shared" si="65"/>
        <v>1193.3999999999999</v>
      </c>
      <c r="X1002" s="10"/>
      <c r="Y1002" s="10"/>
      <c r="Z1002" s="10"/>
      <c r="AA1002" s="10"/>
      <c r="AB1002" s="10"/>
      <c r="AC1002" s="10"/>
      <c r="AD1002" s="10"/>
      <c r="AE1002" s="10"/>
      <c r="AF1002" s="10"/>
      <c r="AG1002" s="10"/>
      <c r="AH1002" s="10"/>
      <c r="AI1002" s="10"/>
    </row>
    <row r="1003" spans="1:35" ht="15" customHeight="1" x14ac:dyDescent="0.25">
      <c r="A1003" s="6">
        <v>1841</v>
      </c>
      <c r="B1003" s="11" t="s">
        <v>178</v>
      </c>
      <c r="C1003" s="11" t="s">
        <v>5599</v>
      </c>
      <c r="D1003" s="11" t="s">
        <v>6018</v>
      </c>
      <c r="E1003" s="12">
        <v>17488</v>
      </c>
      <c r="F1003" s="19"/>
      <c r="G1003" s="12">
        <v>43908</v>
      </c>
      <c r="H1003" s="11" t="s">
        <v>114</v>
      </c>
      <c r="I1003" s="14" t="s">
        <v>199</v>
      </c>
      <c r="J1003" s="11"/>
      <c r="K1003" s="11"/>
      <c r="L1003" s="14"/>
      <c r="M1003" s="11"/>
      <c r="N1003" s="15" t="s">
        <v>85</v>
      </c>
      <c r="O1003" s="15" t="str">
        <f>VLOOKUP(A1003,Result!A:D,2,FALSE)</f>
        <v>No</v>
      </c>
      <c r="P1003" s="15">
        <f>VLOOKUP(A1003,Result!A:D,4,FALSE)</f>
        <v>0</v>
      </c>
      <c r="Q1003" s="16">
        <f>VLOOKUP(A1003,Result!A:D,3,FALSE)</f>
        <v>0</v>
      </c>
      <c r="R1003" s="16">
        <f>VLOOKUP(A1003,Result!A:E,5,FALSE)</f>
        <v>0</v>
      </c>
      <c r="S1003" s="28">
        <f>P1003+Q1003+R1003</f>
        <v>0</v>
      </c>
      <c r="T1003" s="32">
        <f>SUM((Q1003+R1003)*60/0.1)</f>
        <v>0</v>
      </c>
      <c r="U1003" s="32">
        <f>SUM(S1003*60/0.1)</f>
        <v>0</v>
      </c>
      <c r="V1003" s="33">
        <f t="shared" si="64"/>
        <v>270</v>
      </c>
      <c r="W1003" s="34">
        <f t="shared" si="65"/>
        <v>270</v>
      </c>
      <c r="X1003" s="10"/>
      <c r="Y1003" s="10"/>
      <c r="Z1003" s="10"/>
      <c r="AA1003" s="10"/>
      <c r="AB1003" s="10"/>
      <c r="AC1003" s="10"/>
      <c r="AD1003" s="10"/>
      <c r="AE1003" s="10"/>
      <c r="AF1003" s="10"/>
      <c r="AG1003" s="10"/>
      <c r="AH1003" s="10"/>
      <c r="AI1003" s="10"/>
    </row>
    <row r="1004" spans="1:35" ht="15" customHeight="1" x14ac:dyDescent="0.25">
      <c r="A1004" s="6">
        <v>1842</v>
      </c>
      <c r="B1004" s="11" t="s">
        <v>178</v>
      </c>
      <c r="C1004" s="11" t="s">
        <v>5599</v>
      </c>
      <c r="D1004" s="11" t="s">
        <v>6019</v>
      </c>
      <c r="E1004" s="12">
        <v>15569</v>
      </c>
      <c r="F1004" s="17">
        <v>43945</v>
      </c>
      <c r="G1004" s="12">
        <v>43895</v>
      </c>
      <c r="H1004" s="11" t="s">
        <v>114</v>
      </c>
      <c r="I1004" s="14" t="s">
        <v>6020</v>
      </c>
      <c r="J1004" s="11" t="s">
        <v>308</v>
      </c>
      <c r="K1004" s="11" t="s">
        <v>82</v>
      </c>
      <c r="L1004" s="14" t="s">
        <v>82</v>
      </c>
      <c r="M1004" s="11" t="s">
        <v>6021</v>
      </c>
      <c r="N1004" s="15" t="s">
        <v>85</v>
      </c>
      <c r="O1004" s="15" t="str">
        <f>VLOOKUP(A1004,Result!A:D,2,FALSE)</f>
        <v>No</v>
      </c>
      <c r="P1004" s="15">
        <f>VLOOKUP(A1004,Result!A:D,4,FALSE)</f>
        <v>0.95</v>
      </c>
      <c r="Q1004" s="16">
        <f>VLOOKUP(A1004,Result!A:D,3,FALSE)</f>
        <v>0</v>
      </c>
      <c r="R1004" s="16">
        <f>VLOOKUP(A1004,Result!A:E,5,FALSE)</f>
        <v>0</v>
      </c>
      <c r="S1004" s="28">
        <f>P1004+Q1004+R1004</f>
        <v>0.95</v>
      </c>
      <c r="T1004" s="32">
        <f>SUM((Q1004+R1004)*60/0.1)</f>
        <v>0</v>
      </c>
      <c r="U1004" s="32">
        <f>SUM(S1004*60/0.1)</f>
        <v>570</v>
      </c>
      <c r="V1004" s="33">
        <f t="shared" si="64"/>
        <v>270</v>
      </c>
      <c r="W1004" s="34">
        <f t="shared" si="65"/>
        <v>840</v>
      </c>
      <c r="X1004" s="10"/>
      <c r="Y1004" s="10"/>
      <c r="Z1004" s="10"/>
      <c r="AA1004" s="10"/>
      <c r="AB1004" s="10"/>
      <c r="AC1004" s="10"/>
      <c r="AD1004" s="10"/>
      <c r="AE1004" s="10"/>
      <c r="AF1004" s="10"/>
      <c r="AG1004" s="10"/>
      <c r="AH1004" s="10"/>
      <c r="AI1004" s="10"/>
    </row>
    <row r="1005" spans="1:35" ht="15" customHeight="1" x14ac:dyDescent="0.25">
      <c r="A1005" s="6">
        <v>1843</v>
      </c>
      <c r="B1005" s="11" t="s">
        <v>178</v>
      </c>
      <c r="C1005" s="11" t="s">
        <v>5599</v>
      </c>
      <c r="D1005" s="11" t="s">
        <v>6022</v>
      </c>
      <c r="E1005" s="12">
        <v>17381</v>
      </c>
      <c r="F1005" s="17">
        <v>43944</v>
      </c>
      <c r="G1005" s="12">
        <v>43901</v>
      </c>
      <c r="H1005" s="11" t="s">
        <v>114</v>
      </c>
      <c r="I1005" s="14" t="s">
        <v>6023</v>
      </c>
      <c r="J1005" s="11" t="s">
        <v>80</v>
      </c>
      <c r="K1005" s="11" t="s">
        <v>82</v>
      </c>
      <c r="L1005" s="14" t="s">
        <v>6024</v>
      </c>
      <c r="M1005" s="11" t="s">
        <v>6025</v>
      </c>
      <c r="N1005" s="15" t="s">
        <v>85</v>
      </c>
      <c r="O1005" s="15" t="str">
        <f>VLOOKUP(A1005,Result!A:D,2,FALSE)</f>
        <v>No</v>
      </c>
      <c r="P1005" s="15">
        <f>VLOOKUP(A1005,Result!A:D,4,FALSE)</f>
        <v>1.5960000000000001</v>
      </c>
      <c r="Q1005" s="16">
        <f>VLOOKUP(A1005,Result!A:D,3,FALSE)</f>
        <v>1.0049999999999999</v>
      </c>
      <c r="R1005" s="16">
        <f>VLOOKUP(A1005,Result!A:E,5,FALSE)</f>
        <v>0.46500000000000002</v>
      </c>
      <c r="S1005" s="28">
        <f>P1005+Q1005+R1005</f>
        <v>3.0659999999999998</v>
      </c>
      <c r="T1005" s="32">
        <f>SUM((Q1005+R1005)*60/0.1)</f>
        <v>882</v>
      </c>
      <c r="U1005" s="32">
        <f>SUM(S1005*60/0.1)</f>
        <v>1839.5999999999997</v>
      </c>
      <c r="V1005" s="33">
        <f t="shared" si="64"/>
        <v>270</v>
      </c>
      <c r="W1005" s="34">
        <f t="shared" si="65"/>
        <v>2109.5999999999995</v>
      </c>
      <c r="X1005" s="10"/>
      <c r="Y1005" s="10"/>
      <c r="Z1005" s="10"/>
      <c r="AA1005" s="10"/>
      <c r="AB1005" s="10"/>
      <c r="AC1005" s="10"/>
      <c r="AD1005" s="10"/>
      <c r="AE1005" s="10"/>
      <c r="AF1005" s="10"/>
      <c r="AG1005" s="10"/>
      <c r="AH1005" s="10"/>
      <c r="AI1005" s="10"/>
    </row>
    <row r="1006" spans="1:35" ht="15" customHeight="1" x14ac:dyDescent="0.25">
      <c r="A1006" s="6">
        <v>2166</v>
      </c>
      <c r="B1006" s="11" t="s">
        <v>178</v>
      </c>
      <c r="C1006" s="11" t="s">
        <v>7045</v>
      </c>
      <c r="D1006" s="11" t="s">
        <v>7085</v>
      </c>
      <c r="E1006" s="12">
        <v>14483</v>
      </c>
      <c r="F1006" s="17">
        <v>43937</v>
      </c>
      <c r="G1006" s="12">
        <v>43918</v>
      </c>
      <c r="H1006" s="11" t="s">
        <v>217</v>
      </c>
      <c r="I1006" s="14" t="s">
        <v>97</v>
      </c>
      <c r="J1006" s="11" t="s">
        <v>97</v>
      </c>
      <c r="K1006" s="11" t="s">
        <v>82</v>
      </c>
      <c r="L1006" s="14" t="s">
        <v>82</v>
      </c>
      <c r="M1006" s="11" t="s">
        <v>7086</v>
      </c>
      <c r="N1006" s="15" t="s">
        <v>85</v>
      </c>
      <c r="O1006" s="15" t="str">
        <f>VLOOKUP(A1006,Result!A:D,2,FALSE)</f>
        <v>No</v>
      </c>
      <c r="P1006" s="15">
        <f>VLOOKUP(A1006,Result!A:D,4,FALSE)</f>
        <v>0</v>
      </c>
      <c r="Q1006" s="16">
        <f>VLOOKUP(A1006,Result!A:D,3,FALSE)</f>
        <v>0</v>
      </c>
      <c r="R1006" s="16">
        <f>VLOOKUP(A1006,Result!A:E,5,FALSE)</f>
        <v>0</v>
      </c>
      <c r="S1006" s="28">
        <f>P1006+Q1006+R1006</f>
        <v>0</v>
      </c>
      <c r="T1006" s="32">
        <f>SUM((Q1006+R1006)*60/0.1)</f>
        <v>0</v>
      </c>
      <c r="U1006" s="32">
        <f>SUM(S1006*60/0.1)</f>
        <v>0</v>
      </c>
      <c r="V1006" s="33">
        <f t="shared" si="64"/>
        <v>270</v>
      </c>
      <c r="W1006" s="34">
        <f t="shared" si="65"/>
        <v>270</v>
      </c>
      <c r="X1006" s="10"/>
      <c r="Y1006" s="10"/>
      <c r="Z1006" s="10"/>
      <c r="AA1006" s="10"/>
      <c r="AB1006" s="10"/>
      <c r="AC1006" s="10"/>
      <c r="AD1006" s="10"/>
      <c r="AE1006" s="10"/>
      <c r="AF1006" s="10"/>
      <c r="AG1006" s="10"/>
      <c r="AH1006" s="10"/>
      <c r="AI1006" s="10"/>
    </row>
    <row r="1007" spans="1:35" ht="15" customHeight="1" x14ac:dyDescent="0.25">
      <c r="A1007" s="6">
        <v>2167</v>
      </c>
      <c r="B1007" s="11" t="s">
        <v>178</v>
      </c>
      <c r="C1007" s="11" t="s">
        <v>7045</v>
      </c>
      <c r="D1007" s="11" t="s">
        <v>7087</v>
      </c>
      <c r="E1007" s="12">
        <v>14690</v>
      </c>
      <c r="F1007" s="17">
        <v>43937</v>
      </c>
      <c r="G1007" s="12">
        <v>43918</v>
      </c>
      <c r="H1007" s="11" t="s">
        <v>217</v>
      </c>
      <c r="I1007" s="14" t="s">
        <v>97</v>
      </c>
      <c r="J1007" s="11" t="s">
        <v>97</v>
      </c>
      <c r="K1007" s="11" t="s">
        <v>82</v>
      </c>
      <c r="L1007" s="14" t="s">
        <v>7088</v>
      </c>
      <c r="M1007" s="11" t="s">
        <v>7089</v>
      </c>
      <c r="N1007" s="15" t="s">
        <v>85</v>
      </c>
      <c r="O1007" s="15" t="str">
        <f>VLOOKUP(A1007,Result!A:D,2,FALSE)</f>
        <v>No</v>
      </c>
      <c r="P1007" s="15">
        <f>VLOOKUP(A1007,Result!A:D,4,FALSE)</f>
        <v>0</v>
      </c>
      <c r="Q1007" s="16">
        <f>VLOOKUP(A1007,Result!A:D,3,FALSE)</f>
        <v>0.27100000000000002</v>
      </c>
      <c r="R1007" s="16">
        <f>VLOOKUP(A1007,Result!A:E,5,FALSE)</f>
        <v>0</v>
      </c>
      <c r="S1007" s="28">
        <f>P1007+Q1007+R1007</f>
        <v>0.27100000000000002</v>
      </c>
      <c r="T1007" s="32">
        <f>SUM((Q1007+R1007)*60/0.1)</f>
        <v>162.6</v>
      </c>
      <c r="U1007" s="32">
        <f>SUM(S1007*60/0.1)</f>
        <v>162.6</v>
      </c>
      <c r="V1007" s="33">
        <f t="shared" si="64"/>
        <v>270</v>
      </c>
      <c r="W1007" s="34">
        <f t="shared" si="65"/>
        <v>432.6</v>
      </c>
      <c r="X1007" s="10"/>
      <c r="Y1007" s="10"/>
      <c r="Z1007" s="10"/>
      <c r="AA1007" s="10"/>
      <c r="AB1007" s="10"/>
      <c r="AC1007" s="10"/>
      <c r="AD1007" s="10"/>
      <c r="AE1007" s="10"/>
      <c r="AF1007" s="10"/>
      <c r="AG1007" s="10"/>
      <c r="AH1007" s="10"/>
      <c r="AI1007" s="10"/>
    </row>
    <row r="1008" spans="1:35" ht="15" customHeight="1" x14ac:dyDescent="0.25">
      <c r="A1008" s="6">
        <v>2231</v>
      </c>
      <c r="B1008" s="11" t="s">
        <v>178</v>
      </c>
      <c r="C1008" s="11" t="s">
        <v>7045</v>
      </c>
      <c r="D1008" s="11" t="s">
        <v>7287</v>
      </c>
      <c r="E1008" s="12">
        <v>28078</v>
      </c>
      <c r="F1008" s="17">
        <v>43955</v>
      </c>
      <c r="G1008" s="12">
        <v>43916</v>
      </c>
      <c r="H1008" s="11" t="s">
        <v>466</v>
      </c>
      <c r="I1008" s="14" t="s">
        <v>7288</v>
      </c>
      <c r="J1008" s="11" t="s">
        <v>80</v>
      </c>
      <c r="K1008" s="11" t="s">
        <v>7289</v>
      </c>
      <c r="L1008" s="14" t="s">
        <v>82</v>
      </c>
      <c r="M1008" s="11" t="s">
        <v>7096</v>
      </c>
      <c r="N1008" s="15" t="s">
        <v>85</v>
      </c>
      <c r="O1008" s="15" t="str">
        <f>VLOOKUP(A1008,Result!A:D,2,FALSE)</f>
        <v>No</v>
      </c>
      <c r="P1008" s="15">
        <f>VLOOKUP(A1008,Result!A:D,4,FALSE)</f>
        <v>1.3360000000000001</v>
      </c>
      <c r="Q1008" s="16">
        <f>VLOOKUP(A1008,Result!A:D,3,FALSE)</f>
        <v>0</v>
      </c>
      <c r="R1008" s="16">
        <f>VLOOKUP(A1008,Result!A:E,5,FALSE)</f>
        <v>0</v>
      </c>
      <c r="S1008" s="28">
        <f>P1008+Q1008+R1008</f>
        <v>1.3360000000000001</v>
      </c>
      <c r="T1008" s="32">
        <f>SUM((Q1008+R1008)*60/0.1)</f>
        <v>0</v>
      </c>
      <c r="U1008" s="32">
        <f>SUM(S1008*60/0.1)</f>
        <v>801.6</v>
      </c>
      <c r="V1008" s="33">
        <f t="shared" si="64"/>
        <v>270</v>
      </c>
      <c r="W1008" s="34">
        <f t="shared" si="65"/>
        <v>1071.5999999999999</v>
      </c>
      <c r="X1008" s="10"/>
      <c r="Y1008" s="10"/>
      <c r="Z1008" s="10"/>
      <c r="AA1008" s="10"/>
      <c r="AB1008" s="10"/>
      <c r="AC1008" s="10"/>
      <c r="AD1008" s="10"/>
      <c r="AE1008" s="10"/>
      <c r="AF1008" s="10"/>
      <c r="AG1008" s="10"/>
      <c r="AH1008" s="10"/>
      <c r="AI1008" s="10"/>
    </row>
    <row r="1009" spans="1:35" ht="15" customHeight="1" x14ac:dyDescent="0.25">
      <c r="A1009" s="6">
        <v>2254</v>
      </c>
      <c r="B1009" s="11" t="s">
        <v>178</v>
      </c>
      <c r="C1009" s="11" t="s">
        <v>7045</v>
      </c>
      <c r="D1009" s="11" t="s">
        <v>7354</v>
      </c>
      <c r="E1009" s="12">
        <v>19534</v>
      </c>
      <c r="F1009" s="17">
        <v>43962</v>
      </c>
      <c r="G1009" s="12">
        <v>43914</v>
      </c>
      <c r="H1009" s="11" t="s">
        <v>78</v>
      </c>
      <c r="I1009" s="14" t="s">
        <v>1665</v>
      </c>
      <c r="J1009" s="11" t="s">
        <v>80</v>
      </c>
      <c r="K1009" s="11" t="s">
        <v>82</v>
      </c>
      <c r="L1009" s="14" t="s">
        <v>82</v>
      </c>
      <c r="M1009" s="11" t="s">
        <v>1023</v>
      </c>
      <c r="N1009" s="15" t="s">
        <v>85</v>
      </c>
      <c r="O1009" s="15" t="str">
        <f>VLOOKUP(A1009,Result!A:D,2,FALSE)</f>
        <v>No</v>
      </c>
      <c r="P1009" s="15">
        <f>VLOOKUP(A1009,Result!A:D,4,FALSE)</f>
        <v>0.31</v>
      </c>
      <c r="Q1009" s="16">
        <f>VLOOKUP(A1009,Result!A:D,3,FALSE)</f>
        <v>0</v>
      </c>
      <c r="R1009" s="16">
        <f>VLOOKUP(A1009,Result!A:E,5,FALSE)</f>
        <v>0</v>
      </c>
      <c r="S1009" s="28">
        <f>P1009+Q1009+R1009</f>
        <v>0.31</v>
      </c>
      <c r="T1009" s="32">
        <f>SUM((Q1009+R1009)*60/0.1)</f>
        <v>0</v>
      </c>
      <c r="U1009" s="32">
        <f>SUM(S1009*60/0.1)</f>
        <v>186</v>
      </c>
      <c r="V1009" s="33">
        <f t="shared" si="64"/>
        <v>270</v>
      </c>
      <c r="W1009" s="34">
        <f t="shared" si="65"/>
        <v>456</v>
      </c>
      <c r="X1009" s="10"/>
      <c r="Y1009" s="10"/>
      <c r="Z1009" s="10"/>
      <c r="AA1009" s="10"/>
      <c r="AB1009" s="10"/>
      <c r="AC1009" s="10"/>
      <c r="AD1009" s="10"/>
      <c r="AE1009" s="10"/>
      <c r="AF1009" s="10"/>
      <c r="AG1009" s="10"/>
      <c r="AH1009" s="10"/>
      <c r="AI1009" s="10"/>
    </row>
    <row r="1010" spans="1:35" ht="15" customHeight="1" x14ac:dyDescent="0.25">
      <c r="A1010" s="6">
        <v>2282</v>
      </c>
      <c r="B1010" s="11" t="s">
        <v>178</v>
      </c>
      <c r="C1010" s="11" t="s">
        <v>7045</v>
      </c>
      <c r="D1010" s="11" t="s">
        <v>7447</v>
      </c>
      <c r="E1010" s="12">
        <v>19850</v>
      </c>
      <c r="F1010" s="13">
        <v>43971</v>
      </c>
      <c r="G1010" s="12">
        <v>43851</v>
      </c>
      <c r="H1010" s="11" t="s">
        <v>217</v>
      </c>
      <c r="I1010" s="14" t="s">
        <v>7448</v>
      </c>
      <c r="J1010" s="11" t="s">
        <v>80</v>
      </c>
      <c r="K1010" s="11" t="s">
        <v>82</v>
      </c>
      <c r="L1010" s="14" t="s">
        <v>82</v>
      </c>
      <c r="M1010" s="11" t="s">
        <v>82</v>
      </c>
      <c r="N1010" s="15" t="s">
        <v>85</v>
      </c>
      <c r="O1010" s="15" t="str">
        <f>VLOOKUP(A1010,Result!A:D,2,FALSE)</f>
        <v>No</v>
      </c>
      <c r="P1010" s="15">
        <f>VLOOKUP(A1010,Result!A:D,4,FALSE)</f>
        <v>1.597</v>
      </c>
      <c r="Q1010" s="16">
        <f>VLOOKUP(A1010,Result!A:D,3,FALSE)</f>
        <v>0</v>
      </c>
      <c r="R1010" s="16">
        <f>VLOOKUP(A1010,Result!A:E,5,FALSE)</f>
        <v>0</v>
      </c>
      <c r="S1010" s="28">
        <f>P1010+Q1010+R1010</f>
        <v>1.597</v>
      </c>
      <c r="T1010" s="32">
        <f>SUM((Q1010+R1010)*60/0.1)</f>
        <v>0</v>
      </c>
      <c r="U1010" s="32">
        <f>SUM(S1010*60/0.1)</f>
        <v>958.19999999999993</v>
      </c>
      <c r="V1010" s="33">
        <f t="shared" si="64"/>
        <v>270</v>
      </c>
      <c r="W1010" s="34">
        <f t="shared" si="65"/>
        <v>1228.1999999999998</v>
      </c>
      <c r="X1010" s="10"/>
      <c r="Y1010" s="10"/>
      <c r="Z1010" s="10"/>
      <c r="AA1010" s="10"/>
      <c r="AB1010" s="10"/>
      <c r="AC1010" s="10"/>
      <c r="AD1010" s="10"/>
      <c r="AE1010" s="10"/>
      <c r="AF1010" s="10"/>
      <c r="AG1010" s="10"/>
      <c r="AH1010" s="10"/>
      <c r="AI1010" s="10"/>
    </row>
    <row r="1011" spans="1:35" ht="15" customHeight="1" x14ac:dyDescent="0.25">
      <c r="A1011" s="6">
        <v>2320</v>
      </c>
      <c r="B1011" s="11" t="s">
        <v>178</v>
      </c>
      <c r="C1011" s="11" t="s">
        <v>7045</v>
      </c>
      <c r="D1011" s="11" t="s">
        <v>7579</v>
      </c>
      <c r="E1011" s="12">
        <v>13472</v>
      </c>
      <c r="F1011" s="17">
        <v>43991</v>
      </c>
      <c r="G1011" s="12">
        <v>43915</v>
      </c>
      <c r="H1011" s="11" t="s">
        <v>466</v>
      </c>
      <c r="I1011" s="14" t="s">
        <v>136</v>
      </c>
      <c r="J1011" s="11" t="s">
        <v>80</v>
      </c>
      <c r="K1011" s="11" t="s">
        <v>82</v>
      </c>
      <c r="L1011" s="14" t="s">
        <v>7580</v>
      </c>
      <c r="M1011" s="11" t="s">
        <v>7581</v>
      </c>
      <c r="N1011" s="15" t="s">
        <v>85</v>
      </c>
      <c r="O1011" s="15" t="str">
        <f>VLOOKUP(A1011,Result!A:D,2,FALSE)</f>
        <v>No</v>
      </c>
      <c r="P1011" s="15">
        <f>VLOOKUP(A1011,Result!A:D,4,FALSE)</f>
        <v>0.106</v>
      </c>
      <c r="Q1011" s="16">
        <f>VLOOKUP(A1011,Result!A:D,3,FALSE)</f>
        <v>0.44800000000000001</v>
      </c>
      <c r="R1011" s="16">
        <f>VLOOKUP(A1011,Result!A:E,5,FALSE)</f>
        <v>0</v>
      </c>
      <c r="S1011" s="28">
        <f>P1011+Q1011+R1011</f>
        <v>0.55400000000000005</v>
      </c>
      <c r="T1011" s="32">
        <f>SUM((Q1011+R1011)*60/0.1)</f>
        <v>268.79999999999995</v>
      </c>
      <c r="U1011" s="32">
        <f>SUM(S1011*60/0.1)</f>
        <v>332.4</v>
      </c>
      <c r="V1011" s="33">
        <f t="shared" si="64"/>
        <v>270</v>
      </c>
      <c r="W1011" s="34">
        <f t="shared" si="65"/>
        <v>602.4</v>
      </c>
      <c r="X1011" s="10"/>
      <c r="Y1011" s="10"/>
      <c r="Z1011" s="10"/>
      <c r="AA1011" s="10"/>
      <c r="AB1011" s="10"/>
      <c r="AC1011" s="10"/>
      <c r="AD1011" s="10"/>
      <c r="AE1011" s="10"/>
      <c r="AF1011" s="10"/>
      <c r="AG1011" s="10"/>
      <c r="AH1011" s="10"/>
      <c r="AI1011" s="10"/>
    </row>
    <row r="1012" spans="1:35" ht="15" customHeight="1" x14ac:dyDescent="0.25">
      <c r="A1012" s="6">
        <v>2364</v>
      </c>
      <c r="B1012" s="11" t="s">
        <v>178</v>
      </c>
      <c r="C1012" s="11" t="s">
        <v>7045</v>
      </c>
      <c r="D1012" s="11" t="s">
        <v>7703</v>
      </c>
      <c r="E1012" s="12">
        <v>16591</v>
      </c>
      <c r="F1012" s="17">
        <v>44021</v>
      </c>
      <c r="G1012" s="12">
        <v>43917</v>
      </c>
      <c r="H1012" s="11" t="s">
        <v>134</v>
      </c>
      <c r="I1012" s="14" t="s">
        <v>7704</v>
      </c>
      <c r="J1012" s="11" t="s">
        <v>80</v>
      </c>
      <c r="K1012" s="11" t="s">
        <v>82</v>
      </c>
      <c r="L1012" s="14" t="s">
        <v>82</v>
      </c>
      <c r="M1012" s="11" t="s">
        <v>7705</v>
      </c>
      <c r="N1012" s="15" t="s">
        <v>85</v>
      </c>
      <c r="O1012" s="15" t="str">
        <f>VLOOKUP(A1012,Result!A:D,2,FALSE)</f>
        <v>No</v>
      </c>
      <c r="P1012" s="15">
        <f>VLOOKUP(A1012,Result!A:D,4,FALSE)</f>
        <v>0.40500000000000003</v>
      </c>
      <c r="Q1012" s="16">
        <f>VLOOKUP(A1012,Result!A:D,3,FALSE)</f>
        <v>0</v>
      </c>
      <c r="R1012" s="16">
        <f>VLOOKUP(A1012,Result!A:E,5,FALSE)</f>
        <v>0</v>
      </c>
      <c r="S1012" s="28">
        <f>P1012+Q1012+R1012</f>
        <v>0.40500000000000003</v>
      </c>
      <c r="T1012" s="32">
        <f>SUM((Q1012+R1012)*60/0.1)</f>
        <v>0</v>
      </c>
      <c r="U1012" s="32">
        <f>SUM(S1012*60/0.1)</f>
        <v>243</v>
      </c>
      <c r="V1012" s="33">
        <f t="shared" si="64"/>
        <v>270</v>
      </c>
      <c r="W1012" s="34">
        <f t="shared" si="65"/>
        <v>513</v>
      </c>
      <c r="X1012" s="10"/>
      <c r="Y1012" s="10"/>
      <c r="Z1012" s="10"/>
      <c r="AA1012" s="10"/>
      <c r="AB1012" s="10"/>
      <c r="AC1012" s="10"/>
      <c r="AD1012" s="10"/>
      <c r="AE1012" s="10"/>
      <c r="AF1012" s="10"/>
      <c r="AG1012" s="10"/>
      <c r="AH1012" s="10"/>
      <c r="AI1012" s="10"/>
    </row>
    <row r="1013" spans="1:35" ht="15" customHeight="1" x14ac:dyDescent="0.25">
      <c r="A1013" s="6">
        <v>2368</v>
      </c>
      <c r="B1013" s="11" t="s">
        <v>178</v>
      </c>
      <c r="C1013" s="11" t="s">
        <v>7045</v>
      </c>
      <c r="D1013" s="11" t="s">
        <v>7715</v>
      </c>
      <c r="E1013" s="12">
        <v>20134</v>
      </c>
      <c r="F1013" s="17">
        <v>44025</v>
      </c>
      <c r="G1013" s="12">
        <v>43915</v>
      </c>
      <c r="H1013" s="11" t="s">
        <v>466</v>
      </c>
      <c r="I1013" s="14" t="s">
        <v>97</v>
      </c>
      <c r="J1013" s="11" t="s">
        <v>97</v>
      </c>
      <c r="K1013" s="11" t="s">
        <v>82</v>
      </c>
      <c r="L1013" s="14" t="s">
        <v>82</v>
      </c>
      <c r="M1013" s="11" t="s">
        <v>7096</v>
      </c>
      <c r="N1013" s="15" t="s">
        <v>85</v>
      </c>
      <c r="O1013" s="15" t="str">
        <f>VLOOKUP(A1013,Result!A:D,2,FALSE)</f>
        <v>No</v>
      </c>
      <c r="P1013" s="15">
        <f>VLOOKUP(A1013,Result!A:D,4,FALSE)</f>
        <v>0</v>
      </c>
      <c r="Q1013" s="16">
        <f>VLOOKUP(A1013,Result!A:D,3,FALSE)</f>
        <v>0</v>
      </c>
      <c r="R1013" s="16">
        <f>VLOOKUP(A1013,Result!A:E,5,FALSE)</f>
        <v>0</v>
      </c>
      <c r="S1013" s="28">
        <f>P1013+Q1013+R1013</f>
        <v>0</v>
      </c>
      <c r="T1013" s="32">
        <f>SUM((Q1013+R1013)*60/0.1)</f>
        <v>0</v>
      </c>
      <c r="U1013" s="32">
        <f>SUM(S1013*60/0.1)</f>
        <v>0</v>
      </c>
      <c r="V1013" s="33">
        <f t="shared" si="64"/>
        <v>270</v>
      </c>
      <c r="W1013" s="34">
        <f t="shared" si="65"/>
        <v>270</v>
      </c>
      <c r="X1013" s="10"/>
      <c r="Y1013" s="10"/>
      <c r="Z1013" s="10"/>
      <c r="AA1013" s="10"/>
      <c r="AB1013" s="10"/>
      <c r="AC1013" s="10"/>
      <c r="AD1013" s="10"/>
      <c r="AE1013" s="10"/>
      <c r="AF1013" s="10"/>
      <c r="AG1013" s="10"/>
      <c r="AH1013" s="10"/>
      <c r="AI1013" s="10"/>
    </row>
    <row r="1014" spans="1:35" ht="15" customHeight="1" x14ac:dyDescent="0.25">
      <c r="A1014" s="6">
        <v>2389</v>
      </c>
      <c r="B1014" s="11" t="s">
        <v>178</v>
      </c>
      <c r="C1014" s="11" t="s">
        <v>7045</v>
      </c>
      <c r="D1014" s="11" t="s">
        <v>7774</v>
      </c>
      <c r="E1014" s="12">
        <v>19632</v>
      </c>
      <c r="F1014" s="17">
        <v>44032</v>
      </c>
      <c r="G1014" s="12">
        <v>43847</v>
      </c>
      <c r="H1014" s="11" t="s">
        <v>217</v>
      </c>
      <c r="I1014" s="14" t="s">
        <v>7775</v>
      </c>
      <c r="J1014" s="11" t="s">
        <v>80</v>
      </c>
      <c r="K1014" s="11" t="s">
        <v>82</v>
      </c>
      <c r="L1014" s="14" t="s">
        <v>82</v>
      </c>
      <c r="M1014" s="11" t="s">
        <v>650</v>
      </c>
      <c r="N1014" s="15" t="s">
        <v>85</v>
      </c>
      <c r="O1014" s="15" t="str">
        <f>VLOOKUP(A1014,Result!A:D,2,FALSE)</f>
        <v>No</v>
      </c>
      <c r="P1014" s="15">
        <f>VLOOKUP(A1014,Result!A:D,4,FALSE)</f>
        <v>1.361</v>
      </c>
      <c r="Q1014" s="16">
        <f>VLOOKUP(A1014,Result!A:D,3,FALSE)</f>
        <v>0</v>
      </c>
      <c r="R1014" s="16">
        <f>VLOOKUP(A1014,Result!A:E,5,FALSE)</f>
        <v>0</v>
      </c>
      <c r="S1014" s="28">
        <f>P1014+Q1014+R1014</f>
        <v>1.361</v>
      </c>
      <c r="T1014" s="32">
        <f>SUM((Q1014+R1014)*60/0.1)</f>
        <v>0</v>
      </c>
      <c r="U1014" s="32">
        <f>SUM(S1014*60/0.1)</f>
        <v>816.59999999999991</v>
      </c>
      <c r="V1014" s="33">
        <f t="shared" si="64"/>
        <v>270</v>
      </c>
      <c r="W1014" s="34">
        <f t="shared" si="65"/>
        <v>1086.5999999999999</v>
      </c>
      <c r="X1014" s="10"/>
      <c r="Y1014" s="10"/>
      <c r="Z1014" s="10"/>
      <c r="AA1014" s="10"/>
      <c r="AB1014" s="10"/>
      <c r="AC1014" s="10"/>
      <c r="AD1014" s="10"/>
      <c r="AE1014" s="10"/>
      <c r="AF1014" s="10"/>
      <c r="AG1014" s="10"/>
      <c r="AH1014" s="10"/>
      <c r="AI1014" s="10"/>
    </row>
    <row r="1015" spans="1:35" ht="15" customHeight="1" x14ac:dyDescent="0.25">
      <c r="A1015" s="6">
        <v>2390</v>
      </c>
      <c r="B1015" s="11" t="s">
        <v>178</v>
      </c>
      <c r="C1015" s="11" t="s">
        <v>7045</v>
      </c>
      <c r="D1015" s="11" t="s">
        <v>7776</v>
      </c>
      <c r="E1015" s="12">
        <v>21930</v>
      </c>
      <c r="F1015" s="17">
        <v>44032</v>
      </c>
      <c r="G1015" s="12">
        <v>43847</v>
      </c>
      <c r="H1015" s="11" t="s">
        <v>217</v>
      </c>
      <c r="I1015" s="14" t="s">
        <v>7777</v>
      </c>
      <c r="J1015" s="11" t="s">
        <v>80</v>
      </c>
      <c r="K1015" s="11" t="s">
        <v>82</v>
      </c>
      <c r="L1015" s="14" t="s">
        <v>82</v>
      </c>
      <c r="M1015" s="11" t="s">
        <v>82</v>
      </c>
      <c r="N1015" s="15" t="s">
        <v>85</v>
      </c>
      <c r="O1015" s="15" t="str">
        <f>VLOOKUP(A1015,Result!A:D,2,FALSE)</f>
        <v>No</v>
      </c>
      <c r="P1015" s="15">
        <f>VLOOKUP(A1015,Result!A:D,4,FALSE)</f>
        <v>2.6880000000000002</v>
      </c>
      <c r="Q1015" s="16">
        <f>VLOOKUP(A1015,Result!A:D,3,FALSE)</f>
        <v>0</v>
      </c>
      <c r="R1015" s="16">
        <f>VLOOKUP(A1015,Result!A:E,5,FALSE)</f>
        <v>0</v>
      </c>
      <c r="S1015" s="28">
        <f>P1015+Q1015+R1015</f>
        <v>2.6880000000000002</v>
      </c>
      <c r="T1015" s="32">
        <f>SUM((Q1015+R1015)*60/0.1)</f>
        <v>0</v>
      </c>
      <c r="U1015" s="32">
        <f>SUM(S1015*60/0.1)</f>
        <v>1612.8</v>
      </c>
      <c r="V1015" s="33">
        <f t="shared" si="64"/>
        <v>270</v>
      </c>
      <c r="W1015" s="34">
        <f t="shared" si="65"/>
        <v>1882.8</v>
      </c>
      <c r="X1015" s="10"/>
      <c r="Y1015" s="10"/>
      <c r="Z1015" s="10"/>
      <c r="AA1015" s="10"/>
      <c r="AB1015" s="10"/>
      <c r="AC1015" s="10"/>
      <c r="AD1015" s="10"/>
      <c r="AE1015" s="10"/>
      <c r="AF1015" s="10"/>
      <c r="AG1015" s="10"/>
      <c r="AH1015" s="10"/>
      <c r="AI1015" s="10"/>
    </row>
    <row r="1016" spans="1:35" ht="15" customHeight="1" x14ac:dyDescent="0.25">
      <c r="A1016" s="6">
        <v>2528</v>
      </c>
      <c r="B1016" s="11" t="s">
        <v>178</v>
      </c>
      <c r="C1016" s="11" t="s">
        <v>7045</v>
      </c>
      <c r="D1016" s="11" t="s">
        <v>8143</v>
      </c>
      <c r="E1016" s="12">
        <v>15542</v>
      </c>
      <c r="F1016" s="19"/>
      <c r="G1016" s="12">
        <v>43846</v>
      </c>
      <c r="H1016" s="11" t="s">
        <v>217</v>
      </c>
      <c r="I1016" s="14" t="s">
        <v>8144</v>
      </c>
      <c r="J1016" s="11" t="s">
        <v>80</v>
      </c>
      <c r="K1016" s="11" t="s">
        <v>82</v>
      </c>
      <c r="L1016" s="14" t="s">
        <v>82</v>
      </c>
      <c r="M1016" s="11" t="s">
        <v>8145</v>
      </c>
      <c r="N1016" s="15" t="s">
        <v>85</v>
      </c>
      <c r="O1016" s="15" t="str">
        <f>VLOOKUP(A1016,Result!A:D,2,FALSE)</f>
        <v>No</v>
      </c>
      <c r="P1016" s="15">
        <f>VLOOKUP(A1016,Result!A:D,4,FALSE)</f>
        <v>0</v>
      </c>
      <c r="Q1016" s="16">
        <f>VLOOKUP(A1016,Result!A:D,3,FALSE)</f>
        <v>0</v>
      </c>
      <c r="R1016" s="16">
        <f>VLOOKUP(A1016,Result!A:E,5,FALSE)</f>
        <v>0</v>
      </c>
      <c r="S1016" s="28">
        <f>P1016+Q1016+R1016</f>
        <v>0</v>
      </c>
      <c r="T1016" s="32">
        <f>SUM((Q1016+R1016)*60/0.1)</f>
        <v>0</v>
      </c>
      <c r="U1016" s="32">
        <f>SUM(S1016*60/0.1)</f>
        <v>0</v>
      </c>
      <c r="V1016" s="33">
        <f t="shared" si="64"/>
        <v>270</v>
      </c>
      <c r="W1016" s="34">
        <f t="shared" si="65"/>
        <v>270</v>
      </c>
      <c r="X1016" s="10"/>
      <c r="Y1016" s="10"/>
      <c r="Z1016" s="10"/>
      <c r="AA1016" s="10"/>
      <c r="AB1016" s="10"/>
      <c r="AC1016" s="10"/>
      <c r="AD1016" s="10"/>
      <c r="AE1016" s="10"/>
      <c r="AF1016" s="10"/>
      <c r="AG1016" s="10"/>
      <c r="AH1016" s="10"/>
      <c r="AI1016" s="10"/>
    </row>
    <row r="1017" spans="1:35" ht="15" customHeight="1" x14ac:dyDescent="0.25">
      <c r="A1017" s="6">
        <v>2529</v>
      </c>
      <c r="B1017" s="11" t="s">
        <v>178</v>
      </c>
      <c r="C1017" s="11" t="s">
        <v>7045</v>
      </c>
      <c r="D1017" s="11" t="s">
        <v>8146</v>
      </c>
      <c r="E1017" s="12">
        <v>16540</v>
      </c>
      <c r="F1017" s="19"/>
      <c r="G1017" s="12">
        <v>43912</v>
      </c>
      <c r="H1017" s="11" t="s">
        <v>134</v>
      </c>
      <c r="I1017" s="14" t="s">
        <v>8147</v>
      </c>
      <c r="J1017" s="11" t="s">
        <v>80</v>
      </c>
      <c r="K1017" s="11" t="s">
        <v>8148</v>
      </c>
      <c r="L1017" s="14" t="s">
        <v>82</v>
      </c>
      <c r="M1017" s="11" t="s">
        <v>7050</v>
      </c>
      <c r="N1017" s="15" t="s">
        <v>85</v>
      </c>
      <c r="O1017" s="15" t="str">
        <f>VLOOKUP(A1017,Result!A:D,2,FALSE)</f>
        <v>No</v>
      </c>
      <c r="P1017" s="15">
        <f>VLOOKUP(A1017,Result!A:D,4,FALSE)</f>
        <v>1.4239999999999999</v>
      </c>
      <c r="Q1017" s="16">
        <f>VLOOKUP(A1017,Result!A:D,3,FALSE)</f>
        <v>0</v>
      </c>
      <c r="R1017" s="16">
        <f>VLOOKUP(A1017,Result!A:E,5,FALSE)</f>
        <v>0</v>
      </c>
      <c r="S1017" s="28">
        <f>P1017+Q1017+R1017</f>
        <v>1.4239999999999999</v>
      </c>
      <c r="T1017" s="32">
        <f>SUM((Q1017+R1017)*60/0.1)</f>
        <v>0</v>
      </c>
      <c r="U1017" s="32">
        <f>SUM(S1017*60/0.1)</f>
        <v>854.4</v>
      </c>
      <c r="V1017" s="33">
        <f t="shared" si="64"/>
        <v>270</v>
      </c>
      <c r="W1017" s="34">
        <f t="shared" si="65"/>
        <v>1124.4000000000001</v>
      </c>
      <c r="X1017" s="10"/>
      <c r="Y1017" s="10"/>
      <c r="Z1017" s="10"/>
      <c r="AA1017" s="10"/>
      <c r="AB1017" s="10"/>
      <c r="AC1017" s="10"/>
      <c r="AD1017" s="10"/>
      <c r="AE1017" s="10"/>
      <c r="AF1017" s="10"/>
      <c r="AG1017" s="10"/>
      <c r="AH1017" s="10"/>
      <c r="AI1017" s="10"/>
    </row>
    <row r="1018" spans="1:35" ht="15" customHeight="1" x14ac:dyDescent="0.25">
      <c r="A1018" s="6">
        <v>2555</v>
      </c>
      <c r="B1018" s="11" t="s">
        <v>178</v>
      </c>
      <c r="C1018" s="11" t="s">
        <v>7045</v>
      </c>
      <c r="D1018" s="11" t="s">
        <v>8198</v>
      </c>
      <c r="E1018" s="12">
        <v>16618</v>
      </c>
      <c r="F1018" s="19"/>
      <c r="G1018" s="12">
        <v>43888</v>
      </c>
      <c r="H1018" s="11" t="s">
        <v>78</v>
      </c>
      <c r="I1018" s="14" t="s">
        <v>199</v>
      </c>
      <c r="J1018" s="11" t="s">
        <v>97</v>
      </c>
      <c r="K1018" s="11" t="s">
        <v>82</v>
      </c>
      <c r="L1018" s="14" t="s">
        <v>82</v>
      </c>
      <c r="M1018" s="11"/>
      <c r="N1018" s="15" t="s">
        <v>85</v>
      </c>
      <c r="O1018" s="15" t="str">
        <f>VLOOKUP(A1018,Result!A:D,2,FALSE)</f>
        <v>No</v>
      </c>
      <c r="P1018" s="15">
        <f>VLOOKUP(A1018,Result!A:D,4,FALSE)</f>
        <v>0</v>
      </c>
      <c r="Q1018" s="16">
        <f>VLOOKUP(A1018,Result!A:D,3,FALSE)</f>
        <v>0</v>
      </c>
      <c r="R1018" s="16">
        <f>VLOOKUP(A1018,Result!A:E,5,FALSE)</f>
        <v>0</v>
      </c>
      <c r="S1018" s="28">
        <f>P1018+Q1018+R1018</f>
        <v>0</v>
      </c>
      <c r="T1018" s="32">
        <f>SUM((Q1018+R1018)*60/0.1)</f>
        <v>0</v>
      </c>
      <c r="U1018" s="32">
        <f>SUM(S1018*60/0.1)</f>
        <v>0</v>
      </c>
      <c r="V1018" s="33">
        <f t="shared" si="64"/>
        <v>270</v>
      </c>
      <c r="W1018" s="34">
        <f t="shared" si="65"/>
        <v>270</v>
      </c>
      <c r="X1018" s="10"/>
      <c r="Y1018" s="10"/>
      <c r="Z1018" s="10"/>
      <c r="AA1018" s="10"/>
      <c r="AB1018" s="10"/>
      <c r="AC1018" s="10"/>
      <c r="AD1018" s="10"/>
      <c r="AE1018" s="10"/>
      <c r="AF1018" s="10"/>
      <c r="AG1018" s="10"/>
      <c r="AH1018" s="10"/>
      <c r="AI1018" s="10"/>
    </row>
    <row r="1019" spans="1:35" ht="15" customHeight="1" x14ac:dyDescent="0.25">
      <c r="A1019" s="6">
        <v>2556</v>
      </c>
      <c r="B1019" s="11" t="s">
        <v>178</v>
      </c>
      <c r="C1019" s="11" t="s">
        <v>7045</v>
      </c>
      <c r="D1019" s="11" t="s">
        <v>8199</v>
      </c>
      <c r="E1019" s="12">
        <v>15706</v>
      </c>
      <c r="F1019" s="19"/>
      <c r="G1019" s="12">
        <v>43888</v>
      </c>
      <c r="H1019" s="11" t="s">
        <v>78</v>
      </c>
      <c r="I1019" s="14" t="s">
        <v>199</v>
      </c>
      <c r="J1019" s="11" t="s">
        <v>97</v>
      </c>
      <c r="K1019" s="11" t="s">
        <v>82</v>
      </c>
      <c r="L1019" s="14" t="s">
        <v>82</v>
      </c>
      <c r="M1019" s="11"/>
      <c r="N1019" s="15" t="s">
        <v>85</v>
      </c>
      <c r="O1019" s="15" t="str">
        <f>VLOOKUP(A1019,Result!A:D,2,FALSE)</f>
        <v>No</v>
      </c>
      <c r="P1019" s="15">
        <f>VLOOKUP(A1019,Result!A:D,4,FALSE)</f>
        <v>0</v>
      </c>
      <c r="Q1019" s="16">
        <f>VLOOKUP(A1019,Result!A:D,3,FALSE)</f>
        <v>0</v>
      </c>
      <c r="R1019" s="16">
        <f>VLOOKUP(A1019,Result!A:E,5,FALSE)</f>
        <v>0</v>
      </c>
      <c r="S1019" s="28">
        <f>P1019+Q1019+R1019</f>
        <v>0</v>
      </c>
      <c r="T1019" s="32">
        <f>SUM((Q1019+R1019)*60/0.1)</f>
        <v>0</v>
      </c>
      <c r="U1019" s="32">
        <f>SUM(S1019*60/0.1)</f>
        <v>0</v>
      </c>
      <c r="V1019" s="33">
        <f t="shared" ref="V1019" si="66">SUM(0.45*60/0.1)</f>
        <v>270</v>
      </c>
      <c r="W1019" s="34">
        <f t="shared" si="65"/>
        <v>270</v>
      </c>
      <c r="X1019" s="10"/>
      <c r="Y1019" s="10"/>
      <c r="Z1019" s="10"/>
      <c r="AA1019" s="10"/>
      <c r="AB1019" s="10"/>
      <c r="AC1019" s="10"/>
      <c r="AD1019" s="10"/>
      <c r="AE1019" s="10"/>
      <c r="AF1019" s="10"/>
      <c r="AG1019" s="10"/>
      <c r="AH1019" s="10"/>
      <c r="AI1019" s="10"/>
    </row>
    <row r="1020" spans="1:35" ht="15" customHeight="1" x14ac:dyDescent="0.25">
      <c r="A1020" s="6">
        <v>137</v>
      </c>
      <c r="B1020" s="11" t="s">
        <v>572</v>
      </c>
      <c r="C1020" s="11" t="s">
        <v>275</v>
      </c>
      <c r="D1020" s="11" t="s">
        <v>573</v>
      </c>
      <c r="E1020" s="12">
        <v>17078</v>
      </c>
      <c r="F1020" s="17">
        <v>43951</v>
      </c>
      <c r="G1020" s="12">
        <v>43922</v>
      </c>
      <c r="H1020" s="11" t="s">
        <v>78</v>
      </c>
      <c r="I1020" s="14" t="s">
        <v>574</v>
      </c>
      <c r="J1020" s="11" t="s">
        <v>575</v>
      </c>
      <c r="K1020" s="11" t="s">
        <v>576</v>
      </c>
      <c r="L1020" s="14" t="s">
        <v>82</v>
      </c>
      <c r="M1020" s="11" t="s">
        <v>577</v>
      </c>
      <c r="N1020" s="15">
        <v>1.37</v>
      </c>
      <c r="O1020" s="15" t="str">
        <f>VLOOKUP(A1020,Result!A:D,2,FALSE)</f>
        <v>No</v>
      </c>
      <c r="P1020" s="15">
        <f>VLOOKUP(A1020,Result!A:D,4,FALSE)</f>
        <v>0.68500000000000005</v>
      </c>
      <c r="Q1020" s="16">
        <f>VLOOKUP(A1020,Result!A:D,3,FALSE)</f>
        <v>0</v>
      </c>
      <c r="R1020" s="16">
        <f>VLOOKUP(A1020,Result!A:E,5,FALSE)</f>
        <v>0</v>
      </c>
      <c r="S1020" s="28">
        <f>P1020+Q1020+R1020</f>
        <v>0.68500000000000005</v>
      </c>
      <c r="T1020" s="32">
        <f>SUM((Q1020+R1020)*63/0.1)</f>
        <v>0</v>
      </c>
      <c r="U1020" s="32">
        <f>SUM(S1020*63/0.1)</f>
        <v>431.55</v>
      </c>
      <c r="V1020" s="33">
        <f>SUM(0.45*63/0.1)</f>
        <v>283.5</v>
      </c>
      <c r="W1020" s="34">
        <f t="shared" si="65"/>
        <v>715.05</v>
      </c>
      <c r="X1020" s="10"/>
      <c r="Y1020" s="10"/>
      <c r="Z1020" s="10"/>
      <c r="AA1020" s="10"/>
      <c r="AB1020" s="10"/>
      <c r="AC1020" s="10"/>
      <c r="AD1020" s="10"/>
      <c r="AE1020" s="10"/>
      <c r="AF1020" s="10"/>
      <c r="AG1020" s="10"/>
      <c r="AH1020" s="10"/>
      <c r="AI1020" s="10"/>
    </row>
    <row r="1021" spans="1:35" ht="15" customHeight="1" x14ac:dyDescent="0.25">
      <c r="A1021" s="6">
        <v>138</v>
      </c>
      <c r="B1021" s="11" t="s">
        <v>572</v>
      </c>
      <c r="C1021" s="11" t="s">
        <v>275</v>
      </c>
      <c r="D1021" s="11" t="s">
        <v>578</v>
      </c>
      <c r="E1021" s="12">
        <v>15611</v>
      </c>
      <c r="F1021" s="17">
        <v>43951</v>
      </c>
      <c r="G1021" s="12">
        <v>43922</v>
      </c>
      <c r="H1021" s="11" t="s">
        <v>78</v>
      </c>
      <c r="I1021" s="14" t="s">
        <v>579</v>
      </c>
      <c r="J1021" s="11" t="s">
        <v>580</v>
      </c>
      <c r="K1021" s="11" t="s">
        <v>581</v>
      </c>
      <c r="L1021" s="14" t="s">
        <v>82</v>
      </c>
      <c r="M1021" s="11" t="s">
        <v>582</v>
      </c>
      <c r="N1021" s="15">
        <v>2.41</v>
      </c>
      <c r="O1021" s="15" t="str">
        <f>VLOOKUP(A1021,Result!A:D,2,FALSE)</f>
        <v>No</v>
      </c>
      <c r="P1021" s="15">
        <f>VLOOKUP(A1021,Result!A:D,4,FALSE)</f>
        <v>1.0940000000000001</v>
      </c>
      <c r="Q1021" s="16">
        <f>VLOOKUP(A1021,Result!A:D,3,FALSE)</f>
        <v>0</v>
      </c>
      <c r="R1021" s="16">
        <f>VLOOKUP(A1021,Result!A:E,5,FALSE)</f>
        <v>0</v>
      </c>
      <c r="S1021" s="28">
        <f>P1021+Q1021+R1021</f>
        <v>1.0940000000000001</v>
      </c>
      <c r="T1021" s="32">
        <f t="shared" ref="T1021:T1084" si="67">SUM((Q1021+R1021)*63/0.1)</f>
        <v>0</v>
      </c>
      <c r="U1021" s="32">
        <f t="shared" ref="U1021:U1084" si="68">SUM(S1021*63/0.1)</f>
        <v>689.22</v>
      </c>
      <c r="V1021" s="33">
        <f t="shared" ref="V1021:V1084" si="69">SUM(0.45*63/0.1)</f>
        <v>283.5</v>
      </c>
      <c r="W1021" s="34">
        <f t="shared" si="65"/>
        <v>972.72</v>
      </c>
      <c r="X1021" s="10"/>
      <c r="Y1021" s="10"/>
      <c r="Z1021" s="10"/>
      <c r="AA1021" s="10"/>
      <c r="AB1021" s="10"/>
      <c r="AC1021" s="10"/>
      <c r="AD1021" s="10"/>
      <c r="AE1021" s="10"/>
      <c r="AF1021" s="10"/>
      <c r="AG1021" s="10"/>
      <c r="AH1021" s="10"/>
      <c r="AI1021" s="10"/>
    </row>
    <row r="1022" spans="1:35" ht="15" customHeight="1" x14ac:dyDescent="0.25">
      <c r="A1022" s="6">
        <v>178</v>
      </c>
      <c r="B1022" s="11" t="s">
        <v>572</v>
      </c>
      <c r="C1022" s="11" t="s">
        <v>275</v>
      </c>
      <c r="D1022" s="11" t="s">
        <v>721</v>
      </c>
      <c r="E1022" s="12">
        <v>17421</v>
      </c>
      <c r="F1022" s="17">
        <v>43963</v>
      </c>
      <c r="G1022" s="12">
        <v>43890</v>
      </c>
      <c r="H1022" s="11" t="s">
        <v>78</v>
      </c>
      <c r="I1022" s="14" t="s">
        <v>722</v>
      </c>
      <c r="J1022" s="11" t="s">
        <v>80</v>
      </c>
      <c r="K1022" s="11" t="s">
        <v>82</v>
      </c>
      <c r="L1022" s="14" t="s">
        <v>82</v>
      </c>
      <c r="M1022" s="11" t="s">
        <v>723</v>
      </c>
      <c r="N1022" s="15">
        <v>1.61</v>
      </c>
      <c r="O1022" s="15" t="str">
        <f>VLOOKUP(A1022,Result!A:D,2,FALSE)</f>
        <v>No</v>
      </c>
      <c r="P1022" s="15">
        <f>VLOOKUP(A1022,Result!A:D,4,FALSE)</f>
        <v>1.5469999999999999</v>
      </c>
      <c r="Q1022" s="16">
        <f>VLOOKUP(A1022,Result!A:D,3,FALSE)</f>
        <v>0</v>
      </c>
      <c r="R1022" s="16">
        <f>VLOOKUP(A1022,Result!A:E,5,FALSE)</f>
        <v>0</v>
      </c>
      <c r="S1022" s="28">
        <f>P1022+Q1022+R1022</f>
        <v>1.5469999999999999</v>
      </c>
      <c r="T1022" s="32">
        <f t="shared" si="67"/>
        <v>0</v>
      </c>
      <c r="U1022" s="32">
        <f t="shared" si="68"/>
        <v>974.6099999999999</v>
      </c>
      <c r="V1022" s="33">
        <f t="shared" si="69"/>
        <v>283.5</v>
      </c>
      <c r="W1022" s="34">
        <f t="shared" si="65"/>
        <v>1258.1099999999999</v>
      </c>
      <c r="X1022" s="10"/>
      <c r="Y1022" s="10"/>
      <c r="Z1022" s="10"/>
      <c r="AA1022" s="10"/>
      <c r="AB1022" s="10"/>
      <c r="AC1022" s="10"/>
      <c r="AD1022" s="10"/>
      <c r="AE1022" s="10"/>
      <c r="AF1022" s="10"/>
      <c r="AG1022" s="10"/>
      <c r="AH1022" s="10"/>
      <c r="AI1022" s="10"/>
    </row>
    <row r="1023" spans="1:35" ht="15" customHeight="1" x14ac:dyDescent="0.25">
      <c r="A1023" s="6">
        <v>183</v>
      </c>
      <c r="B1023" s="11" t="s">
        <v>572</v>
      </c>
      <c r="C1023" s="11" t="s">
        <v>275</v>
      </c>
      <c r="D1023" s="11" t="s">
        <v>737</v>
      </c>
      <c r="E1023" s="12">
        <v>19692</v>
      </c>
      <c r="F1023" s="17">
        <v>43964</v>
      </c>
      <c r="G1023" s="12">
        <v>43901</v>
      </c>
      <c r="H1023" s="11" t="s">
        <v>78</v>
      </c>
      <c r="I1023" s="14" t="s">
        <v>738</v>
      </c>
      <c r="J1023" s="11" t="s">
        <v>80</v>
      </c>
      <c r="K1023" s="11" t="s">
        <v>82</v>
      </c>
      <c r="L1023" s="14" t="s">
        <v>739</v>
      </c>
      <c r="M1023" s="11" t="s">
        <v>740</v>
      </c>
      <c r="N1023" s="15">
        <v>5.32</v>
      </c>
      <c r="O1023" s="15" t="str">
        <f>VLOOKUP(A1023,Result!A:D,2,FALSE)</f>
        <v>No</v>
      </c>
      <c r="P1023" s="15">
        <f>VLOOKUP(A1023,Result!A:D,4,FALSE)</f>
        <v>3.6589999999999998</v>
      </c>
      <c r="Q1023" s="16">
        <f>VLOOKUP(A1023,Result!A:D,3,FALSE)</f>
        <v>0.214</v>
      </c>
      <c r="R1023" s="16">
        <f>VLOOKUP(A1023,Result!A:E,5,FALSE)</f>
        <v>0.20200000000000001</v>
      </c>
      <c r="S1023" s="28">
        <f>P1023+Q1023+R1023</f>
        <v>4.0750000000000002</v>
      </c>
      <c r="T1023" s="32">
        <f t="shared" si="67"/>
        <v>262.08</v>
      </c>
      <c r="U1023" s="32">
        <f t="shared" si="68"/>
        <v>2567.25</v>
      </c>
      <c r="V1023" s="33">
        <f t="shared" si="69"/>
        <v>283.5</v>
      </c>
      <c r="W1023" s="34">
        <f t="shared" si="65"/>
        <v>2850.75</v>
      </c>
      <c r="X1023" s="10"/>
      <c r="Y1023" s="10"/>
      <c r="Z1023" s="10"/>
      <c r="AA1023" s="10"/>
      <c r="AB1023" s="10"/>
      <c r="AC1023" s="10"/>
      <c r="AD1023" s="10"/>
      <c r="AE1023" s="10"/>
      <c r="AF1023" s="10"/>
      <c r="AG1023" s="10"/>
      <c r="AH1023" s="10"/>
      <c r="AI1023" s="10"/>
    </row>
    <row r="1024" spans="1:35" ht="15" customHeight="1" x14ac:dyDescent="0.25">
      <c r="A1024" s="6">
        <v>229</v>
      </c>
      <c r="B1024" s="11" t="s">
        <v>572</v>
      </c>
      <c r="C1024" s="11" t="s">
        <v>275</v>
      </c>
      <c r="D1024" s="11" t="s">
        <v>917</v>
      </c>
      <c r="E1024" s="12">
        <v>15346</v>
      </c>
      <c r="F1024" s="17">
        <v>43984</v>
      </c>
      <c r="G1024" s="12">
        <v>43895</v>
      </c>
      <c r="H1024" s="11" t="s">
        <v>114</v>
      </c>
      <c r="I1024" s="14" t="s">
        <v>918</v>
      </c>
      <c r="J1024" s="11" t="s">
        <v>80</v>
      </c>
      <c r="K1024" s="11" t="s">
        <v>919</v>
      </c>
      <c r="L1024" s="14" t="s">
        <v>82</v>
      </c>
      <c r="M1024" s="11" t="s">
        <v>920</v>
      </c>
      <c r="N1024" s="15" t="s">
        <v>85</v>
      </c>
      <c r="O1024" s="15" t="str">
        <f>VLOOKUP(A1024,Result!A:D,2,FALSE)</f>
        <v>No</v>
      </c>
      <c r="P1024" s="15">
        <f>VLOOKUP(A1024,Result!A:D,4,FALSE)</f>
        <v>2.4430000000000001</v>
      </c>
      <c r="Q1024" s="16">
        <f>VLOOKUP(A1024,Result!A:D,3,FALSE)</f>
        <v>0</v>
      </c>
      <c r="R1024" s="16">
        <f>VLOOKUP(A1024,Result!A:E,5,FALSE)</f>
        <v>0</v>
      </c>
      <c r="S1024" s="28">
        <f>P1024+Q1024+R1024</f>
        <v>2.4430000000000001</v>
      </c>
      <c r="T1024" s="32">
        <f t="shared" si="67"/>
        <v>0</v>
      </c>
      <c r="U1024" s="32">
        <f t="shared" si="68"/>
        <v>1539.09</v>
      </c>
      <c r="V1024" s="33">
        <f t="shared" si="69"/>
        <v>283.5</v>
      </c>
      <c r="W1024" s="34">
        <f t="shared" si="65"/>
        <v>1822.59</v>
      </c>
      <c r="X1024" s="10"/>
      <c r="Y1024" s="10"/>
      <c r="Z1024" s="10"/>
      <c r="AA1024" s="10"/>
      <c r="AB1024" s="10"/>
      <c r="AC1024" s="10"/>
      <c r="AD1024" s="10"/>
      <c r="AE1024" s="10"/>
      <c r="AF1024" s="10"/>
      <c r="AG1024" s="10"/>
      <c r="AH1024" s="10"/>
      <c r="AI1024" s="10"/>
    </row>
    <row r="1025" spans="1:35" ht="15" customHeight="1" x14ac:dyDescent="0.25">
      <c r="A1025" s="6">
        <v>230</v>
      </c>
      <c r="B1025" s="11" t="s">
        <v>572</v>
      </c>
      <c r="C1025" s="11" t="s">
        <v>275</v>
      </c>
      <c r="D1025" s="11" t="s">
        <v>921</v>
      </c>
      <c r="E1025" s="12">
        <v>16205</v>
      </c>
      <c r="F1025" s="17">
        <v>43984</v>
      </c>
      <c r="G1025" s="12">
        <v>43895</v>
      </c>
      <c r="H1025" s="11" t="s">
        <v>114</v>
      </c>
      <c r="I1025" s="14" t="s">
        <v>922</v>
      </c>
      <c r="J1025" s="11" t="s">
        <v>923</v>
      </c>
      <c r="K1025" s="11" t="s">
        <v>924</v>
      </c>
      <c r="L1025" s="14" t="s">
        <v>82</v>
      </c>
      <c r="M1025" s="11" t="s">
        <v>82</v>
      </c>
      <c r="N1025" s="15" t="s">
        <v>85</v>
      </c>
      <c r="O1025" s="15" t="str">
        <f>VLOOKUP(A1025,Result!A:D,2,FALSE)</f>
        <v>No</v>
      </c>
      <c r="P1025" s="15">
        <f>VLOOKUP(A1025,Result!A:D,4,FALSE)</f>
        <v>3.1779999999999999</v>
      </c>
      <c r="Q1025" s="16">
        <f>VLOOKUP(A1025,Result!A:D,3,FALSE)</f>
        <v>0</v>
      </c>
      <c r="R1025" s="16">
        <f>VLOOKUP(A1025,Result!A:E,5,FALSE)</f>
        <v>0</v>
      </c>
      <c r="S1025" s="28">
        <f>P1025+Q1025+R1025</f>
        <v>3.1779999999999999</v>
      </c>
      <c r="T1025" s="32">
        <f t="shared" si="67"/>
        <v>0</v>
      </c>
      <c r="U1025" s="32">
        <f t="shared" si="68"/>
        <v>2002.1399999999999</v>
      </c>
      <c r="V1025" s="33">
        <f t="shared" si="69"/>
        <v>283.5</v>
      </c>
      <c r="W1025" s="34">
        <f t="shared" si="65"/>
        <v>2285.64</v>
      </c>
      <c r="X1025" s="10"/>
      <c r="Y1025" s="10"/>
      <c r="Z1025" s="10"/>
      <c r="AA1025" s="10"/>
      <c r="AB1025" s="10"/>
      <c r="AC1025" s="10"/>
      <c r="AD1025" s="10"/>
      <c r="AE1025" s="10"/>
      <c r="AF1025" s="10"/>
      <c r="AG1025" s="10"/>
      <c r="AH1025" s="10"/>
      <c r="AI1025" s="10"/>
    </row>
    <row r="1026" spans="1:35" ht="15" customHeight="1" x14ac:dyDescent="0.25">
      <c r="A1026" s="6">
        <v>235</v>
      </c>
      <c r="B1026" s="11" t="s">
        <v>572</v>
      </c>
      <c r="C1026" s="11" t="s">
        <v>275</v>
      </c>
      <c r="D1026" s="11" t="s">
        <v>941</v>
      </c>
      <c r="E1026" s="12">
        <v>19057</v>
      </c>
      <c r="F1026" s="17">
        <v>43987</v>
      </c>
      <c r="G1026" s="12">
        <v>43872</v>
      </c>
      <c r="H1026" s="11" t="s">
        <v>78</v>
      </c>
      <c r="I1026" s="14" t="s">
        <v>97</v>
      </c>
      <c r="J1026" s="11" t="s">
        <v>97</v>
      </c>
      <c r="K1026" s="11" t="s">
        <v>82</v>
      </c>
      <c r="L1026" s="14" t="s">
        <v>942</v>
      </c>
      <c r="M1026" s="11" t="s">
        <v>943</v>
      </c>
      <c r="N1026" s="15" t="s">
        <v>85</v>
      </c>
      <c r="O1026" s="15" t="str">
        <f>VLOOKUP(A1026,Result!A:D,2,FALSE)</f>
        <v>No</v>
      </c>
      <c r="P1026" s="15">
        <f>VLOOKUP(A1026,Result!A:D,4,FALSE)</f>
        <v>0</v>
      </c>
      <c r="Q1026" s="16">
        <f>VLOOKUP(A1026,Result!A:D,3,FALSE)</f>
        <v>0.36799999999999999</v>
      </c>
      <c r="R1026" s="16">
        <f>VLOOKUP(A1026,Result!A:E,5,FALSE)</f>
        <v>0</v>
      </c>
      <c r="S1026" s="28">
        <f>P1026+Q1026+R1026</f>
        <v>0.36799999999999999</v>
      </c>
      <c r="T1026" s="32">
        <f t="shared" si="67"/>
        <v>231.84</v>
      </c>
      <c r="U1026" s="32">
        <f t="shared" si="68"/>
        <v>231.84</v>
      </c>
      <c r="V1026" s="33">
        <f t="shared" si="69"/>
        <v>283.5</v>
      </c>
      <c r="W1026" s="34">
        <f t="shared" si="65"/>
        <v>515.34</v>
      </c>
      <c r="X1026" s="10"/>
      <c r="Y1026" s="10"/>
      <c r="Z1026" s="10"/>
      <c r="AA1026" s="10"/>
      <c r="AB1026" s="10"/>
      <c r="AC1026" s="10"/>
      <c r="AD1026" s="10"/>
      <c r="AE1026" s="10"/>
      <c r="AF1026" s="10"/>
      <c r="AG1026" s="10"/>
      <c r="AH1026" s="10"/>
      <c r="AI1026" s="10"/>
    </row>
    <row r="1027" spans="1:35" ht="15" customHeight="1" x14ac:dyDescent="0.25">
      <c r="A1027" s="6">
        <v>268</v>
      </c>
      <c r="B1027" s="11" t="s">
        <v>572</v>
      </c>
      <c r="C1027" s="11" t="s">
        <v>275</v>
      </c>
      <c r="D1027" s="11" t="s">
        <v>1060</v>
      </c>
      <c r="E1027" s="12">
        <v>18016</v>
      </c>
      <c r="F1027" s="17">
        <v>44019</v>
      </c>
      <c r="G1027" s="12">
        <v>43922</v>
      </c>
      <c r="H1027" s="11" t="s">
        <v>78</v>
      </c>
      <c r="I1027" s="14" t="s">
        <v>1061</v>
      </c>
      <c r="J1027" s="11" t="s">
        <v>1062</v>
      </c>
      <c r="K1027" s="11" t="s">
        <v>1063</v>
      </c>
      <c r="L1027" s="14" t="s">
        <v>1064</v>
      </c>
      <c r="M1027" s="11" t="s">
        <v>137</v>
      </c>
      <c r="N1027" s="15">
        <v>3.1</v>
      </c>
      <c r="O1027" s="15" t="str">
        <f>VLOOKUP(A1027,Result!A:D,2,FALSE)</f>
        <v>No</v>
      </c>
      <c r="P1027" s="15">
        <f>VLOOKUP(A1027,Result!A:D,4,FALSE)</f>
        <v>1.3049999999999999</v>
      </c>
      <c r="Q1027" s="16">
        <f>VLOOKUP(A1027,Result!A:D,3,FALSE)</f>
        <v>0.307</v>
      </c>
      <c r="R1027" s="16">
        <f>VLOOKUP(A1027,Result!A:E,5,FALSE)</f>
        <v>0.152</v>
      </c>
      <c r="S1027" s="28">
        <f>P1027+Q1027+R1027</f>
        <v>1.7639999999999998</v>
      </c>
      <c r="T1027" s="32">
        <f t="shared" si="67"/>
        <v>289.16999999999996</v>
      </c>
      <c r="U1027" s="32">
        <f t="shared" si="68"/>
        <v>1111.32</v>
      </c>
      <c r="V1027" s="33">
        <f t="shared" si="69"/>
        <v>283.5</v>
      </c>
      <c r="W1027" s="34">
        <f t="shared" si="65"/>
        <v>1394.82</v>
      </c>
      <c r="X1027" s="10"/>
      <c r="Y1027" s="10"/>
      <c r="Z1027" s="10"/>
      <c r="AA1027" s="10"/>
      <c r="AB1027" s="10"/>
      <c r="AC1027" s="10"/>
      <c r="AD1027" s="10"/>
      <c r="AE1027" s="10"/>
      <c r="AF1027" s="10"/>
      <c r="AG1027" s="10"/>
      <c r="AH1027" s="10"/>
      <c r="AI1027" s="10"/>
    </row>
    <row r="1028" spans="1:35" ht="15" customHeight="1" x14ac:dyDescent="0.25">
      <c r="A1028" s="6">
        <v>296</v>
      </c>
      <c r="B1028" s="11" t="s">
        <v>572</v>
      </c>
      <c r="C1028" s="11" t="s">
        <v>275</v>
      </c>
      <c r="D1028" s="11" t="s">
        <v>1170</v>
      </c>
      <c r="E1028" s="12">
        <v>17601</v>
      </c>
      <c r="F1028" s="17">
        <v>44050</v>
      </c>
      <c r="G1028" s="12">
        <v>43867</v>
      </c>
      <c r="H1028" s="11" t="s">
        <v>114</v>
      </c>
      <c r="I1028" s="14" t="s">
        <v>1171</v>
      </c>
      <c r="J1028" s="11" t="s">
        <v>1172</v>
      </c>
      <c r="K1028" s="11" t="s">
        <v>1099</v>
      </c>
      <c r="L1028" s="14" t="s">
        <v>82</v>
      </c>
      <c r="M1028" s="11"/>
      <c r="N1028" s="15">
        <v>1.99</v>
      </c>
      <c r="O1028" s="15" t="str">
        <f>VLOOKUP(A1028,Result!A:D,2,FALSE)</f>
        <v>No</v>
      </c>
      <c r="P1028" s="15">
        <f>VLOOKUP(A1028,Result!A:D,4,FALSE)</f>
        <v>2.415</v>
      </c>
      <c r="Q1028" s="16">
        <f>VLOOKUP(A1028,Result!A:D,3,FALSE)</f>
        <v>0</v>
      </c>
      <c r="R1028" s="16">
        <f>VLOOKUP(A1028,Result!A:E,5,FALSE)</f>
        <v>0</v>
      </c>
      <c r="S1028" s="28">
        <f>P1028+Q1028+R1028</f>
        <v>2.415</v>
      </c>
      <c r="T1028" s="32">
        <f t="shared" si="67"/>
        <v>0</v>
      </c>
      <c r="U1028" s="32">
        <f t="shared" si="68"/>
        <v>1521.45</v>
      </c>
      <c r="V1028" s="33">
        <f t="shared" si="69"/>
        <v>283.5</v>
      </c>
      <c r="W1028" s="34">
        <f t="shared" si="65"/>
        <v>1804.95</v>
      </c>
      <c r="X1028" s="10"/>
      <c r="Y1028" s="10"/>
      <c r="Z1028" s="10"/>
      <c r="AA1028" s="10"/>
      <c r="AB1028" s="10"/>
      <c r="AC1028" s="10"/>
      <c r="AD1028" s="10"/>
      <c r="AE1028" s="10"/>
      <c r="AF1028" s="10"/>
      <c r="AG1028" s="10"/>
      <c r="AH1028" s="10"/>
      <c r="AI1028" s="10"/>
    </row>
    <row r="1029" spans="1:35" ht="15" customHeight="1" x14ac:dyDescent="0.25">
      <c r="A1029" s="6">
        <v>301</v>
      </c>
      <c r="B1029" s="11" t="s">
        <v>572</v>
      </c>
      <c r="C1029" s="11" t="s">
        <v>275</v>
      </c>
      <c r="D1029" s="11" t="s">
        <v>1181</v>
      </c>
      <c r="E1029" s="12">
        <v>16445</v>
      </c>
      <c r="F1029" s="17">
        <v>44063</v>
      </c>
      <c r="G1029" s="12">
        <v>43872</v>
      </c>
      <c r="H1029" s="11" t="s">
        <v>114</v>
      </c>
      <c r="I1029" s="14" t="s">
        <v>1182</v>
      </c>
      <c r="J1029" s="11" t="s">
        <v>308</v>
      </c>
      <c r="K1029" s="11" t="s">
        <v>1183</v>
      </c>
      <c r="L1029" s="14" t="s">
        <v>1184</v>
      </c>
      <c r="M1029" s="11"/>
      <c r="N1029" s="15">
        <v>4.2</v>
      </c>
      <c r="O1029" s="15" t="str">
        <f>VLOOKUP(A1029,Result!A:D,2,FALSE)</f>
        <v>No</v>
      </c>
      <c r="P1029" s="15">
        <f>VLOOKUP(A1029,Result!A:D,4,FALSE)</f>
        <v>3.6269999999999998</v>
      </c>
      <c r="Q1029" s="16">
        <f>VLOOKUP(A1029,Result!A:D,3,FALSE)</f>
        <v>0.79400000000000004</v>
      </c>
      <c r="R1029" s="16">
        <f>VLOOKUP(A1029,Result!A:E,5,FALSE)</f>
        <v>0</v>
      </c>
      <c r="S1029" s="28">
        <f>P1029+Q1029+R1029</f>
        <v>4.4209999999999994</v>
      </c>
      <c r="T1029" s="32">
        <f t="shared" si="67"/>
        <v>500.22</v>
      </c>
      <c r="U1029" s="32">
        <f t="shared" si="68"/>
        <v>2785.2299999999996</v>
      </c>
      <c r="V1029" s="33">
        <f t="shared" si="69"/>
        <v>283.5</v>
      </c>
      <c r="W1029" s="34">
        <f t="shared" si="65"/>
        <v>3068.7299999999996</v>
      </c>
      <c r="X1029" s="10"/>
      <c r="Y1029" s="10"/>
      <c r="Z1029" s="10"/>
      <c r="AA1029" s="10"/>
      <c r="AB1029" s="10"/>
      <c r="AC1029" s="10"/>
      <c r="AD1029" s="10"/>
      <c r="AE1029" s="10"/>
      <c r="AF1029" s="10"/>
      <c r="AG1029" s="10"/>
      <c r="AH1029" s="10"/>
      <c r="AI1029" s="10"/>
    </row>
    <row r="1030" spans="1:35" ht="15" customHeight="1" x14ac:dyDescent="0.25">
      <c r="A1030" s="6">
        <v>320</v>
      </c>
      <c r="B1030" s="11" t="s">
        <v>572</v>
      </c>
      <c r="C1030" s="11" t="s">
        <v>275</v>
      </c>
      <c r="D1030" s="11" t="s">
        <v>1242</v>
      </c>
      <c r="E1030" s="12">
        <v>17504</v>
      </c>
      <c r="F1030" s="17">
        <v>44088</v>
      </c>
      <c r="G1030" s="12">
        <v>43890</v>
      </c>
      <c r="H1030" s="11" t="s">
        <v>78</v>
      </c>
      <c r="I1030" s="14" t="s">
        <v>1243</v>
      </c>
      <c r="J1030" s="11" t="s">
        <v>80</v>
      </c>
      <c r="K1030" s="11" t="s">
        <v>1244</v>
      </c>
      <c r="L1030" s="14" t="s">
        <v>82</v>
      </c>
      <c r="M1030" s="11"/>
      <c r="N1030" s="15">
        <v>1.43</v>
      </c>
      <c r="O1030" s="15" t="str">
        <f>VLOOKUP(A1030,Result!A:D,2,FALSE)</f>
        <v>No</v>
      </c>
      <c r="P1030" s="15">
        <f>VLOOKUP(A1030,Result!A:D,4,FALSE)</f>
        <v>1.7210000000000001</v>
      </c>
      <c r="Q1030" s="16">
        <f>VLOOKUP(A1030,Result!A:D,3,FALSE)</f>
        <v>0</v>
      </c>
      <c r="R1030" s="16">
        <f>VLOOKUP(A1030,Result!A:E,5,FALSE)</f>
        <v>0</v>
      </c>
      <c r="S1030" s="28">
        <f>P1030+Q1030+R1030</f>
        <v>1.7210000000000001</v>
      </c>
      <c r="T1030" s="32">
        <f t="shared" si="67"/>
        <v>0</v>
      </c>
      <c r="U1030" s="32">
        <f t="shared" si="68"/>
        <v>1084.23</v>
      </c>
      <c r="V1030" s="33">
        <f t="shared" si="69"/>
        <v>283.5</v>
      </c>
      <c r="W1030" s="34">
        <f t="shared" si="65"/>
        <v>1367.73</v>
      </c>
      <c r="X1030" s="10"/>
      <c r="Y1030" s="10"/>
      <c r="Z1030" s="10"/>
      <c r="AA1030" s="10"/>
      <c r="AB1030" s="10"/>
      <c r="AC1030" s="10"/>
      <c r="AD1030" s="10"/>
      <c r="AE1030" s="10"/>
      <c r="AF1030" s="10"/>
      <c r="AG1030" s="10"/>
      <c r="AH1030" s="10"/>
      <c r="AI1030" s="10"/>
    </row>
    <row r="1031" spans="1:35" ht="15" customHeight="1" x14ac:dyDescent="0.25">
      <c r="A1031" s="6">
        <v>347</v>
      </c>
      <c r="B1031" s="11" t="s">
        <v>572</v>
      </c>
      <c r="C1031" s="11" t="s">
        <v>275</v>
      </c>
      <c r="D1031" s="11" t="s">
        <v>1330</v>
      </c>
      <c r="E1031" s="12">
        <v>17449</v>
      </c>
      <c r="F1031" s="19"/>
      <c r="G1031" s="12">
        <v>43923</v>
      </c>
      <c r="H1031" s="11" t="s">
        <v>78</v>
      </c>
      <c r="I1031" s="14" t="s">
        <v>1331</v>
      </c>
      <c r="J1031" s="11" t="s">
        <v>1332</v>
      </c>
      <c r="K1031" s="11" t="s">
        <v>1333</v>
      </c>
      <c r="L1031" s="14" t="s">
        <v>82</v>
      </c>
      <c r="M1031" s="11" t="s">
        <v>1334</v>
      </c>
      <c r="N1031" s="15">
        <v>3.07</v>
      </c>
      <c r="O1031" s="15" t="str">
        <f>VLOOKUP(A1031,Result!A:D,2,FALSE)</f>
        <v>No</v>
      </c>
      <c r="P1031" s="15">
        <f>VLOOKUP(A1031,Result!A:D,4,FALSE)</f>
        <v>2.9769999999999999</v>
      </c>
      <c r="Q1031" s="16">
        <f>VLOOKUP(A1031,Result!A:D,3,FALSE)</f>
        <v>0</v>
      </c>
      <c r="R1031" s="16">
        <f>VLOOKUP(A1031,Result!A:E,5,FALSE)</f>
        <v>0</v>
      </c>
      <c r="S1031" s="28">
        <f>P1031+Q1031+R1031</f>
        <v>2.9769999999999999</v>
      </c>
      <c r="T1031" s="32">
        <f t="shared" si="67"/>
        <v>0</v>
      </c>
      <c r="U1031" s="32">
        <f t="shared" si="68"/>
        <v>1875.5099999999998</v>
      </c>
      <c r="V1031" s="33">
        <f t="shared" si="69"/>
        <v>283.5</v>
      </c>
      <c r="W1031" s="34">
        <f t="shared" si="65"/>
        <v>2159.0099999999998</v>
      </c>
      <c r="X1031" s="10"/>
      <c r="Y1031" s="10"/>
      <c r="Z1031" s="10"/>
      <c r="AA1031" s="10"/>
      <c r="AB1031" s="10"/>
      <c r="AC1031" s="10"/>
      <c r="AD1031" s="10"/>
      <c r="AE1031" s="10"/>
      <c r="AF1031" s="10"/>
      <c r="AG1031" s="10"/>
      <c r="AH1031" s="10"/>
      <c r="AI1031" s="10"/>
    </row>
    <row r="1032" spans="1:35" ht="15" customHeight="1" x14ac:dyDescent="0.25">
      <c r="A1032" s="6">
        <v>358</v>
      </c>
      <c r="B1032" s="11" t="s">
        <v>572</v>
      </c>
      <c r="C1032" s="11" t="s">
        <v>275</v>
      </c>
      <c r="D1032" s="11" t="s">
        <v>1374</v>
      </c>
      <c r="E1032" s="12">
        <v>16336</v>
      </c>
      <c r="F1032" s="19"/>
      <c r="G1032" s="12">
        <v>43913</v>
      </c>
      <c r="H1032" s="11" t="s">
        <v>134</v>
      </c>
      <c r="I1032" s="14" t="s">
        <v>1375</v>
      </c>
      <c r="J1032" s="11" t="s">
        <v>1376</v>
      </c>
      <c r="K1032" s="11" t="s">
        <v>1377</v>
      </c>
      <c r="L1032" s="14" t="s">
        <v>82</v>
      </c>
      <c r="M1032" s="11" t="s">
        <v>1378</v>
      </c>
      <c r="N1032" s="15">
        <v>4.1100000000000003</v>
      </c>
      <c r="O1032" s="15" t="str">
        <f>VLOOKUP(A1032,Result!A:D,2,FALSE)</f>
        <v>No</v>
      </c>
      <c r="P1032" s="15">
        <f>VLOOKUP(A1032,Result!A:D,4,FALSE)</f>
        <v>3.7389999999999999</v>
      </c>
      <c r="Q1032" s="16">
        <f>VLOOKUP(A1032,Result!A:D,3,FALSE)</f>
        <v>0</v>
      </c>
      <c r="R1032" s="16">
        <f>VLOOKUP(A1032,Result!A:E,5,FALSE)</f>
        <v>0.46500000000000002</v>
      </c>
      <c r="S1032" s="28">
        <f>P1032+Q1032+R1032</f>
        <v>4.2039999999999997</v>
      </c>
      <c r="T1032" s="32">
        <f t="shared" si="67"/>
        <v>292.95</v>
      </c>
      <c r="U1032" s="32">
        <f t="shared" si="68"/>
        <v>2648.5199999999995</v>
      </c>
      <c r="V1032" s="33">
        <f t="shared" si="69"/>
        <v>283.5</v>
      </c>
      <c r="W1032" s="34">
        <f t="shared" si="65"/>
        <v>2932.0199999999995</v>
      </c>
      <c r="X1032" s="10"/>
      <c r="Y1032" s="10"/>
      <c r="Z1032" s="10"/>
      <c r="AA1032" s="10"/>
      <c r="AB1032" s="10"/>
      <c r="AC1032" s="10"/>
      <c r="AD1032" s="10"/>
      <c r="AE1032" s="10"/>
      <c r="AF1032" s="10"/>
      <c r="AG1032" s="10"/>
      <c r="AH1032" s="10"/>
      <c r="AI1032" s="10"/>
    </row>
    <row r="1033" spans="1:35" ht="15" customHeight="1" x14ac:dyDescent="0.25">
      <c r="A1033" s="6">
        <v>751</v>
      </c>
      <c r="B1033" s="11" t="s">
        <v>572</v>
      </c>
      <c r="C1033" s="11" t="s">
        <v>1606</v>
      </c>
      <c r="D1033" s="11" t="s">
        <v>2718</v>
      </c>
      <c r="E1033" s="12">
        <v>28096</v>
      </c>
      <c r="F1033" s="17">
        <v>43949</v>
      </c>
      <c r="G1033" s="12">
        <v>43837</v>
      </c>
      <c r="H1033" s="11" t="s">
        <v>78</v>
      </c>
      <c r="I1033" s="14" t="s">
        <v>2719</v>
      </c>
      <c r="J1033" s="11" t="s">
        <v>2720</v>
      </c>
      <c r="K1033" s="11" t="s">
        <v>2721</v>
      </c>
      <c r="L1033" s="14" t="s">
        <v>82</v>
      </c>
      <c r="M1033" s="11"/>
      <c r="N1033" s="15" t="s">
        <v>85</v>
      </c>
      <c r="O1033" s="15" t="str">
        <f>VLOOKUP(A1033,Result!A:D,2,FALSE)</f>
        <v>No</v>
      </c>
      <c r="P1033" s="15">
        <f>VLOOKUP(A1033,Result!A:D,4,FALSE)</f>
        <v>0.70300000000000007</v>
      </c>
      <c r="Q1033" s="16">
        <f>VLOOKUP(A1033,Result!A:D,3,FALSE)</f>
        <v>0</v>
      </c>
      <c r="R1033" s="16">
        <f>VLOOKUP(A1033,Result!A:E,5,FALSE)</f>
        <v>0</v>
      </c>
      <c r="S1033" s="28">
        <f>P1033+Q1033+R1033</f>
        <v>0.70300000000000007</v>
      </c>
      <c r="T1033" s="32">
        <f t="shared" si="67"/>
        <v>0</v>
      </c>
      <c r="U1033" s="32">
        <f t="shared" si="68"/>
        <v>442.89</v>
      </c>
      <c r="V1033" s="33">
        <f t="shared" si="69"/>
        <v>283.5</v>
      </c>
      <c r="W1033" s="34">
        <f t="shared" si="65"/>
        <v>726.39</v>
      </c>
      <c r="X1033" s="10"/>
      <c r="Y1033" s="10"/>
      <c r="Z1033" s="10"/>
      <c r="AA1033" s="10"/>
      <c r="AB1033" s="10"/>
      <c r="AC1033" s="10"/>
      <c r="AD1033" s="10"/>
      <c r="AE1033" s="10"/>
      <c r="AF1033" s="10"/>
      <c r="AG1033" s="10"/>
      <c r="AH1033" s="10"/>
      <c r="AI1033" s="10"/>
    </row>
    <row r="1034" spans="1:35" ht="15" customHeight="1" x14ac:dyDescent="0.25">
      <c r="A1034" s="6">
        <v>752</v>
      </c>
      <c r="B1034" s="11" t="s">
        <v>572</v>
      </c>
      <c r="C1034" s="11" t="s">
        <v>1606</v>
      </c>
      <c r="D1034" s="11" t="s">
        <v>2722</v>
      </c>
      <c r="E1034" s="12">
        <v>21117</v>
      </c>
      <c r="F1034" s="17">
        <v>44025</v>
      </c>
      <c r="G1034" s="12">
        <v>43882</v>
      </c>
      <c r="H1034" s="11" t="s">
        <v>114</v>
      </c>
      <c r="I1034" s="14" t="s">
        <v>2723</v>
      </c>
      <c r="J1034" s="11" t="s">
        <v>2724</v>
      </c>
      <c r="K1034" s="11" t="s">
        <v>2725</v>
      </c>
      <c r="L1034" s="14" t="s">
        <v>2726</v>
      </c>
      <c r="M1034" s="11"/>
      <c r="N1034" s="15">
        <v>3.37</v>
      </c>
      <c r="O1034" s="15" t="str">
        <f>VLOOKUP(A1034,Result!A:D,2,FALSE)</f>
        <v>No</v>
      </c>
      <c r="P1034" s="15">
        <f>VLOOKUP(A1034,Result!A:D,4,FALSE)</f>
        <v>1.7789999999999999</v>
      </c>
      <c r="Q1034" s="16">
        <f>VLOOKUP(A1034,Result!A:D,3,FALSE)</f>
        <v>0.36799999999999999</v>
      </c>
      <c r="R1034" s="16">
        <f>VLOOKUP(A1034,Result!A:E,5,FALSE)</f>
        <v>0</v>
      </c>
      <c r="S1034" s="28">
        <f>P1034+Q1034+R1034</f>
        <v>2.1469999999999998</v>
      </c>
      <c r="T1034" s="32">
        <f t="shared" si="67"/>
        <v>231.84</v>
      </c>
      <c r="U1034" s="32">
        <f t="shared" si="68"/>
        <v>1352.61</v>
      </c>
      <c r="V1034" s="33">
        <f t="shared" si="69"/>
        <v>283.5</v>
      </c>
      <c r="W1034" s="34">
        <f t="shared" si="65"/>
        <v>1636.11</v>
      </c>
      <c r="X1034" s="10"/>
      <c r="Y1034" s="10"/>
      <c r="Z1034" s="10"/>
      <c r="AA1034" s="10"/>
      <c r="AB1034" s="10"/>
      <c r="AC1034" s="10"/>
      <c r="AD1034" s="10"/>
      <c r="AE1034" s="10"/>
      <c r="AF1034" s="10"/>
      <c r="AG1034" s="10"/>
      <c r="AH1034" s="10"/>
      <c r="AI1034" s="10"/>
    </row>
    <row r="1035" spans="1:35" ht="15" customHeight="1" x14ac:dyDescent="0.25">
      <c r="A1035" s="6">
        <v>753</v>
      </c>
      <c r="B1035" s="11" t="s">
        <v>572</v>
      </c>
      <c r="C1035" s="11" t="s">
        <v>1606</v>
      </c>
      <c r="D1035" s="11" t="s">
        <v>2727</v>
      </c>
      <c r="E1035" s="12">
        <v>19097</v>
      </c>
      <c r="F1035" s="17">
        <v>43937</v>
      </c>
      <c r="G1035" s="12">
        <v>43885</v>
      </c>
      <c r="H1035" s="11" t="s">
        <v>114</v>
      </c>
      <c r="I1035" s="14" t="s">
        <v>2728</v>
      </c>
      <c r="J1035" s="11" t="s">
        <v>80</v>
      </c>
      <c r="K1035" s="11" t="s">
        <v>82</v>
      </c>
      <c r="L1035" s="14" t="s">
        <v>2729</v>
      </c>
      <c r="M1035" s="11"/>
      <c r="N1035" s="15">
        <v>1.31</v>
      </c>
      <c r="O1035" s="15" t="str">
        <f>VLOOKUP(A1035,Result!A:D,2,FALSE)</f>
        <v>No</v>
      </c>
      <c r="P1035" s="15">
        <f>VLOOKUP(A1035,Result!A:D,4,FALSE)</f>
        <v>1.129</v>
      </c>
      <c r="Q1035" s="16">
        <f>VLOOKUP(A1035,Result!A:D,3,FALSE)</f>
        <v>0.31</v>
      </c>
      <c r="R1035" s="16">
        <f>VLOOKUP(A1035,Result!A:E,5,FALSE)</f>
        <v>0</v>
      </c>
      <c r="S1035" s="28">
        <f>P1035+Q1035+R1035</f>
        <v>1.4390000000000001</v>
      </c>
      <c r="T1035" s="32">
        <f t="shared" si="67"/>
        <v>195.3</v>
      </c>
      <c r="U1035" s="32">
        <f t="shared" si="68"/>
        <v>906.57</v>
      </c>
      <c r="V1035" s="33">
        <f t="shared" si="69"/>
        <v>283.5</v>
      </c>
      <c r="W1035" s="34">
        <f t="shared" si="65"/>
        <v>1190.0700000000002</v>
      </c>
      <c r="X1035" s="10"/>
      <c r="Y1035" s="10"/>
      <c r="Z1035" s="10"/>
      <c r="AA1035" s="10"/>
      <c r="AB1035" s="10"/>
      <c r="AC1035" s="10"/>
      <c r="AD1035" s="10"/>
      <c r="AE1035" s="10"/>
      <c r="AF1035" s="10"/>
      <c r="AG1035" s="10"/>
      <c r="AH1035" s="10"/>
      <c r="AI1035" s="10"/>
    </row>
    <row r="1036" spans="1:35" ht="15" customHeight="1" x14ac:dyDescent="0.25">
      <c r="A1036" s="6">
        <v>754</v>
      </c>
      <c r="B1036" s="11" t="s">
        <v>572</v>
      </c>
      <c r="C1036" s="11" t="s">
        <v>1606</v>
      </c>
      <c r="D1036" s="11" t="s">
        <v>2730</v>
      </c>
      <c r="E1036" s="12">
        <v>20126</v>
      </c>
      <c r="F1036" s="19"/>
      <c r="G1036" s="12">
        <v>43885</v>
      </c>
      <c r="H1036" s="11" t="s">
        <v>114</v>
      </c>
      <c r="I1036" s="14" t="s">
        <v>2731</v>
      </c>
      <c r="J1036" s="11" t="s">
        <v>2732</v>
      </c>
      <c r="K1036" s="11" t="s">
        <v>82</v>
      </c>
      <c r="L1036" s="14" t="s">
        <v>2733</v>
      </c>
      <c r="M1036" s="11"/>
      <c r="N1036" s="15" t="s">
        <v>85</v>
      </c>
      <c r="O1036" s="15" t="str">
        <f>VLOOKUP(A1036,Result!A:D,2,FALSE)</f>
        <v>No</v>
      </c>
      <c r="P1036" s="15">
        <f>VLOOKUP(A1036,Result!A:D,4,FALSE)</f>
        <v>2.2519999999999998</v>
      </c>
      <c r="Q1036" s="16">
        <f>VLOOKUP(A1036,Result!A:D,3,FALSE)</f>
        <v>5.0620000000000003</v>
      </c>
      <c r="R1036" s="16">
        <f>VLOOKUP(A1036,Result!A:E,5,FALSE)</f>
        <v>0.46500000000000002</v>
      </c>
      <c r="S1036" s="28">
        <f>P1036+Q1036+R1036</f>
        <v>7.7789999999999999</v>
      </c>
      <c r="T1036" s="32">
        <f t="shared" si="67"/>
        <v>3482.01</v>
      </c>
      <c r="U1036" s="32">
        <f t="shared" si="68"/>
        <v>4900.7699999999995</v>
      </c>
      <c r="V1036" s="33">
        <f t="shared" si="69"/>
        <v>283.5</v>
      </c>
      <c r="W1036" s="34">
        <f t="shared" si="65"/>
        <v>5184.2699999999995</v>
      </c>
      <c r="X1036" s="10"/>
      <c r="Y1036" s="10"/>
      <c r="Z1036" s="10"/>
      <c r="AA1036" s="10"/>
      <c r="AB1036" s="10"/>
      <c r="AC1036" s="10"/>
      <c r="AD1036" s="10"/>
      <c r="AE1036" s="10"/>
      <c r="AF1036" s="10"/>
      <c r="AG1036" s="10"/>
      <c r="AH1036" s="10"/>
      <c r="AI1036" s="10"/>
    </row>
    <row r="1037" spans="1:35" ht="15" customHeight="1" x14ac:dyDescent="0.25">
      <c r="A1037" s="6">
        <v>755</v>
      </c>
      <c r="B1037" s="11" t="s">
        <v>572</v>
      </c>
      <c r="C1037" s="11" t="s">
        <v>1606</v>
      </c>
      <c r="D1037" s="11" t="s">
        <v>2734</v>
      </c>
      <c r="E1037" s="12">
        <v>18422</v>
      </c>
      <c r="F1037" s="17">
        <v>43948</v>
      </c>
      <c r="G1037" s="12">
        <v>43885</v>
      </c>
      <c r="H1037" s="11" t="s">
        <v>114</v>
      </c>
      <c r="I1037" s="14" t="s">
        <v>2735</v>
      </c>
      <c r="J1037" s="11" t="s">
        <v>80</v>
      </c>
      <c r="K1037" s="11" t="s">
        <v>82</v>
      </c>
      <c r="L1037" s="14" t="s">
        <v>82</v>
      </c>
      <c r="M1037" s="11" t="s">
        <v>2736</v>
      </c>
      <c r="N1037" s="15">
        <v>1.27</v>
      </c>
      <c r="O1037" s="15" t="str">
        <f>VLOOKUP(A1037,Result!A:D,2,FALSE)</f>
        <v>No</v>
      </c>
      <c r="P1037" s="15">
        <f>VLOOKUP(A1037,Result!A:D,4,FALSE)</f>
        <v>1.2050000000000001</v>
      </c>
      <c r="Q1037" s="16">
        <f>VLOOKUP(A1037,Result!A:D,3,FALSE)</f>
        <v>0</v>
      </c>
      <c r="R1037" s="16">
        <f>VLOOKUP(A1037,Result!A:E,5,FALSE)</f>
        <v>0</v>
      </c>
      <c r="S1037" s="28">
        <f>P1037+Q1037+R1037</f>
        <v>1.2050000000000001</v>
      </c>
      <c r="T1037" s="32">
        <f t="shared" si="67"/>
        <v>0</v>
      </c>
      <c r="U1037" s="32">
        <f t="shared" si="68"/>
        <v>759.15</v>
      </c>
      <c r="V1037" s="33">
        <f t="shared" si="69"/>
        <v>283.5</v>
      </c>
      <c r="W1037" s="34">
        <f t="shared" si="65"/>
        <v>1042.6500000000001</v>
      </c>
      <c r="X1037" s="10"/>
      <c r="Y1037" s="10"/>
      <c r="Z1037" s="10"/>
      <c r="AA1037" s="10"/>
      <c r="AB1037" s="10"/>
      <c r="AC1037" s="10"/>
      <c r="AD1037" s="10"/>
      <c r="AE1037" s="10"/>
      <c r="AF1037" s="10"/>
      <c r="AG1037" s="10"/>
      <c r="AH1037" s="10"/>
      <c r="AI1037" s="10"/>
    </row>
    <row r="1038" spans="1:35" ht="15" customHeight="1" x14ac:dyDescent="0.25">
      <c r="A1038" s="6">
        <v>756</v>
      </c>
      <c r="B1038" s="11" t="s">
        <v>572</v>
      </c>
      <c r="C1038" s="11" t="s">
        <v>1606</v>
      </c>
      <c r="D1038" s="11" t="s">
        <v>2737</v>
      </c>
      <c r="E1038" s="12">
        <v>18849</v>
      </c>
      <c r="F1038" s="17">
        <v>43951</v>
      </c>
      <c r="G1038" s="12">
        <v>43885</v>
      </c>
      <c r="H1038" s="11" t="s">
        <v>114</v>
      </c>
      <c r="I1038" s="14" t="s">
        <v>2738</v>
      </c>
      <c r="J1038" s="11" t="s">
        <v>2739</v>
      </c>
      <c r="K1038" s="11" t="s">
        <v>82</v>
      </c>
      <c r="L1038" s="14" t="s">
        <v>82</v>
      </c>
      <c r="M1038" s="11" t="s">
        <v>2740</v>
      </c>
      <c r="N1038" s="15">
        <v>0.76</v>
      </c>
      <c r="O1038" s="15" t="str">
        <f>VLOOKUP(A1038,Result!A:D,2,FALSE)</f>
        <v>No</v>
      </c>
      <c r="P1038" s="15">
        <f>VLOOKUP(A1038,Result!A:D,4,FALSE)</f>
        <v>0.58199999999999996</v>
      </c>
      <c r="Q1038" s="16">
        <f>VLOOKUP(A1038,Result!A:D,3,FALSE)</f>
        <v>0</v>
      </c>
      <c r="R1038" s="16">
        <f>VLOOKUP(A1038,Result!A:E,5,FALSE)</f>
        <v>0</v>
      </c>
      <c r="S1038" s="28">
        <f>P1038+Q1038+R1038</f>
        <v>0.58199999999999996</v>
      </c>
      <c r="T1038" s="32">
        <f t="shared" si="67"/>
        <v>0</v>
      </c>
      <c r="U1038" s="32">
        <f t="shared" si="68"/>
        <v>366.65999999999997</v>
      </c>
      <c r="V1038" s="33">
        <f t="shared" si="69"/>
        <v>283.5</v>
      </c>
      <c r="W1038" s="34">
        <f t="shared" si="65"/>
        <v>650.16</v>
      </c>
      <c r="X1038" s="10"/>
      <c r="Y1038" s="10"/>
      <c r="Z1038" s="10"/>
      <c r="AA1038" s="10"/>
      <c r="AB1038" s="10"/>
      <c r="AC1038" s="10"/>
      <c r="AD1038" s="10"/>
      <c r="AE1038" s="10"/>
      <c r="AF1038" s="10"/>
      <c r="AG1038" s="10"/>
      <c r="AH1038" s="10"/>
      <c r="AI1038" s="10"/>
    </row>
    <row r="1039" spans="1:35" ht="15" customHeight="1" x14ac:dyDescent="0.25">
      <c r="A1039" s="6">
        <v>757</v>
      </c>
      <c r="B1039" s="11" t="s">
        <v>572</v>
      </c>
      <c r="C1039" s="11" t="s">
        <v>1606</v>
      </c>
      <c r="D1039" s="11" t="s">
        <v>2741</v>
      </c>
      <c r="E1039" s="12">
        <v>25683</v>
      </c>
      <c r="F1039" s="17">
        <v>43936</v>
      </c>
      <c r="G1039" s="12">
        <v>43885</v>
      </c>
      <c r="H1039" s="11" t="s">
        <v>114</v>
      </c>
      <c r="I1039" s="14" t="s">
        <v>2742</v>
      </c>
      <c r="J1039" s="11" t="s">
        <v>2743</v>
      </c>
      <c r="K1039" s="11" t="s">
        <v>82</v>
      </c>
      <c r="L1039" s="14" t="s">
        <v>82</v>
      </c>
      <c r="M1039" s="11" t="s">
        <v>2744</v>
      </c>
      <c r="N1039" s="15">
        <v>2.64</v>
      </c>
      <c r="O1039" s="15" t="str">
        <f>VLOOKUP(A1039,Result!A:D,2,FALSE)</f>
        <v>No</v>
      </c>
      <c r="P1039" s="15">
        <f>VLOOKUP(A1039,Result!A:D,4,FALSE)</f>
        <v>2.5369999999999999</v>
      </c>
      <c r="Q1039" s="16">
        <f>VLOOKUP(A1039,Result!A:D,3,FALSE)</f>
        <v>0</v>
      </c>
      <c r="R1039" s="16">
        <f>VLOOKUP(A1039,Result!A:E,5,FALSE)</f>
        <v>0</v>
      </c>
      <c r="S1039" s="28">
        <f>P1039+Q1039+R1039</f>
        <v>2.5369999999999999</v>
      </c>
      <c r="T1039" s="32">
        <f t="shared" si="67"/>
        <v>0</v>
      </c>
      <c r="U1039" s="32">
        <f t="shared" si="68"/>
        <v>1598.3099999999997</v>
      </c>
      <c r="V1039" s="33">
        <f t="shared" si="69"/>
        <v>283.5</v>
      </c>
      <c r="W1039" s="34">
        <f t="shared" si="65"/>
        <v>1881.8099999999997</v>
      </c>
      <c r="X1039" s="10"/>
      <c r="Y1039" s="10"/>
      <c r="Z1039" s="10"/>
      <c r="AA1039" s="10"/>
      <c r="AB1039" s="10"/>
      <c r="AC1039" s="10"/>
      <c r="AD1039" s="10"/>
      <c r="AE1039" s="10"/>
      <c r="AF1039" s="10"/>
      <c r="AG1039" s="10"/>
      <c r="AH1039" s="10"/>
      <c r="AI1039" s="10"/>
    </row>
    <row r="1040" spans="1:35" ht="15" customHeight="1" x14ac:dyDescent="0.25">
      <c r="A1040" s="6">
        <v>758</v>
      </c>
      <c r="B1040" s="11" t="s">
        <v>572</v>
      </c>
      <c r="C1040" s="11" t="s">
        <v>1606</v>
      </c>
      <c r="D1040" s="11" t="s">
        <v>2745</v>
      </c>
      <c r="E1040" s="12">
        <v>26602</v>
      </c>
      <c r="F1040" s="17">
        <v>43941</v>
      </c>
      <c r="G1040" s="12">
        <v>43867</v>
      </c>
      <c r="H1040" s="11" t="s">
        <v>114</v>
      </c>
      <c r="I1040" s="14" t="s">
        <v>2746</v>
      </c>
      <c r="J1040" s="11" t="s">
        <v>80</v>
      </c>
      <c r="K1040" s="11" t="s">
        <v>2747</v>
      </c>
      <c r="L1040" s="14" t="s">
        <v>82</v>
      </c>
      <c r="M1040" s="11" t="s">
        <v>2748</v>
      </c>
      <c r="N1040" s="15">
        <v>0.99</v>
      </c>
      <c r="O1040" s="15" t="str">
        <f>VLOOKUP(A1040,Result!A:D,2,FALSE)</f>
        <v>No</v>
      </c>
      <c r="P1040" s="15">
        <f>VLOOKUP(A1040,Result!A:D,4,FALSE)</f>
        <v>1.6639999999999999</v>
      </c>
      <c r="Q1040" s="16">
        <f>VLOOKUP(A1040,Result!A:D,3,FALSE)</f>
        <v>0</v>
      </c>
      <c r="R1040" s="16">
        <f>VLOOKUP(A1040,Result!A:E,5,FALSE)</f>
        <v>0</v>
      </c>
      <c r="S1040" s="28">
        <f>P1040+Q1040+R1040</f>
        <v>1.6639999999999999</v>
      </c>
      <c r="T1040" s="32">
        <f t="shared" si="67"/>
        <v>0</v>
      </c>
      <c r="U1040" s="32">
        <f t="shared" si="68"/>
        <v>1048.32</v>
      </c>
      <c r="V1040" s="33">
        <f t="shared" si="69"/>
        <v>283.5</v>
      </c>
      <c r="W1040" s="34">
        <f t="shared" ref="W1040:W1103" si="70">SUM(U1040+V1040)</f>
        <v>1331.82</v>
      </c>
      <c r="X1040" s="10"/>
      <c r="Y1040" s="10"/>
      <c r="Z1040" s="10"/>
      <c r="AA1040" s="10"/>
      <c r="AB1040" s="10"/>
      <c r="AC1040" s="10"/>
      <c r="AD1040" s="10"/>
      <c r="AE1040" s="10"/>
      <c r="AF1040" s="10"/>
      <c r="AG1040" s="10"/>
      <c r="AH1040" s="10"/>
      <c r="AI1040" s="10"/>
    </row>
    <row r="1041" spans="1:35" ht="15" customHeight="1" x14ac:dyDescent="0.25">
      <c r="A1041" s="6">
        <v>759</v>
      </c>
      <c r="B1041" s="11" t="s">
        <v>572</v>
      </c>
      <c r="C1041" s="11" t="s">
        <v>1606</v>
      </c>
      <c r="D1041" s="11" t="s">
        <v>2749</v>
      </c>
      <c r="E1041" s="12">
        <v>21856</v>
      </c>
      <c r="F1041" s="17">
        <v>43955</v>
      </c>
      <c r="G1041" s="12">
        <v>43902</v>
      </c>
      <c r="H1041" s="11" t="s">
        <v>114</v>
      </c>
      <c r="I1041" s="14" t="s">
        <v>2750</v>
      </c>
      <c r="J1041" s="11" t="s">
        <v>80</v>
      </c>
      <c r="K1041" s="11" t="s">
        <v>2751</v>
      </c>
      <c r="L1041" s="14" t="s">
        <v>82</v>
      </c>
      <c r="M1041" s="11" t="s">
        <v>1717</v>
      </c>
      <c r="N1041" s="15" t="s">
        <v>85</v>
      </c>
      <c r="O1041" s="15" t="str">
        <f>VLOOKUP(A1041,Result!A:D,2,FALSE)</f>
        <v>No</v>
      </c>
      <c r="P1041" s="15">
        <f>VLOOKUP(A1041,Result!A:D,4,FALSE)</f>
        <v>1.3440000000000001</v>
      </c>
      <c r="Q1041" s="16">
        <f>VLOOKUP(A1041,Result!A:D,3,FALSE)</f>
        <v>0</v>
      </c>
      <c r="R1041" s="16">
        <f>VLOOKUP(A1041,Result!A:E,5,FALSE)</f>
        <v>0</v>
      </c>
      <c r="S1041" s="28">
        <f>P1041+Q1041+R1041</f>
        <v>1.3440000000000001</v>
      </c>
      <c r="T1041" s="32">
        <f t="shared" si="67"/>
        <v>0</v>
      </c>
      <c r="U1041" s="32">
        <f t="shared" si="68"/>
        <v>846.72</v>
      </c>
      <c r="V1041" s="33">
        <f t="shared" si="69"/>
        <v>283.5</v>
      </c>
      <c r="W1041" s="34">
        <f t="shared" si="70"/>
        <v>1130.22</v>
      </c>
      <c r="X1041" s="10"/>
      <c r="Y1041" s="10"/>
      <c r="Z1041" s="10"/>
      <c r="AA1041" s="10"/>
      <c r="AB1041" s="10"/>
      <c r="AC1041" s="10"/>
      <c r="AD1041" s="10"/>
      <c r="AE1041" s="10"/>
      <c r="AF1041" s="10"/>
      <c r="AG1041" s="10"/>
      <c r="AH1041" s="10"/>
      <c r="AI1041" s="10"/>
    </row>
    <row r="1042" spans="1:35" ht="15" customHeight="1" x14ac:dyDescent="0.25">
      <c r="A1042" s="6">
        <v>1008</v>
      </c>
      <c r="B1042" s="11" t="s">
        <v>572</v>
      </c>
      <c r="C1042" s="11" t="s">
        <v>3322</v>
      </c>
      <c r="D1042" s="11" t="s">
        <v>3455</v>
      </c>
      <c r="E1042" s="12">
        <v>17952</v>
      </c>
      <c r="F1042" s="13">
        <v>43994</v>
      </c>
      <c r="G1042" s="12">
        <v>43907</v>
      </c>
      <c r="H1042" s="11" t="s">
        <v>78</v>
      </c>
      <c r="I1042" s="14" t="s">
        <v>97</v>
      </c>
      <c r="J1042" s="11" t="s">
        <v>97</v>
      </c>
      <c r="K1042" s="11" t="s">
        <v>82</v>
      </c>
      <c r="L1042" s="14" t="s">
        <v>3456</v>
      </c>
      <c r="M1042" s="11" t="s">
        <v>3457</v>
      </c>
      <c r="N1042" s="15">
        <v>0.6</v>
      </c>
      <c r="O1042" s="15" t="str">
        <f>VLOOKUP(A1042,Result!A:D,2,FALSE)</f>
        <v>Yes</v>
      </c>
      <c r="P1042" s="15">
        <f>VLOOKUP(A1042,Result!A:D,4,FALSE)</f>
        <v>0</v>
      </c>
      <c r="Q1042" s="16">
        <f>VLOOKUP(A1042,Result!A:D,3,FALSE)</f>
        <v>0.36799999999999999</v>
      </c>
      <c r="R1042" s="16">
        <f>VLOOKUP(A1042,Result!A:E,5,FALSE)</f>
        <v>0</v>
      </c>
      <c r="S1042" s="28">
        <f>P1042+Q1042+R1042</f>
        <v>0.36799999999999999</v>
      </c>
      <c r="T1042" s="32">
        <f t="shared" si="67"/>
        <v>231.84</v>
      </c>
      <c r="U1042" s="32">
        <f t="shared" si="68"/>
        <v>231.84</v>
      </c>
      <c r="V1042" s="33">
        <f t="shared" si="69"/>
        <v>283.5</v>
      </c>
      <c r="W1042" s="34">
        <f t="shared" si="70"/>
        <v>515.34</v>
      </c>
      <c r="X1042" s="10"/>
      <c r="Y1042" s="10"/>
      <c r="Z1042" s="10"/>
      <c r="AA1042" s="10"/>
      <c r="AB1042" s="10"/>
      <c r="AC1042" s="10"/>
      <c r="AD1042" s="10"/>
      <c r="AE1042" s="10"/>
      <c r="AF1042" s="10"/>
      <c r="AG1042" s="10"/>
      <c r="AH1042" s="10"/>
      <c r="AI1042" s="10"/>
    </row>
    <row r="1043" spans="1:35" ht="15" customHeight="1" x14ac:dyDescent="0.25">
      <c r="A1043" s="6">
        <v>1009</v>
      </c>
      <c r="B1043" s="11" t="s">
        <v>572</v>
      </c>
      <c r="C1043" s="11" t="s">
        <v>3322</v>
      </c>
      <c r="D1043" s="11" t="s">
        <v>3458</v>
      </c>
      <c r="E1043" s="12">
        <v>19941</v>
      </c>
      <c r="F1043" s="13">
        <v>43963</v>
      </c>
      <c r="G1043" s="12">
        <v>43871</v>
      </c>
      <c r="H1043" s="11" t="s">
        <v>114</v>
      </c>
      <c r="I1043" s="14" t="s">
        <v>97</v>
      </c>
      <c r="J1043" s="11" t="s">
        <v>97</v>
      </c>
      <c r="K1043" s="11" t="s">
        <v>82</v>
      </c>
      <c r="L1043" s="14" t="s">
        <v>3459</v>
      </c>
      <c r="M1043" s="11" t="s">
        <v>3460</v>
      </c>
      <c r="N1043" s="15">
        <v>0.45</v>
      </c>
      <c r="O1043" s="15" t="str">
        <f>VLOOKUP(A1043,Result!A:D,2,FALSE)</f>
        <v>No</v>
      </c>
      <c r="P1043" s="15">
        <f>VLOOKUP(A1043,Result!A:D,4,FALSE)</f>
        <v>0</v>
      </c>
      <c r="Q1043" s="16">
        <f>VLOOKUP(A1043,Result!A:D,3,FALSE)</f>
        <v>1.52</v>
      </c>
      <c r="R1043" s="16">
        <f>VLOOKUP(A1043,Result!A:E,5,FALSE)</f>
        <v>0</v>
      </c>
      <c r="S1043" s="28">
        <f>P1043+Q1043+R1043</f>
        <v>1.52</v>
      </c>
      <c r="T1043" s="32">
        <f t="shared" si="67"/>
        <v>957.6</v>
      </c>
      <c r="U1043" s="32">
        <f t="shared" si="68"/>
        <v>957.6</v>
      </c>
      <c r="V1043" s="33">
        <f t="shared" si="69"/>
        <v>283.5</v>
      </c>
      <c r="W1043" s="34">
        <f t="shared" si="70"/>
        <v>1241.0999999999999</v>
      </c>
      <c r="X1043" s="10"/>
      <c r="Y1043" s="10"/>
      <c r="Z1043" s="10"/>
      <c r="AA1043" s="10"/>
      <c r="AB1043" s="10"/>
      <c r="AC1043" s="10"/>
      <c r="AD1043" s="10"/>
      <c r="AE1043" s="10"/>
      <c r="AF1043" s="10"/>
      <c r="AG1043" s="10"/>
      <c r="AH1043" s="10"/>
      <c r="AI1043" s="10"/>
    </row>
    <row r="1044" spans="1:35" ht="15" customHeight="1" x14ac:dyDescent="0.25">
      <c r="A1044" s="6">
        <v>1010</v>
      </c>
      <c r="B1044" s="11" t="s">
        <v>572</v>
      </c>
      <c r="C1044" s="11" t="s">
        <v>3322</v>
      </c>
      <c r="D1044" s="11" t="s">
        <v>3461</v>
      </c>
      <c r="E1044" s="12">
        <v>19765</v>
      </c>
      <c r="F1044" s="17">
        <v>43937</v>
      </c>
      <c r="G1044" s="12">
        <v>43913</v>
      </c>
      <c r="H1044" s="11" t="s">
        <v>78</v>
      </c>
      <c r="I1044" s="14" t="s">
        <v>97</v>
      </c>
      <c r="J1044" s="11" t="s">
        <v>97</v>
      </c>
      <c r="K1044" s="11" t="s">
        <v>82</v>
      </c>
      <c r="L1044" s="14" t="s">
        <v>3462</v>
      </c>
      <c r="M1044" s="11" t="s">
        <v>3463</v>
      </c>
      <c r="N1044" s="15">
        <v>0.46</v>
      </c>
      <c r="O1044" s="15" t="str">
        <f>VLOOKUP(A1044,Result!A:D,2,FALSE)</f>
        <v>No</v>
      </c>
      <c r="P1044" s="15">
        <f>VLOOKUP(A1044,Result!A:D,4,FALSE)</f>
        <v>0</v>
      </c>
      <c r="Q1044" s="16">
        <f>VLOOKUP(A1044,Result!A:D,3,FALSE)</f>
        <v>0.214</v>
      </c>
      <c r="R1044" s="16">
        <f>VLOOKUP(A1044,Result!A:E,5,FALSE)</f>
        <v>0</v>
      </c>
      <c r="S1044" s="28">
        <f>P1044+Q1044+R1044</f>
        <v>0.214</v>
      </c>
      <c r="T1044" s="32">
        <f t="shared" si="67"/>
        <v>134.82</v>
      </c>
      <c r="U1044" s="32">
        <f t="shared" si="68"/>
        <v>134.82</v>
      </c>
      <c r="V1044" s="33">
        <f t="shared" si="69"/>
        <v>283.5</v>
      </c>
      <c r="W1044" s="34">
        <f t="shared" si="70"/>
        <v>418.32</v>
      </c>
      <c r="X1044" s="10"/>
      <c r="Y1044" s="10"/>
      <c r="Z1044" s="10"/>
      <c r="AA1044" s="10"/>
      <c r="AB1044" s="10"/>
      <c r="AC1044" s="10"/>
      <c r="AD1044" s="10"/>
      <c r="AE1044" s="10"/>
      <c r="AF1044" s="10"/>
      <c r="AG1044" s="10"/>
      <c r="AH1044" s="10"/>
      <c r="AI1044" s="10"/>
    </row>
    <row r="1045" spans="1:35" ht="15" customHeight="1" x14ac:dyDescent="0.25">
      <c r="A1045" s="6">
        <v>1011</v>
      </c>
      <c r="B1045" s="11" t="s">
        <v>572</v>
      </c>
      <c r="C1045" s="11" t="s">
        <v>3322</v>
      </c>
      <c r="D1045" s="11" t="s">
        <v>3464</v>
      </c>
      <c r="E1045" s="12">
        <v>17160</v>
      </c>
      <c r="F1045" s="17">
        <v>43959</v>
      </c>
      <c r="G1045" s="12">
        <v>43913</v>
      </c>
      <c r="H1045" s="11" t="s">
        <v>78</v>
      </c>
      <c r="I1045" s="14" t="s">
        <v>3465</v>
      </c>
      <c r="J1045" s="11" t="s">
        <v>2195</v>
      </c>
      <c r="K1045" s="11" t="s">
        <v>3466</v>
      </c>
      <c r="L1045" s="14" t="s">
        <v>3467</v>
      </c>
      <c r="M1045" s="11" t="s">
        <v>3468</v>
      </c>
      <c r="N1045" s="15">
        <v>1.41</v>
      </c>
      <c r="O1045" s="15" t="str">
        <f>VLOOKUP(A1045,Result!A:D,2,FALSE)</f>
        <v>No</v>
      </c>
      <c r="P1045" s="15">
        <f>VLOOKUP(A1045,Result!A:D,4,FALSE)</f>
        <v>1.157</v>
      </c>
      <c r="Q1045" s="16">
        <f>VLOOKUP(A1045,Result!A:D,3,FALSE)</f>
        <v>0.58899999999999997</v>
      </c>
      <c r="R1045" s="16">
        <f>VLOOKUP(A1045,Result!A:E,5,FALSE)</f>
        <v>0</v>
      </c>
      <c r="S1045" s="28">
        <f>P1045+Q1045+R1045</f>
        <v>1.746</v>
      </c>
      <c r="T1045" s="32">
        <f t="shared" si="67"/>
        <v>371.07</v>
      </c>
      <c r="U1045" s="32">
        <f t="shared" si="68"/>
        <v>1099.98</v>
      </c>
      <c r="V1045" s="33">
        <f t="shared" si="69"/>
        <v>283.5</v>
      </c>
      <c r="W1045" s="34">
        <f t="shared" si="70"/>
        <v>1383.48</v>
      </c>
      <c r="X1045" s="10"/>
      <c r="Y1045" s="10"/>
      <c r="Z1045" s="10"/>
      <c r="AA1045" s="10"/>
      <c r="AB1045" s="10"/>
      <c r="AC1045" s="10"/>
      <c r="AD1045" s="10"/>
      <c r="AE1045" s="10"/>
      <c r="AF1045" s="10"/>
      <c r="AG1045" s="10"/>
      <c r="AH1045" s="10"/>
      <c r="AI1045" s="10"/>
    </row>
    <row r="1046" spans="1:35" ht="15" customHeight="1" x14ac:dyDescent="0.25">
      <c r="A1046" s="6">
        <v>1012</v>
      </c>
      <c r="B1046" s="11" t="s">
        <v>572</v>
      </c>
      <c r="C1046" s="11" t="s">
        <v>3322</v>
      </c>
      <c r="D1046" s="11" t="s">
        <v>3469</v>
      </c>
      <c r="E1046" s="12">
        <v>27790</v>
      </c>
      <c r="F1046" s="17">
        <v>43939</v>
      </c>
      <c r="G1046" s="12">
        <v>43913</v>
      </c>
      <c r="H1046" s="11" t="s">
        <v>78</v>
      </c>
      <c r="I1046" s="14" t="s">
        <v>2221</v>
      </c>
      <c r="J1046" s="11" t="s">
        <v>3470</v>
      </c>
      <c r="K1046" s="11" t="s">
        <v>82</v>
      </c>
      <c r="L1046" s="14" t="s">
        <v>3471</v>
      </c>
      <c r="M1046" s="11" t="s">
        <v>3472</v>
      </c>
      <c r="N1046" s="15">
        <v>0.65</v>
      </c>
      <c r="O1046" s="15" t="str">
        <f>VLOOKUP(A1046,Result!A:D,2,FALSE)</f>
        <v>No</v>
      </c>
      <c r="P1046" s="15">
        <f>VLOOKUP(A1046,Result!A:D,4,FALSE)</f>
        <v>0.35299999999999998</v>
      </c>
      <c r="Q1046" s="16">
        <f>VLOOKUP(A1046,Result!A:D,3,FALSE)</f>
        <v>0.36799999999999999</v>
      </c>
      <c r="R1046" s="16">
        <f>VLOOKUP(A1046,Result!A:E,5,FALSE)</f>
        <v>0</v>
      </c>
      <c r="S1046" s="28">
        <f>P1046+Q1046+R1046</f>
        <v>0.72099999999999997</v>
      </c>
      <c r="T1046" s="32">
        <f t="shared" si="67"/>
        <v>231.84</v>
      </c>
      <c r="U1046" s="32">
        <f t="shared" si="68"/>
        <v>454.23</v>
      </c>
      <c r="V1046" s="33">
        <f t="shared" si="69"/>
        <v>283.5</v>
      </c>
      <c r="W1046" s="34">
        <f t="shared" si="70"/>
        <v>737.73</v>
      </c>
      <c r="X1046" s="10"/>
      <c r="Y1046" s="10"/>
      <c r="Z1046" s="10"/>
      <c r="AA1046" s="10"/>
      <c r="AB1046" s="10"/>
      <c r="AC1046" s="10"/>
      <c r="AD1046" s="10"/>
      <c r="AE1046" s="10"/>
      <c r="AF1046" s="10"/>
      <c r="AG1046" s="10"/>
      <c r="AH1046" s="10"/>
      <c r="AI1046" s="10"/>
    </row>
    <row r="1047" spans="1:35" ht="15" customHeight="1" x14ac:dyDescent="0.25">
      <c r="A1047" s="6">
        <v>1013</v>
      </c>
      <c r="B1047" s="11" t="s">
        <v>572</v>
      </c>
      <c r="C1047" s="11" t="s">
        <v>3322</v>
      </c>
      <c r="D1047" s="11" t="s">
        <v>3473</v>
      </c>
      <c r="E1047" s="12">
        <v>16839</v>
      </c>
      <c r="F1047" s="17">
        <v>44036</v>
      </c>
      <c r="G1047" s="12">
        <v>43912</v>
      </c>
      <c r="H1047" s="11" t="s">
        <v>134</v>
      </c>
      <c r="I1047" s="14" t="s">
        <v>3474</v>
      </c>
      <c r="J1047" s="11" t="s">
        <v>97</v>
      </c>
      <c r="K1047" s="11" t="s">
        <v>3475</v>
      </c>
      <c r="L1047" s="14" t="s">
        <v>82</v>
      </c>
      <c r="M1047" s="11" t="s">
        <v>3476</v>
      </c>
      <c r="N1047" s="15">
        <v>0.79</v>
      </c>
      <c r="O1047" s="15" t="str">
        <f>VLOOKUP(A1047,Result!A:D,2,FALSE)</f>
        <v>No</v>
      </c>
      <c r="P1047" s="15">
        <f>VLOOKUP(A1047,Result!A:D,4,FALSE)</f>
        <v>0.52200000000000002</v>
      </c>
      <c r="Q1047" s="16">
        <f>VLOOKUP(A1047,Result!A:D,3,FALSE)</f>
        <v>0</v>
      </c>
      <c r="R1047" s="16">
        <f>VLOOKUP(A1047,Result!A:E,5,FALSE)</f>
        <v>0</v>
      </c>
      <c r="S1047" s="28">
        <f>P1047+Q1047+R1047</f>
        <v>0.52200000000000002</v>
      </c>
      <c r="T1047" s="32">
        <f t="shared" si="67"/>
        <v>0</v>
      </c>
      <c r="U1047" s="32">
        <f t="shared" si="68"/>
        <v>328.86</v>
      </c>
      <c r="V1047" s="33">
        <f t="shared" si="69"/>
        <v>283.5</v>
      </c>
      <c r="W1047" s="34">
        <f t="shared" si="70"/>
        <v>612.36</v>
      </c>
      <c r="X1047" s="10"/>
      <c r="Y1047" s="10"/>
      <c r="Z1047" s="10"/>
      <c r="AA1047" s="10"/>
      <c r="AB1047" s="10"/>
      <c r="AC1047" s="10"/>
      <c r="AD1047" s="10"/>
      <c r="AE1047" s="10"/>
      <c r="AF1047" s="10"/>
      <c r="AG1047" s="10"/>
      <c r="AH1047" s="10"/>
      <c r="AI1047" s="10"/>
    </row>
    <row r="1048" spans="1:35" ht="15" customHeight="1" x14ac:dyDescent="0.25">
      <c r="A1048" s="6">
        <v>1014</v>
      </c>
      <c r="B1048" s="11" t="s">
        <v>572</v>
      </c>
      <c r="C1048" s="11" t="s">
        <v>3322</v>
      </c>
      <c r="D1048" s="11" t="s">
        <v>3477</v>
      </c>
      <c r="E1048" s="12">
        <v>17501</v>
      </c>
      <c r="F1048" s="25">
        <v>43935</v>
      </c>
      <c r="G1048" s="12">
        <v>43912</v>
      </c>
      <c r="H1048" s="11" t="s">
        <v>134</v>
      </c>
      <c r="I1048" s="14" t="s">
        <v>3478</v>
      </c>
      <c r="J1048" s="11" t="s">
        <v>97</v>
      </c>
      <c r="K1048" s="11" t="s">
        <v>3479</v>
      </c>
      <c r="L1048" s="14" t="s">
        <v>3480</v>
      </c>
      <c r="M1048" s="11" t="s">
        <v>3481</v>
      </c>
      <c r="N1048" s="15">
        <v>0.33</v>
      </c>
      <c r="O1048" s="15" t="str">
        <f>VLOOKUP(A1048,Result!A:D,2,FALSE)</f>
        <v>No</v>
      </c>
      <c r="P1048" s="15">
        <f>VLOOKUP(A1048,Result!A:D,4,FALSE)</f>
        <v>0</v>
      </c>
      <c r="Q1048" s="16">
        <f>VLOOKUP(A1048,Result!A:D,3,FALSE)</f>
        <v>0.64</v>
      </c>
      <c r="R1048" s="16">
        <f>VLOOKUP(A1048,Result!A:E,5,FALSE)</f>
        <v>0</v>
      </c>
      <c r="S1048" s="28">
        <f>P1048+Q1048+R1048</f>
        <v>0.64</v>
      </c>
      <c r="T1048" s="32">
        <f t="shared" si="67"/>
        <v>403.2</v>
      </c>
      <c r="U1048" s="32">
        <f t="shared" si="68"/>
        <v>403.2</v>
      </c>
      <c r="V1048" s="33">
        <f t="shared" si="69"/>
        <v>283.5</v>
      </c>
      <c r="W1048" s="34">
        <f t="shared" si="70"/>
        <v>686.7</v>
      </c>
      <c r="X1048" s="10"/>
      <c r="Y1048" s="10"/>
      <c r="Z1048" s="10"/>
      <c r="AA1048" s="10"/>
      <c r="AB1048" s="10"/>
      <c r="AC1048" s="10"/>
      <c r="AD1048" s="10"/>
      <c r="AE1048" s="10"/>
      <c r="AF1048" s="10"/>
      <c r="AG1048" s="10"/>
      <c r="AH1048" s="10"/>
      <c r="AI1048" s="10"/>
    </row>
    <row r="1049" spans="1:35" ht="15" customHeight="1" x14ac:dyDescent="0.25">
      <c r="A1049" s="6">
        <v>1015</v>
      </c>
      <c r="B1049" s="11" t="s">
        <v>572</v>
      </c>
      <c r="C1049" s="11" t="s">
        <v>3322</v>
      </c>
      <c r="D1049" s="11" t="s">
        <v>3482</v>
      </c>
      <c r="E1049" s="12">
        <v>19198</v>
      </c>
      <c r="F1049" s="17">
        <v>44027</v>
      </c>
      <c r="G1049" s="12">
        <v>43878</v>
      </c>
      <c r="H1049" s="11" t="s">
        <v>783</v>
      </c>
      <c r="I1049" s="14" t="s">
        <v>3483</v>
      </c>
      <c r="J1049" s="11" t="s">
        <v>3484</v>
      </c>
      <c r="K1049" s="11" t="s">
        <v>3485</v>
      </c>
      <c r="L1049" s="14" t="s">
        <v>3486</v>
      </c>
      <c r="M1049" s="11" t="s">
        <v>3487</v>
      </c>
      <c r="N1049" s="15">
        <v>0.45</v>
      </c>
      <c r="O1049" s="15" t="str">
        <f>VLOOKUP(A1049,Result!A:D,2,FALSE)</f>
        <v>No</v>
      </c>
      <c r="P1049" s="15">
        <f>VLOOKUP(A1049,Result!A:D,4,FALSE)</f>
        <v>1.0509999999999999</v>
      </c>
      <c r="Q1049" s="16">
        <f>VLOOKUP(A1049,Result!A:D,3,FALSE)</f>
        <v>0.31</v>
      </c>
      <c r="R1049" s="16">
        <f>VLOOKUP(A1049,Result!A:E,5,FALSE)</f>
        <v>0.20200000000000001</v>
      </c>
      <c r="S1049" s="28">
        <f>P1049+Q1049+R1049</f>
        <v>1.5629999999999999</v>
      </c>
      <c r="T1049" s="32">
        <f t="shared" si="67"/>
        <v>322.56</v>
      </c>
      <c r="U1049" s="32">
        <f t="shared" si="68"/>
        <v>984.68999999999994</v>
      </c>
      <c r="V1049" s="33">
        <f t="shared" si="69"/>
        <v>283.5</v>
      </c>
      <c r="W1049" s="34">
        <f t="shared" si="70"/>
        <v>1268.19</v>
      </c>
      <c r="X1049" s="10"/>
      <c r="Y1049" s="10"/>
      <c r="Z1049" s="10"/>
      <c r="AA1049" s="10"/>
      <c r="AB1049" s="10"/>
      <c r="AC1049" s="10"/>
      <c r="AD1049" s="10"/>
      <c r="AE1049" s="10"/>
      <c r="AF1049" s="10"/>
      <c r="AG1049" s="10"/>
      <c r="AH1049" s="10"/>
      <c r="AI1049" s="10"/>
    </row>
    <row r="1050" spans="1:35" ht="15" customHeight="1" x14ac:dyDescent="0.25">
      <c r="A1050" s="6">
        <v>1016</v>
      </c>
      <c r="B1050" s="11" t="s">
        <v>572</v>
      </c>
      <c r="C1050" s="11" t="s">
        <v>3322</v>
      </c>
      <c r="D1050" s="11" t="s">
        <v>3488</v>
      </c>
      <c r="E1050" s="12">
        <v>16166</v>
      </c>
      <c r="F1050" s="17">
        <v>43946</v>
      </c>
      <c r="G1050" s="12">
        <v>43913</v>
      </c>
      <c r="H1050" s="11" t="s">
        <v>78</v>
      </c>
      <c r="I1050" s="14" t="s">
        <v>3489</v>
      </c>
      <c r="J1050" s="11" t="s">
        <v>708</v>
      </c>
      <c r="K1050" s="11" t="s">
        <v>3490</v>
      </c>
      <c r="L1050" s="14" t="s">
        <v>3491</v>
      </c>
      <c r="M1050" s="11" t="s">
        <v>3492</v>
      </c>
      <c r="N1050" s="15" t="s">
        <v>85</v>
      </c>
      <c r="O1050" s="15" t="str">
        <f>VLOOKUP(A1050,Result!A:D,2,FALSE)</f>
        <v>No</v>
      </c>
      <c r="P1050" s="15">
        <f>VLOOKUP(A1050,Result!A:D,4,FALSE)</f>
        <v>0.94700000000000006</v>
      </c>
      <c r="Q1050" s="16">
        <f>VLOOKUP(A1050,Result!A:D,3,FALSE)</f>
        <v>2.2170000000000001</v>
      </c>
      <c r="R1050" s="16">
        <f>VLOOKUP(A1050,Result!A:E,5,FALSE)</f>
        <v>0.35399999999999998</v>
      </c>
      <c r="S1050" s="28">
        <f>P1050+Q1050+R1050</f>
        <v>3.5180000000000002</v>
      </c>
      <c r="T1050" s="32">
        <f t="shared" si="67"/>
        <v>1619.73</v>
      </c>
      <c r="U1050" s="32">
        <f t="shared" si="68"/>
        <v>2216.34</v>
      </c>
      <c r="V1050" s="33">
        <f t="shared" si="69"/>
        <v>283.5</v>
      </c>
      <c r="W1050" s="34">
        <f t="shared" si="70"/>
        <v>2499.84</v>
      </c>
      <c r="X1050" s="10"/>
      <c r="Y1050" s="10"/>
      <c r="Z1050" s="10"/>
      <c r="AA1050" s="10"/>
      <c r="AB1050" s="10"/>
      <c r="AC1050" s="10"/>
      <c r="AD1050" s="10"/>
      <c r="AE1050" s="10"/>
      <c r="AF1050" s="10"/>
      <c r="AG1050" s="10"/>
      <c r="AH1050" s="10"/>
      <c r="AI1050" s="10"/>
    </row>
    <row r="1051" spans="1:35" ht="15" customHeight="1" x14ac:dyDescent="0.25">
      <c r="A1051" s="6">
        <v>1017</v>
      </c>
      <c r="B1051" s="11" t="s">
        <v>572</v>
      </c>
      <c r="C1051" s="11" t="s">
        <v>3365</v>
      </c>
      <c r="D1051" s="11" t="s">
        <v>3493</v>
      </c>
      <c r="E1051" s="12">
        <v>19055</v>
      </c>
      <c r="F1051" s="19"/>
      <c r="G1051" s="12">
        <v>43878</v>
      </c>
      <c r="H1051" s="11" t="s">
        <v>783</v>
      </c>
      <c r="I1051" s="14" t="s">
        <v>3494</v>
      </c>
      <c r="J1051" s="11" t="s">
        <v>3495</v>
      </c>
      <c r="K1051" s="11" t="s">
        <v>3496</v>
      </c>
      <c r="L1051" s="14" t="s">
        <v>3497</v>
      </c>
      <c r="M1051" s="11" t="s">
        <v>650</v>
      </c>
      <c r="N1051" s="15">
        <v>1.0900000000000001</v>
      </c>
      <c r="O1051" s="15" t="str">
        <f>VLOOKUP(A1051,Result!A:D,2,FALSE)</f>
        <v>No</v>
      </c>
      <c r="P1051" s="15">
        <f>VLOOKUP(A1051,Result!A:D,4,FALSE)</f>
        <v>0.97</v>
      </c>
      <c r="Q1051" s="16">
        <f>VLOOKUP(A1051,Result!A:D,3,FALSE)</f>
        <v>0.31</v>
      </c>
      <c r="R1051" s="16">
        <f>VLOOKUP(A1051,Result!A:E,5,FALSE)</f>
        <v>0.152</v>
      </c>
      <c r="S1051" s="28">
        <f>P1051+Q1051+R1051</f>
        <v>1.4319999999999999</v>
      </c>
      <c r="T1051" s="32">
        <f t="shared" si="67"/>
        <v>291.05999999999995</v>
      </c>
      <c r="U1051" s="32">
        <f t="shared" si="68"/>
        <v>902.15999999999985</v>
      </c>
      <c r="V1051" s="33">
        <f t="shared" si="69"/>
        <v>283.5</v>
      </c>
      <c r="W1051" s="34">
        <f t="shared" si="70"/>
        <v>1185.6599999999999</v>
      </c>
      <c r="X1051" s="10"/>
      <c r="Y1051" s="10"/>
      <c r="Z1051" s="10"/>
      <c r="AA1051" s="10"/>
      <c r="AB1051" s="10"/>
      <c r="AC1051" s="10"/>
      <c r="AD1051" s="10"/>
      <c r="AE1051" s="10"/>
      <c r="AF1051" s="10"/>
      <c r="AG1051" s="10"/>
      <c r="AH1051" s="10"/>
      <c r="AI1051" s="10"/>
    </row>
    <row r="1052" spans="1:35" ht="15" customHeight="1" x14ac:dyDescent="0.25">
      <c r="A1052" s="6">
        <v>1018</v>
      </c>
      <c r="B1052" s="11" t="s">
        <v>572</v>
      </c>
      <c r="C1052" s="11" t="s">
        <v>3322</v>
      </c>
      <c r="D1052" s="11" t="s">
        <v>3498</v>
      </c>
      <c r="E1052" s="12">
        <v>19894</v>
      </c>
      <c r="F1052" s="13">
        <v>43977</v>
      </c>
      <c r="G1052" s="12">
        <v>43915</v>
      </c>
      <c r="H1052" s="11" t="s">
        <v>78</v>
      </c>
      <c r="I1052" s="14" t="s">
        <v>3499</v>
      </c>
      <c r="J1052" s="11" t="s">
        <v>80</v>
      </c>
      <c r="K1052" s="11" t="s">
        <v>82</v>
      </c>
      <c r="L1052" s="14" t="s">
        <v>3500</v>
      </c>
      <c r="M1052" s="11" t="s">
        <v>3501</v>
      </c>
      <c r="N1052" s="15">
        <v>3.69</v>
      </c>
      <c r="O1052" s="15" t="str">
        <f>VLOOKUP(A1052,Result!A:D,2,FALSE)</f>
        <v>No</v>
      </c>
      <c r="P1052" s="15">
        <f>VLOOKUP(A1052,Result!A:D,4,FALSE)</f>
        <v>1.3049999999999999</v>
      </c>
      <c r="Q1052" s="16">
        <f>VLOOKUP(A1052,Result!A:D,3,FALSE)</f>
        <v>1.028</v>
      </c>
      <c r="R1052" s="16">
        <f>VLOOKUP(A1052,Result!A:E,5,FALSE)</f>
        <v>0.152</v>
      </c>
      <c r="S1052" s="28">
        <f>P1052+Q1052+R1052</f>
        <v>2.4850000000000003</v>
      </c>
      <c r="T1052" s="32">
        <f t="shared" si="67"/>
        <v>743.39999999999986</v>
      </c>
      <c r="U1052" s="32">
        <f t="shared" si="68"/>
        <v>1565.55</v>
      </c>
      <c r="V1052" s="33">
        <f t="shared" si="69"/>
        <v>283.5</v>
      </c>
      <c r="W1052" s="34">
        <f t="shared" si="70"/>
        <v>1849.05</v>
      </c>
      <c r="X1052" s="10"/>
      <c r="Y1052" s="10"/>
      <c r="Z1052" s="10"/>
      <c r="AA1052" s="10"/>
      <c r="AB1052" s="10"/>
      <c r="AC1052" s="10"/>
      <c r="AD1052" s="10"/>
      <c r="AE1052" s="10"/>
      <c r="AF1052" s="10"/>
      <c r="AG1052" s="10"/>
      <c r="AH1052" s="10"/>
      <c r="AI1052" s="10"/>
    </row>
    <row r="1053" spans="1:35" ht="15" customHeight="1" x14ac:dyDescent="0.25">
      <c r="A1053" s="6">
        <v>1019</v>
      </c>
      <c r="B1053" s="11" t="s">
        <v>572</v>
      </c>
      <c r="C1053" s="11" t="s">
        <v>3322</v>
      </c>
      <c r="D1053" s="11" t="s">
        <v>3502</v>
      </c>
      <c r="E1053" s="12">
        <v>17364</v>
      </c>
      <c r="F1053" s="17">
        <v>43953</v>
      </c>
      <c r="G1053" s="12">
        <v>43915</v>
      </c>
      <c r="H1053" s="11" t="s">
        <v>134</v>
      </c>
      <c r="I1053" s="14" t="s">
        <v>2010</v>
      </c>
      <c r="J1053" s="11" t="s">
        <v>708</v>
      </c>
      <c r="K1053" s="11" t="s">
        <v>82</v>
      </c>
      <c r="L1053" s="14" t="s">
        <v>82</v>
      </c>
      <c r="M1053" s="11" t="s">
        <v>1134</v>
      </c>
      <c r="N1053" s="15">
        <v>0.47</v>
      </c>
      <c r="O1053" s="15" t="str">
        <f>VLOOKUP(A1053,Result!A:D,2,FALSE)</f>
        <v>No</v>
      </c>
      <c r="P1053" s="15">
        <f>VLOOKUP(A1053,Result!A:D,4,FALSE)</f>
        <v>0.30499999999999999</v>
      </c>
      <c r="Q1053" s="16">
        <f>VLOOKUP(A1053,Result!A:D,3,FALSE)</f>
        <v>0</v>
      </c>
      <c r="R1053" s="16">
        <f>VLOOKUP(A1053,Result!A:E,5,FALSE)</f>
        <v>0</v>
      </c>
      <c r="S1053" s="28">
        <f>P1053+Q1053+R1053</f>
        <v>0.30499999999999999</v>
      </c>
      <c r="T1053" s="32">
        <f t="shared" si="67"/>
        <v>0</v>
      </c>
      <c r="U1053" s="32">
        <f t="shared" si="68"/>
        <v>192.14999999999998</v>
      </c>
      <c r="V1053" s="33">
        <f t="shared" si="69"/>
        <v>283.5</v>
      </c>
      <c r="W1053" s="34">
        <f t="shared" si="70"/>
        <v>475.65</v>
      </c>
      <c r="X1053" s="10"/>
      <c r="Y1053" s="10"/>
      <c r="Z1053" s="10"/>
      <c r="AA1053" s="10"/>
      <c r="AB1053" s="10"/>
      <c r="AC1053" s="10"/>
      <c r="AD1053" s="10"/>
      <c r="AE1053" s="10"/>
      <c r="AF1053" s="10"/>
      <c r="AG1053" s="10"/>
      <c r="AH1053" s="10"/>
      <c r="AI1053" s="10"/>
    </row>
    <row r="1054" spans="1:35" ht="15" customHeight="1" x14ac:dyDescent="0.25">
      <c r="A1054" s="6">
        <v>1020</v>
      </c>
      <c r="B1054" s="11" t="s">
        <v>572</v>
      </c>
      <c r="C1054" s="11" t="s">
        <v>3322</v>
      </c>
      <c r="D1054" s="11" t="s">
        <v>3503</v>
      </c>
      <c r="E1054" s="12">
        <v>17768</v>
      </c>
      <c r="F1054" s="19"/>
      <c r="G1054" s="12">
        <v>43915</v>
      </c>
      <c r="H1054" s="11" t="s">
        <v>134</v>
      </c>
      <c r="I1054" s="14" t="s">
        <v>115</v>
      </c>
      <c r="J1054" s="11" t="s">
        <v>97</v>
      </c>
      <c r="K1054" s="11" t="s">
        <v>82</v>
      </c>
      <c r="L1054" s="14" t="s">
        <v>82</v>
      </c>
      <c r="M1054" s="11" t="s">
        <v>116</v>
      </c>
      <c r="N1054" s="15">
        <v>0.33</v>
      </c>
      <c r="O1054" s="15" t="str">
        <f>VLOOKUP(A1054,Result!A:D,2,FALSE)</f>
        <v>No</v>
      </c>
      <c r="P1054" s="15">
        <f>VLOOKUP(A1054,Result!A:D,4,FALSE)</f>
        <v>0</v>
      </c>
      <c r="Q1054" s="16">
        <f>VLOOKUP(A1054,Result!A:D,3,FALSE)</f>
        <v>0</v>
      </c>
      <c r="R1054" s="16">
        <f>VLOOKUP(A1054,Result!A:E,5,FALSE)</f>
        <v>0</v>
      </c>
      <c r="S1054" s="28">
        <f>P1054+Q1054+R1054</f>
        <v>0</v>
      </c>
      <c r="T1054" s="32">
        <f t="shared" si="67"/>
        <v>0</v>
      </c>
      <c r="U1054" s="32">
        <f t="shared" si="68"/>
        <v>0</v>
      </c>
      <c r="V1054" s="33">
        <f t="shared" si="69"/>
        <v>283.5</v>
      </c>
      <c r="W1054" s="34">
        <f t="shared" si="70"/>
        <v>283.5</v>
      </c>
      <c r="X1054" s="10"/>
      <c r="Y1054" s="10"/>
      <c r="Z1054" s="10"/>
      <c r="AA1054" s="10"/>
      <c r="AB1054" s="10"/>
      <c r="AC1054" s="10"/>
      <c r="AD1054" s="10"/>
      <c r="AE1054" s="10"/>
      <c r="AF1054" s="10"/>
      <c r="AG1054" s="10"/>
      <c r="AH1054" s="10"/>
      <c r="AI1054" s="10"/>
    </row>
    <row r="1055" spans="1:35" ht="15" customHeight="1" x14ac:dyDescent="0.25">
      <c r="A1055" s="6">
        <v>1021</v>
      </c>
      <c r="B1055" s="11" t="s">
        <v>572</v>
      </c>
      <c r="C1055" s="11" t="s">
        <v>3322</v>
      </c>
      <c r="D1055" s="11" t="s">
        <v>3504</v>
      </c>
      <c r="E1055" s="12">
        <v>20042</v>
      </c>
      <c r="F1055" s="13">
        <v>44026</v>
      </c>
      <c r="G1055" s="12">
        <v>43915</v>
      </c>
      <c r="H1055" s="11" t="s">
        <v>134</v>
      </c>
      <c r="I1055" s="14" t="s">
        <v>3505</v>
      </c>
      <c r="J1055" s="11" t="s">
        <v>80</v>
      </c>
      <c r="K1055" s="11" t="s">
        <v>3506</v>
      </c>
      <c r="L1055" s="14" t="s">
        <v>3507</v>
      </c>
      <c r="M1055" s="11" t="s">
        <v>3508</v>
      </c>
      <c r="N1055" s="15">
        <v>0.46</v>
      </c>
      <c r="O1055" s="15" t="str">
        <f>VLOOKUP(A1055,Result!A:D,2,FALSE)</f>
        <v>No</v>
      </c>
      <c r="P1055" s="15">
        <f>VLOOKUP(A1055,Result!A:D,4,FALSE)</f>
        <v>0.41299999999999998</v>
      </c>
      <c r="Q1055" s="16">
        <f>VLOOKUP(A1055,Result!A:D,3,FALSE)</f>
        <v>0.307</v>
      </c>
      <c r="R1055" s="16">
        <f>VLOOKUP(A1055,Result!A:E,5,FALSE)</f>
        <v>0</v>
      </c>
      <c r="S1055" s="28">
        <f>P1055+Q1055+R1055</f>
        <v>0.72</v>
      </c>
      <c r="T1055" s="32">
        <f t="shared" si="67"/>
        <v>193.41</v>
      </c>
      <c r="U1055" s="32">
        <f t="shared" si="68"/>
        <v>453.59999999999997</v>
      </c>
      <c r="V1055" s="33">
        <f t="shared" si="69"/>
        <v>283.5</v>
      </c>
      <c r="W1055" s="34">
        <f t="shared" si="70"/>
        <v>737.09999999999991</v>
      </c>
      <c r="X1055" s="10"/>
      <c r="Y1055" s="10"/>
      <c r="Z1055" s="10"/>
      <c r="AA1055" s="10"/>
      <c r="AB1055" s="10"/>
      <c r="AC1055" s="10"/>
      <c r="AD1055" s="10"/>
      <c r="AE1055" s="10"/>
      <c r="AF1055" s="10"/>
      <c r="AG1055" s="10"/>
      <c r="AH1055" s="10"/>
      <c r="AI1055" s="10"/>
    </row>
    <row r="1056" spans="1:35" ht="15" customHeight="1" x14ac:dyDescent="0.25">
      <c r="A1056" s="6">
        <v>1022</v>
      </c>
      <c r="B1056" s="11" t="s">
        <v>572</v>
      </c>
      <c r="C1056" s="11" t="s">
        <v>3322</v>
      </c>
      <c r="D1056" s="11" t="s">
        <v>3509</v>
      </c>
      <c r="E1056" s="12">
        <v>18806</v>
      </c>
      <c r="F1056" s="17">
        <v>43943</v>
      </c>
      <c r="G1056" s="12">
        <v>43915</v>
      </c>
      <c r="H1056" s="11" t="s">
        <v>134</v>
      </c>
      <c r="I1056" s="14" t="s">
        <v>3510</v>
      </c>
      <c r="J1056" s="11" t="s">
        <v>3511</v>
      </c>
      <c r="K1056" s="11" t="s">
        <v>82</v>
      </c>
      <c r="L1056" s="14" t="s">
        <v>82</v>
      </c>
      <c r="M1056" s="11" t="s">
        <v>3512</v>
      </c>
      <c r="N1056" s="15">
        <v>0.28000000000000003</v>
      </c>
      <c r="O1056" s="15" t="str">
        <f>VLOOKUP(A1056,Result!A:D,2,FALSE)</f>
        <v>No</v>
      </c>
      <c r="P1056" s="15">
        <f>VLOOKUP(A1056,Result!A:D,4,FALSE)</f>
        <v>0.52200000000000002</v>
      </c>
      <c r="Q1056" s="16">
        <f>VLOOKUP(A1056,Result!A:D,3,FALSE)</f>
        <v>0</v>
      </c>
      <c r="R1056" s="16">
        <f>VLOOKUP(A1056,Result!A:E,5,FALSE)</f>
        <v>0</v>
      </c>
      <c r="S1056" s="28">
        <f>P1056+Q1056+R1056</f>
        <v>0.52200000000000002</v>
      </c>
      <c r="T1056" s="32">
        <f t="shared" si="67"/>
        <v>0</v>
      </c>
      <c r="U1056" s="32">
        <f t="shared" si="68"/>
        <v>328.86</v>
      </c>
      <c r="V1056" s="33">
        <f t="shared" si="69"/>
        <v>283.5</v>
      </c>
      <c r="W1056" s="34">
        <f t="shared" si="70"/>
        <v>612.36</v>
      </c>
      <c r="X1056" s="10"/>
      <c r="Y1056" s="10"/>
      <c r="Z1056" s="10"/>
      <c r="AA1056" s="10"/>
      <c r="AB1056" s="10"/>
      <c r="AC1056" s="10"/>
      <c r="AD1056" s="10"/>
      <c r="AE1056" s="10"/>
      <c r="AF1056" s="10"/>
      <c r="AG1056" s="10"/>
      <c r="AH1056" s="10"/>
      <c r="AI1056" s="10"/>
    </row>
    <row r="1057" spans="1:35" ht="15" customHeight="1" x14ac:dyDescent="0.25">
      <c r="A1057" s="6">
        <v>1023</v>
      </c>
      <c r="B1057" s="11" t="s">
        <v>572</v>
      </c>
      <c r="C1057" s="11" t="s">
        <v>3322</v>
      </c>
      <c r="D1057" s="11" t="s">
        <v>3513</v>
      </c>
      <c r="E1057" s="12">
        <v>16350</v>
      </c>
      <c r="F1057" s="19"/>
      <c r="G1057" s="12">
        <v>43860</v>
      </c>
      <c r="H1057" s="11" t="s">
        <v>78</v>
      </c>
      <c r="I1057" s="14" t="s">
        <v>97</v>
      </c>
      <c r="J1057" s="11" t="s">
        <v>97</v>
      </c>
      <c r="K1057" s="11" t="s">
        <v>82</v>
      </c>
      <c r="L1057" s="14" t="s">
        <v>82</v>
      </c>
      <c r="M1057" s="11" t="s">
        <v>3514</v>
      </c>
      <c r="N1057" s="15">
        <v>0.4</v>
      </c>
      <c r="O1057" s="15" t="str">
        <f>VLOOKUP(A1057,Result!A:D,2,FALSE)</f>
        <v>No</v>
      </c>
      <c r="P1057" s="15">
        <f>VLOOKUP(A1057,Result!A:D,4,FALSE)</f>
        <v>0</v>
      </c>
      <c r="Q1057" s="16">
        <f>VLOOKUP(A1057,Result!A:D,3,FALSE)</f>
        <v>0</v>
      </c>
      <c r="R1057" s="16">
        <f>VLOOKUP(A1057,Result!A:E,5,FALSE)</f>
        <v>0</v>
      </c>
      <c r="S1057" s="28">
        <f>P1057+Q1057+R1057</f>
        <v>0</v>
      </c>
      <c r="T1057" s="32">
        <f t="shared" si="67"/>
        <v>0</v>
      </c>
      <c r="U1057" s="32">
        <f t="shared" si="68"/>
        <v>0</v>
      </c>
      <c r="V1057" s="33">
        <f t="shared" si="69"/>
        <v>283.5</v>
      </c>
      <c r="W1057" s="34">
        <f t="shared" si="70"/>
        <v>283.5</v>
      </c>
      <c r="X1057" s="10"/>
      <c r="Y1057" s="10"/>
      <c r="Z1057" s="10"/>
      <c r="AA1057" s="10"/>
      <c r="AB1057" s="10"/>
      <c r="AC1057" s="10"/>
      <c r="AD1057" s="10"/>
      <c r="AE1057" s="10"/>
      <c r="AF1057" s="10"/>
      <c r="AG1057" s="10"/>
      <c r="AH1057" s="10"/>
      <c r="AI1057" s="10"/>
    </row>
    <row r="1058" spans="1:35" ht="15" customHeight="1" x14ac:dyDescent="0.25">
      <c r="A1058" s="6">
        <v>1024</v>
      </c>
      <c r="B1058" s="11" t="s">
        <v>572</v>
      </c>
      <c r="C1058" s="11" t="s">
        <v>3365</v>
      </c>
      <c r="D1058" s="11" t="s">
        <v>3515</v>
      </c>
      <c r="E1058" s="12">
        <v>20046</v>
      </c>
      <c r="F1058" s="17">
        <v>43956</v>
      </c>
      <c r="G1058" s="12">
        <v>43915</v>
      </c>
      <c r="H1058" s="11" t="s">
        <v>134</v>
      </c>
      <c r="I1058" s="14" t="s">
        <v>3516</v>
      </c>
      <c r="J1058" s="11" t="s">
        <v>80</v>
      </c>
      <c r="K1058" s="11" t="s">
        <v>82</v>
      </c>
      <c r="L1058" s="14" t="s">
        <v>82</v>
      </c>
      <c r="M1058" s="11" t="s">
        <v>3517</v>
      </c>
      <c r="N1058" s="15" t="s">
        <v>85</v>
      </c>
      <c r="O1058" s="15" t="str">
        <f>VLOOKUP(A1058,Result!A:D,2,FALSE)</f>
        <v>No</v>
      </c>
      <c r="P1058" s="15">
        <f>VLOOKUP(A1058,Result!A:D,4,FALSE)</f>
        <v>0.30499999999999999</v>
      </c>
      <c r="Q1058" s="16">
        <f>VLOOKUP(A1058,Result!A:D,3,FALSE)</f>
        <v>0</v>
      </c>
      <c r="R1058" s="16">
        <f>VLOOKUP(A1058,Result!A:E,5,FALSE)</f>
        <v>0</v>
      </c>
      <c r="S1058" s="28">
        <f>P1058+Q1058+R1058</f>
        <v>0.30499999999999999</v>
      </c>
      <c r="T1058" s="32">
        <f t="shared" si="67"/>
        <v>0</v>
      </c>
      <c r="U1058" s="32">
        <f t="shared" si="68"/>
        <v>192.14999999999998</v>
      </c>
      <c r="V1058" s="33">
        <f t="shared" si="69"/>
        <v>283.5</v>
      </c>
      <c r="W1058" s="34">
        <f t="shared" si="70"/>
        <v>475.65</v>
      </c>
      <c r="X1058" s="10"/>
      <c r="Y1058" s="10"/>
      <c r="Z1058" s="10"/>
      <c r="AA1058" s="10"/>
      <c r="AB1058" s="10"/>
      <c r="AC1058" s="10"/>
      <c r="AD1058" s="10"/>
      <c r="AE1058" s="10"/>
      <c r="AF1058" s="10"/>
      <c r="AG1058" s="10"/>
      <c r="AH1058" s="10"/>
      <c r="AI1058" s="10"/>
    </row>
    <row r="1059" spans="1:35" ht="15" customHeight="1" x14ac:dyDescent="0.25">
      <c r="A1059" s="6">
        <v>1025</v>
      </c>
      <c r="B1059" s="11" t="s">
        <v>572</v>
      </c>
      <c r="C1059" s="11" t="s">
        <v>3322</v>
      </c>
      <c r="D1059" s="11" t="s">
        <v>3518</v>
      </c>
      <c r="E1059" s="12">
        <v>19049</v>
      </c>
      <c r="F1059" s="19"/>
      <c r="G1059" s="12">
        <v>43915</v>
      </c>
      <c r="H1059" s="11" t="s">
        <v>134</v>
      </c>
      <c r="I1059" s="14" t="s">
        <v>3519</v>
      </c>
      <c r="J1059" s="11" t="s">
        <v>3520</v>
      </c>
      <c r="K1059" s="11" t="s">
        <v>82</v>
      </c>
      <c r="L1059" s="14" t="s">
        <v>82</v>
      </c>
      <c r="M1059" s="11" t="s">
        <v>3521</v>
      </c>
      <c r="N1059" s="15">
        <v>0.7</v>
      </c>
      <c r="O1059" s="15" t="str">
        <f>VLOOKUP(A1059,Result!A:D,2,FALSE)</f>
        <v>No</v>
      </c>
      <c r="P1059" s="15">
        <f>VLOOKUP(A1059,Result!A:D,4,FALSE)</f>
        <v>0.48499999999999999</v>
      </c>
      <c r="Q1059" s="16">
        <f>VLOOKUP(A1059,Result!A:D,3,FALSE)</f>
        <v>0</v>
      </c>
      <c r="R1059" s="16">
        <f>VLOOKUP(A1059,Result!A:E,5,FALSE)</f>
        <v>0</v>
      </c>
      <c r="S1059" s="28">
        <f>P1059+Q1059+R1059</f>
        <v>0.48499999999999999</v>
      </c>
      <c r="T1059" s="32">
        <f t="shared" si="67"/>
        <v>0</v>
      </c>
      <c r="U1059" s="32">
        <f t="shared" si="68"/>
        <v>305.54999999999995</v>
      </c>
      <c r="V1059" s="33">
        <f t="shared" si="69"/>
        <v>283.5</v>
      </c>
      <c r="W1059" s="34">
        <f t="shared" si="70"/>
        <v>589.04999999999995</v>
      </c>
      <c r="X1059" s="10"/>
      <c r="Y1059" s="10"/>
      <c r="Z1059" s="10"/>
      <c r="AA1059" s="10"/>
      <c r="AB1059" s="10"/>
      <c r="AC1059" s="10"/>
      <c r="AD1059" s="10"/>
      <c r="AE1059" s="10"/>
      <c r="AF1059" s="10"/>
      <c r="AG1059" s="10"/>
      <c r="AH1059" s="10"/>
      <c r="AI1059" s="10"/>
    </row>
    <row r="1060" spans="1:35" ht="15" customHeight="1" x14ac:dyDescent="0.25">
      <c r="A1060" s="6">
        <v>1026</v>
      </c>
      <c r="B1060" s="11" t="s">
        <v>572</v>
      </c>
      <c r="C1060" s="11" t="s">
        <v>3322</v>
      </c>
      <c r="D1060" s="11" t="s">
        <v>3522</v>
      </c>
      <c r="E1060" s="12">
        <v>18500</v>
      </c>
      <c r="F1060" s="17">
        <v>44027</v>
      </c>
      <c r="G1060" s="12">
        <v>43915</v>
      </c>
      <c r="H1060" s="11" t="s">
        <v>134</v>
      </c>
      <c r="I1060" s="14" t="s">
        <v>265</v>
      </c>
      <c r="J1060" s="11" t="s">
        <v>1317</v>
      </c>
      <c r="K1060" s="11" t="s">
        <v>82</v>
      </c>
      <c r="L1060" s="14" t="s">
        <v>82</v>
      </c>
      <c r="M1060" s="11" t="s">
        <v>3523</v>
      </c>
      <c r="N1060" s="15">
        <v>0.3</v>
      </c>
      <c r="O1060" s="15" t="str">
        <f>VLOOKUP(A1060,Result!A:D,2,FALSE)</f>
        <v>No</v>
      </c>
      <c r="P1060" s="15">
        <f>VLOOKUP(A1060,Result!A:D,4,FALSE)</f>
        <v>6.8000000000000005E-2</v>
      </c>
      <c r="Q1060" s="16">
        <f>VLOOKUP(A1060,Result!A:D,3,FALSE)</f>
        <v>0</v>
      </c>
      <c r="R1060" s="16">
        <f>VLOOKUP(A1060,Result!A:E,5,FALSE)</f>
        <v>0</v>
      </c>
      <c r="S1060" s="28">
        <f>P1060+Q1060+R1060</f>
        <v>6.8000000000000005E-2</v>
      </c>
      <c r="T1060" s="32">
        <f t="shared" si="67"/>
        <v>0</v>
      </c>
      <c r="U1060" s="32">
        <f t="shared" si="68"/>
        <v>42.84</v>
      </c>
      <c r="V1060" s="33">
        <f t="shared" si="69"/>
        <v>283.5</v>
      </c>
      <c r="W1060" s="34">
        <f t="shared" si="70"/>
        <v>326.34000000000003</v>
      </c>
      <c r="X1060" s="10"/>
      <c r="Y1060" s="10"/>
      <c r="Z1060" s="10"/>
      <c r="AA1060" s="10"/>
      <c r="AB1060" s="10"/>
      <c r="AC1060" s="10"/>
      <c r="AD1060" s="10"/>
      <c r="AE1060" s="10"/>
      <c r="AF1060" s="10"/>
      <c r="AG1060" s="10"/>
      <c r="AH1060" s="10"/>
      <c r="AI1060" s="10"/>
    </row>
    <row r="1061" spans="1:35" ht="15" customHeight="1" x14ac:dyDescent="0.25">
      <c r="A1061" s="6">
        <v>1027</v>
      </c>
      <c r="B1061" s="11" t="s">
        <v>572</v>
      </c>
      <c r="C1061" s="11" t="s">
        <v>3365</v>
      </c>
      <c r="D1061" s="11" t="s">
        <v>3524</v>
      </c>
      <c r="E1061" s="12">
        <v>20179</v>
      </c>
      <c r="F1061" s="17">
        <v>44007</v>
      </c>
      <c r="G1061" s="12">
        <v>43915</v>
      </c>
      <c r="H1061" s="11" t="s">
        <v>134</v>
      </c>
      <c r="I1061" s="14" t="s">
        <v>97</v>
      </c>
      <c r="J1061" s="11" t="s">
        <v>97</v>
      </c>
      <c r="K1061" s="11" t="s">
        <v>82</v>
      </c>
      <c r="L1061" s="14" t="s">
        <v>3525</v>
      </c>
      <c r="M1061" s="11" t="s">
        <v>322</v>
      </c>
      <c r="N1061" s="15" t="s">
        <v>85</v>
      </c>
      <c r="O1061" s="15" t="str">
        <f>VLOOKUP(A1061,Result!A:D,2,FALSE)</f>
        <v>No</v>
      </c>
      <c r="P1061" s="15">
        <f>VLOOKUP(A1061,Result!A:D,4,FALSE)</f>
        <v>0</v>
      </c>
      <c r="Q1061" s="16">
        <f>VLOOKUP(A1061,Result!A:D,3,FALSE)</f>
        <v>0.30499999999999999</v>
      </c>
      <c r="R1061" s="16">
        <f>VLOOKUP(A1061,Result!A:E,5,FALSE)</f>
        <v>0</v>
      </c>
      <c r="S1061" s="28">
        <f>P1061+Q1061+R1061</f>
        <v>0.30499999999999999</v>
      </c>
      <c r="T1061" s="32">
        <f t="shared" si="67"/>
        <v>192.14999999999998</v>
      </c>
      <c r="U1061" s="32">
        <f t="shared" si="68"/>
        <v>192.14999999999998</v>
      </c>
      <c r="V1061" s="33">
        <f t="shared" si="69"/>
        <v>283.5</v>
      </c>
      <c r="W1061" s="34">
        <f t="shared" si="70"/>
        <v>475.65</v>
      </c>
      <c r="X1061" s="10"/>
      <c r="Y1061" s="10"/>
      <c r="Z1061" s="10"/>
      <c r="AA1061" s="10"/>
      <c r="AB1061" s="10"/>
      <c r="AC1061" s="10"/>
      <c r="AD1061" s="10"/>
      <c r="AE1061" s="10"/>
      <c r="AF1061" s="10"/>
      <c r="AG1061" s="10"/>
      <c r="AH1061" s="10"/>
      <c r="AI1061" s="10"/>
    </row>
    <row r="1062" spans="1:35" ht="15" customHeight="1" x14ac:dyDescent="0.25">
      <c r="A1062" s="6">
        <v>1028</v>
      </c>
      <c r="B1062" s="11" t="s">
        <v>572</v>
      </c>
      <c r="C1062" s="11" t="s">
        <v>3322</v>
      </c>
      <c r="D1062" s="11" t="s">
        <v>3526</v>
      </c>
      <c r="E1062" s="12">
        <v>12979</v>
      </c>
      <c r="F1062" s="19"/>
      <c r="G1062" s="12">
        <v>43916</v>
      </c>
      <c r="H1062" s="11" t="s">
        <v>78</v>
      </c>
      <c r="I1062" s="14" t="s">
        <v>3527</v>
      </c>
      <c r="J1062" s="11" t="s">
        <v>3528</v>
      </c>
      <c r="K1062" s="11" t="s">
        <v>3529</v>
      </c>
      <c r="L1062" s="14" t="s">
        <v>3530</v>
      </c>
      <c r="M1062" s="11" t="s">
        <v>3531</v>
      </c>
      <c r="N1062" s="15">
        <v>0.76</v>
      </c>
      <c r="O1062" s="15" t="str">
        <f>VLOOKUP(A1062,Result!A:D,2,FALSE)</f>
        <v>No</v>
      </c>
      <c r="P1062" s="15">
        <f>VLOOKUP(A1062,Result!A:D,4,FALSE)</f>
        <v>2.0979999999999999</v>
      </c>
      <c r="Q1062" s="16">
        <f>VLOOKUP(A1062,Result!A:D,3,FALSE)</f>
        <v>0.67</v>
      </c>
      <c r="R1062" s="16">
        <f>VLOOKUP(A1062,Result!A:E,5,FALSE)</f>
        <v>0</v>
      </c>
      <c r="S1062" s="28">
        <f>P1062+Q1062+R1062</f>
        <v>2.7679999999999998</v>
      </c>
      <c r="T1062" s="32">
        <f t="shared" si="67"/>
        <v>422.09999999999997</v>
      </c>
      <c r="U1062" s="32">
        <f t="shared" si="68"/>
        <v>1743.8399999999997</v>
      </c>
      <c r="V1062" s="33">
        <f t="shared" si="69"/>
        <v>283.5</v>
      </c>
      <c r="W1062" s="34">
        <f t="shared" si="70"/>
        <v>2027.3399999999997</v>
      </c>
      <c r="X1062" s="10"/>
      <c r="Y1062" s="10"/>
      <c r="Z1062" s="10"/>
      <c r="AA1062" s="10"/>
      <c r="AB1062" s="10"/>
      <c r="AC1062" s="10"/>
      <c r="AD1062" s="10"/>
      <c r="AE1062" s="10"/>
      <c r="AF1062" s="10"/>
      <c r="AG1062" s="10"/>
      <c r="AH1062" s="10"/>
      <c r="AI1062" s="10"/>
    </row>
    <row r="1063" spans="1:35" ht="15" customHeight="1" x14ac:dyDescent="0.25">
      <c r="A1063" s="6">
        <v>1029</v>
      </c>
      <c r="B1063" s="11" t="s">
        <v>572</v>
      </c>
      <c r="C1063" s="11" t="s">
        <v>3322</v>
      </c>
      <c r="D1063" s="11" t="s">
        <v>3532</v>
      </c>
      <c r="E1063" s="12">
        <v>19195</v>
      </c>
      <c r="F1063" s="17">
        <v>44043</v>
      </c>
      <c r="G1063" s="12">
        <v>43859</v>
      </c>
      <c r="H1063" s="11" t="s">
        <v>78</v>
      </c>
      <c r="I1063" s="14" t="s">
        <v>115</v>
      </c>
      <c r="J1063" s="11" t="s">
        <v>97</v>
      </c>
      <c r="K1063" s="11" t="s">
        <v>82</v>
      </c>
      <c r="L1063" s="14" t="s">
        <v>82</v>
      </c>
      <c r="M1063" s="11" t="s">
        <v>3533</v>
      </c>
      <c r="N1063" s="15" t="s">
        <v>85</v>
      </c>
      <c r="O1063" s="15" t="str">
        <f>VLOOKUP(A1063,Result!A:D,2,FALSE)</f>
        <v>No</v>
      </c>
      <c r="P1063" s="15">
        <f>VLOOKUP(A1063,Result!A:D,4,FALSE)</f>
        <v>0</v>
      </c>
      <c r="Q1063" s="16">
        <f>VLOOKUP(A1063,Result!A:D,3,FALSE)</f>
        <v>0</v>
      </c>
      <c r="R1063" s="16">
        <f>VLOOKUP(A1063,Result!A:E,5,FALSE)</f>
        <v>0</v>
      </c>
      <c r="S1063" s="28">
        <f>P1063+Q1063+R1063</f>
        <v>0</v>
      </c>
      <c r="T1063" s="32">
        <f t="shared" si="67"/>
        <v>0</v>
      </c>
      <c r="U1063" s="32">
        <f t="shared" si="68"/>
        <v>0</v>
      </c>
      <c r="V1063" s="33">
        <f t="shared" si="69"/>
        <v>283.5</v>
      </c>
      <c r="W1063" s="34">
        <f t="shared" si="70"/>
        <v>283.5</v>
      </c>
      <c r="X1063" s="10"/>
      <c r="Y1063" s="10"/>
      <c r="Z1063" s="10"/>
      <c r="AA1063" s="10"/>
      <c r="AB1063" s="10"/>
      <c r="AC1063" s="10"/>
      <c r="AD1063" s="10"/>
      <c r="AE1063" s="10"/>
      <c r="AF1063" s="10"/>
      <c r="AG1063" s="10"/>
      <c r="AH1063" s="10"/>
      <c r="AI1063" s="10"/>
    </row>
    <row r="1064" spans="1:35" ht="15" customHeight="1" x14ac:dyDescent="0.25">
      <c r="A1064" s="6">
        <v>1030</v>
      </c>
      <c r="B1064" s="11" t="s">
        <v>572</v>
      </c>
      <c r="C1064" s="11" t="s">
        <v>3322</v>
      </c>
      <c r="D1064" s="11" t="s">
        <v>3534</v>
      </c>
      <c r="E1064" s="12">
        <v>19604</v>
      </c>
      <c r="F1064" s="19"/>
      <c r="G1064" s="12">
        <v>43915</v>
      </c>
      <c r="H1064" s="11" t="s">
        <v>134</v>
      </c>
      <c r="I1064" s="14" t="s">
        <v>97</v>
      </c>
      <c r="J1064" s="11" t="s">
        <v>97</v>
      </c>
      <c r="K1064" s="11" t="s">
        <v>82</v>
      </c>
      <c r="L1064" s="14" t="s">
        <v>82</v>
      </c>
      <c r="M1064" s="11" t="s">
        <v>3535</v>
      </c>
      <c r="N1064" s="15" t="s">
        <v>85</v>
      </c>
      <c r="O1064" s="15" t="str">
        <f>VLOOKUP(A1064,Result!A:D,2,FALSE)</f>
        <v>No</v>
      </c>
      <c r="P1064" s="15">
        <f>VLOOKUP(A1064,Result!A:D,4,FALSE)</f>
        <v>0</v>
      </c>
      <c r="Q1064" s="16">
        <f>VLOOKUP(A1064,Result!A:D,3,FALSE)</f>
        <v>0</v>
      </c>
      <c r="R1064" s="16">
        <f>VLOOKUP(A1064,Result!A:E,5,FALSE)</f>
        <v>0</v>
      </c>
      <c r="S1064" s="28">
        <f>P1064+Q1064+R1064</f>
        <v>0</v>
      </c>
      <c r="T1064" s="32">
        <f t="shared" si="67"/>
        <v>0</v>
      </c>
      <c r="U1064" s="32">
        <f t="shared" si="68"/>
        <v>0</v>
      </c>
      <c r="V1064" s="33">
        <f t="shared" si="69"/>
        <v>283.5</v>
      </c>
      <c r="W1064" s="34">
        <f t="shared" si="70"/>
        <v>283.5</v>
      </c>
      <c r="X1064" s="10"/>
      <c r="Y1064" s="10"/>
      <c r="Z1064" s="10"/>
      <c r="AA1064" s="10"/>
      <c r="AB1064" s="10"/>
      <c r="AC1064" s="10"/>
      <c r="AD1064" s="10"/>
      <c r="AE1064" s="10"/>
      <c r="AF1064" s="10"/>
      <c r="AG1064" s="10"/>
      <c r="AH1064" s="10"/>
      <c r="AI1064" s="10"/>
    </row>
    <row r="1065" spans="1:35" ht="15" customHeight="1" x14ac:dyDescent="0.25">
      <c r="A1065" s="6">
        <v>1295</v>
      </c>
      <c r="B1065" s="11" t="s">
        <v>572</v>
      </c>
      <c r="C1065" s="11" t="s">
        <v>1606</v>
      </c>
      <c r="D1065" s="11" t="s">
        <v>4303</v>
      </c>
      <c r="E1065" s="12">
        <v>17159</v>
      </c>
      <c r="F1065" s="17">
        <v>43999</v>
      </c>
      <c r="G1065" s="12">
        <v>43902</v>
      </c>
      <c r="H1065" s="11" t="s">
        <v>78</v>
      </c>
      <c r="I1065" s="14" t="s">
        <v>4304</v>
      </c>
      <c r="J1065" s="11" t="s">
        <v>80</v>
      </c>
      <c r="K1065" s="11" t="s">
        <v>82</v>
      </c>
      <c r="L1065" s="14" t="s">
        <v>4305</v>
      </c>
      <c r="M1065" s="11" t="s">
        <v>4306</v>
      </c>
      <c r="N1065" s="15">
        <v>0.81</v>
      </c>
      <c r="O1065" s="15" t="str">
        <f>VLOOKUP(A1065,Result!A:D,2,FALSE)</f>
        <v>No</v>
      </c>
      <c r="P1065" s="15">
        <f>VLOOKUP(A1065,Result!A:D,4,FALSE)</f>
        <v>1.532</v>
      </c>
      <c r="Q1065" s="16">
        <f>VLOOKUP(A1065,Result!A:D,3,FALSE)</f>
        <v>0.30499999999999999</v>
      </c>
      <c r="R1065" s="16">
        <f>VLOOKUP(A1065,Result!A:E,5,FALSE)</f>
        <v>0</v>
      </c>
      <c r="S1065" s="28">
        <f>P1065+Q1065+R1065</f>
        <v>1.837</v>
      </c>
      <c r="T1065" s="32">
        <f t="shared" si="67"/>
        <v>192.14999999999998</v>
      </c>
      <c r="U1065" s="32">
        <f t="shared" si="68"/>
        <v>1157.31</v>
      </c>
      <c r="V1065" s="33">
        <f t="shared" si="69"/>
        <v>283.5</v>
      </c>
      <c r="W1065" s="34">
        <f t="shared" si="70"/>
        <v>1440.81</v>
      </c>
      <c r="X1065" s="10"/>
      <c r="Y1065" s="10"/>
      <c r="Z1065" s="10"/>
      <c r="AA1065" s="10"/>
      <c r="AB1065" s="10"/>
      <c r="AC1065" s="10"/>
      <c r="AD1065" s="10"/>
      <c r="AE1065" s="10"/>
      <c r="AF1065" s="10"/>
      <c r="AG1065" s="10"/>
      <c r="AH1065" s="10"/>
      <c r="AI1065" s="10"/>
    </row>
    <row r="1066" spans="1:35" ht="15" customHeight="1" x14ac:dyDescent="0.25">
      <c r="A1066" s="6">
        <v>1296</v>
      </c>
      <c r="B1066" s="11" t="s">
        <v>572</v>
      </c>
      <c r="C1066" s="11" t="s">
        <v>1606</v>
      </c>
      <c r="D1066" s="11" t="s">
        <v>4307</v>
      </c>
      <c r="E1066" s="12">
        <v>20340</v>
      </c>
      <c r="F1066" s="17">
        <v>43937</v>
      </c>
      <c r="G1066" s="12">
        <v>43903</v>
      </c>
      <c r="H1066" s="11" t="s">
        <v>78</v>
      </c>
      <c r="I1066" s="14" t="s">
        <v>4308</v>
      </c>
      <c r="J1066" s="11" t="s">
        <v>80</v>
      </c>
      <c r="K1066" s="11" t="s">
        <v>4309</v>
      </c>
      <c r="L1066" s="14" t="s">
        <v>4310</v>
      </c>
      <c r="M1066" s="11" t="s">
        <v>4311</v>
      </c>
      <c r="N1066" s="15">
        <v>0.91</v>
      </c>
      <c r="O1066" s="15" t="str">
        <f>VLOOKUP(A1066,Result!A:D,2,FALSE)</f>
        <v>No</v>
      </c>
      <c r="P1066" s="15">
        <f>VLOOKUP(A1066,Result!A:D,4,FALSE)</f>
        <v>0.64200000000000002</v>
      </c>
      <c r="Q1066" s="16">
        <f>VLOOKUP(A1066,Result!A:D,3,FALSE)</f>
        <v>0.82699999999999996</v>
      </c>
      <c r="R1066" s="16">
        <f>VLOOKUP(A1066,Result!A:E,5,FALSE)</f>
        <v>0</v>
      </c>
      <c r="S1066" s="28">
        <f>P1066+Q1066+R1066</f>
        <v>1.4689999999999999</v>
      </c>
      <c r="T1066" s="32">
        <f t="shared" si="67"/>
        <v>521.01</v>
      </c>
      <c r="U1066" s="32">
        <f t="shared" si="68"/>
        <v>925.46999999999991</v>
      </c>
      <c r="V1066" s="33">
        <f t="shared" si="69"/>
        <v>283.5</v>
      </c>
      <c r="W1066" s="34">
        <f t="shared" si="70"/>
        <v>1208.9699999999998</v>
      </c>
      <c r="X1066" s="10"/>
      <c r="Y1066" s="10"/>
      <c r="Z1066" s="10"/>
      <c r="AA1066" s="10"/>
      <c r="AB1066" s="10"/>
      <c r="AC1066" s="10"/>
      <c r="AD1066" s="10"/>
      <c r="AE1066" s="10"/>
      <c r="AF1066" s="10"/>
      <c r="AG1066" s="10"/>
      <c r="AH1066" s="10"/>
      <c r="AI1066" s="10"/>
    </row>
    <row r="1067" spans="1:35" ht="15" customHeight="1" x14ac:dyDescent="0.25">
      <c r="A1067" s="6">
        <v>1526</v>
      </c>
      <c r="B1067" s="11" t="s">
        <v>572</v>
      </c>
      <c r="C1067" s="11" t="s">
        <v>5054</v>
      </c>
      <c r="D1067" s="11" t="s">
        <v>5055</v>
      </c>
      <c r="E1067" s="12">
        <v>18871</v>
      </c>
      <c r="F1067" s="25">
        <v>43935</v>
      </c>
      <c r="G1067" s="12">
        <v>43910</v>
      </c>
      <c r="H1067" s="11" t="s">
        <v>134</v>
      </c>
      <c r="I1067" s="14" t="s">
        <v>5056</v>
      </c>
      <c r="J1067" s="11" t="s">
        <v>5057</v>
      </c>
      <c r="K1067" s="11" t="s">
        <v>5058</v>
      </c>
      <c r="L1067" s="14" t="s">
        <v>5059</v>
      </c>
      <c r="M1067" s="11" t="s">
        <v>5060</v>
      </c>
      <c r="N1067" s="15">
        <v>0.54</v>
      </c>
      <c r="O1067" s="15" t="str">
        <f>VLOOKUP(A1067,Result!A:D,2,FALSE)</f>
        <v>No</v>
      </c>
      <c r="P1067" s="15">
        <f>VLOOKUP(A1067,Result!A:D,4,FALSE)</f>
        <v>1.272</v>
      </c>
      <c r="Q1067" s="16">
        <f>VLOOKUP(A1067,Result!A:D,3,FALSE)</f>
        <v>0.14299999999999999</v>
      </c>
      <c r="R1067" s="16">
        <f>VLOOKUP(A1067,Result!A:E,5,FALSE)</f>
        <v>0.152</v>
      </c>
      <c r="S1067" s="28">
        <f>P1067+Q1067+R1067</f>
        <v>1.5669999999999999</v>
      </c>
      <c r="T1067" s="32">
        <f t="shared" si="67"/>
        <v>185.84999999999997</v>
      </c>
      <c r="U1067" s="32">
        <f t="shared" si="68"/>
        <v>987.21</v>
      </c>
      <c r="V1067" s="33">
        <f t="shared" si="69"/>
        <v>283.5</v>
      </c>
      <c r="W1067" s="34">
        <f t="shared" si="70"/>
        <v>1270.71</v>
      </c>
      <c r="X1067" s="10"/>
      <c r="Y1067" s="10"/>
      <c r="Z1067" s="10"/>
      <c r="AA1067" s="10"/>
      <c r="AB1067" s="10"/>
      <c r="AC1067" s="10"/>
      <c r="AD1067" s="10"/>
      <c r="AE1067" s="10"/>
      <c r="AF1067" s="10"/>
      <c r="AG1067" s="10"/>
      <c r="AH1067" s="10"/>
      <c r="AI1067" s="10"/>
    </row>
    <row r="1068" spans="1:35" ht="15" customHeight="1" x14ac:dyDescent="0.25">
      <c r="A1068" s="6">
        <v>1559</v>
      </c>
      <c r="B1068" s="11" t="s">
        <v>572</v>
      </c>
      <c r="C1068" s="11" t="s">
        <v>5054</v>
      </c>
      <c r="D1068" s="11" t="s">
        <v>5158</v>
      </c>
      <c r="E1068" s="12">
        <v>12759</v>
      </c>
      <c r="F1068" s="17">
        <v>43955</v>
      </c>
      <c r="G1068" s="12">
        <v>43910</v>
      </c>
      <c r="H1068" s="11" t="s">
        <v>466</v>
      </c>
      <c r="I1068" s="14" t="s">
        <v>97</v>
      </c>
      <c r="J1068" s="11" t="s">
        <v>97</v>
      </c>
      <c r="K1068" s="11" t="s">
        <v>82</v>
      </c>
      <c r="L1068" s="14" t="s">
        <v>82</v>
      </c>
      <c r="M1068" s="11" t="s">
        <v>5159</v>
      </c>
      <c r="N1068" s="15" t="s">
        <v>85</v>
      </c>
      <c r="O1068" s="15" t="str">
        <f>VLOOKUP(A1068,Result!A:D,2,FALSE)</f>
        <v>No</v>
      </c>
      <c r="P1068" s="15">
        <f>VLOOKUP(A1068,Result!A:D,4,FALSE)</f>
        <v>0</v>
      </c>
      <c r="Q1068" s="16">
        <f>VLOOKUP(A1068,Result!A:D,3,FALSE)</f>
        <v>0</v>
      </c>
      <c r="R1068" s="16">
        <f>VLOOKUP(A1068,Result!A:E,5,FALSE)</f>
        <v>0</v>
      </c>
      <c r="S1068" s="28">
        <f>P1068+Q1068+R1068</f>
        <v>0</v>
      </c>
      <c r="T1068" s="32">
        <f t="shared" si="67"/>
        <v>0</v>
      </c>
      <c r="U1068" s="32">
        <f t="shared" si="68"/>
        <v>0</v>
      </c>
      <c r="V1068" s="33">
        <f t="shared" si="69"/>
        <v>283.5</v>
      </c>
      <c r="W1068" s="34">
        <f t="shared" si="70"/>
        <v>283.5</v>
      </c>
      <c r="X1068" s="10"/>
      <c r="Y1068" s="10"/>
      <c r="Z1068" s="10"/>
      <c r="AA1068" s="10"/>
      <c r="AB1068" s="10"/>
      <c r="AC1068" s="10"/>
      <c r="AD1068" s="10"/>
      <c r="AE1068" s="10"/>
      <c r="AF1068" s="10"/>
      <c r="AG1068" s="10"/>
      <c r="AH1068" s="10"/>
      <c r="AI1068" s="10"/>
    </row>
    <row r="1069" spans="1:35" ht="15" customHeight="1" x14ac:dyDescent="0.25">
      <c r="A1069" s="6">
        <v>1575</v>
      </c>
      <c r="B1069" s="11" t="s">
        <v>572</v>
      </c>
      <c r="C1069" s="11" t="s">
        <v>5054</v>
      </c>
      <c r="D1069" s="11" t="s">
        <v>5214</v>
      </c>
      <c r="E1069" s="12">
        <v>18178</v>
      </c>
      <c r="F1069" s="17">
        <v>43963</v>
      </c>
      <c r="G1069" s="12">
        <v>43871</v>
      </c>
      <c r="H1069" s="11" t="s">
        <v>114</v>
      </c>
      <c r="I1069" s="14" t="s">
        <v>5215</v>
      </c>
      <c r="J1069" s="11" t="s">
        <v>5216</v>
      </c>
      <c r="K1069" s="11" t="s">
        <v>82</v>
      </c>
      <c r="L1069" s="14" t="s">
        <v>5217</v>
      </c>
      <c r="M1069" s="11" t="s">
        <v>5218</v>
      </c>
      <c r="N1069" s="15">
        <v>0.89</v>
      </c>
      <c r="O1069" s="15" t="str">
        <f>VLOOKUP(A1069,Result!A:D,2,FALSE)</f>
        <v>No</v>
      </c>
      <c r="P1069" s="15">
        <f>VLOOKUP(A1069,Result!A:D,4,FALSE)</f>
        <v>0.64</v>
      </c>
      <c r="Q1069" s="16">
        <f>VLOOKUP(A1069,Result!A:D,3,FALSE)</f>
        <v>0.59399999999999997</v>
      </c>
      <c r="R1069" s="16">
        <f>VLOOKUP(A1069,Result!A:E,5,FALSE)</f>
        <v>0.20200000000000001</v>
      </c>
      <c r="S1069" s="28">
        <f>P1069+Q1069+R1069</f>
        <v>1.4359999999999999</v>
      </c>
      <c r="T1069" s="32">
        <f t="shared" si="67"/>
        <v>501.48</v>
      </c>
      <c r="U1069" s="32">
        <f t="shared" si="68"/>
        <v>904.67999999999984</v>
      </c>
      <c r="V1069" s="33">
        <f t="shared" si="69"/>
        <v>283.5</v>
      </c>
      <c r="W1069" s="34">
        <f t="shared" si="70"/>
        <v>1188.1799999999998</v>
      </c>
      <c r="X1069" s="10"/>
      <c r="Y1069" s="10"/>
      <c r="Z1069" s="10"/>
      <c r="AA1069" s="10"/>
      <c r="AB1069" s="10"/>
      <c r="AC1069" s="10"/>
      <c r="AD1069" s="10"/>
      <c r="AE1069" s="10"/>
      <c r="AF1069" s="10"/>
      <c r="AG1069" s="10"/>
      <c r="AH1069" s="10"/>
      <c r="AI1069" s="10"/>
    </row>
    <row r="1070" spans="1:35" ht="15" customHeight="1" x14ac:dyDescent="0.25">
      <c r="A1070" s="6">
        <v>1621</v>
      </c>
      <c r="B1070" s="11" t="s">
        <v>572</v>
      </c>
      <c r="C1070" s="11" t="s">
        <v>5054</v>
      </c>
      <c r="D1070" s="11" t="s">
        <v>5365</v>
      </c>
      <c r="E1070" s="12">
        <v>17194</v>
      </c>
      <c r="F1070" s="17">
        <v>44027</v>
      </c>
      <c r="G1070" s="12">
        <v>43871</v>
      </c>
      <c r="H1070" s="11" t="s">
        <v>114</v>
      </c>
      <c r="I1070" s="14" t="s">
        <v>5366</v>
      </c>
      <c r="J1070" s="11" t="s">
        <v>5367</v>
      </c>
      <c r="K1070" s="11" t="s">
        <v>5368</v>
      </c>
      <c r="L1070" s="14" t="s">
        <v>82</v>
      </c>
      <c r="M1070" s="11"/>
      <c r="N1070" s="15">
        <v>1.56</v>
      </c>
      <c r="O1070" s="15" t="str">
        <f>VLOOKUP(A1070,Result!A:D,2,FALSE)</f>
        <v>No</v>
      </c>
      <c r="P1070" s="15">
        <f>VLOOKUP(A1070,Result!A:D,4,FALSE)</f>
        <v>1.534</v>
      </c>
      <c r="Q1070" s="16">
        <f>VLOOKUP(A1070,Result!A:D,3,FALSE)</f>
        <v>0</v>
      </c>
      <c r="R1070" s="16">
        <f>VLOOKUP(A1070,Result!A:E,5,FALSE)</f>
        <v>0</v>
      </c>
      <c r="S1070" s="28">
        <f>P1070+Q1070+R1070</f>
        <v>1.534</v>
      </c>
      <c r="T1070" s="32">
        <f t="shared" si="67"/>
        <v>0</v>
      </c>
      <c r="U1070" s="32">
        <f t="shared" si="68"/>
        <v>966.42</v>
      </c>
      <c r="V1070" s="33">
        <f t="shared" si="69"/>
        <v>283.5</v>
      </c>
      <c r="W1070" s="34">
        <f t="shared" si="70"/>
        <v>1249.92</v>
      </c>
      <c r="X1070" s="10"/>
      <c r="Y1070" s="10"/>
      <c r="Z1070" s="10"/>
      <c r="AA1070" s="10"/>
      <c r="AB1070" s="10"/>
      <c r="AC1070" s="10"/>
      <c r="AD1070" s="10"/>
      <c r="AE1070" s="10"/>
      <c r="AF1070" s="10"/>
      <c r="AG1070" s="10"/>
      <c r="AH1070" s="10"/>
      <c r="AI1070" s="10"/>
    </row>
    <row r="1071" spans="1:35" ht="15" customHeight="1" x14ac:dyDescent="0.25">
      <c r="A1071" s="6">
        <v>1664</v>
      </c>
      <c r="B1071" s="11" t="s">
        <v>572</v>
      </c>
      <c r="C1071" s="11" t="s">
        <v>5054</v>
      </c>
      <c r="D1071" s="11" t="s">
        <v>5504</v>
      </c>
      <c r="E1071" s="12">
        <v>18922</v>
      </c>
      <c r="F1071" s="19"/>
      <c r="G1071" s="12">
        <v>43917</v>
      </c>
      <c r="H1071" s="11" t="s">
        <v>78</v>
      </c>
      <c r="I1071" s="14" t="s">
        <v>115</v>
      </c>
      <c r="J1071" s="11" t="s">
        <v>97</v>
      </c>
      <c r="K1071" s="11" t="s">
        <v>82</v>
      </c>
      <c r="L1071" s="14" t="s">
        <v>82</v>
      </c>
      <c r="M1071" s="11" t="s">
        <v>5505</v>
      </c>
      <c r="N1071" s="15">
        <v>1.98</v>
      </c>
      <c r="O1071" s="15" t="str">
        <f>VLOOKUP(A1071,Result!A:D,2,FALSE)</f>
        <v>No</v>
      </c>
      <c r="P1071" s="15">
        <f>VLOOKUP(A1071,Result!A:D,4,FALSE)</f>
        <v>0</v>
      </c>
      <c r="Q1071" s="16">
        <f>VLOOKUP(A1071,Result!A:D,3,FALSE)</f>
        <v>0</v>
      </c>
      <c r="R1071" s="16">
        <f>VLOOKUP(A1071,Result!A:E,5,FALSE)</f>
        <v>0</v>
      </c>
      <c r="S1071" s="28">
        <f>P1071+Q1071+R1071</f>
        <v>0</v>
      </c>
      <c r="T1071" s="32">
        <f t="shared" si="67"/>
        <v>0</v>
      </c>
      <c r="U1071" s="32">
        <f t="shared" si="68"/>
        <v>0</v>
      </c>
      <c r="V1071" s="33">
        <f t="shared" si="69"/>
        <v>283.5</v>
      </c>
      <c r="W1071" s="34">
        <f t="shared" si="70"/>
        <v>283.5</v>
      </c>
      <c r="X1071" s="10"/>
      <c r="Y1071" s="10"/>
      <c r="Z1071" s="10"/>
      <c r="AA1071" s="10"/>
      <c r="AB1071" s="10"/>
      <c r="AC1071" s="10"/>
      <c r="AD1071" s="10"/>
      <c r="AE1071" s="10"/>
      <c r="AF1071" s="10"/>
      <c r="AG1071" s="10"/>
      <c r="AH1071" s="10"/>
      <c r="AI1071" s="10"/>
    </row>
    <row r="1072" spans="1:35" ht="15" customHeight="1" x14ac:dyDescent="0.25">
      <c r="A1072" s="6">
        <v>1844</v>
      </c>
      <c r="B1072" s="11" t="s">
        <v>572</v>
      </c>
      <c r="C1072" s="11" t="s">
        <v>5599</v>
      </c>
      <c r="D1072" s="11" t="s">
        <v>6026</v>
      </c>
      <c r="E1072" s="12">
        <v>21160</v>
      </c>
      <c r="F1072" s="17">
        <v>44000</v>
      </c>
      <c r="G1072" s="12">
        <v>43893</v>
      </c>
      <c r="H1072" s="11" t="s">
        <v>114</v>
      </c>
      <c r="I1072" s="14" t="s">
        <v>6027</v>
      </c>
      <c r="J1072" s="11" t="s">
        <v>80</v>
      </c>
      <c r="K1072" s="11" t="s">
        <v>308</v>
      </c>
      <c r="L1072" s="14" t="s">
        <v>82</v>
      </c>
      <c r="M1072" s="11" t="s">
        <v>6028</v>
      </c>
      <c r="N1072" s="15">
        <v>3.12</v>
      </c>
      <c r="O1072" s="15" t="str">
        <f>VLOOKUP(A1072,Result!A:D,2,FALSE)</f>
        <v>No</v>
      </c>
      <c r="P1072" s="15">
        <f>VLOOKUP(A1072,Result!A:D,4,FALSE)</f>
        <v>2.0659999999999998</v>
      </c>
      <c r="Q1072" s="16">
        <f>VLOOKUP(A1072,Result!A:D,3,FALSE)</f>
        <v>0</v>
      </c>
      <c r="R1072" s="16">
        <f>VLOOKUP(A1072,Result!A:E,5,FALSE)</f>
        <v>0</v>
      </c>
      <c r="S1072" s="28">
        <f>P1072+Q1072+R1072</f>
        <v>2.0659999999999998</v>
      </c>
      <c r="T1072" s="32">
        <f t="shared" si="67"/>
        <v>0</v>
      </c>
      <c r="U1072" s="32">
        <f t="shared" si="68"/>
        <v>1301.5799999999997</v>
      </c>
      <c r="V1072" s="33">
        <f t="shared" si="69"/>
        <v>283.5</v>
      </c>
      <c r="W1072" s="34">
        <f t="shared" si="70"/>
        <v>1585.0799999999997</v>
      </c>
      <c r="X1072" s="10"/>
      <c r="Y1072" s="10"/>
      <c r="Z1072" s="10"/>
      <c r="AA1072" s="10"/>
      <c r="AB1072" s="10"/>
      <c r="AC1072" s="10"/>
      <c r="AD1072" s="10"/>
      <c r="AE1072" s="10"/>
      <c r="AF1072" s="10"/>
      <c r="AG1072" s="10"/>
      <c r="AH1072" s="10"/>
      <c r="AI1072" s="10"/>
    </row>
    <row r="1073" spans="1:35" ht="15" customHeight="1" x14ac:dyDescent="0.25">
      <c r="A1073" s="6">
        <v>1845</v>
      </c>
      <c r="B1073" s="11" t="s">
        <v>572</v>
      </c>
      <c r="C1073" s="11" t="s">
        <v>5599</v>
      </c>
      <c r="D1073" s="11" t="s">
        <v>6029</v>
      </c>
      <c r="E1073" s="12">
        <v>11253</v>
      </c>
      <c r="F1073" s="19"/>
      <c r="G1073" s="12">
        <v>43908</v>
      </c>
      <c r="H1073" s="11" t="s">
        <v>114</v>
      </c>
      <c r="I1073" s="14" t="s">
        <v>6030</v>
      </c>
      <c r="J1073" s="11" t="s">
        <v>6031</v>
      </c>
      <c r="K1073" s="11" t="s">
        <v>6032</v>
      </c>
      <c r="L1073" s="14" t="s">
        <v>82</v>
      </c>
      <c r="M1073" s="11"/>
      <c r="N1073" s="15" t="s">
        <v>85</v>
      </c>
      <c r="O1073" s="15" t="str">
        <f>VLOOKUP(A1073,Result!A:D,2,FALSE)</f>
        <v>No</v>
      </c>
      <c r="P1073" s="15">
        <f>VLOOKUP(A1073,Result!A:D,4,FALSE)</f>
        <v>1.093</v>
      </c>
      <c r="Q1073" s="16">
        <f>VLOOKUP(A1073,Result!A:D,3,FALSE)</f>
        <v>0</v>
      </c>
      <c r="R1073" s="16">
        <f>VLOOKUP(A1073,Result!A:E,5,FALSE)</f>
        <v>0</v>
      </c>
      <c r="S1073" s="28">
        <f>P1073+Q1073+R1073</f>
        <v>1.093</v>
      </c>
      <c r="T1073" s="32">
        <f t="shared" si="67"/>
        <v>0</v>
      </c>
      <c r="U1073" s="32">
        <f t="shared" si="68"/>
        <v>688.58999999999992</v>
      </c>
      <c r="V1073" s="33">
        <f t="shared" si="69"/>
        <v>283.5</v>
      </c>
      <c r="W1073" s="34">
        <f t="shared" si="70"/>
        <v>972.08999999999992</v>
      </c>
      <c r="X1073" s="10"/>
      <c r="Y1073" s="10"/>
      <c r="Z1073" s="10"/>
      <c r="AA1073" s="10"/>
      <c r="AB1073" s="10"/>
      <c r="AC1073" s="10"/>
      <c r="AD1073" s="10"/>
      <c r="AE1073" s="10"/>
      <c r="AF1073" s="10"/>
      <c r="AG1073" s="10"/>
      <c r="AH1073" s="10"/>
      <c r="AI1073" s="10"/>
    </row>
    <row r="1074" spans="1:35" ht="15" customHeight="1" x14ac:dyDescent="0.25">
      <c r="A1074" s="6">
        <v>1846</v>
      </c>
      <c r="B1074" s="11" t="s">
        <v>572</v>
      </c>
      <c r="C1074" s="11" t="s">
        <v>5599</v>
      </c>
      <c r="D1074" s="11" t="s">
        <v>6033</v>
      </c>
      <c r="E1074" s="12">
        <v>22727</v>
      </c>
      <c r="F1074" s="17">
        <v>43952</v>
      </c>
      <c r="G1074" s="12">
        <v>43892</v>
      </c>
      <c r="H1074" s="11" t="s">
        <v>114</v>
      </c>
      <c r="I1074" s="14" t="s">
        <v>6034</v>
      </c>
      <c r="J1074" s="11" t="s">
        <v>80</v>
      </c>
      <c r="K1074" s="11" t="s">
        <v>82</v>
      </c>
      <c r="L1074" s="14" t="s">
        <v>6035</v>
      </c>
      <c r="M1074" s="11" t="s">
        <v>6036</v>
      </c>
      <c r="N1074" s="15">
        <v>5.48</v>
      </c>
      <c r="O1074" s="15" t="str">
        <f>VLOOKUP(A1074,Result!A:D,2,FALSE)</f>
        <v>No</v>
      </c>
      <c r="P1074" s="15">
        <f>VLOOKUP(A1074,Result!A:D,4,FALSE)</f>
        <v>2.992</v>
      </c>
      <c r="Q1074" s="16">
        <f>VLOOKUP(A1074,Result!A:D,3,FALSE)</f>
        <v>0.31</v>
      </c>
      <c r="R1074" s="16">
        <f>VLOOKUP(A1074,Result!A:E,5,FALSE)</f>
        <v>0</v>
      </c>
      <c r="S1074" s="28">
        <f>P1074+Q1074+R1074</f>
        <v>3.302</v>
      </c>
      <c r="T1074" s="32">
        <f t="shared" si="67"/>
        <v>195.3</v>
      </c>
      <c r="U1074" s="32">
        <f t="shared" si="68"/>
        <v>2080.2599999999998</v>
      </c>
      <c r="V1074" s="33">
        <f t="shared" si="69"/>
        <v>283.5</v>
      </c>
      <c r="W1074" s="34">
        <f t="shared" si="70"/>
        <v>2363.7599999999998</v>
      </c>
      <c r="X1074" s="10"/>
      <c r="Y1074" s="10"/>
      <c r="Z1074" s="10"/>
      <c r="AA1074" s="10"/>
      <c r="AB1074" s="10"/>
      <c r="AC1074" s="10"/>
      <c r="AD1074" s="10"/>
      <c r="AE1074" s="10"/>
      <c r="AF1074" s="10"/>
      <c r="AG1074" s="10"/>
      <c r="AH1074" s="10"/>
      <c r="AI1074" s="10"/>
    </row>
    <row r="1075" spans="1:35" ht="15" customHeight="1" x14ac:dyDescent="0.25">
      <c r="A1075" s="6">
        <v>1847</v>
      </c>
      <c r="B1075" s="11" t="s">
        <v>572</v>
      </c>
      <c r="C1075" s="11" t="s">
        <v>5599</v>
      </c>
      <c r="D1075" s="11" t="s">
        <v>6037</v>
      </c>
      <c r="E1075" s="12">
        <v>13742</v>
      </c>
      <c r="F1075" s="17">
        <v>44006</v>
      </c>
      <c r="G1075" s="12">
        <v>43843</v>
      </c>
      <c r="H1075" s="11" t="s">
        <v>134</v>
      </c>
      <c r="I1075" s="14" t="s">
        <v>6038</v>
      </c>
      <c r="J1075" s="11" t="s">
        <v>5284</v>
      </c>
      <c r="K1075" s="11" t="s">
        <v>6039</v>
      </c>
      <c r="L1075" s="14" t="s">
        <v>6040</v>
      </c>
      <c r="M1075" s="11" t="s">
        <v>6041</v>
      </c>
      <c r="N1075" s="15">
        <v>0.85</v>
      </c>
      <c r="O1075" s="15" t="str">
        <f>VLOOKUP(A1075,Result!A:D,2,FALSE)</f>
        <v>No</v>
      </c>
      <c r="P1075" s="15">
        <f>VLOOKUP(A1075,Result!A:D,4,FALSE)</f>
        <v>0.72099999999999997</v>
      </c>
      <c r="Q1075" s="16">
        <f>VLOOKUP(A1075,Result!A:D,3,FALSE)</f>
        <v>0.30499999999999999</v>
      </c>
      <c r="R1075" s="16">
        <f>VLOOKUP(A1075,Result!A:E,5,FALSE)</f>
        <v>0</v>
      </c>
      <c r="S1075" s="28">
        <f>P1075+Q1075+R1075</f>
        <v>1.026</v>
      </c>
      <c r="T1075" s="32">
        <f t="shared" si="67"/>
        <v>192.14999999999998</v>
      </c>
      <c r="U1075" s="32">
        <f t="shared" si="68"/>
        <v>646.38</v>
      </c>
      <c r="V1075" s="33">
        <f t="shared" si="69"/>
        <v>283.5</v>
      </c>
      <c r="W1075" s="34">
        <f t="shared" si="70"/>
        <v>929.88</v>
      </c>
      <c r="X1075" s="10"/>
      <c r="Y1075" s="10"/>
      <c r="Z1075" s="10"/>
      <c r="AA1075" s="10"/>
      <c r="AB1075" s="10"/>
      <c r="AC1075" s="10"/>
      <c r="AD1075" s="10"/>
      <c r="AE1075" s="10"/>
      <c r="AF1075" s="10"/>
      <c r="AG1075" s="10"/>
      <c r="AH1075" s="10"/>
      <c r="AI1075" s="10"/>
    </row>
    <row r="1076" spans="1:35" ht="15" customHeight="1" x14ac:dyDescent="0.25">
      <c r="A1076" s="6">
        <v>1848</v>
      </c>
      <c r="B1076" s="11" t="s">
        <v>572</v>
      </c>
      <c r="C1076" s="11" t="s">
        <v>5599</v>
      </c>
      <c r="D1076" s="11" t="s">
        <v>6042</v>
      </c>
      <c r="E1076" s="12">
        <v>13192</v>
      </c>
      <c r="F1076" s="17">
        <v>44006</v>
      </c>
      <c r="G1076" s="12">
        <v>43843</v>
      </c>
      <c r="H1076" s="11" t="s">
        <v>134</v>
      </c>
      <c r="I1076" s="14" t="s">
        <v>6043</v>
      </c>
      <c r="J1076" s="11" t="s">
        <v>6044</v>
      </c>
      <c r="K1076" s="11" t="s">
        <v>82</v>
      </c>
      <c r="L1076" s="14" t="s">
        <v>6045</v>
      </c>
      <c r="M1076" s="11" t="s">
        <v>1134</v>
      </c>
      <c r="N1076" s="15">
        <v>0.52</v>
      </c>
      <c r="O1076" s="15" t="str">
        <f>VLOOKUP(A1076,Result!A:D,2,FALSE)</f>
        <v>No</v>
      </c>
      <c r="P1076" s="15">
        <f>VLOOKUP(A1076,Result!A:D,4,FALSE)</f>
        <v>0.42599999999999999</v>
      </c>
      <c r="Q1076" s="16">
        <f>VLOOKUP(A1076,Result!A:D,3,FALSE)</f>
        <v>1.0509999999999999</v>
      </c>
      <c r="R1076" s="16">
        <f>VLOOKUP(A1076,Result!A:E,5,FALSE)</f>
        <v>0</v>
      </c>
      <c r="S1076" s="28">
        <f>P1076+Q1076+R1076</f>
        <v>1.4769999999999999</v>
      </c>
      <c r="T1076" s="32">
        <f t="shared" si="67"/>
        <v>662.12999999999988</v>
      </c>
      <c r="U1076" s="32">
        <f t="shared" si="68"/>
        <v>930.50999999999988</v>
      </c>
      <c r="V1076" s="33">
        <f t="shared" si="69"/>
        <v>283.5</v>
      </c>
      <c r="W1076" s="34">
        <f t="shared" si="70"/>
        <v>1214.0099999999998</v>
      </c>
      <c r="X1076" s="10"/>
      <c r="Y1076" s="10"/>
      <c r="Z1076" s="10"/>
      <c r="AA1076" s="10"/>
      <c r="AB1076" s="10"/>
      <c r="AC1076" s="10"/>
      <c r="AD1076" s="10"/>
      <c r="AE1076" s="10"/>
      <c r="AF1076" s="10"/>
      <c r="AG1076" s="10"/>
      <c r="AH1076" s="10"/>
      <c r="AI1076" s="10"/>
    </row>
    <row r="1077" spans="1:35" ht="15" customHeight="1" x14ac:dyDescent="0.25">
      <c r="A1077" s="6">
        <v>1849</v>
      </c>
      <c r="B1077" s="11" t="s">
        <v>572</v>
      </c>
      <c r="C1077" s="11" t="s">
        <v>5599</v>
      </c>
      <c r="D1077" s="11" t="s">
        <v>6046</v>
      </c>
      <c r="E1077" s="12">
        <v>18962</v>
      </c>
      <c r="F1077" s="17">
        <v>44022</v>
      </c>
      <c r="G1077" s="12">
        <v>43892</v>
      </c>
      <c r="H1077" s="11" t="s">
        <v>114</v>
      </c>
      <c r="I1077" s="14" t="s">
        <v>6047</v>
      </c>
      <c r="J1077" s="11" t="s">
        <v>80</v>
      </c>
      <c r="K1077" s="11" t="s">
        <v>82</v>
      </c>
      <c r="L1077" s="14" t="s">
        <v>82</v>
      </c>
      <c r="M1077" s="11" t="s">
        <v>6048</v>
      </c>
      <c r="N1077" s="15">
        <v>0.36</v>
      </c>
      <c r="O1077" s="15" t="str">
        <f>VLOOKUP(A1077,Result!A:D,2,FALSE)</f>
        <v>No</v>
      </c>
      <c r="P1077" s="15">
        <f>VLOOKUP(A1077,Result!A:D,4,FALSE)</f>
        <v>0.9930000000000001</v>
      </c>
      <c r="Q1077" s="16">
        <f>VLOOKUP(A1077,Result!A:D,3,FALSE)</f>
        <v>0</v>
      </c>
      <c r="R1077" s="16">
        <f>VLOOKUP(A1077,Result!A:E,5,FALSE)</f>
        <v>0</v>
      </c>
      <c r="S1077" s="28">
        <f>P1077+Q1077+R1077</f>
        <v>0.9930000000000001</v>
      </c>
      <c r="T1077" s="32">
        <f t="shared" si="67"/>
        <v>0</v>
      </c>
      <c r="U1077" s="32">
        <f t="shared" si="68"/>
        <v>625.59</v>
      </c>
      <c r="V1077" s="33">
        <f t="shared" si="69"/>
        <v>283.5</v>
      </c>
      <c r="W1077" s="34">
        <f t="shared" si="70"/>
        <v>909.09</v>
      </c>
      <c r="X1077" s="10"/>
      <c r="Y1077" s="10"/>
      <c r="Z1077" s="10"/>
      <c r="AA1077" s="10"/>
      <c r="AB1077" s="10"/>
      <c r="AC1077" s="10"/>
      <c r="AD1077" s="10"/>
      <c r="AE1077" s="10"/>
      <c r="AF1077" s="10"/>
      <c r="AG1077" s="10"/>
      <c r="AH1077" s="10"/>
      <c r="AI1077" s="10"/>
    </row>
    <row r="1078" spans="1:35" ht="15" customHeight="1" x14ac:dyDescent="0.25">
      <c r="A1078" s="6">
        <v>1850</v>
      </c>
      <c r="B1078" s="11" t="s">
        <v>572</v>
      </c>
      <c r="C1078" s="11" t="s">
        <v>5599</v>
      </c>
      <c r="D1078" s="11" t="s">
        <v>6049</v>
      </c>
      <c r="E1078" s="12">
        <v>17904</v>
      </c>
      <c r="F1078" s="17">
        <v>43945</v>
      </c>
      <c r="G1078" s="12">
        <v>43917</v>
      </c>
      <c r="H1078" s="11" t="s">
        <v>78</v>
      </c>
      <c r="I1078" s="14" t="s">
        <v>6050</v>
      </c>
      <c r="J1078" s="11" t="s">
        <v>80</v>
      </c>
      <c r="K1078" s="11" t="s">
        <v>6051</v>
      </c>
      <c r="L1078" s="14" t="s">
        <v>82</v>
      </c>
      <c r="M1078" s="11" t="s">
        <v>1572</v>
      </c>
      <c r="N1078" s="15" t="s">
        <v>85</v>
      </c>
      <c r="O1078" s="15" t="str">
        <f>VLOOKUP(A1078,Result!A:D,2,FALSE)</f>
        <v>No</v>
      </c>
      <c r="P1078" s="15">
        <f>VLOOKUP(A1078,Result!A:D,4,FALSE)</f>
        <v>2.1960000000000002</v>
      </c>
      <c r="Q1078" s="16">
        <f>VLOOKUP(A1078,Result!A:D,3,FALSE)</f>
        <v>0</v>
      </c>
      <c r="R1078" s="16">
        <f>VLOOKUP(A1078,Result!A:E,5,FALSE)</f>
        <v>0</v>
      </c>
      <c r="S1078" s="28">
        <f>P1078+Q1078+R1078</f>
        <v>2.1960000000000002</v>
      </c>
      <c r="T1078" s="32">
        <f t="shared" si="67"/>
        <v>0</v>
      </c>
      <c r="U1078" s="32">
        <f t="shared" si="68"/>
        <v>1383.48</v>
      </c>
      <c r="V1078" s="33">
        <f t="shared" si="69"/>
        <v>283.5</v>
      </c>
      <c r="W1078" s="34">
        <f t="shared" si="70"/>
        <v>1666.98</v>
      </c>
      <c r="X1078" s="10"/>
      <c r="Y1078" s="10"/>
      <c r="Z1078" s="10"/>
      <c r="AA1078" s="10"/>
      <c r="AB1078" s="10"/>
      <c r="AC1078" s="10"/>
      <c r="AD1078" s="10"/>
      <c r="AE1078" s="10"/>
      <c r="AF1078" s="10"/>
      <c r="AG1078" s="10"/>
      <c r="AH1078" s="10"/>
      <c r="AI1078" s="10"/>
    </row>
    <row r="1079" spans="1:35" ht="15" customHeight="1" x14ac:dyDescent="0.25">
      <c r="A1079" s="6">
        <v>1851</v>
      </c>
      <c r="B1079" s="11" t="s">
        <v>572</v>
      </c>
      <c r="C1079" s="11" t="s">
        <v>5599</v>
      </c>
      <c r="D1079" s="11" t="s">
        <v>6052</v>
      </c>
      <c r="E1079" s="12">
        <v>18709</v>
      </c>
      <c r="F1079" s="17">
        <v>43942</v>
      </c>
      <c r="G1079" s="12">
        <v>43917</v>
      </c>
      <c r="H1079" s="11" t="s">
        <v>78</v>
      </c>
      <c r="I1079" s="14" t="s">
        <v>6053</v>
      </c>
      <c r="J1079" s="11" t="s">
        <v>80</v>
      </c>
      <c r="K1079" s="11" t="s">
        <v>82</v>
      </c>
      <c r="L1079" s="14" t="s">
        <v>82</v>
      </c>
      <c r="M1079" s="11"/>
      <c r="N1079" s="15" t="s">
        <v>85</v>
      </c>
      <c r="O1079" s="15" t="str">
        <f>VLOOKUP(A1079,Result!A:D,2,FALSE)</f>
        <v>No</v>
      </c>
      <c r="P1079" s="15">
        <f>VLOOKUP(A1079,Result!A:D,4,FALSE)</f>
        <v>2.4239999999999999</v>
      </c>
      <c r="Q1079" s="16">
        <f>VLOOKUP(A1079,Result!A:D,3,FALSE)</f>
        <v>0</v>
      </c>
      <c r="R1079" s="16">
        <f>VLOOKUP(A1079,Result!A:E,5,FALSE)</f>
        <v>0</v>
      </c>
      <c r="S1079" s="28">
        <f>P1079+Q1079+R1079</f>
        <v>2.4239999999999999</v>
      </c>
      <c r="T1079" s="32">
        <f t="shared" si="67"/>
        <v>0</v>
      </c>
      <c r="U1079" s="32">
        <f t="shared" si="68"/>
        <v>1527.12</v>
      </c>
      <c r="V1079" s="33">
        <f t="shared" si="69"/>
        <v>283.5</v>
      </c>
      <c r="W1079" s="34">
        <f t="shared" si="70"/>
        <v>1810.62</v>
      </c>
      <c r="X1079" s="10"/>
      <c r="Y1079" s="10"/>
      <c r="Z1079" s="10"/>
      <c r="AA1079" s="10"/>
      <c r="AB1079" s="10"/>
      <c r="AC1079" s="10"/>
      <c r="AD1079" s="10"/>
      <c r="AE1079" s="10"/>
      <c r="AF1079" s="10"/>
      <c r="AG1079" s="10"/>
      <c r="AH1079" s="10"/>
      <c r="AI1079" s="10"/>
    </row>
    <row r="1080" spans="1:35" ht="15" customHeight="1" x14ac:dyDescent="0.25">
      <c r="A1080" s="6">
        <v>1852</v>
      </c>
      <c r="B1080" s="11" t="s">
        <v>572</v>
      </c>
      <c r="C1080" s="11" t="s">
        <v>5599</v>
      </c>
      <c r="D1080" s="11" t="s">
        <v>6054</v>
      </c>
      <c r="E1080" s="12">
        <v>19763</v>
      </c>
      <c r="F1080" s="17">
        <v>44025</v>
      </c>
      <c r="G1080" s="12">
        <v>43892</v>
      </c>
      <c r="H1080" s="11" t="s">
        <v>114</v>
      </c>
      <c r="I1080" s="14" t="s">
        <v>6055</v>
      </c>
      <c r="J1080" s="11" t="s">
        <v>80</v>
      </c>
      <c r="K1080" s="11" t="s">
        <v>82</v>
      </c>
      <c r="L1080" s="14" t="s">
        <v>82</v>
      </c>
      <c r="M1080" s="11" t="s">
        <v>2614</v>
      </c>
      <c r="N1080" s="15">
        <v>0.45</v>
      </c>
      <c r="O1080" s="15" t="str">
        <f>VLOOKUP(A1080,Result!A:D,2,FALSE)</f>
        <v>No</v>
      </c>
      <c r="P1080" s="15">
        <f>VLOOKUP(A1080,Result!A:D,4,FALSE)</f>
        <v>1.8819999999999999</v>
      </c>
      <c r="Q1080" s="16">
        <f>VLOOKUP(A1080,Result!A:D,3,FALSE)</f>
        <v>0</v>
      </c>
      <c r="R1080" s="16">
        <f>VLOOKUP(A1080,Result!A:E,5,FALSE)</f>
        <v>0</v>
      </c>
      <c r="S1080" s="28">
        <f>P1080+Q1080+R1080</f>
        <v>1.8819999999999999</v>
      </c>
      <c r="T1080" s="32">
        <f t="shared" si="67"/>
        <v>0</v>
      </c>
      <c r="U1080" s="32">
        <f t="shared" si="68"/>
        <v>1185.6599999999999</v>
      </c>
      <c r="V1080" s="33">
        <f t="shared" si="69"/>
        <v>283.5</v>
      </c>
      <c r="W1080" s="34">
        <f t="shared" si="70"/>
        <v>1469.1599999999999</v>
      </c>
      <c r="X1080" s="10"/>
      <c r="Y1080" s="10"/>
      <c r="Z1080" s="10"/>
      <c r="AA1080" s="10"/>
      <c r="AB1080" s="10"/>
      <c r="AC1080" s="10"/>
      <c r="AD1080" s="10"/>
      <c r="AE1080" s="10"/>
      <c r="AF1080" s="10"/>
      <c r="AG1080" s="10"/>
      <c r="AH1080" s="10"/>
      <c r="AI1080" s="10"/>
    </row>
    <row r="1081" spans="1:35" ht="15" customHeight="1" x14ac:dyDescent="0.25">
      <c r="A1081" s="6">
        <v>1853</v>
      </c>
      <c r="B1081" s="11" t="s">
        <v>572</v>
      </c>
      <c r="C1081" s="11" t="s">
        <v>5599</v>
      </c>
      <c r="D1081" s="11" t="s">
        <v>6056</v>
      </c>
      <c r="E1081" s="12">
        <v>19096</v>
      </c>
      <c r="F1081" s="17">
        <v>43950</v>
      </c>
      <c r="G1081" s="12">
        <v>43895</v>
      </c>
      <c r="H1081" s="11" t="s">
        <v>114</v>
      </c>
      <c r="I1081" s="14" t="s">
        <v>6057</v>
      </c>
      <c r="J1081" s="11" t="s">
        <v>6058</v>
      </c>
      <c r="K1081" s="11" t="s">
        <v>82</v>
      </c>
      <c r="L1081" s="14" t="s">
        <v>82</v>
      </c>
      <c r="M1081" s="11"/>
      <c r="N1081" s="15">
        <v>0.87</v>
      </c>
      <c r="O1081" s="15" t="str">
        <f>VLOOKUP(A1081,Result!A:D,2,FALSE)</f>
        <v>No</v>
      </c>
      <c r="P1081" s="15">
        <f>VLOOKUP(A1081,Result!A:D,4,FALSE)</f>
        <v>0.9830000000000001</v>
      </c>
      <c r="Q1081" s="16">
        <f>VLOOKUP(A1081,Result!A:D,3,FALSE)</f>
        <v>0</v>
      </c>
      <c r="R1081" s="16">
        <f>VLOOKUP(A1081,Result!A:E,5,FALSE)</f>
        <v>0</v>
      </c>
      <c r="S1081" s="28">
        <f>P1081+Q1081+R1081</f>
        <v>0.9830000000000001</v>
      </c>
      <c r="T1081" s="32">
        <f t="shared" si="67"/>
        <v>0</v>
      </c>
      <c r="U1081" s="32">
        <f t="shared" si="68"/>
        <v>619.29000000000008</v>
      </c>
      <c r="V1081" s="33">
        <f t="shared" si="69"/>
        <v>283.5</v>
      </c>
      <c r="W1081" s="34">
        <f t="shared" si="70"/>
        <v>902.79000000000008</v>
      </c>
      <c r="X1081" s="10"/>
      <c r="Y1081" s="10"/>
      <c r="Z1081" s="10"/>
      <c r="AA1081" s="10"/>
      <c r="AB1081" s="10"/>
      <c r="AC1081" s="10"/>
      <c r="AD1081" s="10"/>
      <c r="AE1081" s="10"/>
      <c r="AF1081" s="10"/>
      <c r="AG1081" s="10"/>
      <c r="AH1081" s="10"/>
      <c r="AI1081" s="10"/>
    </row>
    <row r="1082" spans="1:35" ht="15" customHeight="1" x14ac:dyDescent="0.25">
      <c r="A1082" s="6">
        <v>1854</v>
      </c>
      <c r="B1082" s="11" t="s">
        <v>572</v>
      </c>
      <c r="C1082" s="11" t="s">
        <v>5599</v>
      </c>
      <c r="D1082" s="11" t="s">
        <v>6059</v>
      </c>
      <c r="E1082" s="12">
        <v>14382</v>
      </c>
      <c r="F1082" s="17">
        <v>44084</v>
      </c>
      <c r="G1082" s="12">
        <v>43895</v>
      </c>
      <c r="H1082" s="11" t="s">
        <v>114</v>
      </c>
      <c r="I1082" s="14" t="s">
        <v>6060</v>
      </c>
      <c r="J1082" s="11" t="s">
        <v>80</v>
      </c>
      <c r="K1082" s="11" t="s">
        <v>6061</v>
      </c>
      <c r="L1082" s="14" t="s">
        <v>6062</v>
      </c>
      <c r="M1082" s="11" t="s">
        <v>1275</v>
      </c>
      <c r="N1082" s="15">
        <v>1.86</v>
      </c>
      <c r="O1082" s="15" t="str">
        <f>VLOOKUP(A1082,Result!A:D,2,FALSE)</f>
        <v>No</v>
      </c>
      <c r="P1082" s="15">
        <f>VLOOKUP(A1082,Result!A:D,4,FALSE)</f>
        <v>2.2490000000000001</v>
      </c>
      <c r="Q1082" s="16">
        <f>VLOOKUP(A1082,Result!A:D,3,FALSE)</f>
        <v>0</v>
      </c>
      <c r="R1082" s="16">
        <f>VLOOKUP(A1082,Result!A:E,5,FALSE)</f>
        <v>0</v>
      </c>
      <c r="S1082" s="28">
        <f>P1082+Q1082+R1082</f>
        <v>2.2490000000000001</v>
      </c>
      <c r="T1082" s="32">
        <f t="shared" si="67"/>
        <v>0</v>
      </c>
      <c r="U1082" s="32">
        <f t="shared" si="68"/>
        <v>1416.8700000000001</v>
      </c>
      <c r="V1082" s="33">
        <f t="shared" si="69"/>
        <v>283.5</v>
      </c>
      <c r="W1082" s="34">
        <f t="shared" si="70"/>
        <v>1700.3700000000001</v>
      </c>
      <c r="X1082" s="10"/>
      <c r="Y1082" s="10"/>
      <c r="Z1082" s="10"/>
      <c r="AA1082" s="10"/>
      <c r="AB1082" s="10"/>
      <c r="AC1082" s="10"/>
      <c r="AD1082" s="10"/>
      <c r="AE1082" s="10"/>
      <c r="AF1082" s="10"/>
      <c r="AG1082" s="10"/>
      <c r="AH1082" s="10"/>
      <c r="AI1082" s="10"/>
    </row>
    <row r="1083" spans="1:35" ht="15" customHeight="1" x14ac:dyDescent="0.25">
      <c r="A1083" s="6">
        <v>1855</v>
      </c>
      <c r="B1083" s="11" t="s">
        <v>572</v>
      </c>
      <c r="C1083" s="11" t="s">
        <v>5599</v>
      </c>
      <c r="D1083" s="11" t="s">
        <v>6063</v>
      </c>
      <c r="E1083" s="12">
        <v>16008</v>
      </c>
      <c r="F1083" s="17">
        <v>44056</v>
      </c>
      <c r="G1083" s="12">
        <v>43895</v>
      </c>
      <c r="H1083" s="11" t="s">
        <v>114</v>
      </c>
      <c r="I1083" s="14" t="s">
        <v>6064</v>
      </c>
      <c r="J1083" s="11" t="s">
        <v>80</v>
      </c>
      <c r="K1083" s="11" t="s">
        <v>6065</v>
      </c>
      <c r="L1083" s="14" t="s">
        <v>82</v>
      </c>
      <c r="M1083" s="11" t="s">
        <v>6066</v>
      </c>
      <c r="N1083" s="15">
        <v>2.5499999999999998</v>
      </c>
      <c r="O1083" s="15" t="str">
        <f>VLOOKUP(A1083,Result!A:D,2,FALSE)</f>
        <v>No</v>
      </c>
      <c r="P1083" s="15">
        <f>VLOOKUP(A1083,Result!A:D,4,FALSE)</f>
        <v>1.9510000000000001</v>
      </c>
      <c r="Q1083" s="16">
        <f>VLOOKUP(A1083,Result!A:D,3,FALSE)</f>
        <v>0</v>
      </c>
      <c r="R1083" s="16">
        <f>VLOOKUP(A1083,Result!A:E,5,FALSE)</f>
        <v>0</v>
      </c>
      <c r="S1083" s="28">
        <f>P1083+Q1083+R1083</f>
        <v>1.9510000000000001</v>
      </c>
      <c r="T1083" s="32">
        <f t="shared" si="67"/>
        <v>0</v>
      </c>
      <c r="U1083" s="32">
        <f t="shared" si="68"/>
        <v>1229.1300000000001</v>
      </c>
      <c r="V1083" s="33">
        <f t="shared" si="69"/>
        <v>283.5</v>
      </c>
      <c r="W1083" s="34">
        <f t="shared" si="70"/>
        <v>1512.63</v>
      </c>
      <c r="X1083" s="10"/>
      <c r="Y1083" s="10"/>
      <c r="Z1083" s="10"/>
      <c r="AA1083" s="10"/>
      <c r="AB1083" s="10"/>
      <c r="AC1083" s="10"/>
      <c r="AD1083" s="10"/>
      <c r="AE1083" s="10"/>
      <c r="AF1083" s="10"/>
      <c r="AG1083" s="10"/>
      <c r="AH1083" s="10"/>
      <c r="AI1083" s="10"/>
    </row>
    <row r="1084" spans="1:35" ht="15" customHeight="1" x14ac:dyDescent="0.25">
      <c r="A1084" s="6">
        <v>1856</v>
      </c>
      <c r="B1084" s="11" t="s">
        <v>572</v>
      </c>
      <c r="C1084" s="11" t="s">
        <v>5599</v>
      </c>
      <c r="D1084" s="11" t="s">
        <v>6067</v>
      </c>
      <c r="E1084" s="12">
        <v>16448</v>
      </c>
      <c r="F1084" s="17">
        <v>43957</v>
      </c>
      <c r="G1084" s="12">
        <v>43892</v>
      </c>
      <c r="H1084" s="11" t="s">
        <v>114</v>
      </c>
      <c r="I1084" s="14" t="s">
        <v>6068</v>
      </c>
      <c r="J1084" s="11" t="s">
        <v>80</v>
      </c>
      <c r="K1084" s="11" t="s">
        <v>1992</v>
      </c>
      <c r="L1084" s="14"/>
      <c r="M1084" s="11"/>
      <c r="N1084" s="15">
        <v>2.2200000000000002</v>
      </c>
      <c r="O1084" s="15" t="str">
        <f>VLOOKUP(A1084,Result!A:D,2,FALSE)</f>
        <v>No</v>
      </c>
      <c r="P1084" s="15">
        <f>VLOOKUP(A1084,Result!A:D,4,FALSE)</f>
        <v>1.7330000000000001</v>
      </c>
      <c r="Q1084" s="16">
        <f>VLOOKUP(A1084,Result!A:D,3,FALSE)</f>
        <v>0</v>
      </c>
      <c r="R1084" s="16">
        <f>VLOOKUP(A1084,Result!A:E,5,FALSE)</f>
        <v>0</v>
      </c>
      <c r="S1084" s="28">
        <f>P1084+Q1084+R1084</f>
        <v>1.7330000000000001</v>
      </c>
      <c r="T1084" s="32">
        <f t="shared" si="67"/>
        <v>0</v>
      </c>
      <c r="U1084" s="32">
        <f t="shared" si="68"/>
        <v>1091.79</v>
      </c>
      <c r="V1084" s="33">
        <f t="shared" si="69"/>
        <v>283.5</v>
      </c>
      <c r="W1084" s="34">
        <f t="shared" si="70"/>
        <v>1375.29</v>
      </c>
      <c r="X1084" s="10"/>
      <c r="Y1084" s="10"/>
      <c r="Z1084" s="10"/>
      <c r="AA1084" s="10"/>
      <c r="AB1084" s="10"/>
      <c r="AC1084" s="10"/>
      <c r="AD1084" s="10"/>
      <c r="AE1084" s="10"/>
      <c r="AF1084" s="10"/>
      <c r="AG1084" s="10"/>
      <c r="AH1084" s="10"/>
      <c r="AI1084" s="10"/>
    </row>
    <row r="1085" spans="1:35" ht="15" customHeight="1" x14ac:dyDescent="0.25">
      <c r="A1085" s="6">
        <v>1857</v>
      </c>
      <c r="B1085" s="11" t="s">
        <v>572</v>
      </c>
      <c r="C1085" s="11" t="s">
        <v>5599</v>
      </c>
      <c r="D1085" s="11" t="s">
        <v>6069</v>
      </c>
      <c r="E1085" s="12">
        <v>22620</v>
      </c>
      <c r="F1085" s="17">
        <v>44076</v>
      </c>
      <c r="G1085" s="12">
        <v>43889</v>
      </c>
      <c r="H1085" s="11" t="s">
        <v>114</v>
      </c>
      <c r="I1085" s="14" t="s">
        <v>6070</v>
      </c>
      <c r="J1085" s="11" t="s">
        <v>80</v>
      </c>
      <c r="K1085" s="11" t="s">
        <v>82</v>
      </c>
      <c r="L1085" s="14" t="s">
        <v>6071</v>
      </c>
      <c r="M1085" s="11" t="s">
        <v>94</v>
      </c>
      <c r="N1085" s="15">
        <v>2.78</v>
      </c>
      <c r="O1085" s="15" t="str">
        <f>VLOOKUP(A1085,Result!A:D,2,FALSE)</f>
        <v>No</v>
      </c>
      <c r="P1085" s="15">
        <f>VLOOKUP(A1085,Result!A:D,4,FALSE)</f>
        <v>1.524</v>
      </c>
      <c r="Q1085" s="16">
        <f>VLOOKUP(A1085,Result!A:D,3,FALSE)</f>
        <v>0.49099999999999999</v>
      </c>
      <c r="R1085" s="16">
        <f>VLOOKUP(A1085,Result!A:E,5,FALSE)</f>
        <v>0</v>
      </c>
      <c r="S1085" s="28">
        <f>P1085+Q1085+R1085</f>
        <v>2.0150000000000001</v>
      </c>
      <c r="T1085" s="32">
        <f t="shared" ref="T1085:T1108" si="71">SUM((Q1085+R1085)*63/0.1)</f>
        <v>309.33</v>
      </c>
      <c r="U1085" s="32">
        <f t="shared" ref="U1085:U1108" si="72">SUM(S1085*63/0.1)</f>
        <v>1269.45</v>
      </c>
      <c r="V1085" s="33">
        <f t="shared" ref="V1085:V1108" si="73">SUM(0.45*63/0.1)</f>
        <v>283.5</v>
      </c>
      <c r="W1085" s="34">
        <f t="shared" si="70"/>
        <v>1552.95</v>
      </c>
      <c r="X1085" s="10"/>
      <c r="Y1085" s="10"/>
      <c r="Z1085" s="10"/>
      <c r="AA1085" s="10"/>
      <c r="AB1085" s="10"/>
      <c r="AC1085" s="10"/>
      <c r="AD1085" s="10"/>
      <c r="AE1085" s="10"/>
      <c r="AF1085" s="10"/>
      <c r="AG1085" s="10"/>
      <c r="AH1085" s="10"/>
      <c r="AI1085" s="10"/>
    </row>
    <row r="1086" spans="1:35" ht="15" customHeight="1" x14ac:dyDescent="0.25">
      <c r="A1086" s="6">
        <v>1858</v>
      </c>
      <c r="B1086" s="11" t="s">
        <v>572</v>
      </c>
      <c r="C1086" s="11" t="s">
        <v>5599</v>
      </c>
      <c r="D1086" s="11" t="s">
        <v>6072</v>
      </c>
      <c r="E1086" s="12">
        <v>19358</v>
      </c>
      <c r="F1086" s="17">
        <v>44076</v>
      </c>
      <c r="G1086" s="12">
        <v>43889</v>
      </c>
      <c r="H1086" s="11" t="s">
        <v>114</v>
      </c>
      <c r="I1086" s="14" t="s">
        <v>5651</v>
      </c>
      <c r="J1086" s="11" t="s">
        <v>80</v>
      </c>
      <c r="K1086" s="11" t="s">
        <v>82</v>
      </c>
      <c r="L1086" s="14" t="s">
        <v>82</v>
      </c>
      <c r="M1086" s="11" t="s">
        <v>589</v>
      </c>
      <c r="N1086" s="15">
        <v>0.81</v>
      </c>
      <c r="O1086" s="15" t="str">
        <f>VLOOKUP(A1086,Result!A:D,2,FALSE)</f>
        <v>No</v>
      </c>
      <c r="P1086" s="15">
        <f>VLOOKUP(A1086,Result!A:D,4,FALSE)</f>
        <v>0.61499999999999999</v>
      </c>
      <c r="Q1086" s="16">
        <f>VLOOKUP(A1086,Result!A:D,3,FALSE)</f>
        <v>0</v>
      </c>
      <c r="R1086" s="16">
        <f>VLOOKUP(A1086,Result!A:E,5,FALSE)</f>
        <v>0</v>
      </c>
      <c r="S1086" s="28">
        <f>P1086+Q1086+R1086</f>
        <v>0.61499999999999999</v>
      </c>
      <c r="T1086" s="32">
        <f t="shared" si="71"/>
        <v>0</v>
      </c>
      <c r="U1086" s="32">
        <f t="shared" si="72"/>
        <v>387.44999999999993</v>
      </c>
      <c r="V1086" s="33">
        <f t="shared" si="73"/>
        <v>283.5</v>
      </c>
      <c r="W1086" s="34">
        <f t="shared" si="70"/>
        <v>670.94999999999993</v>
      </c>
      <c r="X1086" s="10"/>
      <c r="Y1086" s="10"/>
      <c r="Z1086" s="10"/>
      <c r="AA1086" s="10"/>
      <c r="AB1086" s="10"/>
      <c r="AC1086" s="10"/>
      <c r="AD1086" s="10"/>
      <c r="AE1086" s="10"/>
      <c r="AF1086" s="10"/>
      <c r="AG1086" s="10"/>
      <c r="AH1086" s="10"/>
      <c r="AI1086" s="10"/>
    </row>
    <row r="1087" spans="1:35" ht="15" customHeight="1" x14ac:dyDescent="0.25">
      <c r="A1087" s="6">
        <v>1859</v>
      </c>
      <c r="B1087" s="11" t="s">
        <v>572</v>
      </c>
      <c r="C1087" s="11" t="s">
        <v>5599</v>
      </c>
      <c r="D1087" s="11" t="s">
        <v>6073</v>
      </c>
      <c r="E1087" s="12">
        <v>20063</v>
      </c>
      <c r="F1087" s="13">
        <v>44026</v>
      </c>
      <c r="G1087" s="12">
        <v>43833</v>
      </c>
      <c r="H1087" s="11" t="s">
        <v>134</v>
      </c>
      <c r="I1087" s="14" t="s">
        <v>6074</v>
      </c>
      <c r="J1087" s="11" t="s">
        <v>6075</v>
      </c>
      <c r="K1087" s="11" t="s">
        <v>6076</v>
      </c>
      <c r="L1087" s="14" t="s">
        <v>6077</v>
      </c>
      <c r="M1087" s="11" t="s">
        <v>6078</v>
      </c>
      <c r="N1087" s="15">
        <v>0.45</v>
      </c>
      <c r="O1087" s="15" t="str">
        <f>VLOOKUP(A1087,Result!A:D,2,FALSE)</f>
        <v>No</v>
      </c>
      <c r="P1087" s="15">
        <f>VLOOKUP(A1087,Result!A:D,4,FALSE)</f>
        <v>1.4870000000000001</v>
      </c>
      <c r="Q1087" s="16">
        <f>VLOOKUP(A1087,Result!A:D,3,FALSE)</f>
        <v>0.42399999999999999</v>
      </c>
      <c r="R1087" s="16">
        <f>VLOOKUP(A1087,Result!A:E,5,FALSE)</f>
        <v>0.111</v>
      </c>
      <c r="S1087" s="28">
        <f>P1087+Q1087+R1087</f>
        <v>2.0220000000000002</v>
      </c>
      <c r="T1087" s="32">
        <f t="shared" si="71"/>
        <v>337.05</v>
      </c>
      <c r="U1087" s="32">
        <f t="shared" si="72"/>
        <v>1273.8600000000001</v>
      </c>
      <c r="V1087" s="33">
        <f t="shared" si="73"/>
        <v>283.5</v>
      </c>
      <c r="W1087" s="34">
        <f t="shared" si="70"/>
        <v>1557.3600000000001</v>
      </c>
      <c r="X1087" s="10"/>
      <c r="Y1087" s="10"/>
      <c r="Z1087" s="10"/>
      <c r="AA1087" s="10"/>
      <c r="AB1087" s="10"/>
      <c r="AC1087" s="10"/>
      <c r="AD1087" s="10"/>
      <c r="AE1087" s="10"/>
      <c r="AF1087" s="10"/>
      <c r="AG1087" s="10"/>
      <c r="AH1087" s="10"/>
      <c r="AI1087" s="10"/>
    </row>
    <row r="1088" spans="1:35" ht="15" customHeight="1" x14ac:dyDescent="0.25">
      <c r="A1088" s="6">
        <v>1860</v>
      </c>
      <c r="B1088" s="11" t="s">
        <v>572</v>
      </c>
      <c r="C1088" s="11" t="s">
        <v>5599</v>
      </c>
      <c r="D1088" s="11" t="s">
        <v>6079</v>
      </c>
      <c r="E1088" s="12">
        <v>11068</v>
      </c>
      <c r="F1088" s="17">
        <v>44064</v>
      </c>
      <c r="G1088" s="12">
        <v>43895</v>
      </c>
      <c r="H1088" s="11" t="s">
        <v>114</v>
      </c>
      <c r="I1088" s="14" t="s">
        <v>6080</v>
      </c>
      <c r="J1088" s="11" t="s">
        <v>80</v>
      </c>
      <c r="K1088" s="11" t="s">
        <v>82</v>
      </c>
      <c r="L1088" s="14" t="s">
        <v>6081</v>
      </c>
      <c r="M1088" s="11"/>
      <c r="N1088" s="15">
        <v>1.98</v>
      </c>
      <c r="O1088" s="15" t="str">
        <f>VLOOKUP(A1088,Result!A:D,2,FALSE)</f>
        <v>No</v>
      </c>
      <c r="P1088" s="15">
        <f>VLOOKUP(A1088,Result!A:D,4,FALSE)</f>
        <v>0.8919999999999999</v>
      </c>
      <c r="Q1088" s="16">
        <f>VLOOKUP(A1088,Result!A:D,3,FALSE)</f>
        <v>0.30499999999999999</v>
      </c>
      <c r="R1088" s="16">
        <f>VLOOKUP(A1088,Result!A:E,5,FALSE)</f>
        <v>0</v>
      </c>
      <c r="S1088" s="28">
        <f>P1088+Q1088+R1088</f>
        <v>1.1969999999999998</v>
      </c>
      <c r="T1088" s="32">
        <f t="shared" si="71"/>
        <v>192.14999999999998</v>
      </c>
      <c r="U1088" s="32">
        <f t="shared" si="72"/>
        <v>754.10999999999979</v>
      </c>
      <c r="V1088" s="33">
        <f t="shared" si="73"/>
        <v>283.5</v>
      </c>
      <c r="W1088" s="34">
        <f t="shared" si="70"/>
        <v>1037.6099999999997</v>
      </c>
      <c r="X1088" s="10"/>
      <c r="Y1088" s="10"/>
      <c r="Z1088" s="10"/>
      <c r="AA1088" s="10"/>
      <c r="AB1088" s="10"/>
      <c r="AC1088" s="10"/>
      <c r="AD1088" s="10"/>
      <c r="AE1088" s="10"/>
      <c r="AF1088" s="10"/>
      <c r="AG1088" s="10"/>
      <c r="AH1088" s="10"/>
      <c r="AI1088" s="10"/>
    </row>
    <row r="1089" spans="1:35" ht="15" customHeight="1" x14ac:dyDescent="0.25">
      <c r="A1089" s="6">
        <v>1861</v>
      </c>
      <c r="B1089" s="11" t="s">
        <v>572</v>
      </c>
      <c r="C1089" s="11" t="s">
        <v>5599</v>
      </c>
      <c r="D1089" s="11" t="s">
        <v>6082</v>
      </c>
      <c r="E1089" s="12">
        <v>13992</v>
      </c>
      <c r="F1089" s="17">
        <v>47512</v>
      </c>
      <c r="G1089" s="12">
        <v>43895</v>
      </c>
      <c r="H1089" s="11" t="s">
        <v>114</v>
      </c>
      <c r="I1089" s="14" t="s">
        <v>6083</v>
      </c>
      <c r="J1089" s="11" t="s">
        <v>6084</v>
      </c>
      <c r="K1089" s="11" t="s">
        <v>6085</v>
      </c>
      <c r="L1089" s="14" t="s">
        <v>6086</v>
      </c>
      <c r="M1089" s="11"/>
      <c r="N1089" s="15">
        <v>1.5</v>
      </c>
      <c r="O1089" s="15" t="str">
        <f>VLOOKUP(A1089,Result!A:D,2,FALSE)</f>
        <v>No</v>
      </c>
      <c r="P1089" s="15">
        <f>VLOOKUP(A1089,Result!A:D,4,FALSE)</f>
        <v>1.0580000000000001</v>
      </c>
      <c r="Q1089" s="16">
        <f>VLOOKUP(A1089,Result!A:D,3,FALSE)</f>
        <v>0.55400000000000005</v>
      </c>
      <c r="R1089" s="16">
        <f>VLOOKUP(A1089,Result!A:E,5,FALSE)</f>
        <v>0</v>
      </c>
      <c r="S1089" s="28">
        <f>P1089+Q1089+R1089</f>
        <v>1.6120000000000001</v>
      </c>
      <c r="T1089" s="32">
        <f t="shared" si="71"/>
        <v>349.02</v>
      </c>
      <c r="U1089" s="32">
        <f t="shared" si="72"/>
        <v>1015.5600000000001</v>
      </c>
      <c r="V1089" s="33">
        <f t="shared" si="73"/>
        <v>283.5</v>
      </c>
      <c r="W1089" s="34">
        <f t="shared" si="70"/>
        <v>1299.06</v>
      </c>
      <c r="X1089" s="10"/>
      <c r="Y1089" s="10"/>
      <c r="Z1089" s="10"/>
      <c r="AA1089" s="10"/>
      <c r="AB1089" s="10"/>
      <c r="AC1089" s="10"/>
      <c r="AD1089" s="10"/>
      <c r="AE1089" s="10"/>
      <c r="AF1089" s="10"/>
      <c r="AG1089" s="10"/>
      <c r="AH1089" s="10"/>
      <c r="AI1089" s="10"/>
    </row>
    <row r="1090" spans="1:35" ht="15" customHeight="1" x14ac:dyDescent="0.25">
      <c r="A1090" s="6">
        <v>1862</v>
      </c>
      <c r="B1090" s="11" t="s">
        <v>572</v>
      </c>
      <c r="C1090" s="11" t="s">
        <v>5599</v>
      </c>
      <c r="D1090" s="11" t="s">
        <v>6087</v>
      </c>
      <c r="E1090" s="12">
        <v>17373</v>
      </c>
      <c r="F1090" s="17">
        <v>43987</v>
      </c>
      <c r="G1090" s="12">
        <v>43895</v>
      </c>
      <c r="H1090" s="11" t="s">
        <v>114</v>
      </c>
      <c r="I1090" s="14" t="s">
        <v>6088</v>
      </c>
      <c r="J1090" s="11" t="s">
        <v>6089</v>
      </c>
      <c r="K1090" s="11" t="s">
        <v>6090</v>
      </c>
      <c r="L1090" s="14"/>
      <c r="M1090" s="11" t="s">
        <v>6091</v>
      </c>
      <c r="N1090" s="15">
        <v>2.14</v>
      </c>
      <c r="O1090" s="15" t="str">
        <f>VLOOKUP(A1090,Result!A:D,2,FALSE)</f>
        <v>No</v>
      </c>
      <c r="P1090" s="15">
        <f>VLOOKUP(A1090,Result!A:D,4,FALSE)</f>
        <v>1.3660000000000001</v>
      </c>
      <c r="Q1090" s="16">
        <f>VLOOKUP(A1090,Result!A:D,3,FALSE)</f>
        <v>0</v>
      </c>
      <c r="R1090" s="16">
        <f>VLOOKUP(A1090,Result!A:E,5,FALSE)</f>
        <v>0</v>
      </c>
      <c r="S1090" s="28">
        <f>P1090+Q1090+R1090</f>
        <v>1.3660000000000001</v>
      </c>
      <c r="T1090" s="32">
        <f t="shared" si="71"/>
        <v>0</v>
      </c>
      <c r="U1090" s="32">
        <f t="shared" si="72"/>
        <v>860.58</v>
      </c>
      <c r="V1090" s="33">
        <f t="shared" si="73"/>
        <v>283.5</v>
      </c>
      <c r="W1090" s="34">
        <f t="shared" si="70"/>
        <v>1144.08</v>
      </c>
      <c r="X1090" s="10"/>
      <c r="Y1090" s="10"/>
      <c r="Z1090" s="10"/>
      <c r="AA1090" s="10"/>
      <c r="AB1090" s="10"/>
      <c r="AC1090" s="10"/>
      <c r="AD1090" s="10"/>
      <c r="AE1090" s="10"/>
      <c r="AF1090" s="10"/>
      <c r="AG1090" s="10"/>
      <c r="AH1090" s="10"/>
      <c r="AI1090" s="10"/>
    </row>
    <row r="1091" spans="1:35" ht="15" customHeight="1" x14ac:dyDescent="0.25">
      <c r="A1091" s="6">
        <v>1863</v>
      </c>
      <c r="B1091" s="11" t="s">
        <v>572</v>
      </c>
      <c r="C1091" s="11" t="s">
        <v>5599</v>
      </c>
      <c r="D1091" s="11" t="s">
        <v>6092</v>
      </c>
      <c r="E1091" s="12">
        <v>19825</v>
      </c>
      <c r="F1091" s="17">
        <v>44049</v>
      </c>
      <c r="G1091" s="12">
        <v>43895</v>
      </c>
      <c r="H1091" s="11" t="s">
        <v>114</v>
      </c>
      <c r="I1091" s="14" t="s">
        <v>6093</v>
      </c>
      <c r="J1091" s="11" t="s">
        <v>6094</v>
      </c>
      <c r="K1091" s="11" t="s">
        <v>82</v>
      </c>
      <c r="L1091" s="14" t="s">
        <v>1804</v>
      </c>
      <c r="M1091" s="11" t="s">
        <v>2985</v>
      </c>
      <c r="N1091" s="15">
        <v>0.46</v>
      </c>
      <c r="O1091" s="15" t="str">
        <f>VLOOKUP(A1091,Result!A:D,2,FALSE)</f>
        <v>No</v>
      </c>
      <c r="P1091" s="15">
        <f>VLOOKUP(A1091,Result!A:D,4,FALSE)</f>
        <v>1.361</v>
      </c>
      <c r="Q1091" s="16">
        <f>VLOOKUP(A1091,Result!A:D,3,FALSE)</f>
        <v>0.49099999999999999</v>
      </c>
      <c r="R1091" s="16">
        <f>VLOOKUP(A1091,Result!A:E,5,FALSE)</f>
        <v>0</v>
      </c>
      <c r="S1091" s="28">
        <f>P1091+Q1091+R1091</f>
        <v>1.8519999999999999</v>
      </c>
      <c r="T1091" s="32">
        <f t="shared" si="71"/>
        <v>309.33</v>
      </c>
      <c r="U1091" s="32">
        <f t="shared" si="72"/>
        <v>1166.7599999999998</v>
      </c>
      <c r="V1091" s="33">
        <f t="shared" si="73"/>
        <v>283.5</v>
      </c>
      <c r="W1091" s="34">
        <f t="shared" si="70"/>
        <v>1450.2599999999998</v>
      </c>
      <c r="X1091" s="10"/>
      <c r="Y1091" s="10"/>
      <c r="Z1091" s="10"/>
      <c r="AA1091" s="10"/>
      <c r="AB1091" s="10"/>
      <c r="AC1091" s="10"/>
      <c r="AD1091" s="10"/>
      <c r="AE1091" s="10"/>
      <c r="AF1091" s="10"/>
      <c r="AG1091" s="10"/>
      <c r="AH1091" s="10"/>
      <c r="AI1091" s="10"/>
    </row>
    <row r="1092" spans="1:35" ht="15" customHeight="1" x14ac:dyDescent="0.25">
      <c r="A1092" s="6">
        <v>2187</v>
      </c>
      <c r="B1092" s="11" t="s">
        <v>572</v>
      </c>
      <c r="C1092" s="11" t="s">
        <v>7045</v>
      </c>
      <c r="D1092" s="11" t="s">
        <v>7149</v>
      </c>
      <c r="E1092" s="12">
        <v>18416</v>
      </c>
      <c r="F1092" s="17">
        <v>43942</v>
      </c>
      <c r="G1092" s="12">
        <v>43913</v>
      </c>
      <c r="H1092" s="11" t="s">
        <v>134</v>
      </c>
      <c r="I1092" s="14" t="s">
        <v>431</v>
      </c>
      <c r="J1092" s="11" t="s">
        <v>80</v>
      </c>
      <c r="K1092" s="11" t="s">
        <v>82</v>
      </c>
      <c r="L1092" s="14" t="s">
        <v>82</v>
      </c>
      <c r="M1092" s="11" t="s">
        <v>82</v>
      </c>
      <c r="N1092" s="15" t="s">
        <v>85</v>
      </c>
      <c r="O1092" s="15" t="str">
        <f>VLOOKUP(A1092,Result!A:D,2,FALSE)</f>
        <v>No</v>
      </c>
      <c r="P1092" s="15">
        <f>VLOOKUP(A1092,Result!A:D,4,FALSE)</f>
        <v>0.214</v>
      </c>
      <c r="Q1092" s="16">
        <f>VLOOKUP(A1092,Result!A:D,3,FALSE)</f>
        <v>0</v>
      </c>
      <c r="R1092" s="16">
        <f>VLOOKUP(A1092,Result!A:E,5,FALSE)</f>
        <v>0</v>
      </c>
      <c r="S1092" s="28">
        <f>P1092+Q1092+R1092</f>
        <v>0.214</v>
      </c>
      <c r="T1092" s="32">
        <f t="shared" si="71"/>
        <v>0</v>
      </c>
      <c r="U1092" s="32">
        <f t="shared" si="72"/>
        <v>134.82</v>
      </c>
      <c r="V1092" s="33">
        <f t="shared" si="73"/>
        <v>283.5</v>
      </c>
      <c r="W1092" s="34">
        <f t="shared" si="70"/>
        <v>418.32</v>
      </c>
      <c r="X1092" s="10"/>
      <c r="Y1092" s="10"/>
      <c r="Z1092" s="10"/>
      <c r="AA1092" s="10"/>
      <c r="AB1092" s="10"/>
      <c r="AC1092" s="10"/>
      <c r="AD1092" s="10"/>
      <c r="AE1092" s="10"/>
      <c r="AF1092" s="10"/>
      <c r="AG1092" s="10"/>
      <c r="AH1092" s="10"/>
      <c r="AI1092" s="10"/>
    </row>
    <row r="1093" spans="1:35" ht="15" customHeight="1" x14ac:dyDescent="0.25">
      <c r="A1093" s="6">
        <v>2220</v>
      </c>
      <c r="B1093" s="11" t="s">
        <v>572</v>
      </c>
      <c r="C1093" s="11" t="s">
        <v>7045</v>
      </c>
      <c r="D1093" s="11" t="s">
        <v>7246</v>
      </c>
      <c r="E1093" s="12">
        <v>23048</v>
      </c>
      <c r="F1093" s="17">
        <v>43950</v>
      </c>
      <c r="G1093" s="12">
        <v>43847</v>
      </c>
      <c r="H1093" s="11" t="s">
        <v>217</v>
      </c>
      <c r="I1093" s="14" t="s">
        <v>7247</v>
      </c>
      <c r="J1093" s="11" t="s">
        <v>7248</v>
      </c>
      <c r="K1093" s="11" t="s">
        <v>82</v>
      </c>
      <c r="L1093" s="14" t="s">
        <v>82</v>
      </c>
      <c r="M1093" s="11" t="s">
        <v>7249</v>
      </c>
      <c r="N1093" s="15">
        <v>3.14</v>
      </c>
      <c r="O1093" s="15" t="str">
        <f>VLOOKUP(A1093,Result!A:D,2,FALSE)</f>
        <v>No</v>
      </c>
      <c r="P1093" s="15">
        <f>VLOOKUP(A1093,Result!A:D,4,FALSE)</f>
        <v>0</v>
      </c>
      <c r="Q1093" s="16">
        <f>VLOOKUP(A1093,Result!A:D,3,FALSE)</f>
        <v>0</v>
      </c>
      <c r="R1093" s="16">
        <f>VLOOKUP(A1093,Result!A:E,5,FALSE)</f>
        <v>0</v>
      </c>
      <c r="S1093" s="28">
        <f>P1093+Q1093+R1093</f>
        <v>0</v>
      </c>
      <c r="T1093" s="32">
        <f t="shared" si="71"/>
        <v>0</v>
      </c>
      <c r="U1093" s="32">
        <f t="shared" si="72"/>
        <v>0</v>
      </c>
      <c r="V1093" s="33">
        <f t="shared" si="73"/>
        <v>283.5</v>
      </c>
      <c r="W1093" s="34">
        <f t="shared" si="70"/>
        <v>283.5</v>
      </c>
      <c r="X1093" s="10"/>
      <c r="Y1093" s="10"/>
      <c r="Z1093" s="10"/>
      <c r="AA1093" s="10"/>
      <c r="AB1093" s="10"/>
      <c r="AC1093" s="10"/>
      <c r="AD1093" s="10"/>
      <c r="AE1093" s="10"/>
      <c r="AF1093" s="10"/>
      <c r="AG1093" s="10"/>
      <c r="AH1093" s="10"/>
      <c r="AI1093" s="10"/>
    </row>
    <row r="1094" spans="1:35" ht="15" customHeight="1" x14ac:dyDescent="0.25">
      <c r="A1094" s="6">
        <v>2241</v>
      </c>
      <c r="B1094" s="11" t="s">
        <v>572</v>
      </c>
      <c r="C1094" s="11" t="s">
        <v>7045</v>
      </c>
      <c r="D1094" s="11" t="s">
        <v>7320</v>
      </c>
      <c r="E1094" s="12">
        <v>20138</v>
      </c>
      <c r="F1094" s="17">
        <v>43957</v>
      </c>
      <c r="G1094" s="12">
        <v>43888</v>
      </c>
      <c r="H1094" s="11" t="s">
        <v>78</v>
      </c>
      <c r="I1094" s="14" t="s">
        <v>2709</v>
      </c>
      <c r="J1094" s="11" t="s">
        <v>80</v>
      </c>
      <c r="K1094" s="11" t="s">
        <v>82</v>
      </c>
      <c r="L1094" s="14" t="s">
        <v>7321</v>
      </c>
      <c r="M1094" s="11" t="s">
        <v>7322</v>
      </c>
      <c r="N1094" s="15" t="s">
        <v>85</v>
      </c>
      <c r="O1094" s="15" t="str">
        <f>VLOOKUP(A1094,Result!A:D,2,FALSE)</f>
        <v>No</v>
      </c>
      <c r="P1094" s="15">
        <f>VLOOKUP(A1094,Result!A:D,4,FALSE)</f>
        <v>0.307</v>
      </c>
      <c r="Q1094" s="16">
        <f>VLOOKUP(A1094,Result!A:D,3,FALSE)</f>
        <v>0.26200000000000001</v>
      </c>
      <c r="R1094" s="16">
        <f>VLOOKUP(A1094,Result!A:E,5,FALSE)</f>
        <v>0</v>
      </c>
      <c r="S1094" s="28">
        <f>P1094+Q1094+R1094</f>
        <v>0.56899999999999995</v>
      </c>
      <c r="T1094" s="32">
        <f t="shared" si="71"/>
        <v>165.06</v>
      </c>
      <c r="U1094" s="32">
        <f t="shared" si="72"/>
        <v>358.46999999999991</v>
      </c>
      <c r="V1094" s="33">
        <f t="shared" si="73"/>
        <v>283.5</v>
      </c>
      <c r="W1094" s="34">
        <f t="shared" si="70"/>
        <v>641.96999999999991</v>
      </c>
      <c r="X1094" s="10"/>
      <c r="Y1094" s="10"/>
      <c r="Z1094" s="10"/>
      <c r="AA1094" s="10"/>
      <c r="AB1094" s="10"/>
      <c r="AC1094" s="10"/>
      <c r="AD1094" s="10"/>
      <c r="AE1094" s="10"/>
      <c r="AF1094" s="10"/>
      <c r="AG1094" s="10"/>
      <c r="AH1094" s="10"/>
      <c r="AI1094" s="10"/>
    </row>
    <row r="1095" spans="1:35" ht="15" customHeight="1" x14ac:dyDescent="0.25">
      <c r="A1095" s="6">
        <v>2261</v>
      </c>
      <c r="B1095" s="11" t="s">
        <v>572</v>
      </c>
      <c r="C1095" s="11" t="s">
        <v>7045</v>
      </c>
      <c r="D1095" s="11" t="s">
        <v>7372</v>
      </c>
      <c r="E1095" s="12">
        <v>19539</v>
      </c>
      <c r="F1095" s="17">
        <v>43964</v>
      </c>
      <c r="G1095" s="12">
        <v>43851</v>
      </c>
      <c r="H1095" s="11" t="s">
        <v>217</v>
      </c>
      <c r="I1095" s="14" t="s">
        <v>7373</v>
      </c>
      <c r="J1095" s="11" t="s">
        <v>80</v>
      </c>
      <c r="K1095" s="11" t="s">
        <v>7374</v>
      </c>
      <c r="L1095" s="14" t="s">
        <v>82</v>
      </c>
      <c r="M1095" s="11" t="s">
        <v>650</v>
      </c>
      <c r="N1095" s="15">
        <v>0.45</v>
      </c>
      <c r="O1095" s="15" t="str">
        <f>VLOOKUP(A1095,Result!A:D,2,FALSE)</f>
        <v>No</v>
      </c>
      <c r="P1095" s="15">
        <f>VLOOKUP(A1095,Result!A:D,4,FALSE)</f>
        <v>1.4279999999999999</v>
      </c>
      <c r="Q1095" s="16">
        <f>VLOOKUP(A1095,Result!A:D,3,FALSE)</f>
        <v>0</v>
      </c>
      <c r="R1095" s="16">
        <f>VLOOKUP(A1095,Result!A:E,5,FALSE)</f>
        <v>0</v>
      </c>
      <c r="S1095" s="28">
        <f>P1095+Q1095+R1095</f>
        <v>1.4279999999999999</v>
      </c>
      <c r="T1095" s="32">
        <f t="shared" si="71"/>
        <v>0</v>
      </c>
      <c r="U1095" s="32">
        <f t="shared" si="72"/>
        <v>899.64</v>
      </c>
      <c r="V1095" s="33">
        <f t="shared" si="73"/>
        <v>283.5</v>
      </c>
      <c r="W1095" s="34">
        <f t="shared" si="70"/>
        <v>1183.1399999999999</v>
      </c>
      <c r="X1095" s="10"/>
      <c r="Y1095" s="10"/>
      <c r="Z1095" s="10"/>
      <c r="AA1095" s="10"/>
      <c r="AB1095" s="10"/>
      <c r="AC1095" s="10"/>
      <c r="AD1095" s="10"/>
      <c r="AE1095" s="10"/>
      <c r="AF1095" s="10"/>
      <c r="AG1095" s="10"/>
      <c r="AH1095" s="10"/>
      <c r="AI1095" s="10"/>
    </row>
    <row r="1096" spans="1:35" ht="15" customHeight="1" x14ac:dyDescent="0.25">
      <c r="A1096" s="6">
        <v>2296</v>
      </c>
      <c r="B1096" s="11" t="s">
        <v>572</v>
      </c>
      <c r="C1096" s="11" t="s">
        <v>7045</v>
      </c>
      <c r="D1096" s="11" t="s">
        <v>7498</v>
      </c>
      <c r="E1096" s="12">
        <v>16041</v>
      </c>
      <c r="F1096" s="17">
        <v>43979</v>
      </c>
      <c r="G1096" s="12">
        <v>43915</v>
      </c>
      <c r="H1096" s="11" t="s">
        <v>466</v>
      </c>
      <c r="I1096" s="14" t="s">
        <v>7499</v>
      </c>
      <c r="J1096" s="11" t="s">
        <v>7500</v>
      </c>
      <c r="K1096" s="11" t="s">
        <v>7501</v>
      </c>
      <c r="L1096" s="14" t="s">
        <v>82</v>
      </c>
      <c r="M1096" s="11" t="s">
        <v>7502</v>
      </c>
      <c r="N1096" s="15">
        <v>1.02</v>
      </c>
      <c r="O1096" s="15" t="str">
        <f>VLOOKUP(A1096,Result!A:D,2,FALSE)</f>
        <v>No</v>
      </c>
      <c r="P1096" s="15">
        <f>VLOOKUP(A1096,Result!A:D,4,FALSE)</f>
        <v>0.70300000000000007</v>
      </c>
      <c r="Q1096" s="16">
        <f>VLOOKUP(A1096,Result!A:D,3,FALSE)</f>
        <v>0</v>
      </c>
      <c r="R1096" s="16">
        <f>VLOOKUP(A1096,Result!A:E,5,FALSE)</f>
        <v>0</v>
      </c>
      <c r="S1096" s="28">
        <f>P1096+Q1096+R1096</f>
        <v>0.70300000000000007</v>
      </c>
      <c r="T1096" s="32">
        <f t="shared" si="71"/>
        <v>0</v>
      </c>
      <c r="U1096" s="32">
        <f t="shared" si="72"/>
        <v>442.89</v>
      </c>
      <c r="V1096" s="33">
        <f t="shared" si="73"/>
        <v>283.5</v>
      </c>
      <c r="W1096" s="34">
        <f t="shared" si="70"/>
        <v>726.39</v>
      </c>
      <c r="X1096" s="10"/>
      <c r="Y1096" s="10"/>
      <c r="Z1096" s="10"/>
      <c r="AA1096" s="10"/>
      <c r="AB1096" s="10"/>
      <c r="AC1096" s="10"/>
      <c r="AD1096" s="10"/>
      <c r="AE1096" s="10"/>
      <c r="AF1096" s="10"/>
      <c r="AG1096" s="10"/>
      <c r="AH1096" s="10"/>
      <c r="AI1096" s="10"/>
    </row>
    <row r="1097" spans="1:35" ht="15" customHeight="1" x14ac:dyDescent="0.25">
      <c r="A1097" s="6">
        <v>2340</v>
      </c>
      <c r="B1097" s="11" t="s">
        <v>572</v>
      </c>
      <c r="C1097" s="11" t="s">
        <v>7045</v>
      </c>
      <c r="D1097" s="11" t="s">
        <v>7641</v>
      </c>
      <c r="E1097" s="12">
        <v>14976</v>
      </c>
      <c r="F1097" s="17">
        <v>44006</v>
      </c>
      <c r="G1097" s="12">
        <v>43918</v>
      </c>
      <c r="H1097" s="11" t="s">
        <v>466</v>
      </c>
      <c r="I1097" s="14" t="s">
        <v>446</v>
      </c>
      <c r="J1097" s="11" t="s">
        <v>80</v>
      </c>
      <c r="K1097" s="11" t="s">
        <v>82</v>
      </c>
      <c r="L1097" s="14" t="s">
        <v>82</v>
      </c>
      <c r="M1097" s="11" t="s">
        <v>322</v>
      </c>
      <c r="N1097" s="15">
        <v>1.27</v>
      </c>
      <c r="O1097" s="15" t="str">
        <f>VLOOKUP(A1097,Result!A:D,2,FALSE)</f>
        <v>No</v>
      </c>
      <c r="P1097" s="15">
        <f>VLOOKUP(A1097,Result!A:D,4,FALSE)</f>
        <v>0.30499999999999999</v>
      </c>
      <c r="Q1097" s="16">
        <f>VLOOKUP(A1097,Result!A:D,3,FALSE)</f>
        <v>0</v>
      </c>
      <c r="R1097" s="16">
        <f>VLOOKUP(A1097,Result!A:E,5,FALSE)</f>
        <v>0</v>
      </c>
      <c r="S1097" s="28">
        <f>P1097+Q1097+R1097</f>
        <v>0.30499999999999999</v>
      </c>
      <c r="T1097" s="32">
        <f t="shared" si="71"/>
        <v>0</v>
      </c>
      <c r="U1097" s="32">
        <f t="shared" si="72"/>
        <v>192.14999999999998</v>
      </c>
      <c r="V1097" s="33">
        <f t="shared" si="73"/>
        <v>283.5</v>
      </c>
      <c r="W1097" s="34">
        <f t="shared" si="70"/>
        <v>475.65</v>
      </c>
      <c r="X1097" s="10"/>
      <c r="Y1097" s="10"/>
      <c r="Z1097" s="10"/>
      <c r="AA1097" s="10"/>
      <c r="AB1097" s="10"/>
      <c r="AC1097" s="10"/>
      <c r="AD1097" s="10"/>
      <c r="AE1097" s="10"/>
      <c r="AF1097" s="10"/>
      <c r="AG1097" s="10"/>
      <c r="AH1097" s="10"/>
      <c r="AI1097" s="10"/>
    </row>
    <row r="1098" spans="1:35" ht="15" customHeight="1" x14ac:dyDescent="0.25">
      <c r="A1098" s="6">
        <v>2341</v>
      </c>
      <c r="B1098" s="11" t="s">
        <v>572</v>
      </c>
      <c r="C1098" s="11" t="s">
        <v>7045</v>
      </c>
      <c r="D1098" s="11" t="s">
        <v>7642</v>
      </c>
      <c r="E1098" s="12">
        <v>15869</v>
      </c>
      <c r="F1098" s="17">
        <v>44006</v>
      </c>
      <c r="G1098" s="12">
        <v>43915</v>
      </c>
      <c r="H1098" s="11" t="s">
        <v>466</v>
      </c>
      <c r="I1098" s="14" t="s">
        <v>97</v>
      </c>
      <c r="J1098" s="11" t="s">
        <v>97</v>
      </c>
      <c r="K1098" s="11" t="s">
        <v>82</v>
      </c>
      <c r="L1098" s="14" t="s">
        <v>82</v>
      </c>
      <c r="M1098" s="11" t="s">
        <v>7099</v>
      </c>
      <c r="N1098" s="15">
        <v>0.4</v>
      </c>
      <c r="O1098" s="15" t="str">
        <f>VLOOKUP(A1098,Result!A:D,2,FALSE)</f>
        <v>No</v>
      </c>
      <c r="P1098" s="15">
        <f>VLOOKUP(A1098,Result!A:D,4,FALSE)</f>
        <v>0</v>
      </c>
      <c r="Q1098" s="16">
        <f>VLOOKUP(A1098,Result!A:D,3,FALSE)</f>
        <v>0</v>
      </c>
      <c r="R1098" s="16">
        <f>VLOOKUP(A1098,Result!A:E,5,FALSE)</f>
        <v>0</v>
      </c>
      <c r="S1098" s="28">
        <f>P1098+Q1098+R1098</f>
        <v>0</v>
      </c>
      <c r="T1098" s="32">
        <f t="shared" si="71"/>
        <v>0</v>
      </c>
      <c r="U1098" s="32">
        <f t="shared" si="72"/>
        <v>0</v>
      </c>
      <c r="V1098" s="33">
        <f t="shared" si="73"/>
        <v>283.5</v>
      </c>
      <c r="W1098" s="34">
        <f t="shared" si="70"/>
        <v>283.5</v>
      </c>
      <c r="X1098" s="10"/>
      <c r="Y1098" s="10"/>
      <c r="Z1098" s="10"/>
      <c r="AA1098" s="10"/>
      <c r="AB1098" s="10"/>
      <c r="AC1098" s="10"/>
      <c r="AD1098" s="10"/>
      <c r="AE1098" s="10"/>
      <c r="AF1098" s="10"/>
      <c r="AG1098" s="10"/>
      <c r="AH1098" s="10"/>
      <c r="AI1098" s="10"/>
    </row>
    <row r="1099" spans="1:35" ht="15" customHeight="1" x14ac:dyDescent="0.25">
      <c r="A1099" s="6">
        <v>2352</v>
      </c>
      <c r="B1099" s="11" t="s">
        <v>572</v>
      </c>
      <c r="C1099" s="11" t="s">
        <v>7045</v>
      </c>
      <c r="D1099" s="11" t="s">
        <v>7666</v>
      </c>
      <c r="E1099" s="12">
        <v>12832</v>
      </c>
      <c r="F1099" s="17">
        <v>44014</v>
      </c>
      <c r="G1099" s="12">
        <v>43913</v>
      </c>
      <c r="H1099" s="11" t="s">
        <v>134</v>
      </c>
      <c r="I1099" s="14" t="s">
        <v>7667</v>
      </c>
      <c r="J1099" s="11" t="s">
        <v>7668</v>
      </c>
      <c r="K1099" s="11" t="s">
        <v>82</v>
      </c>
      <c r="L1099" s="14" t="s">
        <v>82</v>
      </c>
      <c r="M1099" s="11" t="s">
        <v>1134</v>
      </c>
      <c r="N1099" s="15">
        <v>1.27</v>
      </c>
      <c r="O1099" s="15" t="str">
        <f>VLOOKUP(A1099,Result!A:D,2,FALSE)</f>
        <v>No</v>
      </c>
      <c r="P1099" s="15">
        <f>VLOOKUP(A1099,Result!A:D,4,FALSE)</f>
        <v>0.93299999999999994</v>
      </c>
      <c r="Q1099" s="16">
        <f>VLOOKUP(A1099,Result!A:D,3,FALSE)</f>
        <v>0</v>
      </c>
      <c r="R1099" s="16">
        <f>VLOOKUP(A1099,Result!A:E,5,FALSE)</f>
        <v>0</v>
      </c>
      <c r="S1099" s="28">
        <f>P1099+Q1099+R1099</f>
        <v>0.93299999999999994</v>
      </c>
      <c r="T1099" s="32">
        <f t="shared" si="71"/>
        <v>0</v>
      </c>
      <c r="U1099" s="32">
        <f t="shared" si="72"/>
        <v>587.79</v>
      </c>
      <c r="V1099" s="33">
        <f t="shared" si="73"/>
        <v>283.5</v>
      </c>
      <c r="W1099" s="34">
        <f t="shared" si="70"/>
        <v>871.29</v>
      </c>
      <c r="X1099" s="10"/>
      <c r="Y1099" s="10"/>
      <c r="Z1099" s="10"/>
      <c r="AA1099" s="10"/>
      <c r="AB1099" s="10"/>
      <c r="AC1099" s="10"/>
      <c r="AD1099" s="10"/>
      <c r="AE1099" s="10"/>
      <c r="AF1099" s="10"/>
      <c r="AG1099" s="10"/>
      <c r="AH1099" s="10"/>
      <c r="AI1099" s="10"/>
    </row>
    <row r="1100" spans="1:35" ht="15" customHeight="1" x14ac:dyDescent="0.25">
      <c r="A1100" s="6">
        <v>2367</v>
      </c>
      <c r="B1100" s="11" t="s">
        <v>572</v>
      </c>
      <c r="C1100" s="11" t="s">
        <v>7045</v>
      </c>
      <c r="D1100" s="11" t="s">
        <v>7713</v>
      </c>
      <c r="E1100" s="12">
        <v>16680</v>
      </c>
      <c r="F1100" s="17">
        <v>44025</v>
      </c>
      <c r="G1100" s="12">
        <v>43915</v>
      </c>
      <c r="H1100" s="11" t="s">
        <v>466</v>
      </c>
      <c r="I1100" s="14" t="s">
        <v>7714</v>
      </c>
      <c r="J1100" s="11" t="s">
        <v>80</v>
      </c>
      <c r="K1100" s="11" t="s">
        <v>82</v>
      </c>
      <c r="L1100" s="14" t="s">
        <v>82</v>
      </c>
      <c r="M1100" s="11" t="s">
        <v>1101</v>
      </c>
      <c r="N1100" s="15">
        <v>1.1399999999999999</v>
      </c>
      <c r="O1100" s="15" t="str">
        <f>VLOOKUP(A1100,Result!A:D,2,FALSE)</f>
        <v>No</v>
      </c>
      <c r="P1100" s="15">
        <f>VLOOKUP(A1100,Result!A:D,4,FALSE)</f>
        <v>0.77899999999999991</v>
      </c>
      <c r="Q1100" s="16">
        <f>VLOOKUP(A1100,Result!A:D,3,FALSE)</f>
        <v>0</v>
      </c>
      <c r="R1100" s="16">
        <f>VLOOKUP(A1100,Result!A:E,5,FALSE)</f>
        <v>0</v>
      </c>
      <c r="S1100" s="28">
        <f>P1100+Q1100+R1100</f>
        <v>0.77899999999999991</v>
      </c>
      <c r="T1100" s="32">
        <f t="shared" si="71"/>
        <v>0</v>
      </c>
      <c r="U1100" s="32">
        <f t="shared" si="72"/>
        <v>490.77</v>
      </c>
      <c r="V1100" s="33">
        <f t="shared" si="73"/>
        <v>283.5</v>
      </c>
      <c r="W1100" s="34">
        <f t="shared" si="70"/>
        <v>774.27</v>
      </c>
      <c r="X1100" s="10"/>
      <c r="Y1100" s="10"/>
      <c r="Z1100" s="10"/>
      <c r="AA1100" s="10"/>
      <c r="AB1100" s="10"/>
      <c r="AC1100" s="10"/>
      <c r="AD1100" s="10"/>
      <c r="AE1100" s="10"/>
      <c r="AF1100" s="10"/>
      <c r="AG1100" s="10"/>
      <c r="AH1100" s="10"/>
      <c r="AI1100" s="10"/>
    </row>
    <row r="1101" spans="1:35" ht="15" customHeight="1" x14ac:dyDescent="0.25">
      <c r="A1101" s="6">
        <v>2372</v>
      </c>
      <c r="B1101" s="11" t="s">
        <v>572</v>
      </c>
      <c r="C1101" s="11" t="s">
        <v>7045</v>
      </c>
      <c r="D1101" s="11" t="s">
        <v>7726</v>
      </c>
      <c r="E1101" s="12">
        <v>16990</v>
      </c>
      <c r="F1101" s="17">
        <v>44027</v>
      </c>
      <c r="G1101" s="12">
        <v>43917</v>
      </c>
      <c r="H1101" s="11" t="s">
        <v>134</v>
      </c>
      <c r="I1101" s="14" t="s">
        <v>7727</v>
      </c>
      <c r="J1101" s="11" t="s">
        <v>80</v>
      </c>
      <c r="K1101" s="11" t="s">
        <v>82</v>
      </c>
      <c r="L1101" s="14" t="s">
        <v>82</v>
      </c>
      <c r="M1101" s="11" t="s">
        <v>7728</v>
      </c>
      <c r="N1101" s="15">
        <v>0.33</v>
      </c>
      <c r="O1101" s="15" t="str">
        <f>VLOOKUP(A1101,Result!A:D,2,FALSE)</f>
        <v>No</v>
      </c>
      <c r="P1101" s="15">
        <f>VLOOKUP(A1101,Result!A:D,4,FALSE)</f>
        <v>0.42599999999999999</v>
      </c>
      <c r="Q1101" s="16">
        <f>VLOOKUP(A1101,Result!A:D,3,FALSE)</f>
        <v>0</v>
      </c>
      <c r="R1101" s="16">
        <f>VLOOKUP(A1101,Result!A:E,5,FALSE)</f>
        <v>0</v>
      </c>
      <c r="S1101" s="28">
        <f>P1101+Q1101+R1101</f>
        <v>0.42599999999999999</v>
      </c>
      <c r="T1101" s="32">
        <f t="shared" si="71"/>
        <v>0</v>
      </c>
      <c r="U1101" s="32">
        <f t="shared" si="72"/>
        <v>268.38</v>
      </c>
      <c r="V1101" s="33">
        <f t="shared" si="73"/>
        <v>283.5</v>
      </c>
      <c r="W1101" s="34">
        <f t="shared" si="70"/>
        <v>551.88</v>
      </c>
      <c r="X1101" s="10"/>
      <c r="Y1101" s="10"/>
      <c r="Z1101" s="10"/>
      <c r="AA1101" s="10"/>
      <c r="AB1101" s="10"/>
      <c r="AC1101" s="10"/>
      <c r="AD1101" s="10"/>
      <c r="AE1101" s="10"/>
      <c r="AF1101" s="10"/>
      <c r="AG1101" s="10"/>
      <c r="AH1101" s="10"/>
      <c r="AI1101" s="10"/>
    </row>
    <row r="1102" spans="1:35" ht="15" customHeight="1" x14ac:dyDescent="0.25">
      <c r="A1102" s="6">
        <v>2439</v>
      </c>
      <c r="B1102" s="11" t="s">
        <v>572</v>
      </c>
      <c r="C1102" s="11" t="s">
        <v>7045</v>
      </c>
      <c r="D1102" s="11" t="s">
        <v>7900</v>
      </c>
      <c r="E1102" s="12">
        <v>16981</v>
      </c>
      <c r="F1102" s="17">
        <v>44068</v>
      </c>
      <c r="G1102" s="12">
        <v>43919</v>
      </c>
      <c r="H1102" s="11" t="s">
        <v>466</v>
      </c>
      <c r="I1102" s="14" t="s">
        <v>7901</v>
      </c>
      <c r="J1102" s="11" t="s">
        <v>97</v>
      </c>
      <c r="K1102" s="11" t="s">
        <v>7902</v>
      </c>
      <c r="L1102" s="14" t="s">
        <v>82</v>
      </c>
      <c r="M1102" s="11" t="s">
        <v>322</v>
      </c>
      <c r="N1102" s="15">
        <v>0.56000000000000005</v>
      </c>
      <c r="O1102" s="15" t="str">
        <f>VLOOKUP(A1102,Result!A:D,2,FALSE)</f>
        <v>No</v>
      </c>
      <c r="P1102" s="15">
        <f>VLOOKUP(A1102,Result!A:D,4,FALSE)</f>
        <v>0.46</v>
      </c>
      <c r="Q1102" s="16">
        <f>VLOOKUP(A1102,Result!A:D,3,FALSE)</f>
        <v>0</v>
      </c>
      <c r="R1102" s="16">
        <f>VLOOKUP(A1102,Result!A:E,5,FALSE)</f>
        <v>0</v>
      </c>
      <c r="S1102" s="28">
        <f>P1102+Q1102+R1102</f>
        <v>0.46</v>
      </c>
      <c r="T1102" s="32">
        <f t="shared" si="71"/>
        <v>0</v>
      </c>
      <c r="U1102" s="32">
        <f t="shared" si="72"/>
        <v>289.8</v>
      </c>
      <c r="V1102" s="33">
        <f t="shared" si="73"/>
        <v>283.5</v>
      </c>
      <c r="W1102" s="34">
        <f t="shared" si="70"/>
        <v>573.29999999999995</v>
      </c>
      <c r="X1102" s="10"/>
      <c r="Y1102" s="10"/>
      <c r="Z1102" s="10"/>
      <c r="AA1102" s="10"/>
      <c r="AB1102" s="10"/>
      <c r="AC1102" s="10"/>
      <c r="AD1102" s="10"/>
      <c r="AE1102" s="10"/>
      <c r="AF1102" s="10"/>
      <c r="AG1102" s="10"/>
      <c r="AH1102" s="10"/>
      <c r="AI1102" s="10"/>
    </row>
    <row r="1103" spans="1:35" ht="15" customHeight="1" x14ac:dyDescent="0.25">
      <c r="A1103" s="6">
        <v>2453</v>
      </c>
      <c r="B1103" s="11" t="s">
        <v>572</v>
      </c>
      <c r="C1103" s="11" t="s">
        <v>7045</v>
      </c>
      <c r="D1103" s="11" t="s">
        <v>7934</v>
      </c>
      <c r="E1103" s="12">
        <v>20150</v>
      </c>
      <c r="F1103" s="17">
        <v>44088</v>
      </c>
      <c r="G1103" s="12">
        <v>43906</v>
      </c>
      <c r="H1103" s="11" t="s">
        <v>160</v>
      </c>
      <c r="I1103" s="14" t="s">
        <v>97</v>
      </c>
      <c r="J1103" s="11" t="s">
        <v>97</v>
      </c>
      <c r="K1103" s="11" t="s">
        <v>82</v>
      </c>
      <c r="L1103" s="14" t="s">
        <v>82</v>
      </c>
      <c r="M1103" s="11" t="s">
        <v>1275</v>
      </c>
      <c r="N1103" s="15" t="s">
        <v>85</v>
      </c>
      <c r="O1103" s="15" t="str">
        <f>VLOOKUP(A1103,Result!A:D,2,FALSE)</f>
        <v>No</v>
      </c>
      <c r="P1103" s="15">
        <f>VLOOKUP(A1103,Result!A:D,4,FALSE)</f>
        <v>0</v>
      </c>
      <c r="Q1103" s="16">
        <f>VLOOKUP(A1103,Result!A:D,3,FALSE)</f>
        <v>0</v>
      </c>
      <c r="R1103" s="16">
        <f>VLOOKUP(A1103,Result!A:E,5,FALSE)</f>
        <v>0</v>
      </c>
      <c r="S1103" s="28">
        <f>P1103+Q1103+R1103</f>
        <v>0</v>
      </c>
      <c r="T1103" s="32">
        <f t="shared" si="71"/>
        <v>0</v>
      </c>
      <c r="U1103" s="32">
        <f t="shared" si="72"/>
        <v>0</v>
      </c>
      <c r="V1103" s="33">
        <f t="shared" si="73"/>
        <v>283.5</v>
      </c>
      <c r="W1103" s="34">
        <f t="shared" si="70"/>
        <v>283.5</v>
      </c>
      <c r="X1103" s="10"/>
      <c r="Y1103" s="10"/>
      <c r="Z1103" s="10"/>
      <c r="AA1103" s="10"/>
      <c r="AB1103" s="10"/>
      <c r="AC1103" s="10"/>
      <c r="AD1103" s="10"/>
      <c r="AE1103" s="10"/>
      <c r="AF1103" s="10"/>
      <c r="AG1103" s="10"/>
      <c r="AH1103" s="10"/>
      <c r="AI1103" s="10"/>
    </row>
    <row r="1104" spans="1:35" ht="15" customHeight="1" x14ac:dyDescent="0.25">
      <c r="A1104" s="6">
        <v>2482</v>
      </c>
      <c r="B1104" s="11" t="s">
        <v>572</v>
      </c>
      <c r="C1104" s="11" t="s">
        <v>7045</v>
      </c>
      <c r="D1104" s="11" t="s">
        <v>8009</v>
      </c>
      <c r="E1104" s="12">
        <v>19293</v>
      </c>
      <c r="F1104" s="17">
        <v>44165</v>
      </c>
      <c r="G1104" s="12">
        <v>43919</v>
      </c>
      <c r="H1104" s="11" t="s">
        <v>466</v>
      </c>
      <c r="I1104" s="14" t="s">
        <v>265</v>
      </c>
      <c r="J1104" s="11" t="s">
        <v>8010</v>
      </c>
      <c r="K1104" s="11" t="s">
        <v>82</v>
      </c>
      <c r="L1104" s="14" t="s">
        <v>82</v>
      </c>
      <c r="M1104" s="11" t="s">
        <v>322</v>
      </c>
      <c r="N1104" s="15">
        <v>0.27</v>
      </c>
      <c r="O1104" s="15" t="str">
        <f>VLOOKUP(A1104,Result!A:D,2,FALSE)</f>
        <v>No</v>
      </c>
      <c r="P1104" s="15">
        <f>VLOOKUP(A1104,Result!A:D,4,FALSE)</f>
        <v>6.8000000000000005E-2</v>
      </c>
      <c r="Q1104" s="16">
        <f>VLOOKUP(A1104,Result!A:D,3,FALSE)</f>
        <v>0</v>
      </c>
      <c r="R1104" s="16">
        <f>VLOOKUP(A1104,Result!A:E,5,FALSE)</f>
        <v>0</v>
      </c>
      <c r="S1104" s="28">
        <f>P1104+Q1104+R1104</f>
        <v>6.8000000000000005E-2</v>
      </c>
      <c r="T1104" s="32">
        <f t="shared" si="71"/>
        <v>0</v>
      </c>
      <c r="U1104" s="32">
        <f t="shared" si="72"/>
        <v>42.84</v>
      </c>
      <c r="V1104" s="33">
        <f t="shared" si="73"/>
        <v>283.5</v>
      </c>
      <c r="W1104" s="34">
        <f t="shared" ref="W1104:W1167" si="74">SUM(U1104+V1104)</f>
        <v>326.34000000000003</v>
      </c>
      <c r="X1104" s="10"/>
      <c r="Y1104" s="10"/>
      <c r="Z1104" s="10"/>
      <c r="AA1104" s="10"/>
      <c r="AB1104" s="10"/>
      <c r="AC1104" s="10"/>
      <c r="AD1104" s="10"/>
      <c r="AE1104" s="10"/>
      <c r="AF1104" s="10"/>
      <c r="AG1104" s="10"/>
      <c r="AH1104" s="10"/>
      <c r="AI1104" s="10"/>
    </row>
    <row r="1105" spans="1:35" ht="15" customHeight="1" x14ac:dyDescent="0.25">
      <c r="A1105" s="6">
        <v>2491</v>
      </c>
      <c r="B1105" s="11" t="s">
        <v>572</v>
      </c>
      <c r="C1105" s="11" t="s">
        <v>7045</v>
      </c>
      <c r="D1105" s="11" t="s">
        <v>8026</v>
      </c>
      <c r="E1105" s="12">
        <v>17369</v>
      </c>
      <c r="F1105" s="19"/>
      <c r="G1105" s="12">
        <v>43913</v>
      </c>
      <c r="H1105" s="11" t="s">
        <v>134</v>
      </c>
      <c r="I1105" s="14" t="s">
        <v>8027</v>
      </c>
      <c r="J1105" s="11" t="s">
        <v>80</v>
      </c>
      <c r="K1105" s="11" t="s">
        <v>8028</v>
      </c>
      <c r="L1105" s="14" t="s">
        <v>82</v>
      </c>
      <c r="M1105" s="11" t="s">
        <v>322</v>
      </c>
      <c r="N1105" s="15">
        <v>0.83</v>
      </c>
      <c r="O1105" s="15" t="str">
        <f>VLOOKUP(A1105,Result!A:D,2,FALSE)</f>
        <v>No</v>
      </c>
      <c r="P1105" s="15">
        <f>VLOOKUP(A1105,Result!A:D,4,FALSE)</f>
        <v>0.79400000000000004</v>
      </c>
      <c r="Q1105" s="16">
        <f>VLOOKUP(A1105,Result!A:D,3,FALSE)</f>
        <v>0</v>
      </c>
      <c r="R1105" s="16">
        <f>VLOOKUP(A1105,Result!A:E,5,FALSE)</f>
        <v>0</v>
      </c>
      <c r="S1105" s="28">
        <f>P1105+Q1105+R1105</f>
        <v>0.79400000000000004</v>
      </c>
      <c r="T1105" s="32">
        <f t="shared" si="71"/>
        <v>0</v>
      </c>
      <c r="U1105" s="32">
        <f t="shared" si="72"/>
        <v>500.22</v>
      </c>
      <c r="V1105" s="33">
        <f t="shared" si="73"/>
        <v>283.5</v>
      </c>
      <c r="W1105" s="34">
        <f t="shared" si="74"/>
        <v>783.72</v>
      </c>
      <c r="X1105" s="10"/>
      <c r="Y1105" s="10"/>
      <c r="Z1105" s="10"/>
      <c r="AA1105" s="10"/>
      <c r="AB1105" s="10"/>
      <c r="AC1105" s="10"/>
      <c r="AD1105" s="10"/>
      <c r="AE1105" s="10"/>
      <c r="AF1105" s="10"/>
      <c r="AG1105" s="10"/>
      <c r="AH1105" s="10"/>
      <c r="AI1105" s="10"/>
    </row>
    <row r="1106" spans="1:35" ht="15" customHeight="1" x14ac:dyDescent="0.25">
      <c r="A1106" s="6">
        <v>2492</v>
      </c>
      <c r="B1106" s="11" t="s">
        <v>572</v>
      </c>
      <c r="C1106" s="11" t="s">
        <v>7045</v>
      </c>
      <c r="D1106" s="11" t="s">
        <v>8029</v>
      </c>
      <c r="E1106" s="12">
        <v>19095</v>
      </c>
      <c r="F1106" s="19"/>
      <c r="G1106" s="12">
        <v>43918</v>
      </c>
      <c r="H1106" s="11" t="s">
        <v>466</v>
      </c>
      <c r="I1106" s="14" t="s">
        <v>2346</v>
      </c>
      <c r="J1106" s="11" t="s">
        <v>8030</v>
      </c>
      <c r="K1106" s="11" t="s">
        <v>82</v>
      </c>
      <c r="L1106" s="14" t="s">
        <v>82</v>
      </c>
      <c r="M1106" s="11" t="s">
        <v>8031</v>
      </c>
      <c r="N1106" s="15">
        <v>0.53</v>
      </c>
      <c r="O1106" s="15" t="str">
        <f>VLOOKUP(A1106,Result!A:D,2,FALSE)</f>
        <v>No</v>
      </c>
      <c r="P1106" s="15">
        <f>VLOOKUP(A1106,Result!A:D,4,FALSE)</f>
        <v>0.373</v>
      </c>
      <c r="Q1106" s="16">
        <f>VLOOKUP(A1106,Result!A:D,3,FALSE)</f>
        <v>0</v>
      </c>
      <c r="R1106" s="16">
        <f>VLOOKUP(A1106,Result!A:E,5,FALSE)</f>
        <v>0</v>
      </c>
      <c r="S1106" s="28">
        <f>P1106+Q1106+R1106</f>
        <v>0.373</v>
      </c>
      <c r="T1106" s="32">
        <f t="shared" si="71"/>
        <v>0</v>
      </c>
      <c r="U1106" s="32">
        <f t="shared" si="72"/>
        <v>234.98999999999998</v>
      </c>
      <c r="V1106" s="33">
        <f t="shared" si="73"/>
        <v>283.5</v>
      </c>
      <c r="W1106" s="34">
        <f t="shared" si="74"/>
        <v>518.49</v>
      </c>
      <c r="X1106" s="10"/>
      <c r="Y1106" s="10"/>
      <c r="Z1106" s="10"/>
      <c r="AA1106" s="10"/>
      <c r="AB1106" s="10"/>
      <c r="AC1106" s="10"/>
      <c r="AD1106" s="10"/>
      <c r="AE1106" s="10"/>
      <c r="AF1106" s="10"/>
      <c r="AG1106" s="10"/>
      <c r="AH1106" s="10"/>
      <c r="AI1106" s="10"/>
    </row>
    <row r="1107" spans="1:35" ht="15" customHeight="1" x14ac:dyDescent="0.25">
      <c r="A1107" s="6">
        <v>2493</v>
      </c>
      <c r="B1107" s="11" t="s">
        <v>572</v>
      </c>
      <c r="C1107" s="11" t="s">
        <v>7045</v>
      </c>
      <c r="D1107" s="11" t="s">
        <v>8032</v>
      </c>
      <c r="E1107" s="12">
        <v>18244</v>
      </c>
      <c r="F1107" s="19"/>
      <c r="G1107" s="12">
        <v>43916</v>
      </c>
      <c r="H1107" s="11" t="s">
        <v>78</v>
      </c>
      <c r="I1107" s="14" t="s">
        <v>115</v>
      </c>
      <c r="J1107" s="11" t="s">
        <v>97</v>
      </c>
      <c r="K1107" s="11" t="s">
        <v>82</v>
      </c>
      <c r="L1107" s="14" t="s">
        <v>82</v>
      </c>
      <c r="M1107" s="11" t="s">
        <v>99</v>
      </c>
      <c r="N1107" s="15">
        <v>0.34</v>
      </c>
      <c r="O1107" s="15" t="str">
        <f>VLOOKUP(A1107,Result!A:D,2,FALSE)</f>
        <v>No</v>
      </c>
      <c r="P1107" s="15">
        <f>VLOOKUP(A1107,Result!A:D,4,FALSE)</f>
        <v>0</v>
      </c>
      <c r="Q1107" s="16">
        <f>VLOOKUP(A1107,Result!A:D,3,FALSE)</f>
        <v>0</v>
      </c>
      <c r="R1107" s="16">
        <f>VLOOKUP(A1107,Result!A:E,5,FALSE)</f>
        <v>0</v>
      </c>
      <c r="S1107" s="28">
        <f>P1107+Q1107+R1107</f>
        <v>0</v>
      </c>
      <c r="T1107" s="32">
        <f t="shared" si="71"/>
        <v>0</v>
      </c>
      <c r="U1107" s="32">
        <f t="shared" si="72"/>
        <v>0</v>
      </c>
      <c r="V1107" s="33">
        <f t="shared" si="73"/>
        <v>283.5</v>
      </c>
      <c r="W1107" s="34">
        <f t="shared" si="74"/>
        <v>283.5</v>
      </c>
      <c r="X1107" s="10"/>
      <c r="Y1107" s="10"/>
      <c r="Z1107" s="10"/>
      <c r="AA1107" s="10"/>
      <c r="AB1107" s="10"/>
      <c r="AC1107" s="10"/>
      <c r="AD1107" s="10"/>
      <c r="AE1107" s="10"/>
      <c r="AF1107" s="10"/>
      <c r="AG1107" s="10"/>
      <c r="AH1107" s="10"/>
      <c r="AI1107" s="10"/>
    </row>
    <row r="1108" spans="1:35" ht="15" customHeight="1" x14ac:dyDescent="0.25">
      <c r="A1108" s="6">
        <v>2495</v>
      </c>
      <c r="B1108" s="11" t="s">
        <v>572</v>
      </c>
      <c r="C1108" s="11" t="s">
        <v>7045</v>
      </c>
      <c r="D1108" s="11" t="s">
        <v>8037</v>
      </c>
      <c r="E1108" s="12">
        <v>19434</v>
      </c>
      <c r="F1108" s="19"/>
      <c r="G1108" s="12">
        <v>43859</v>
      </c>
      <c r="H1108" s="11" t="s">
        <v>217</v>
      </c>
      <c r="I1108" s="14" t="s">
        <v>1849</v>
      </c>
      <c r="J1108" s="11" t="s">
        <v>80</v>
      </c>
      <c r="K1108" s="11" t="s">
        <v>82</v>
      </c>
      <c r="L1108" s="14" t="s">
        <v>82</v>
      </c>
      <c r="M1108" s="11" t="s">
        <v>650</v>
      </c>
      <c r="N1108" s="15">
        <v>0.57999999999999996</v>
      </c>
      <c r="O1108" s="15" t="str">
        <f>VLOOKUP(A1108,Result!A:D,2,FALSE)</f>
        <v>No</v>
      </c>
      <c r="P1108" s="15">
        <f>VLOOKUP(A1108,Result!A:D,4,FALSE)</f>
        <v>0.35299999999999998</v>
      </c>
      <c r="Q1108" s="16">
        <f>VLOOKUP(A1108,Result!A:D,3,FALSE)</f>
        <v>0</v>
      </c>
      <c r="R1108" s="16">
        <f>VLOOKUP(A1108,Result!A:E,5,FALSE)</f>
        <v>0</v>
      </c>
      <c r="S1108" s="28">
        <f>P1108+Q1108+R1108</f>
        <v>0.35299999999999998</v>
      </c>
      <c r="T1108" s="32">
        <f t="shared" si="71"/>
        <v>0</v>
      </c>
      <c r="U1108" s="32">
        <f t="shared" si="72"/>
        <v>222.38999999999996</v>
      </c>
      <c r="V1108" s="33">
        <f t="shared" si="73"/>
        <v>283.5</v>
      </c>
      <c r="W1108" s="34">
        <f t="shared" si="74"/>
        <v>505.89</v>
      </c>
      <c r="X1108" s="10"/>
      <c r="Y1108" s="10"/>
      <c r="Z1108" s="10"/>
      <c r="AA1108" s="10"/>
      <c r="AB1108" s="10"/>
      <c r="AC1108" s="10"/>
      <c r="AD1108" s="10"/>
      <c r="AE1108" s="10"/>
      <c r="AF1108" s="10"/>
      <c r="AG1108" s="10"/>
      <c r="AH1108" s="10"/>
      <c r="AI1108" s="10"/>
    </row>
    <row r="1109" spans="1:35" ht="15" customHeight="1" x14ac:dyDescent="0.25">
      <c r="A1109" s="6">
        <v>1</v>
      </c>
      <c r="B1109" s="11" t="s">
        <v>75</v>
      </c>
      <c r="C1109" s="11" t="s">
        <v>76</v>
      </c>
      <c r="D1109" s="11" t="s">
        <v>77</v>
      </c>
      <c r="E1109" s="12">
        <v>23905</v>
      </c>
      <c r="F1109" s="13">
        <v>43930</v>
      </c>
      <c r="G1109" s="12">
        <v>43892</v>
      </c>
      <c r="H1109" s="11" t="s">
        <v>78</v>
      </c>
      <c r="I1109" s="14" t="s">
        <v>79</v>
      </c>
      <c r="J1109" s="11" t="s">
        <v>80</v>
      </c>
      <c r="K1109" s="11" t="s">
        <v>81</v>
      </c>
      <c r="L1109" s="14" t="s">
        <v>82</v>
      </c>
      <c r="M1109" s="11" t="s">
        <v>83</v>
      </c>
      <c r="N1109" s="15">
        <v>1.33</v>
      </c>
      <c r="O1109" s="15" t="str">
        <f>VLOOKUP(A1109,Result!A:D,2,FALSE)</f>
        <v>No</v>
      </c>
      <c r="P1109" s="15">
        <f>VLOOKUP(A1109,Result!A:D,4,FALSE)</f>
        <v>1.3779999999999999</v>
      </c>
      <c r="Q1109" s="16">
        <f>VLOOKUP(A1109,Result!A:D,3,FALSE)</f>
        <v>0</v>
      </c>
      <c r="R1109" s="16">
        <f>VLOOKUP(A1109,Result!A:E,5,FALSE)</f>
        <v>0</v>
      </c>
      <c r="S1109" s="28">
        <f>P1109+Q1109+R1109</f>
        <v>1.3779999999999999</v>
      </c>
      <c r="T1109" s="32">
        <f>SUM((Q1109+R1109)*65/0.1)</f>
        <v>0</v>
      </c>
      <c r="U1109" s="32">
        <f>SUM(S1109*65/0.1)</f>
        <v>895.69999999999993</v>
      </c>
      <c r="V1109" s="33">
        <f>SUM(0.45*65/0.1)</f>
        <v>292.5</v>
      </c>
      <c r="W1109" s="34">
        <f t="shared" si="74"/>
        <v>1188.1999999999998</v>
      </c>
      <c r="X1109" s="10"/>
      <c r="Y1109" s="10"/>
      <c r="Z1109" s="10"/>
      <c r="AA1109" s="10"/>
      <c r="AB1109" s="10"/>
      <c r="AC1109" s="10"/>
      <c r="AD1109" s="10"/>
      <c r="AE1109" s="10"/>
      <c r="AF1109" s="10"/>
      <c r="AG1109" s="10"/>
      <c r="AH1109" s="10"/>
      <c r="AI1109" s="10"/>
    </row>
    <row r="1110" spans="1:35" ht="15" customHeight="1" x14ac:dyDescent="0.25">
      <c r="A1110" s="6">
        <v>2</v>
      </c>
      <c r="B1110" s="11" t="s">
        <v>75</v>
      </c>
      <c r="C1110" s="11" t="s">
        <v>76</v>
      </c>
      <c r="D1110" s="11" t="s">
        <v>84</v>
      </c>
      <c r="E1110" s="12">
        <v>14638</v>
      </c>
      <c r="F1110" s="17">
        <v>43931</v>
      </c>
      <c r="G1110" s="11"/>
      <c r="H1110" s="18"/>
      <c r="I1110" s="14"/>
      <c r="J1110" s="11"/>
      <c r="K1110" s="11"/>
      <c r="L1110" s="14"/>
      <c r="M1110" s="11"/>
      <c r="N1110" s="15" t="s">
        <v>85</v>
      </c>
      <c r="O1110" s="15" t="str">
        <f>VLOOKUP(A1110,Result!A:D,2,FALSE)</f>
        <v>No</v>
      </c>
      <c r="P1110" s="15">
        <f>VLOOKUP(A1110,Result!A:D,4,FALSE)</f>
        <v>0</v>
      </c>
      <c r="Q1110" s="16">
        <f>VLOOKUP(A1110,Result!A:D,3,FALSE)</f>
        <v>0</v>
      </c>
      <c r="R1110" s="16">
        <f>VLOOKUP(A1110,Result!A:E,5,FALSE)</f>
        <v>0</v>
      </c>
      <c r="S1110" s="28">
        <f>P1110+Q1110+R1110</f>
        <v>0</v>
      </c>
      <c r="T1110" s="32">
        <f t="shared" ref="T1110:T1173" si="75">SUM((Q1110+R1110)*65/0.1)</f>
        <v>0</v>
      </c>
      <c r="U1110" s="32">
        <f t="shared" ref="U1110:U1173" si="76">SUM(S1110*65/0.1)</f>
        <v>0</v>
      </c>
      <c r="V1110" s="33">
        <f t="shared" ref="V1110:V1173" si="77">SUM(0.45*65/0.1)</f>
        <v>292.5</v>
      </c>
      <c r="W1110" s="34">
        <f t="shared" si="74"/>
        <v>292.5</v>
      </c>
      <c r="X1110" s="10"/>
      <c r="Y1110" s="10"/>
      <c r="Z1110" s="10"/>
      <c r="AA1110" s="10"/>
      <c r="AB1110" s="10"/>
      <c r="AC1110" s="10"/>
      <c r="AD1110" s="10"/>
      <c r="AE1110" s="10"/>
      <c r="AF1110" s="10"/>
      <c r="AG1110" s="10"/>
      <c r="AH1110" s="10"/>
      <c r="AI1110" s="10"/>
    </row>
    <row r="1111" spans="1:35" ht="15" customHeight="1" x14ac:dyDescent="0.25">
      <c r="A1111" s="6">
        <v>3</v>
      </c>
      <c r="B1111" s="11" t="s">
        <v>75</v>
      </c>
      <c r="C1111" s="11" t="s">
        <v>76</v>
      </c>
      <c r="D1111" s="11" t="s">
        <v>86</v>
      </c>
      <c r="E1111" s="12">
        <v>16557</v>
      </c>
      <c r="F1111" s="13">
        <v>43935</v>
      </c>
      <c r="G1111" s="12">
        <v>43892</v>
      </c>
      <c r="H1111" s="11" t="s">
        <v>78</v>
      </c>
      <c r="I1111" s="14" t="s">
        <v>87</v>
      </c>
      <c r="J1111" s="11" t="s">
        <v>88</v>
      </c>
      <c r="K1111" s="11" t="s">
        <v>82</v>
      </c>
      <c r="L1111" s="14" t="s">
        <v>89</v>
      </c>
      <c r="M1111" s="11" t="s">
        <v>90</v>
      </c>
      <c r="N1111" s="15">
        <v>1.91</v>
      </c>
      <c r="O1111" s="15" t="str">
        <f>VLOOKUP(A1111,Result!A:D,2,FALSE)</f>
        <v>No</v>
      </c>
      <c r="P1111" s="15">
        <f>VLOOKUP(A1111,Result!A:D,4,FALSE)</f>
        <v>0.65999999999999992</v>
      </c>
      <c r="Q1111" s="16">
        <f>VLOOKUP(A1111,Result!A:D,3,FALSE)</f>
        <v>1.2849999999999999</v>
      </c>
      <c r="R1111" s="16">
        <f>VLOOKUP(A1111,Result!A:E,5,FALSE)</f>
        <v>0</v>
      </c>
      <c r="S1111" s="28">
        <f>P1111+Q1111+R1111</f>
        <v>1.9449999999999998</v>
      </c>
      <c r="T1111" s="32">
        <f t="shared" si="75"/>
        <v>835.24999999999989</v>
      </c>
      <c r="U1111" s="32">
        <f t="shared" si="76"/>
        <v>1264.2499999999998</v>
      </c>
      <c r="V1111" s="33">
        <f t="shared" si="77"/>
        <v>292.5</v>
      </c>
      <c r="W1111" s="34">
        <f t="shared" si="74"/>
        <v>1556.7499999999998</v>
      </c>
      <c r="X1111" s="10"/>
      <c r="Y1111" s="10"/>
      <c r="Z1111" s="10"/>
      <c r="AA1111" s="10"/>
      <c r="AB1111" s="10"/>
      <c r="AC1111" s="10"/>
      <c r="AD1111" s="10"/>
      <c r="AE1111" s="10"/>
      <c r="AF1111" s="10"/>
      <c r="AG1111" s="10"/>
      <c r="AH1111" s="10"/>
      <c r="AI1111" s="10"/>
    </row>
    <row r="1112" spans="1:35" ht="15" customHeight="1" x14ac:dyDescent="0.25">
      <c r="A1112" s="6">
        <v>4</v>
      </c>
      <c r="B1112" s="11" t="s">
        <v>75</v>
      </c>
      <c r="C1112" s="11" t="s">
        <v>76</v>
      </c>
      <c r="D1112" s="11" t="s">
        <v>91</v>
      </c>
      <c r="E1112" s="12">
        <v>15661</v>
      </c>
      <c r="F1112" s="13">
        <v>43935</v>
      </c>
      <c r="G1112" s="12">
        <v>43892</v>
      </c>
      <c r="H1112" s="11" t="s">
        <v>78</v>
      </c>
      <c r="I1112" s="14" t="s">
        <v>92</v>
      </c>
      <c r="J1112" s="11" t="s">
        <v>80</v>
      </c>
      <c r="K1112" s="11" t="s">
        <v>82</v>
      </c>
      <c r="L1112" s="14" t="s">
        <v>93</v>
      </c>
      <c r="M1112" s="11" t="s">
        <v>94</v>
      </c>
      <c r="N1112" s="15">
        <v>1.62</v>
      </c>
      <c r="O1112" s="15" t="str">
        <f>VLOOKUP(A1112,Result!A:D,2,FALSE)</f>
        <v>No</v>
      </c>
      <c r="P1112" s="15">
        <f>VLOOKUP(A1112,Result!A:D,4,FALSE)</f>
        <v>0</v>
      </c>
      <c r="Q1112" s="16">
        <f>VLOOKUP(A1112,Result!A:D,3,FALSE)</f>
        <v>1.27</v>
      </c>
      <c r="R1112" s="16">
        <f>VLOOKUP(A1112,Result!A:E,5,FALSE)</f>
        <v>0</v>
      </c>
      <c r="S1112" s="28">
        <f>P1112+Q1112+R1112</f>
        <v>1.27</v>
      </c>
      <c r="T1112" s="32">
        <f t="shared" si="75"/>
        <v>825.49999999999989</v>
      </c>
      <c r="U1112" s="32">
        <f t="shared" si="76"/>
        <v>825.49999999999989</v>
      </c>
      <c r="V1112" s="33">
        <f t="shared" si="77"/>
        <v>292.5</v>
      </c>
      <c r="W1112" s="34">
        <f t="shared" si="74"/>
        <v>1118</v>
      </c>
      <c r="X1112" s="10"/>
      <c r="Y1112" s="10"/>
      <c r="Z1112" s="10"/>
      <c r="AA1112" s="10"/>
      <c r="AB1112" s="10"/>
      <c r="AC1112" s="10"/>
      <c r="AD1112" s="10"/>
      <c r="AE1112" s="10"/>
      <c r="AF1112" s="10"/>
      <c r="AG1112" s="10"/>
      <c r="AH1112" s="10"/>
      <c r="AI1112" s="10"/>
    </row>
    <row r="1113" spans="1:35" ht="15" customHeight="1" x14ac:dyDescent="0.25">
      <c r="A1113" s="6">
        <v>5</v>
      </c>
      <c r="B1113" s="11" t="s">
        <v>75</v>
      </c>
      <c r="C1113" s="11" t="s">
        <v>76</v>
      </c>
      <c r="D1113" s="11" t="s">
        <v>95</v>
      </c>
      <c r="E1113" s="12">
        <v>14443</v>
      </c>
      <c r="F1113" s="17">
        <v>43935</v>
      </c>
      <c r="G1113" s="12">
        <v>43875</v>
      </c>
      <c r="H1113" s="11" t="s">
        <v>78</v>
      </c>
      <c r="I1113" s="14" t="s">
        <v>96</v>
      </c>
      <c r="J1113" s="11" t="s">
        <v>97</v>
      </c>
      <c r="K1113" s="11" t="s">
        <v>82</v>
      </c>
      <c r="L1113" s="14" t="s">
        <v>98</v>
      </c>
      <c r="M1113" s="11" t="s">
        <v>99</v>
      </c>
      <c r="N1113" s="15">
        <v>2.78</v>
      </c>
      <c r="O1113" s="15" t="str">
        <f>VLOOKUP(A1113,Result!A:D,2,FALSE)</f>
        <v>No</v>
      </c>
      <c r="P1113" s="15">
        <f>VLOOKUP(A1113,Result!A:D,4,FALSE)</f>
        <v>1.071</v>
      </c>
      <c r="Q1113" s="16">
        <f>VLOOKUP(A1113,Result!A:D,3,FALSE)</f>
        <v>1.0229999999999999</v>
      </c>
      <c r="R1113" s="16">
        <f>VLOOKUP(A1113,Result!A:E,5,FALSE)</f>
        <v>0</v>
      </c>
      <c r="S1113" s="28">
        <f>P1113+Q1113+R1113</f>
        <v>2.0939999999999999</v>
      </c>
      <c r="T1113" s="32">
        <f t="shared" si="75"/>
        <v>664.94999999999982</v>
      </c>
      <c r="U1113" s="32">
        <f t="shared" si="76"/>
        <v>1361.0999999999997</v>
      </c>
      <c r="V1113" s="33">
        <f t="shared" si="77"/>
        <v>292.5</v>
      </c>
      <c r="W1113" s="34">
        <f t="shared" si="74"/>
        <v>1653.5999999999997</v>
      </c>
      <c r="X1113" s="10"/>
      <c r="Y1113" s="10"/>
      <c r="Z1113" s="10"/>
      <c r="AA1113" s="10"/>
      <c r="AB1113" s="10"/>
      <c r="AC1113" s="10"/>
      <c r="AD1113" s="10"/>
      <c r="AE1113" s="10"/>
      <c r="AF1113" s="10"/>
      <c r="AG1113" s="10"/>
      <c r="AH1113" s="10"/>
      <c r="AI1113" s="10"/>
    </row>
    <row r="1114" spans="1:35" ht="15" customHeight="1" x14ac:dyDescent="0.25">
      <c r="A1114" s="6">
        <v>6</v>
      </c>
      <c r="B1114" s="11" t="s">
        <v>75</v>
      </c>
      <c r="C1114" s="11" t="s">
        <v>76</v>
      </c>
      <c r="D1114" s="11" t="s">
        <v>100</v>
      </c>
      <c r="E1114" s="12">
        <v>12681</v>
      </c>
      <c r="F1114" s="17">
        <v>43935</v>
      </c>
      <c r="G1114" s="12">
        <v>43875</v>
      </c>
      <c r="H1114" s="11" t="s">
        <v>78</v>
      </c>
      <c r="I1114" s="14" t="s">
        <v>101</v>
      </c>
      <c r="J1114" s="11" t="s">
        <v>80</v>
      </c>
      <c r="K1114" s="11" t="s">
        <v>82</v>
      </c>
      <c r="L1114" s="14" t="s">
        <v>82</v>
      </c>
      <c r="M1114" s="11" t="s">
        <v>102</v>
      </c>
      <c r="N1114" s="15">
        <v>1.31</v>
      </c>
      <c r="O1114" s="15" t="str">
        <f>VLOOKUP(A1114,Result!A:D,2,FALSE)</f>
        <v>No</v>
      </c>
      <c r="P1114" s="15">
        <f>VLOOKUP(A1114,Result!A:D,4,FALSE)</f>
        <v>0.33500000000000002</v>
      </c>
      <c r="Q1114" s="16">
        <f>VLOOKUP(A1114,Result!A:D,3,FALSE)</f>
        <v>0</v>
      </c>
      <c r="R1114" s="16">
        <f>VLOOKUP(A1114,Result!A:E,5,FALSE)</f>
        <v>0</v>
      </c>
      <c r="S1114" s="28">
        <f>P1114+Q1114+R1114</f>
        <v>0.33500000000000002</v>
      </c>
      <c r="T1114" s="32">
        <f t="shared" si="75"/>
        <v>0</v>
      </c>
      <c r="U1114" s="32">
        <f t="shared" si="76"/>
        <v>217.75</v>
      </c>
      <c r="V1114" s="33">
        <f t="shared" si="77"/>
        <v>292.5</v>
      </c>
      <c r="W1114" s="34">
        <f t="shared" si="74"/>
        <v>510.25</v>
      </c>
      <c r="X1114" s="10"/>
      <c r="Y1114" s="10"/>
      <c r="Z1114" s="10"/>
      <c r="AA1114" s="10"/>
      <c r="AB1114" s="10"/>
      <c r="AC1114" s="10"/>
      <c r="AD1114" s="10"/>
      <c r="AE1114" s="10"/>
      <c r="AF1114" s="10"/>
      <c r="AG1114" s="10"/>
      <c r="AH1114" s="10"/>
      <c r="AI1114" s="10"/>
    </row>
    <row r="1115" spans="1:35" ht="15" customHeight="1" x14ac:dyDescent="0.25">
      <c r="A1115" s="6">
        <v>7</v>
      </c>
      <c r="B1115" s="11" t="s">
        <v>75</v>
      </c>
      <c r="C1115" s="11" t="s">
        <v>76</v>
      </c>
      <c r="D1115" s="11" t="s">
        <v>103</v>
      </c>
      <c r="E1115" s="12">
        <v>16520</v>
      </c>
      <c r="F1115" s="17">
        <v>43936</v>
      </c>
      <c r="G1115" s="12">
        <v>43873</v>
      </c>
      <c r="H1115" s="11" t="s">
        <v>78</v>
      </c>
      <c r="I1115" s="14" t="s">
        <v>104</v>
      </c>
      <c r="J1115" s="11" t="s">
        <v>80</v>
      </c>
      <c r="K1115" s="11" t="s">
        <v>82</v>
      </c>
      <c r="L1115" s="14" t="s">
        <v>82</v>
      </c>
      <c r="M1115" s="11" t="s">
        <v>105</v>
      </c>
      <c r="N1115" s="15">
        <v>0.72</v>
      </c>
      <c r="O1115" s="15" t="str">
        <f>VLOOKUP(A1115,Result!A:D,2,FALSE)</f>
        <v>No</v>
      </c>
      <c r="P1115" s="15">
        <f>VLOOKUP(A1115,Result!A:D,4,FALSE)</f>
        <v>0.64200000000000002</v>
      </c>
      <c r="Q1115" s="16">
        <f>VLOOKUP(A1115,Result!A:D,3,FALSE)</f>
        <v>0</v>
      </c>
      <c r="R1115" s="16">
        <f>VLOOKUP(A1115,Result!A:E,5,FALSE)</f>
        <v>0</v>
      </c>
      <c r="S1115" s="28">
        <f>P1115+Q1115+R1115</f>
        <v>0.64200000000000002</v>
      </c>
      <c r="T1115" s="32">
        <f t="shared" si="75"/>
        <v>0</v>
      </c>
      <c r="U1115" s="32">
        <f t="shared" si="76"/>
        <v>417.3</v>
      </c>
      <c r="V1115" s="33">
        <f t="shared" si="77"/>
        <v>292.5</v>
      </c>
      <c r="W1115" s="34">
        <f t="shared" si="74"/>
        <v>709.8</v>
      </c>
      <c r="X1115" s="10"/>
      <c r="Y1115" s="10"/>
      <c r="Z1115" s="10"/>
      <c r="AA1115" s="10"/>
      <c r="AB1115" s="10"/>
      <c r="AC1115" s="10"/>
      <c r="AD1115" s="10"/>
      <c r="AE1115" s="10"/>
      <c r="AF1115" s="10"/>
      <c r="AG1115" s="10"/>
      <c r="AH1115" s="10"/>
      <c r="AI1115" s="10"/>
    </row>
    <row r="1116" spans="1:35" ht="15" customHeight="1" x14ac:dyDescent="0.25">
      <c r="A1116" s="6">
        <v>10</v>
      </c>
      <c r="B1116" s="11" t="s">
        <v>75</v>
      </c>
      <c r="C1116" s="11" t="s">
        <v>76</v>
      </c>
      <c r="D1116" s="11" t="s">
        <v>117</v>
      </c>
      <c r="E1116" s="12">
        <v>11429</v>
      </c>
      <c r="F1116" s="17">
        <v>43938</v>
      </c>
      <c r="G1116" s="12">
        <v>43875</v>
      </c>
      <c r="H1116" s="11" t="s">
        <v>78</v>
      </c>
      <c r="I1116" s="14" t="s">
        <v>92</v>
      </c>
      <c r="J1116" s="11" t="s">
        <v>80</v>
      </c>
      <c r="K1116" s="11" t="s">
        <v>82</v>
      </c>
      <c r="L1116" s="14" t="s">
        <v>118</v>
      </c>
      <c r="M1116" s="11" t="s">
        <v>119</v>
      </c>
      <c r="N1116" s="15">
        <v>0</v>
      </c>
      <c r="O1116" s="15" t="str">
        <f>VLOOKUP(A1116,Result!A:D,2,FALSE)</f>
        <v>No</v>
      </c>
      <c r="P1116" s="15">
        <f>VLOOKUP(A1116,Result!A:D,4,FALSE)</f>
        <v>0</v>
      </c>
      <c r="Q1116" s="16">
        <f>VLOOKUP(A1116,Result!A:D,3,FALSE)</f>
        <v>0.35299999999999998</v>
      </c>
      <c r="R1116" s="16">
        <f>VLOOKUP(A1116,Result!A:E,5,FALSE)</f>
        <v>0</v>
      </c>
      <c r="S1116" s="28">
        <f>P1116+Q1116+R1116</f>
        <v>0.35299999999999998</v>
      </c>
      <c r="T1116" s="32">
        <f t="shared" si="75"/>
        <v>229.45</v>
      </c>
      <c r="U1116" s="32">
        <f t="shared" si="76"/>
        <v>229.45</v>
      </c>
      <c r="V1116" s="33">
        <f t="shared" si="77"/>
        <v>292.5</v>
      </c>
      <c r="W1116" s="34">
        <f t="shared" si="74"/>
        <v>521.95000000000005</v>
      </c>
      <c r="X1116" s="10"/>
      <c r="Y1116" s="10"/>
      <c r="Z1116" s="10"/>
      <c r="AA1116" s="10"/>
      <c r="AB1116" s="10"/>
      <c r="AC1116" s="10"/>
      <c r="AD1116" s="10"/>
      <c r="AE1116" s="10"/>
      <c r="AF1116" s="10"/>
      <c r="AG1116" s="10"/>
      <c r="AH1116" s="10"/>
      <c r="AI1116" s="10"/>
    </row>
    <row r="1117" spans="1:35" ht="15" customHeight="1" x14ac:dyDescent="0.25">
      <c r="A1117" s="6">
        <v>11</v>
      </c>
      <c r="B1117" s="11" t="s">
        <v>75</v>
      </c>
      <c r="C1117" s="11" t="s">
        <v>76</v>
      </c>
      <c r="D1117" s="11" t="s">
        <v>120</v>
      </c>
      <c r="E1117" s="12">
        <v>17756</v>
      </c>
      <c r="F1117" s="17">
        <v>43941</v>
      </c>
      <c r="G1117" s="12">
        <v>43878</v>
      </c>
      <c r="H1117" s="11" t="s">
        <v>78</v>
      </c>
      <c r="I1117" s="14" t="s">
        <v>121</v>
      </c>
      <c r="J1117" s="11" t="s">
        <v>80</v>
      </c>
      <c r="K1117" s="11" t="s">
        <v>82</v>
      </c>
      <c r="L1117" s="14" t="s">
        <v>122</v>
      </c>
      <c r="M1117" s="11" t="s">
        <v>123</v>
      </c>
      <c r="N1117" s="15">
        <v>1.67</v>
      </c>
      <c r="O1117" s="15" t="str">
        <f>VLOOKUP(A1117,Result!A:D,2,FALSE)</f>
        <v>No</v>
      </c>
      <c r="P1117" s="15">
        <f>VLOOKUP(A1117,Result!A:D,4,FALSE)</f>
        <v>0.307</v>
      </c>
      <c r="Q1117" s="16">
        <f>VLOOKUP(A1117,Result!A:D,3,FALSE)</f>
        <v>0.72099999999999997</v>
      </c>
      <c r="R1117" s="16">
        <f>VLOOKUP(A1117,Result!A:E,5,FALSE)</f>
        <v>0</v>
      </c>
      <c r="S1117" s="28">
        <f>P1117+Q1117+R1117</f>
        <v>1.028</v>
      </c>
      <c r="T1117" s="32">
        <f t="shared" si="75"/>
        <v>468.64999999999992</v>
      </c>
      <c r="U1117" s="32">
        <f t="shared" si="76"/>
        <v>668.2</v>
      </c>
      <c r="V1117" s="33">
        <f t="shared" si="77"/>
        <v>292.5</v>
      </c>
      <c r="W1117" s="34">
        <f t="shared" si="74"/>
        <v>960.7</v>
      </c>
      <c r="X1117" s="10"/>
      <c r="Y1117" s="10"/>
      <c r="Z1117" s="10"/>
      <c r="AA1117" s="10"/>
      <c r="AB1117" s="10"/>
      <c r="AC1117" s="10"/>
      <c r="AD1117" s="10"/>
      <c r="AE1117" s="10"/>
      <c r="AF1117" s="10"/>
      <c r="AG1117" s="10"/>
      <c r="AH1117" s="10"/>
      <c r="AI1117" s="10"/>
    </row>
    <row r="1118" spans="1:35" ht="15" customHeight="1" x14ac:dyDescent="0.25">
      <c r="A1118" s="6">
        <v>12</v>
      </c>
      <c r="B1118" s="11" t="s">
        <v>75</v>
      </c>
      <c r="C1118" s="11" t="s">
        <v>76</v>
      </c>
      <c r="D1118" s="11" t="s">
        <v>124</v>
      </c>
      <c r="E1118" s="12">
        <v>18486</v>
      </c>
      <c r="F1118" s="17">
        <v>43941</v>
      </c>
      <c r="G1118" s="12">
        <v>43875</v>
      </c>
      <c r="H1118" s="11" t="s">
        <v>78</v>
      </c>
      <c r="I1118" s="14" t="s">
        <v>125</v>
      </c>
      <c r="J1118" s="11" t="s">
        <v>80</v>
      </c>
      <c r="K1118" s="11"/>
      <c r="L1118" s="14" t="s">
        <v>82</v>
      </c>
      <c r="M1118" s="11" t="s">
        <v>126</v>
      </c>
      <c r="N1118" s="15">
        <v>1.55</v>
      </c>
      <c r="O1118" s="15" t="str">
        <f>VLOOKUP(A1118,Result!A:D,2,FALSE)</f>
        <v>No</v>
      </c>
      <c r="P1118" s="15">
        <f>VLOOKUP(A1118,Result!A:D,4,FALSE)</f>
        <v>1.3180000000000001</v>
      </c>
      <c r="Q1118" s="16">
        <f>VLOOKUP(A1118,Result!A:D,3,FALSE)</f>
        <v>0</v>
      </c>
      <c r="R1118" s="16">
        <f>VLOOKUP(A1118,Result!A:E,5,FALSE)</f>
        <v>0</v>
      </c>
      <c r="S1118" s="28">
        <f>P1118+Q1118+R1118</f>
        <v>1.3180000000000001</v>
      </c>
      <c r="T1118" s="32">
        <f t="shared" si="75"/>
        <v>0</v>
      </c>
      <c r="U1118" s="32">
        <f t="shared" si="76"/>
        <v>856.69999999999993</v>
      </c>
      <c r="V1118" s="33">
        <f t="shared" si="77"/>
        <v>292.5</v>
      </c>
      <c r="W1118" s="34">
        <f t="shared" si="74"/>
        <v>1149.1999999999998</v>
      </c>
      <c r="X1118" s="10"/>
      <c r="Y1118" s="10"/>
      <c r="Z1118" s="10"/>
      <c r="AA1118" s="10"/>
      <c r="AB1118" s="10"/>
      <c r="AC1118" s="10"/>
      <c r="AD1118" s="10"/>
      <c r="AE1118" s="10"/>
      <c r="AF1118" s="10"/>
      <c r="AG1118" s="10"/>
      <c r="AH1118" s="10"/>
      <c r="AI1118" s="10"/>
    </row>
    <row r="1119" spans="1:35" ht="15" customHeight="1" x14ac:dyDescent="0.25">
      <c r="A1119" s="6">
        <v>14</v>
      </c>
      <c r="B1119" s="11" t="s">
        <v>75</v>
      </c>
      <c r="C1119" s="11" t="s">
        <v>76</v>
      </c>
      <c r="D1119" s="11" t="s">
        <v>130</v>
      </c>
      <c r="E1119" s="12">
        <v>17424</v>
      </c>
      <c r="F1119" s="17">
        <v>43944</v>
      </c>
      <c r="G1119" s="12">
        <v>43892</v>
      </c>
      <c r="H1119" s="11" t="s">
        <v>78</v>
      </c>
      <c r="I1119" s="14" t="s">
        <v>131</v>
      </c>
      <c r="J1119" s="11" t="s">
        <v>80</v>
      </c>
      <c r="K1119" s="11" t="s">
        <v>82</v>
      </c>
      <c r="L1119" s="14"/>
      <c r="M1119" s="11" t="s">
        <v>132</v>
      </c>
      <c r="N1119" s="15">
        <v>0.62</v>
      </c>
      <c r="O1119" s="15" t="str">
        <f>VLOOKUP(A1119,Result!A:D,2,FALSE)</f>
        <v>No</v>
      </c>
      <c r="P1119" s="15">
        <f>VLOOKUP(A1119,Result!A:D,4,FALSE)</f>
        <v>0.33500000000000002</v>
      </c>
      <c r="Q1119" s="16">
        <f>VLOOKUP(A1119,Result!A:D,3,FALSE)</f>
        <v>0</v>
      </c>
      <c r="R1119" s="16">
        <f>VLOOKUP(A1119,Result!A:E,5,FALSE)</f>
        <v>0</v>
      </c>
      <c r="S1119" s="28">
        <f>P1119+Q1119+R1119</f>
        <v>0.33500000000000002</v>
      </c>
      <c r="T1119" s="32">
        <f t="shared" si="75"/>
        <v>0</v>
      </c>
      <c r="U1119" s="32">
        <f t="shared" si="76"/>
        <v>217.75</v>
      </c>
      <c r="V1119" s="33">
        <f t="shared" si="77"/>
        <v>292.5</v>
      </c>
      <c r="W1119" s="34">
        <f t="shared" si="74"/>
        <v>510.25</v>
      </c>
      <c r="X1119" s="10"/>
      <c r="Y1119" s="10"/>
      <c r="Z1119" s="10"/>
      <c r="AA1119" s="10"/>
      <c r="AB1119" s="10"/>
      <c r="AC1119" s="10"/>
      <c r="AD1119" s="10"/>
      <c r="AE1119" s="10"/>
      <c r="AF1119" s="10"/>
      <c r="AG1119" s="10"/>
      <c r="AH1119" s="10"/>
      <c r="AI1119" s="10"/>
    </row>
    <row r="1120" spans="1:35" ht="15" customHeight="1" x14ac:dyDescent="0.25">
      <c r="A1120" s="6">
        <v>16</v>
      </c>
      <c r="B1120" s="11" t="s">
        <v>75</v>
      </c>
      <c r="C1120" s="11" t="s">
        <v>76</v>
      </c>
      <c r="D1120" s="11" t="s">
        <v>135</v>
      </c>
      <c r="E1120" s="12">
        <v>17536</v>
      </c>
      <c r="F1120" s="17">
        <v>43948</v>
      </c>
      <c r="G1120" s="12">
        <v>43873</v>
      </c>
      <c r="H1120" s="11" t="s">
        <v>108</v>
      </c>
      <c r="I1120" s="14" t="s">
        <v>136</v>
      </c>
      <c r="J1120" s="11" t="s">
        <v>80</v>
      </c>
      <c r="K1120" s="11" t="s">
        <v>82</v>
      </c>
      <c r="L1120" s="14" t="s">
        <v>82</v>
      </c>
      <c r="M1120" s="11" t="s">
        <v>137</v>
      </c>
      <c r="N1120" s="15">
        <v>1.71</v>
      </c>
      <c r="O1120" s="15" t="str">
        <f>VLOOKUP(A1120,Result!A:D,2,FALSE)</f>
        <v>No</v>
      </c>
      <c r="P1120" s="15">
        <f>VLOOKUP(A1120,Result!A:D,4,FALSE)</f>
        <v>0.106</v>
      </c>
      <c r="Q1120" s="16">
        <f>VLOOKUP(A1120,Result!A:D,3,FALSE)</f>
        <v>0</v>
      </c>
      <c r="R1120" s="16">
        <f>VLOOKUP(A1120,Result!A:E,5,FALSE)</f>
        <v>0</v>
      </c>
      <c r="S1120" s="28">
        <f>P1120+Q1120+R1120</f>
        <v>0.106</v>
      </c>
      <c r="T1120" s="32">
        <f t="shared" si="75"/>
        <v>0</v>
      </c>
      <c r="U1120" s="32">
        <f t="shared" si="76"/>
        <v>68.899999999999991</v>
      </c>
      <c r="V1120" s="33">
        <f t="shared" si="77"/>
        <v>292.5</v>
      </c>
      <c r="W1120" s="34">
        <f t="shared" si="74"/>
        <v>361.4</v>
      </c>
      <c r="X1120" s="10"/>
      <c r="Y1120" s="10"/>
      <c r="Z1120" s="10"/>
      <c r="AA1120" s="10"/>
      <c r="AB1120" s="10"/>
      <c r="AC1120" s="10"/>
      <c r="AD1120" s="10"/>
      <c r="AE1120" s="10"/>
      <c r="AF1120" s="10"/>
      <c r="AG1120" s="10"/>
      <c r="AH1120" s="10"/>
      <c r="AI1120" s="10"/>
    </row>
    <row r="1121" spans="1:35" ht="15" customHeight="1" x14ac:dyDescent="0.25">
      <c r="A1121" s="6">
        <v>18</v>
      </c>
      <c r="B1121" s="11" t="s">
        <v>75</v>
      </c>
      <c r="C1121" s="11" t="s">
        <v>76</v>
      </c>
      <c r="D1121" s="11" t="s">
        <v>140</v>
      </c>
      <c r="E1121" s="12">
        <v>22584</v>
      </c>
      <c r="F1121" s="13">
        <v>43949</v>
      </c>
      <c r="G1121" s="12">
        <v>43900</v>
      </c>
      <c r="H1121" s="11" t="s">
        <v>78</v>
      </c>
      <c r="I1121" s="14" t="s">
        <v>141</v>
      </c>
      <c r="J1121" s="11" t="s">
        <v>142</v>
      </c>
      <c r="K1121" s="11" t="s">
        <v>143</v>
      </c>
      <c r="L1121" s="14" t="s">
        <v>144</v>
      </c>
      <c r="M1121" s="11" t="s">
        <v>145</v>
      </c>
      <c r="N1121" s="15">
        <v>1.43</v>
      </c>
      <c r="O1121" s="15" t="str">
        <f>VLOOKUP(A1121,Result!A:D,2,FALSE)</f>
        <v>No</v>
      </c>
      <c r="P1121" s="15">
        <f>VLOOKUP(A1121,Result!A:D,4,FALSE)</f>
        <v>1.2509999999999999</v>
      </c>
      <c r="Q1121" s="16">
        <f>VLOOKUP(A1121,Result!A:D,3,FALSE)</f>
        <v>0.67799999999999994</v>
      </c>
      <c r="R1121" s="16">
        <f>VLOOKUP(A1121,Result!A:E,5,FALSE)</f>
        <v>0</v>
      </c>
      <c r="S1121" s="28">
        <f>P1121+Q1121+R1121</f>
        <v>1.9289999999999998</v>
      </c>
      <c r="T1121" s="32">
        <f t="shared" si="75"/>
        <v>440.69999999999993</v>
      </c>
      <c r="U1121" s="32">
        <f t="shared" si="76"/>
        <v>1253.8499999999999</v>
      </c>
      <c r="V1121" s="33">
        <f t="shared" si="77"/>
        <v>292.5</v>
      </c>
      <c r="W1121" s="34">
        <f t="shared" si="74"/>
        <v>1546.35</v>
      </c>
      <c r="X1121" s="10"/>
      <c r="Y1121" s="10"/>
      <c r="Z1121" s="10"/>
      <c r="AA1121" s="10"/>
      <c r="AB1121" s="10"/>
      <c r="AC1121" s="10"/>
      <c r="AD1121" s="10"/>
      <c r="AE1121" s="10"/>
      <c r="AF1121" s="10"/>
      <c r="AG1121" s="10"/>
      <c r="AH1121" s="10"/>
      <c r="AI1121" s="10"/>
    </row>
    <row r="1122" spans="1:35" ht="15" customHeight="1" x14ac:dyDescent="0.25">
      <c r="A1122" s="6">
        <v>19</v>
      </c>
      <c r="B1122" s="11" t="s">
        <v>75</v>
      </c>
      <c r="C1122" s="11" t="s">
        <v>76</v>
      </c>
      <c r="D1122" s="11" t="s">
        <v>146</v>
      </c>
      <c r="E1122" s="12">
        <v>16352</v>
      </c>
      <c r="F1122" s="13">
        <v>43950</v>
      </c>
      <c r="G1122" s="12">
        <v>43847</v>
      </c>
      <c r="H1122" s="11" t="s">
        <v>78</v>
      </c>
      <c r="I1122" s="14" t="s">
        <v>147</v>
      </c>
      <c r="J1122" s="11" t="s">
        <v>80</v>
      </c>
      <c r="K1122" s="11" t="s">
        <v>82</v>
      </c>
      <c r="L1122" s="14" t="s">
        <v>148</v>
      </c>
      <c r="M1122" s="11" t="s">
        <v>149</v>
      </c>
      <c r="N1122" s="15">
        <v>1.67</v>
      </c>
      <c r="O1122" s="15" t="str">
        <f>VLOOKUP(A1122,Result!A:D,2,FALSE)</f>
        <v>No</v>
      </c>
      <c r="P1122" s="15">
        <f>VLOOKUP(A1122,Result!A:D,4,FALSE)</f>
        <v>0.25900000000000001</v>
      </c>
      <c r="Q1122" s="16">
        <f>VLOOKUP(A1122,Result!A:D,3,FALSE)</f>
        <v>0.99299999999999999</v>
      </c>
      <c r="R1122" s="16">
        <f>VLOOKUP(A1122,Result!A:E,5,FALSE)</f>
        <v>0</v>
      </c>
      <c r="S1122" s="28">
        <f>P1122+Q1122+R1122</f>
        <v>1.252</v>
      </c>
      <c r="T1122" s="32">
        <f t="shared" si="75"/>
        <v>645.44999999999993</v>
      </c>
      <c r="U1122" s="32">
        <f t="shared" si="76"/>
        <v>813.8</v>
      </c>
      <c r="V1122" s="33">
        <f t="shared" si="77"/>
        <v>292.5</v>
      </c>
      <c r="W1122" s="34">
        <f t="shared" si="74"/>
        <v>1106.3</v>
      </c>
      <c r="X1122" s="10"/>
      <c r="Y1122" s="10"/>
      <c r="Z1122" s="10"/>
      <c r="AA1122" s="10"/>
      <c r="AB1122" s="10"/>
      <c r="AC1122" s="10"/>
      <c r="AD1122" s="10"/>
      <c r="AE1122" s="10"/>
      <c r="AF1122" s="10"/>
      <c r="AG1122" s="10"/>
      <c r="AH1122" s="10"/>
      <c r="AI1122" s="10"/>
    </row>
    <row r="1123" spans="1:35" ht="15" customHeight="1" x14ac:dyDescent="0.25">
      <c r="A1123" s="6">
        <v>24</v>
      </c>
      <c r="B1123" s="11" t="s">
        <v>75</v>
      </c>
      <c r="C1123" s="11" t="s">
        <v>76</v>
      </c>
      <c r="D1123" s="11" t="s">
        <v>169</v>
      </c>
      <c r="E1123" s="12">
        <v>19028</v>
      </c>
      <c r="F1123" s="17">
        <v>43951</v>
      </c>
      <c r="G1123" s="12">
        <v>43875</v>
      </c>
      <c r="H1123" s="11" t="s">
        <v>78</v>
      </c>
      <c r="I1123" s="14" t="s">
        <v>170</v>
      </c>
      <c r="J1123" s="11" t="s">
        <v>80</v>
      </c>
      <c r="K1123" s="11" t="s">
        <v>82</v>
      </c>
      <c r="L1123" s="14" t="s">
        <v>82</v>
      </c>
      <c r="M1123" s="11" t="s">
        <v>171</v>
      </c>
      <c r="N1123" s="15">
        <v>0</v>
      </c>
      <c r="O1123" s="15" t="str">
        <f>VLOOKUP(A1123,Result!A:D,2,FALSE)</f>
        <v>No</v>
      </c>
      <c r="P1123" s="15">
        <f>VLOOKUP(A1123,Result!A:D,4,FALSE)</f>
        <v>0.36799999999999999</v>
      </c>
      <c r="Q1123" s="16">
        <f>VLOOKUP(A1123,Result!A:D,3,FALSE)</f>
        <v>0</v>
      </c>
      <c r="R1123" s="16">
        <f>VLOOKUP(A1123,Result!A:E,5,FALSE)</f>
        <v>0</v>
      </c>
      <c r="S1123" s="28">
        <f>P1123+Q1123+R1123</f>
        <v>0.36799999999999999</v>
      </c>
      <c r="T1123" s="32">
        <f t="shared" si="75"/>
        <v>0</v>
      </c>
      <c r="U1123" s="32">
        <f t="shared" si="76"/>
        <v>239.19999999999996</v>
      </c>
      <c r="V1123" s="33">
        <f t="shared" si="77"/>
        <v>292.5</v>
      </c>
      <c r="W1123" s="34">
        <f t="shared" si="74"/>
        <v>531.69999999999993</v>
      </c>
      <c r="X1123" s="10"/>
      <c r="Y1123" s="10"/>
      <c r="Z1123" s="10"/>
      <c r="AA1123" s="10"/>
      <c r="AB1123" s="10"/>
      <c r="AC1123" s="10"/>
      <c r="AD1123" s="10"/>
      <c r="AE1123" s="10"/>
      <c r="AF1123" s="10"/>
      <c r="AG1123" s="10"/>
      <c r="AH1123" s="10"/>
      <c r="AI1123" s="10"/>
    </row>
    <row r="1124" spans="1:35" ht="15" customHeight="1" x14ac:dyDescent="0.25">
      <c r="A1124" s="6">
        <v>25</v>
      </c>
      <c r="B1124" s="11" t="s">
        <v>75</v>
      </c>
      <c r="C1124" s="11" t="s">
        <v>76</v>
      </c>
      <c r="D1124" s="11" t="s">
        <v>172</v>
      </c>
      <c r="E1124" s="12">
        <v>19088</v>
      </c>
      <c r="F1124" s="17">
        <v>43955</v>
      </c>
      <c r="G1124" s="12">
        <v>43861</v>
      </c>
      <c r="H1124" s="11" t="s">
        <v>78</v>
      </c>
      <c r="I1124" s="14" t="s">
        <v>173</v>
      </c>
      <c r="J1124" s="11" t="s">
        <v>80</v>
      </c>
      <c r="K1124" s="11" t="s">
        <v>82</v>
      </c>
      <c r="L1124" s="14" t="s">
        <v>174</v>
      </c>
      <c r="M1124" s="11" t="s">
        <v>175</v>
      </c>
      <c r="N1124" s="15">
        <v>1.1200000000000001</v>
      </c>
      <c r="O1124" s="15" t="str">
        <f>VLOOKUP(A1124,Result!A:D,2,FALSE)</f>
        <v>No</v>
      </c>
      <c r="P1124" s="15">
        <f>VLOOKUP(A1124,Result!A:D,4,FALSE)</f>
        <v>0.41299999999999998</v>
      </c>
      <c r="Q1124" s="16">
        <f>VLOOKUP(A1124,Result!A:D,3,FALSE)</f>
        <v>1.27</v>
      </c>
      <c r="R1124" s="16">
        <f>VLOOKUP(A1124,Result!A:E,5,FALSE)</f>
        <v>0</v>
      </c>
      <c r="S1124" s="28">
        <f>P1124+Q1124+R1124</f>
        <v>1.6830000000000001</v>
      </c>
      <c r="T1124" s="32">
        <f t="shared" si="75"/>
        <v>825.49999999999989</v>
      </c>
      <c r="U1124" s="32">
        <f t="shared" si="76"/>
        <v>1093.95</v>
      </c>
      <c r="V1124" s="33">
        <f t="shared" si="77"/>
        <v>292.5</v>
      </c>
      <c r="W1124" s="34">
        <f t="shared" si="74"/>
        <v>1386.45</v>
      </c>
      <c r="X1124" s="10"/>
      <c r="Y1124" s="10"/>
      <c r="Z1124" s="10"/>
      <c r="AA1124" s="10"/>
      <c r="AB1124" s="10"/>
      <c r="AC1124" s="10"/>
      <c r="AD1124" s="10"/>
      <c r="AE1124" s="10"/>
      <c r="AF1124" s="10"/>
      <c r="AG1124" s="10"/>
      <c r="AH1124" s="10"/>
      <c r="AI1124" s="10"/>
    </row>
    <row r="1125" spans="1:35" ht="15" customHeight="1" x14ac:dyDescent="0.25">
      <c r="A1125" s="6">
        <v>28</v>
      </c>
      <c r="B1125" s="11" t="s">
        <v>75</v>
      </c>
      <c r="C1125" s="11" t="s">
        <v>76</v>
      </c>
      <c r="D1125" s="11" t="s">
        <v>183</v>
      </c>
      <c r="E1125" s="12">
        <v>16053</v>
      </c>
      <c r="F1125" s="17">
        <v>43962</v>
      </c>
      <c r="G1125" s="12">
        <v>43861</v>
      </c>
      <c r="H1125" s="11" t="s">
        <v>78</v>
      </c>
      <c r="I1125" s="14" t="s">
        <v>184</v>
      </c>
      <c r="J1125" s="11" t="s">
        <v>80</v>
      </c>
      <c r="K1125" s="11" t="s">
        <v>185</v>
      </c>
      <c r="L1125" s="14" t="s">
        <v>82</v>
      </c>
      <c r="M1125" s="11" t="s">
        <v>186</v>
      </c>
      <c r="N1125" s="15">
        <v>0.67</v>
      </c>
      <c r="O1125" s="15" t="str">
        <f>VLOOKUP(A1125,Result!A:D,2,FALSE)</f>
        <v>No</v>
      </c>
      <c r="P1125" s="15">
        <f>VLOOKUP(A1125,Result!A:D,4,FALSE)</f>
        <v>1.038</v>
      </c>
      <c r="Q1125" s="16">
        <f>VLOOKUP(A1125,Result!A:D,3,FALSE)</f>
        <v>0</v>
      </c>
      <c r="R1125" s="16">
        <f>VLOOKUP(A1125,Result!A:E,5,FALSE)</f>
        <v>0</v>
      </c>
      <c r="S1125" s="28">
        <f>P1125+Q1125+R1125</f>
        <v>1.038</v>
      </c>
      <c r="T1125" s="32">
        <f t="shared" si="75"/>
        <v>0</v>
      </c>
      <c r="U1125" s="32">
        <f t="shared" si="76"/>
        <v>674.69999999999993</v>
      </c>
      <c r="V1125" s="33">
        <f t="shared" si="77"/>
        <v>292.5</v>
      </c>
      <c r="W1125" s="34">
        <f t="shared" si="74"/>
        <v>967.19999999999993</v>
      </c>
      <c r="X1125" s="10"/>
      <c r="Y1125" s="10"/>
      <c r="Z1125" s="10"/>
      <c r="AA1125" s="10"/>
      <c r="AB1125" s="10"/>
      <c r="AC1125" s="10"/>
      <c r="AD1125" s="10"/>
      <c r="AE1125" s="10"/>
      <c r="AF1125" s="10"/>
      <c r="AG1125" s="10"/>
      <c r="AH1125" s="10"/>
      <c r="AI1125" s="10"/>
    </row>
    <row r="1126" spans="1:35" ht="15" customHeight="1" x14ac:dyDescent="0.25">
      <c r="A1126" s="6">
        <v>29</v>
      </c>
      <c r="B1126" s="11" t="s">
        <v>75</v>
      </c>
      <c r="C1126" s="11" t="s">
        <v>76</v>
      </c>
      <c r="D1126" s="11" t="s">
        <v>187</v>
      </c>
      <c r="E1126" s="12">
        <v>15391</v>
      </c>
      <c r="F1126" s="17">
        <v>43962</v>
      </c>
      <c r="G1126" s="12">
        <v>43861</v>
      </c>
      <c r="H1126" s="11" t="s">
        <v>78</v>
      </c>
      <c r="I1126" s="14" t="s">
        <v>188</v>
      </c>
      <c r="J1126" s="11" t="s">
        <v>80</v>
      </c>
      <c r="K1126" s="11" t="s">
        <v>82</v>
      </c>
      <c r="L1126" s="14" t="s">
        <v>189</v>
      </c>
      <c r="M1126" s="11" t="s">
        <v>190</v>
      </c>
      <c r="N1126" s="15">
        <v>0.7</v>
      </c>
      <c r="O1126" s="15" t="str">
        <f>VLOOKUP(A1126,Result!A:D,2,FALSE)</f>
        <v>No</v>
      </c>
      <c r="P1126" s="15">
        <f>VLOOKUP(A1126,Result!A:D,4,FALSE)</f>
        <v>0.28199999999999997</v>
      </c>
      <c r="Q1126" s="16">
        <f>VLOOKUP(A1126,Result!A:D,3,FALSE)</f>
        <v>0.30499999999999999</v>
      </c>
      <c r="R1126" s="16">
        <f>VLOOKUP(A1126,Result!A:E,5,FALSE)</f>
        <v>0</v>
      </c>
      <c r="S1126" s="28">
        <f>P1126+Q1126+R1126</f>
        <v>0.58699999999999997</v>
      </c>
      <c r="T1126" s="32">
        <f t="shared" si="75"/>
        <v>198.24999999999997</v>
      </c>
      <c r="U1126" s="32">
        <f t="shared" si="76"/>
        <v>381.55</v>
      </c>
      <c r="V1126" s="33">
        <f t="shared" si="77"/>
        <v>292.5</v>
      </c>
      <c r="W1126" s="34">
        <f t="shared" si="74"/>
        <v>674.05</v>
      </c>
      <c r="X1126" s="10"/>
      <c r="Y1126" s="10"/>
      <c r="Z1126" s="10"/>
      <c r="AA1126" s="10"/>
      <c r="AB1126" s="10"/>
      <c r="AC1126" s="10"/>
      <c r="AD1126" s="10"/>
      <c r="AE1126" s="10"/>
      <c r="AF1126" s="10"/>
      <c r="AG1126" s="10"/>
      <c r="AH1126" s="10"/>
      <c r="AI1126" s="10"/>
    </row>
    <row r="1127" spans="1:35" ht="15" customHeight="1" x14ac:dyDescent="0.25">
      <c r="A1127" s="6">
        <v>30</v>
      </c>
      <c r="B1127" s="11" t="s">
        <v>75</v>
      </c>
      <c r="C1127" s="11" t="s">
        <v>76</v>
      </c>
      <c r="D1127" s="11" t="s">
        <v>191</v>
      </c>
      <c r="E1127" s="12">
        <v>19393</v>
      </c>
      <c r="F1127" s="13">
        <v>43963</v>
      </c>
      <c r="G1127" s="12">
        <v>43861</v>
      </c>
      <c r="H1127" s="11" t="s">
        <v>78</v>
      </c>
      <c r="I1127" s="14" t="s">
        <v>97</v>
      </c>
      <c r="J1127" s="11" t="s">
        <v>97</v>
      </c>
      <c r="K1127" s="11" t="s">
        <v>82</v>
      </c>
      <c r="L1127" s="14" t="s">
        <v>192</v>
      </c>
      <c r="M1127" s="11" t="s">
        <v>82</v>
      </c>
      <c r="N1127" s="15">
        <v>0.46</v>
      </c>
      <c r="O1127" s="15" t="str">
        <f>VLOOKUP(A1127,Result!A:D,2,FALSE)</f>
        <v>No</v>
      </c>
      <c r="P1127" s="15">
        <f>VLOOKUP(A1127,Result!A:D,4,FALSE)</f>
        <v>0</v>
      </c>
      <c r="Q1127" s="16">
        <f>VLOOKUP(A1127,Result!A:D,3,FALSE)</f>
        <v>0.30499999999999999</v>
      </c>
      <c r="R1127" s="16">
        <f>VLOOKUP(A1127,Result!A:E,5,FALSE)</f>
        <v>0</v>
      </c>
      <c r="S1127" s="28">
        <f>P1127+Q1127+R1127</f>
        <v>0.30499999999999999</v>
      </c>
      <c r="T1127" s="32">
        <f t="shared" si="75"/>
        <v>198.24999999999997</v>
      </c>
      <c r="U1127" s="32">
        <f t="shared" si="76"/>
        <v>198.24999999999997</v>
      </c>
      <c r="V1127" s="33">
        <f t="shared" si="77"/>
        <v>292.5</v>
      </c>
      <c r="W1127" s="34">
        <f t="shared" si="74"/>
        <v>490.75</v>
      </c>
      <c r="X1127" s="10"/>
      <c r="Y1127" s="10"/>
      <c r="Z1127" s="10"/>
      <c r="AA1127" s="10"/>
      <c r="AB1127" s="10"/>
      <c r="AC1127" s="10"/>
      <c r="AD1127" s="10"/>
      <c r="AE1127" s="10"/>
      <c r="AF1127" s="10"/>
      <c r="AG1127" s="10"/>
      <c r="AH1127" s="10"/>
      <c r="AI1127" s="10"/>
    </row>
    <row r="1128" spans="1:35" ht="15" customHeight="1" x14ac:dyDescent="0.25">
      <c r="A1128" s="6">
        <v>31</v>
      </c>
      <c r="B1128" s="11" t="s">
        <v>75</v>
      </c>
      <c r="C1128" s="11" t="s">
        <v>76</v>
      </c>
      <c r="D1128" s="11" t="s">
        <v>193</v>
      </c>
      <c r="E1128" s="12">
        <v>19533</v>
      </c>
      <c r="F1128" s="13">
        <v>43966</v>
      </c>
      <c r="G1128" s="12">
        <v>43867</v>
      </c>
      <c r="H1128" s="11" t="s">
        <v>114</v>
      </c>
      <c r="I1128" s="14" t="s">
        <v>194</v>
      </c>
      <c r="J1128" s="11" t="s">
        <v>80</v>
      </c>
      <c r="K1128" s="11" t="s">
        <v>82</v>
      </c>
      <c r="L1128" s="14" t="s">
        <v>82</v>
      </c>
      <c r="M1128" s="11" t="s">
        <v>195</v>
      </c>
      <c r="N1128" s="15">
        <v>0.27</v>
      </c>
      <c r="O1128" s="15" t="str">
        <f>VLOOKUP(A1128,Result!A:D,2,FALSE)</f>
        <v>No</v>
      </c>
      <c r="P1128" s="15">
        <f>VLOOKUP(A1128,Result!A:D,4,FALSE)</f>
        <v>0.307</v>
      </c>
      <c r="Q1128" s="16">
        <f>VLOOKUP(A1128,Result!A:D,3,FALSE)</f>
        <v>0</v>
      </c>
      <c r="R1128" s="16">
        <f>VLOOKUP(A1128,Result!A:E,5,FALSE)</f>
        <v>0</v>
      </c>
      <c r="S1128" s="28">
        <f>P1128+Q1128+R1128</f>
        <v>0.307</v>
      </c>
      <c r="T1128" s="32">
        <f t="shared" si="75"/>
        <v>0</v>
      </c>
      <c r="U1128" s="32">
        <f t="shared" si="76"/>
        <v>199.54999999999998</v>
      </c>
      <c r="V1128" s="33">
        <f t="shared" si="77"/>
        <v>292.5</v>
      </c>
      <c r="W1128" s="34">
        <f t="shared" si="74"/>
        <v>492.04999999999995</v>
      </c>
      <c r="X1128" s="10"/>
      <c r="Y1128" s="10"/>
      <c r="Z1128" s="10"/>
      <c r="AA1128" s="10"/>
      <c r="AB1128" s="10"/>
      <c r="AC1128" s="10"/>
      <c r="AD1128" s="10"/>
      <c r="AE1128" s="10"/>
      <c r="AF1128" s="10"/>
      <c r="AG1128" s="10"/>
      <c r="AH1128" s="10"/>
      <c r="AI1128" s="10"/>
    </row>
    <row r="1129" spans="1:35" ht="15" customHeight="1" x14ac:dyDescent="0.25">
      <c r="A1129" s="6">
        <v>33</v>
      </c>
      <c r="B1129" s="11" t="s">
        <v>75</v>
      </c>
      <c r="C1129" s="11" t="s">
        <v>76</v>
      </c>
      <c r="D1129" s="11" t="s">
        <v>198</v>
      </c>
      <c r="E1129" s="12">
        <v>16892</v>
      </c>
      <c r="F1129" s="17">
        <v>43966</v>
      </c>
      <c r="G1129" s="12">
        <v>43873</v>
      </c>
      <c r="H1129" s="11" t="s">
        <v>78</v>
      </c>
      <c r="I1129" s="14" t="s">
        <v>199</v>
      </c>
      <c r="J1129" s="11" t="s">
        <v>97</v>
      </c>
      <c r="K1129" s="11" t="s">
        <v>82</v>
      </c>
      <c r="L1129" s="14" t="s">
        <v>200</v>
      </c>
      <c r="M1129" s="11"/>
      <c r="N1129" s="15">
        <v>0.37</v>
      </c>
      <c r="O1129" s="15" t="str">
        <f>VLOOKUP(A1129,Result!A:D,2,FALSE)</f>
        <v>No</v>
      </c>
      <c r="P1129" s="15">
        <f>VLOOKUP(A1129,Result!A:D,4,FALSE)</f>
        <v>0</v>
      </c>
      <c r="Q1129" s="16">
        <f>VLOOKUP(A1129,Result!A:D,3,FALSE)</f>
        <v>6.8000000000000005E-2</v>
      </c>
      <c r="R1129" s="16">
        <f>VLOOKUP(A1129,Result!A:E,5,FALSE)</f>
        <v>0</v>
      </c>
      <c r="S1129" s="28">
        <f>P1129+Q1129+R1129</f>
        <v>6.8000000000000005E-2</v>
      </c>
      <c r="T1129" s="32">
        <f t="shared" si="75"/>
        <v>44.199999999999996</v>
      </c>
      <c r="U1129" s="32">
        <f t="shared" si="76"/>
        <v>44.199999999999996</v>
      </c>
      <c r="V1129" s="33">
        <f t="shared" si="77"/>
        <v>292.5</v>
      </c>
      <c r="W1129" s="34">
        <f t="shared" si="74"/>
        <v>336.7</v>
      </c>
      <c r="X1129" s="10"/>
      <c r="Y1129" s="10"/>
      <c r="Z1129" s="10"/>
      <c r="AA1129" s="10"/>
      <c r="AB1129" s="10"/>
      <c r="AC1129" s="10"/>
      <c r="AD1129" s="10"/>
      <c r="AE1129" s="10"/>
      <c r="AF1129" s="10"/>
      <c r="AG1129" s="10"/>
      <c r="AH1129" s="10"/>
      <c r="AI1129" s="10"/>
    </row>
    <row r="1130" spans="1:35" ht="15" customHeight="1" x14ac:dyDescent="0.25">
      <c r="A1130" s="6">
        <v>35</v>
      </c>
      <c r="B1130" s="11" t="s">
        <v>75</v>
      </c>
      <c r="C1130" s="11" t="s">
        <v>76</v>
      </c>
      <c r="D1130" s="11" t="s">
        <v>202</v>
      </c>
      <c r="E1130" s="12">
        <v>15949</v>
      </c>
      <c r="F1130" s="17">
        <v>43970</v>
      </c>
      <c r="G1130" s="12">
        <v>43876</v>
      </c>
      <c r="H1130" s="11" t="s">
        <v>78</v>
      </c>
      <c r="I1130" s="14" t="s">
        <v>115</v>
      </c>
      <c r="J1130" s="11" t="s">
        <v>97</v>
      </c>
      <c r="K1130" s="11" t="s">
        <v>82</v>
      </c>
      <c r="L1130" s="14" t="s">
        <v>82</v>
      </c>
      <c r="M1130" s="11" t="s">
        <v>99</v>
      </c>
      <c r="N1130" s="15">
        <v>0</v>
      </c>
      <c r="O1130" s="15" t="str">
        <f>VLOOKUP(A1130,Result!A:D,2,FALSE)</f>
        <v>No</v>
      </c>
      <c r="P1130" s="15">
        <f>VLOOKUP(A1130,Result!A:D,4,FALSE)</f>
        <v>0</v>
      </c>
      <c r="Q1130" s="16">
        <f>VLOOKUP(A1130,Result!A:D,3,FALSE)</f>
        <v>0</v>
      </c>
      <c r="R1130" s="16">
        <f>VLOOKUP(A1130,Result!A:E,5,FALSE)</f>
        <v>0</v>
      </c>
      <c r="S1130" s="28">
        <f>P1130+Q1130+R1130</f>
        <v>0</v>
      </c>
      <c r="T1130" s="32">
        <f t="shared" si="75"/>
        <v>0</v>
      </c>
      <c r="U1130" s="32">
        <f t="shared" si="76"/>
        <v>0</v>
      </c>
      <c r="V1130" s="33">
        <f t="shared" si="77"/>
        <v>292.5</v>
      </c>
      <c r="W1130" s="34">
        <f t="shared" si="74"/>
        <v>292.5</v>
      </c>
      <c r="X1130" s="10"/>
      <c r="Y1130" s="10"/>
      <c r="Z1130" s="10"/>
      <c r="AA1130" s="10"/>
      <c r="AB1130" s="10"/>
      <c r="AC1130" s="10"/>
      <c r="AD1130" s="10"/>
      <c r="AE1130" s="10"/>
      <c r="AF1130" s="10"/>
      <c r="AG1130" s="10"/>
      <c r="AH1130" s="10"/>
      <c r="AI1130" s="10"/>
    </row>
    <row r="1131" spans="1:35" ht="15" customHeight="1" x14ac:dyDescent="0.25">
      <c r="A1131" s="6">
        <v>36</v>
      </c>
      <c r="B1131" s="11" t="s">
        <v>75</v>
      </c>
      <c r="C1131" s="11" t="s">
        <v>76</v>
      </c>
      <c r="D1131" s="11" t="s">
        <v>203</v>
      </c>
      <c r="E1131" s="12">
        <v>17301</v>
      </c>
      <c r="F1131" s="17">
        <v>43970</v>
      </c>
      <c r="G1131" s="12">
        <v>43876</v>
      </c>
      <c r="H1131" s="11" t="s">
        <v>78</v>
      </c>
      <c r="I1131" s="14" t="s">
        <v>115</v>
      </c>
      <c r="J1131" s="11" t="s">
        <v>97</v>
      </c>
      <c r="K1131" s="11" t="s">
        <v>82</v>
      </c>
      <c r="L1131" s="14" t="s">
        <v>82</v>
      </c>
      <c r="M1131" s="11" t="s">
        <v>99</v>
      </c>
      <c r="N1131" s="15">
        <v>0</v>
      </c>
      <c r="O1131" s="15" t="str">
        <f>VLOOKUP(A1131,Result!A:D,2,FALSE)</f>
        <v>No</v>
      </c>
      <c r="P1131" s="15">
        <f>VLOOKUP(A1131,Result!A:D,4,FALSE)</f>
        <v>0</v>
      </c>
      <c r="Q1131" s="16">
        <f>VLOOKUP(A1131,Result!A:D,3,FALSE)</f>
        <v>0</v>
      </c>
      <c r="R1131" s="16">
        <f>VLOOKUP(A1131,Result!A:E,5,FALSE)</f>
        <v>0</v>
      </c>
      <c r="S1131" s="28">
        <f>P1131+Q1131+R1131</f>
        <v>0</v>
      </c>
      <c r="T1131" s="32">
        <f t="shared" si="75"/>
        <v>0</v>
      </c>
      <c r="U1131" s="32">
        <f t="shared" si="76"/>
        <v>0</v>
      </c>
      <c r="V1131" s="33">
        <f t="shared" si="77"/>
        <v>292.5</v>
      </c>
      <c r="W1131" s="34">
        <f t="shared" si="74"/>
        <v>292.5</v>
      </c>
      <c r="X1131" s="10"/>
      <c r="Y1131" s="10"/>
      <c r="Z1131" s="10"/>
      <c r="AA1131" s="10"/>
      <c r="AB1131" s="10"/>
      <c r="AC1131" s="10"/>
      <c r="AD1131" s="10"/>
      <c r="AE1131" s="10"/>
      <c r="AF1131" s="10"/>
      <c r="AG1131" s="10"/>
      <c r="AH1131" s="10"/>
      <c r="AI1131" s="10"/>
    </row>
    <row r="1132" spans="1:35" ht="15" customHeight="1" x14ac:dyDescent="0.25">
      <c r="A1132" s="6">
        <v>41</v>
      </c>
      <c r="B1132" s="11" t="s">
        <v>75</v>
      </c>
      <c r="C1132" s="11" t="s">
        <v>76</v>
      </c>
      <c r="D1132" s="11" t="s">
        <v>216</v>
      </c>
      <c r="E1132" s="12">
        <v>19897</v>
      </c>
      <c r="F1132" s="13">
        <v>43980</v>
      </c>
      <c r="G1132" s="12">
        <v>43880</v>
      </c>
      <c r="H1132" s="11" t="s">
        <v>217</v>
      </c>
      <c r="I1132" s="14" t="s">
        <v>218</v>
      </c>
      <c r="J1132" s="11" t="s">
        <v>80</v>
      </c>
      <c r="K1132" s="11" t="s">
        <v>82</v>
      </c>
      <c r="L1132" s="14" t="s">
        <v>219</v>
      </c>
      <c r="M1132" s="11" t="s">
        <v>220</v>
      </c>
      <c r="N1132" s="15">
        <v>0.88</v>
      </c>
      <c r="O1132" s="15" t="str">
        <f>VLOOKUP(A1132,Result!A:D,2,FALSE)</f>
        <v>No</v>
      </c>
      <c r="P1132" s="15">
        <f>VLOOKUP(A1132,Result!A:D,4,FALSE)</f>
        <v>0.87399999999999989</v>
      </c>
      <c r="Q1132" s="16">
        <f>VLOOKUP(A1132,Result!A:D,3,FALSE)</f>
        <v>0.36799999999999999</v>
      </c>
      <c r="R1132" s="16">
        <f>VLOOKUP(A1132,Result!A:E,5,FALSE)</f>
        <v>0</v>
      </c>
      <c r="S1132" s="28">
        <f>P1132+Q1132+R1132</f>
        <v>1.242</v>
      </c>
      <c r="T1132" s="32">
        <f t="shared" si="75"/>
        <v>239.19999999999996</v>
      </c>
      <c r="U1132" s="32">
        <f t="shared" si="76"/>
        <v>807.3</v>
      </c>
      <c r="V1132" s="33">
        <f t="shared" si="77"/>
        <v>292.5</v>
      </c>
      <c r="W1132" s="34">
        <f t="shared" si="74"/>
        <v>1099.8</v>
      </c>
      <c r="X1132" s="10"/>
      <c r="Y1132" s="10"/>
      <c r="Z1132" s="10"/>
      <c r="AA1132" s="10"/>
      <c r="AB1132" s="10"/>
      <c r="AC1132" s="10"/>
      <c r="AD1132" s="10"/>
      <c r="AE1132" s="10"/>
      <c r="AF1132" s="10"/>
      <c r="AG1132" s="10"/>
      <c r="AH1132" s="10"/>
      <c r="AI1132" s="10"/>
    </row>
    <row r="1133" spans="1:35" ht="15" customHeight="1" x14ac:dyDescent="0.25">
      <c r="A1133" s="6">
        <v>42</v>
      </c>
      <c r="B1133" s="11" t="s">
        <v>75</v>
      </c>
      <c r="C1133" s="11" t="s">
        <v>76</v>
      </c>
      <c r="D1133" s="11" t="s">
        <v>221</v>
      </c>
      <c r="E1133" s="12">
        <v>22408</v>
      </c>
      <c r="F1133" s="17">
        <v>43986</v>
      </c>
      <c r="G1133" s="12">
        <v>43875</v>
      </c>
      <c r="H1133" s="11" t="s">
        <v>78</v>
      </c>
      <c r="I1133" s="14" t="s">
        <v>222</v>
      </c>
      <c r="J1133" s="11" t="s">
        <v>80</v>
      </c>
      <c r="K1133" s="11" t="s">
        <v>82</v>
      </c>
      <c r="L1133" s="14" t="s">
        <v>82</v>
      </c>
      <c r="M1133" s="11"/>
      <c r="N1133" s="15">
        <v>0</v>
      </c>
      <c r="O1133" s="15" t="str">
        <f>VLOOKUP(A1133,Result!A:D,2,FALSE)</f>
        <v>No</v>
      </c>
      <c r="P1133" s="15">
        <f>VLOOKUP(A1133,Result!A:D,4,FALSE)</f>
        <v>1.7809999999999999</v>
      </c>
      <c r="Q1133" s="16">
        <f>VLOOKUP(A1133,Result!A:D,3,FALSE)</f>
        <v>0</v>
      </c>
      <c r="R1133" s="16">
        <f>VLOOKUP(A1133,Result!A:E,5,FALSE)</f>
        <v>0</v>
      </c>
      <c r="S1133" s="28">
        <f>P1133+Q1133+R1133</f>
        <v>1.7809999999999999</v>
      </c>
      <c r="T1133" s="32">
        <f t="shared" si="75"/>
        <v>0</v>
      </c>
      <c r="U1133" s="32">
        <f t="shared" si="76"/>
        <v>1157.6499999999999</v>
      </c>
      <c r="V1133" s="33">
        <f t="shared" si="77"/>
        <v>292.5</v>
      </c>
      <c r="W1133" s="34">
        <f t="shared" si="74"/>
        <v>1450.1499999999999</v>
      </c>
      <c r="X1133" s="10"/>
      <c r="Y1133" s="10"/>
      <c r="Z1133" s="10"/>
      <c r="AA1133" s="10"/>
      <c r="AB1133" s="10"/>
      <c r="AC1133" s="10"/>
      <c r="AD1133" s="10"/>
      <c r="AE1133" s="10"/>
      <c r="AF1133" s="10"/>
      <c r="AG1133" s="10"/>
      <c r="AH1133" s="10"/>
      <c r="AI1133" s="10"/>
    </row>
    <row r="1134" spans="1:35" ht="15" customHeight="1" x14ac:dyDescent="0.25">
      <c r="A1134" s="6">
        <v>43</v>
      </c>
      <c r="B1134" s="11" t="s">
        <v>75</v>
      </c>
      <c r="C1134" s="11" t="s">
        <v>76</v>
      </c>
      <c r="D1134" s="11" t="s">
        <v>223</v>
      </c>
      <c r="E1134" s="12">
        <v>13569</v>
      </c>
      <c r="F1134" s="13">
        <v>43990</v>
      </c>
      <c r="G1134" s="12">
        <v>43861</v>
      </c>
      <c r="H1134" s="11" t="s">
        <v>78</v>
      </c>
      <c r="I1134" s="14" t="s">
        <v>97</v>
      </c>
      <c r="J1134" s="11" t="s">
        <v>97</v>
      </c>
      <c r="K1134" s="11" t="s">
        <v>82</v>
      </c>
      <c r="L1134" s="14" t="s">
        <v>82</v>
      </c>
      <c r="M1134" s="11" t="s">
        <v>224</v>
      </c>
      <c r="N1134" s="15">
        <v>0.93</v>
      </c>
      <c r="O1134" s="15" t="str">
        <f>VLOOKUP(A1134,Result!A:D,2,FALSE)</f>
        <v>No</v>
      </c>
      <c r="P1134" s="15">
        <f>VLOOKUP(A1134,Result!A:D,4,FALSE)</f>
        <v>0</v>
      </c>
      <c r="Q1134" s="16">
        <f>VLOOKUP(A1134,Result!A:D,3,FALSE)</f>
        <v>0</v>
      </c>
      <c r="R1134" s="16">
        <f>VLOOKUP(A1134,Result!A:E,5,FALSE)</f>
        <v>0</v>
      </c>
      <c r="S1134" s="28">
        <f>P1134+Q1134+R1134</f>
        <v>0</v>
      </c>
      <c r="T1134" s="32">
        <f t="shared" si="75"/>
        <v>0</v>
      </c>
      <c r="U1134" s="32">
        <f t="shared" si="76"/>
        <v>0</v>
      </c>
      <c r="V1134" s="33">
        <f t="shared" si="77"/>
        <v>292.5</v>
      </c>
      <c r="W1134" s="34">
        <f t="shared" si="74"/>
        <v>292.5</v>
      </c>
      <c r="X1134" s="10"/>
      <c r="Y1134" s="10"/>
      <c r="Z1134" s="10"/>
      <c r="AA1134" s="10"/>
      <c r="AB1134" s="10"/>
      <c r="AC1134" s="10"/>
      <c r="AD1134" s="10"/>
      <c r="AE1134" s="10"/>
      <c r="AF1134" s="10"/>
      <c r="AG1134" s="10"/>
      <c r="AH1134" s="10"/>
      <c r="AI1134" s="10"/>
    </row>
    <row r="1135" spans="1:35" ht="15" customHeight="1" x14ac:dyDescent="0.25">
      <c r="A1135" s="6">
        <v>44</v>
      </c>
      <c r="B1135" s="11" t="s">
        <v>75</v>
      </c>
      <c r="C1135" s="11" t="s">
        <v>76</v>
      </c>
      <c r="D1135" s="11" t="s">
        <v>225</v>
      </c>
      <c r="E1135" s="12">
        <v>15881</v>
      </c>
      <c r="F1135" s="17">
        <v>43991</v>
      </c>
      <c r="G1135" s="12">
        <v>43875</v>
      </c>
      <c r="H1135" s="11" t="s">
        <v>78</v>
      </c>
      <c r="I1135" s="14" t="s">
        <v>226</v>
      </c>
      <c r="J1135" s="11" t="s">
        <v>80</v>
      </c>
      <c r="K1135" s="11" t="s">
        <v>227</v>
      </c>
      <c r="L1135" s="14" t="s">
        <v>228</v>
      </c>
      <c r="M1135" s="11" t="s">
        <v>229</v>
      </c>
      <c r="N1135" s="15">
        <v>1.36</v>
      </c>
      <c r="O1135" s="15" t="str">
        <f>VLOOKUP(A1135,Result!A:D,2,FALSE)</f>
        <v>No</v>
      </c>
      <c r="P1135" s="15">
        <f>VLOOKUP(A1135,Result!A:D,4,FALSE)</f>
        <v>1.103</v>
      </c>
      <c r="Q1135" s="16">
        <f>VLOOKUP(A1135,Result!A:D,3,FALSE)</f>
        <v>0.33500000000000002</v>
      </c>
      <c r="R1135" s="16">
        <f>VLOOKUP(A1135,Result!A:E,5,FALSE)</f>
        <v>0</v>
      </c>
      <c r="S1135" s="28">
        <f>P1135+Q1135+R1135</f>
        <v>1.4379999999999999</v>
      </c>
      <c r="T1135" s="32">
        <f t="shared" si="75"/>
        <v>217.75</v>
      </c>
      <c r="U1135" s="32">
        <f t="shared" si="76"/>
        <v>934.69999999999993</v>
      </c>
      <c r="V1135" s="33">
        <f t="shared" si="77"/>
        <v>292.5</v>
      </c>
      <c r="W1135" s="34">
        <f t="shared" si="74"/>
        <v>1227.1999999999998</v>
      </c>
      <c r="X1135" s="10"/>
      <c r="Y1135" s="10"/>
      <c r="Z1135" s="10"/>
      <c r="AA1135" s="10"/>
      <c r="AB1135" s="10"/>
      <c r="AC1135" s="10"/>
      <c r="AD1135" s="10"/>
      <c r="AE1135" s="10"/>
      <c r="AF1135" s="10"/>
      <c r="AG1135" s="10"/>
      <c r="AH1135" s="10"/>
      <c r="AI1135" s="10"/>
    </row>
    <row r="1136" spans="1:35" ht="15" customHeight="1" x14ac:dyDescent="0.25">
      <c r="A1136" s="6">
        <v>45</v>
      </c>
      <c r="B1136" s="11" t="s">
        <v>75</v>
      </c>
      <c r="C1136" s="11" t="s">
        <v>76</v>
      </c>
      <c r="D1136" s="11" t="s">
        <v>230</v>
      </c>
      <c r="E1136" s="12">
        <v>14056</v>
      </c>
      <c r="F1136" s="17">
        <v>44000</v>
      </c>
      <c r="G1136" s="12">
        <v>43875</v>
      </c>
      <c r="H1136" s="11" t="s">
        <v>78</v>
      </c>
      <c r="I1136" s="14" t="s">
        <v>231</v>
      </c>
      <c r="J1136" s="11" t="s">
        <v>80</v>
      </c>
      <c r="K1136" s="11" t="s">
        <v>82</v>
      </c>
      <c r="L1136" s="14" t="s">
        <v>232</v>
      </c>
      <c r="M1136" s="11" t="s">
        <v>233</v>
      </c>
      <c r="N1136" s="15">
        <v>0.79</v>
      </c>
      <c r="O1136" s="15" t="str">
        <f>VLOOKUP(A1136,Result!A:D,2,FALSE)</f>
        <v>No</v>
      </c>
      <c r="P1136" s="15">
        <f>VLOOKUP(A1136,Result!A:D,4,FALSE)</f>
        <v>0.28399999999999997</v>
      </c>
      <c r="Q1136" s="16">
        <f>VLOOKUP(A1136,Result!A:D,3,FALSE)</f>
        <v>0.36799999999999999</v>
      </c>
      <c r="R1136" s="16">
        <f>VLOOKUP(A1136,Result!A:E,5,FALSE)</f>
        <v>0</v>
      </c>
      <c r="S1136" s="28">
        <f>P1136+Q1136+R1136</f>
        <v>0.65199999999999991</v>
      </c>
      <c r="T1136" s="32">
        <f t="shared" si="75"/>
        <v>239.19999999999996</v>
      </c>
      <c r="U1136" s="32">
        <f t="shared" si="76"/>
        <v>423.79999999999995</v>
      </c>
      <c r="V1136" s="33">
        <f t="shared" si="77"/>
        <v>292.5</v>
      </c>
      <c r="W1136" s="34">
        <f t="shared" si="74"/>
        <v>716.3</v>
      </c>
      <c r="X1136" s="10"/>
      <c r="Y1136" s="10"/>
      <c r="Z1136" s="10"/>
      <c r="AA1136" s="10"/>
      <c r="AB1136" s="10"/>
      <c r="AC1136" s="10"/>
      <c r="AD1136" s="10"/>
      <c r="AE1136" s="10"/>
      <c r="AF1136" s="10"/>
      <c r="AG1136" s="10"/>
      <c r="AH1136" s="10"/>
      <c r="AI1136" s="10"/>
    </row>
    <row r="1137" spans="1:35" ht="15" customHeight="1" x14ac:dyDescent="0.25">
      <c r="A1137" s="6">
        <v>46</v>
      </c>
      <c r="B1137" s="11" t="s">
        <v>75</v>
      </c>
      <c r="C1137" s="11" t="s">
        <v>76</v>
      </c>
      <c r="D1137" s="11" t="s">
        <v>234</v>
      </c>
      <c r="E1137" s="12">
        <v>14852</v>
      </c>
      <c r="F1137" s="17">
        <v>44000</v>
      </c>
      <c r="G1137" s="12">
        <v>43875</v>
      </c>
      <c r="H1137" s="11" t="s">
        <v>78</v>
      </c>
      <c r="I1137" s="14" t="s">
        <v>97</v>
      </c>
      <c r="J1137" s="11" t="s">
        <v>97</v>
      </c>
      <c r="K1137" s="11" t="s">
        <v>82</v>
      </c>
      <c r="L1137" s="14" t="s">
        <v>235</v>
      </c>
      <c r="M1137" s="11" t="s">
        <v>236</v>
      </c>
      <c r="N1137" s="15">
        <v>1.21</v>
      </c>
      <c r="O1137" s="15" t="str">
        <f>VLOOKUP(A1137,Result!A:D,2,FALSE)</f>
        <v>No</v>
      </c>
      <c r="P1137" s="15">
        <f>VLOOKUP(A1137,Result!A:D,4,FALSE)</f>
        <v>0</v>
      </c>
      <c r="Q1137" s="16">
        <f>VLOOKUP(A1137,Result!A:D,3,FALSE)</f>
        <v>1.556</v>
      </c>
      <c r="R1137" s="16">
        <f>VLOOKUP(A1137,Result!A:E,5,FALSE)</f>
        <v>0</v>
      </c>
      <c r="S1137" s="28">
        <f>P1137+Q1137+R1137</f>
        <v>1.556</v>
      </c>
      <c r="T1137" s="32">
        <f t="shared" si="75"/>
        <v>1011.4</v>
      </c>
      <c r="U1137" s="32">
        <f t="shared" si="76"/>
        <v>1011.4</v>
      </c>
      <c r="V1137" s="33">
        <f t="shared" si="77"/>
        <v>292.5</v>
      </c>
      <c r="W1137" s="34">
        <f t="shared" si="74"/>
        <v>1303.9000000000001</v>
      </c>
      <c r="X1137" s="10"/>
      <c r="Y1137" s="10"/>
      <c r="Z1137" s="10"/>
      <c r="AA1137" s="10"/>
      <c r="AB1137" s="10"/>
      <c r="AC1137" s="10"/>
      <c r="AD1137" s="10"/>
      <c r="AE1137" s="10"/>
      <c r="AF1137" s="10"/>
      <c r="AG1137" s="10"/>
      <c r="AH1137" s="10"/>
      <c r="AI1137" s="10"/>
    </row>
    <row r="1138" spans="1:35" ht="15" customHeight="1" x14ac:dyDescent="0.25">
      <c r="A1138" s="6">
        <v>47</v>
      </c>
      <c r="B1138" s="11" t="s">
        <v>75</v>
      </c>
      <c r="C1138" s="11" t="s">
        <v>76</v>
      </c>
      <c r="D1138" s="11" t="s">
        <v>237</v>
      </c>
      <c r="E1138" s="12">
        <v>19196</v>
      </c>
      <c r="F1138" s="17">
        <v>44004</v>
      </c>
      <c r="G1138" s="12">
        <v>43898</v>
      </c>
      <c r="H1138" s="11" t="s">
        <v>78</v>
      </c>
      <c r="I1138" s="14" t="s">
        <v>238</v>
      </c>
      <c r="J1138" s="11" t="s">
        <v>80</v>
      </c>
      <c r="K1138" s="11" t="s">
        <v>239</v>
      </c>
      <c r="L1138" s="14" t="s">
        <v>240</v>
      </c>
      <c r="M1138" s="11" t="s">
        <v>241</v>
      </c>
      <c r="N1138" s="15" t="s">
        <v>85</v>
      </c>
      <c r="O1138" s="15" t="str">
        <f>VLOOKUP(A1138,Result!A:D,2,FALSE)</f>
        <v>No</v>
      </c>
      <c r="P1138" s="15">
        <f>VLOOKUP(A1138,Result!A:D,4,FALSE)</f>
        <v>1.754</v>
      </c>
      <c r="Q1138" s="16">
        <f>VLOOKUP(A1138,Result!A:D,3,FALSE)</f>
        <v>1.5009999999999999</v>
      </c>
      <c r="R1138" s="16">
        <f>VLOOKUP(A1138,Result!A:E,5,FALSE)</f>
        <v>0</v>
      </c>
      <c r="S1138" s="28">
        <f>P1138+Q1138+R1138</f>
        <v>3.2549999999999999</v>
      </c>
      <c r="T1138" s="32">
        <f t="shared" si="75"/>
        <v>975.65</v>
      </c>
      <c r="U1138" s="32">
        <f t="shared" si="76"/>
        <v>2115.7499999999995</v>
      </c>
      <c r="V1138" s="33">
        <f t="shared" si="77"/>
        <v>292.5</v>
      </c>
      <c r="W1138" s="34">
        <f t="shared" si="74"/>
        <v>2408.2499999999995</v>
      </c>
      <c r="X1138" s="10"/>
      <c r="Y1138" s="10"/>
      <c r="Z1138" s="10"/>
      <c r="AA1138" s="10"/>
      <c r="AB1138" s="10"/>
      <c r="AC1138" s="10"/>
      <c r="AD1138" s="10"/>
      <c r="AE1138" s="10"/>
      <c r="AF1138" s="10"/>
      <c r="AG1138" s="10"/>
      <c r="AH1138" s="10"/>
      <c r="AI1138" s="10"/>
    </row>
    <row r="1139" spans="1:35" ht="15" customHeight="1" x14ac:dyDescent="0.25">
      <c r="A1139" s="6">
        <v>48</v>
      </c>
      <c r="B1139" s="11" t="s">
        <v>75</v>
      </c>
      <c r="C1139" s="11" t="s">
        <v>76</v>
      </c>
      <c r="D1139" s="11" t="s">
        <v>242</v>
      </c>
      <c r="E1139" s="12">
        <v>18719</v>
      </c>
      <c r="F1139" s="13">
        <v>44012</v>
      </c>
      <c r="G1139" s="12">
        <v>43876</v>
      </c>
      <c r="H1139" s="11" t="s">
        <v>78</v>
      </c>
      <c r="I1139" s="14" t="s">
        <v>243</v>
      </c>
      <c r="J1139" s="11" t="s">
        <v>80</v>
      </c>
      <c r="K1139" s="11" t="s">
        <v>82</v>
      </c>
      <c r="L1139" s="14" t="s">
        <v>244</v>
      </c>
      <c r="M1139" s="11" t="s">
        <v>245</v>
      </c>
      <c r="N1139" s="15">
        <v>1.47</v>
      </c>
      <c r="O1139" s="15" t="str">
        <f>VLOOKUP(A1139,Result!A:D,2,FALSE)</f>
        <v>No</v>
      </c>
      <c r="P1139" s="15">
        <f>VLOOKUP(A1139,Result!A:D,4,FALSE)</f>
        <v>1.88</v>
      </c>
      <c r="Q1139" s="16">
        <f>VLOOKUP(A1139,Result!A:D,3,FALSE)</f>
        <v>0.98299999999999998</v>
      </c>
      <c r="R1139" s="16">
        <f>VLOOKUP(A1139,Result!A:E,5,FALSE)</f>
        <v>0</v>
      </c>
      <c r="S1139" s="28">
        <f>P1139+Q1139+R1139</f>
        <v>2.863</v>
      </c>
      <c r="T1139" s="32">
        <f t="shared" si="75"/>
        <v>638.94999999999993</v>
      </c>
      <c r="U1139" s="32">
        <f t="shared" si="76"/>
        <v>1860.9499999999998</v>
      </c>
      <c r="V1139" s="33">
        <f t="shared" si="77"/>
        <v>292.5</v>
      </c>
      <c r="W1139" s="34">
        <f t="shared" si="74"/>
        <v>2153.4499999999998</v>
      </c>
      <c r="X1139" s="10"/>
      <c r="Y1139" s="10"/>
      <c r="Z1139" s="10"/>
      <c r="AA1139" s="10"/>
      <c r="AB1139" s="10"/>
      <c r="AC1139" s="10"/>
      <c r="AD1139" s="10"/>
      <c r="AE1139" s="10"/>
      <c r="AF1139" s="10"/>
      <c r="AG1139" s="10"/>
      <c r="AH1139" s="10"/>
      <c r="AI1139" s="10"/>
    </row>
    <row r="1140" spans="1:35" ht="15" customHeight="1" x14ac:dyDescent="0.25">
      <c r="A1140" s="6">
        <v>56</v>
      </c>
      <c r="B1140" s="11" t="s">
        <v>75</v>
      </c>
      <c r="C1140" s="11" t="s">
        <v>76</v>
      </c>
      <c r="D1140" s="11" t="s">
        <v>268</v>
      </c>
      <c r="E1140" s="12">
        <v>23781</v>
      </c>
      <c r="F1140" s="19"/>
      <c r="G1140" s="12">
        <v>43898</v>
      </c>
      <c r="H1140" s="11" t="s">
        <v>78</v>
      </c>
      <c r="I1140" s="14" t="s">
        <v>115</v>
      </c>
      <c r="J1140" s="11" t="s">
        <v>97</v>
      </c>
      <c r="K1140" s="11" t="s">
        <v>82</v>
      </c>
      <c r="L1140" s="14" t="s">
        <v>82</v>
      </c>
      <c r="M1140" s="11" t="s">
        <v>99</v>
      </c>
      <c r="N1140" s="15" t="s">
        <v>85</v>
      </c>
      <c r="O1140" s="15" t="str">
        <f>VLOOKUP(A1140,Result!A:D,2,FALSE)</f>
        <v>No</v>
      </c>
      <c r="P1140" s="15">
        <f>VLOOKUP(A1140,Result!A:D,4,FALSE)</f>
        <v>0</v>
      </c>
      <c r="Q1140" s="16">
        <f>VLOOKUP(A1140,Result!A:D,3,FALSE)</f>
        <v>0</v>
      </c>
      <c r="R1140" s="16">
        <f>VLOOKUP(A1140,Result!A:E,5,FALSE)</f>
        <v>0</v>
      </c>
      <c r="S1140" s="28">
        <f>P1140+Q1140+R1140</f>
        <v>0</v>
      </c>
      <c r="T1140" s="32">
        <f t="shared" si="75"/>
        <v>0</v>
      </c>
      <c r="U1140" s="32">
        <f t="shared" si="76"/>
        <v>0</v>
      </c>
      <c r="V1140" s="33">
        <f t="shared" si="77"/>
        <v>292.5</v>
      </c>
      <c r="W1140" s="34">
        <f t="shared" si="74"/>
        <v>292.5</v>
      </c>
      <c r="X1140" s="10"/>
      <c r="Y1140" s="10"/>
      <c r="Z1140" s="10"/>
      <c r="AA1140" s="10"/>
      <c r="AB1140" s="10"/>
      <c r="AC1140" s="10"/>
      <c r="AD1140" s="10"/>
      <c r="AE1140" s="10"/>
      <c r="AF1140" s="10"/>
      <c r="AG1140" s="10"/>
      <c r="AH1140" s="10"/>
      <c r="AI1140" s="10"/>
    </row>
    <row r="1141" spans="1:35" ht="15" customHeight="1" x14ac:dyDescent="0.25">
      <c r="A1141" s="6">
        <v>57</v>
      </c>
      <c r="B1141" s="11" t="s">
        <v>75</v>
      </c>
      <c r="C1141" s="11" t="s">
        <v>76</v>
      </c>
      <c r="D1141" s="11" t="s">
        <v>269</v>
      </c>
      <c r="E1141" s="12">
        <v>20211</v>
      </c>
      <c r="F1141" s="19"/>
      <c r="G1141" s="12">
        <v>43900</v>
      </c>
      <c r="H1141" s="11" t="s">
        <v>78</v>
      </c>
      <c r="I1141" s="14" t="s">
        <v>199</v>
      </c>
      <c r="J1141" s="11" t="s">
        <v>97</v>
      </c>
      <c r="K1141" s="11" t="s">
        <v>82</v>
      </c>
      <c r="L1141" s="14" t="s">
        <v>82</v>
      </c>
      <c r="M1141" s="11" t="s">
        <v>116</v>
      </c>
      <c r="N1141" s="15" t="s">
        <v>85</v>
      </c>
      <c r="O1141" s="15" t="str">
        <f>VLOOKUP(A1141,Result!A:D,2,FALSE)</f>
        <v>No</v>
      </c>
      <c r="P1141" s="15">
        <f>VLOOKUP(A1141,Result!A:D,4,FALSE)</f>
        <v>0</v>
      </c>
      <c r="Q1141" s="16">
        <f>VLOOKUP(A1141,Result!A:D,3,FALSE)</f>
        <v>0</v>
      </c>
      <c r="R1141" s="16">
        <f>VLOOKUP(A1141,Result!A:E,5,FALSE)</f>
        <v>0</v>
      </c>
      <c r="S1141" s="28">
        <f>P1141+Q1141+R1141</f>
        <v>0</v>
      </c>
      <c r="T1141" s="32">
        <f t="shared" si="75"/>
        <v>0</v>
      </c>
      <c r="U1141" s="32">
        <f t="shared" si="76"/>
        <v>0</v>
      </c>
      <c r="V1141" s="33">
        <f t="shared" si="77"/>
        <v>292.5</v>
      </c>
      <c r="W1141" s="34">
        <f t="shared" si="74"/>
        <v>292.5</v>
      </c>
      <c r="X1141" s="10"/>
      <c r="Y1141" s="10"/>
      <c r="Z1141" s="10"/>
      <c r="AA1141" s="10"/>
      <c r="AB1141" s="10"/>
      <c r="AC1141" s="10"/>
      <c r="AD1141" s="10"/>
      <c r="AE1141" s="10"/>
      <c r="AF1141" s="10"/>
      <c r="AG1141" s="10"/>
      <c r="AH1141" s="10"/>
      <c r="AI1141" s="10"/>
    </row>
    <row r="1142" spans="1:35" ht="15" customHeight="1" x14ac:dyDescent="0.25">
      <c r="A1142" s="6">
        <v>65</v>
      </c>
      <c r="B1142" s="11" t="s">
        <v>75</v>
      </c>
      <c r="C1142" s="11" t="s">
        <v>275</v>
      </c>
      <c r="D1142" s="11" t="s">
        <v>296</v>
      </c>
      <c r="E1142" s="12">
        <v>18727</v>
      </c>
      <c r="F1142" s="17">
        <v>43936</v>
      </c>
      <c r="G1142" s="12">
        <v>43898</v>
      </c>
      <c r="H1142" s="11" t="s">
        <v>78</v>
      </c>
      <c r="I1142" s="14" t="s">
        <v>115</v>
      </c>
      <c r="J1142" s="11" t="s">
        <v>97</v>
      </c>
      <c r="K1142" s="11" t="s">
        <v>82</v>
      </c>
      <c r="L1142" s="14" t="s">
        <v>297</v>
      </c>
      <c r="M1142" s="11" t="s">
        <v>298</v>
      </c>
      <c r="N1142" s="15">
        <v>3.18</v>
      </c>
      <c r="O1142" s="15" t="str">
        <f>VLOOKUP(A1142,Result!A:D,2,FALSE)</f>
        <v>Yes</v>
      </c>
      <c r="P1142" s="15">
        <f>VLOOKUP(A1142,Result!A:D,4,FALSE)</f>
        <v>0</v>
      </c>
      <c r="Q1142" s="16">
        <f>VLOOKUP(A1142,Result!A:D,3,FALSE)</f>
        <v>3.0129999999999999</v>
      </c>
      <c r="R1142" s="16">
        <f>VLOOKUP(A1142,Result!A:E,5,FALSE)</f>
        <v>0.26300000000000001</v>
      </c>
      <c r="S1142" s="28">
        <f>P1142+Q1142+R1142</f>
        <v>3.2759999999999998</v>
      </c>
      <c r="T1142" s="32">
        <f t="shared" si="75"/>
        <v>2129.3999999999996</v>
      </c>
      <c r="U1142" s="32">
        <f t="shared" si="76"/>
        <v>2129.3999999999996</v>
      </c>
      <c r="V1142" s="33">
        <f t="shared" si="77"/>
        <v>292.5</v>
      </c>
      <c r="W1142" s="34">
        <f t="shared" si="74"/>
        <v>2421.8999999999996</v>
      </c>
      <c r="X1142" s="10"/>
      <c r="Y1142" s="10"/>
      <c r="Z1142" s="10"/>
      <c r="AA1142" s="10"/>
      <c r="AB1142" s="10"/>
      <c r="AC1142" s="10"/>
      <c r="AD1142" s="10"/>
      <c r="AE1142" s="10"/>
      <c r="AF1142" s="10"/>
      <c r="AG1142" s="10"/>
      <c r="AH1142" s="10"/>
      <c r="AI1142" s="10"/>
    </row>
    <row r="1143" spans="1:35" ht="15" customHeight="1" x14ac:dyDescent="0.25">
      <c r="A1143" s="6">
        <v>66</v>
      </c>
      <c r="B1143" s="11" t="s">
        <v>75</v>
      </c>
      <c r="C1143" s="11" t="s">
        <v>275</v>
      </c>
      <c r="D1143" s="11" t="s">
        <v>299</v>
      </c>
      <c r="E1143" s="12">
        <v>19315</v>
      </c>
      <c r="F1143" s="17">
        <v>43937</v>
      </c>
      <c r="G1143" s="12">
        <v>43886</v>
      </c>
      <c r="H1143" s="11" t="s">
        <v>160</v>
      </c>
      <c r="I1143" s="14" t="s">
        <v>300</v>
      </c>
      <c r="J1143" s="11" t="s">
        <v>97</v>
      </c>
      <c r="K1143" s="11" t="s">
        <v>301</v>
      </c>
      <c r="L1143" s="14" t="s">
        <v>82</v>
      </c>
      <c r="M1143" s="11" t="s">
        <v>302</v>
      </c>
      <c r="N1143" s="15">
        <v>1.8</v>
      </c>
      <c r="O1143" s="15" t="str">
        <f>VLOOKUP(A1143,Result!A:D,2,FALSE)</f>
        <v>No</v>
      </c>
      <c r="P1143" s="15">
        <f>VLOOKUP(A1143,Result!A:D,4,FALSE)</f>
        <v>1.7529999999999999</v>
      </c>
      <c r="Q1143" s="16">
        <f>VLOOKUP(A1143,Result!A:D,3,FALSE)</f>
        <v>0</v>
      </c>
      <c r="R1143" s="16">
        <f>VLOOKUP(A1143,Result!A:E,5,FALSE)</f>
        <v>0</v>
      </c>
      <c r="S1143" s="28">
        <f>P1143+Q1143+R1143</f>
        <v>1.7529999999999999</v>
      </c>
      <c r="T1143" s="32">
        <f t="shared" si="75"/>
        <v>0</v>
      </c>
      <c r="U1143" s="32">
        <f t="shared" si="76"/>
        <v>1139.4499999999998</v>
      </c>
      <c r="V1143" s="33">
        <f t="shared" si="77"/>
        <v>292.5</v>
      </c>
      <c r="W1143" s="34">
        <f t="shared" si="74"/>
        <v>1431.9499999999998</v>
      </c>
      <c r="X1143" s="10"/>
      <c r="Y1143" s="10"/>
      <c r="Z1143" s="10"/>
      <c r="AA1143" s="10"/>
      <c r="AB1143" s="10"/>
      <c r="AC1143" s="10"/>
      <c r="AD1143" s="10"/>
      <c r="AE1143" s="10"/>
      <c r="AF1143" s="10"/>
      <c r="AG1143" s="10"/>
      <c r="AH1143" s="10"/>
      <c r="AI1143" s="10"/>
    </row>
    <row r="1144" spans="1:35" ht="15" customHeight="1" x14ac:dyDescent="0.25">
      <c r="A1144" s="6">
        <v>67</v>
      </c>
      <c r="B1144" s="11" t="s">
        <v>75</v>
      </c>
      <c r="C1144" s="11" t="s">
        <v>275</v>
      </c>
      <c r="D1144" s="11" t="s">
        <v>303</v>
      </c>
      <c r="E1144" s="12">
        <v>19047</v>
      </c>
      <c r="F1144" s="17">
        <v>43937</v>
      </c>
      <c r="G1144" s="12">
        <v>43886</v>
      </c>
      <c r="H1144" s="11" t="s">
        <v>160</v>
      </c>
      <c r="I1144" s="14" t="s">
        <v>304</v>
      </c>
      <c r="J1144" s="11" t="s">
        <v>80</v>
      </c>
      <c r="K1144" s="11" t="s">
        <v>82</v>
      </c>
      <c r="L1144" s="14" t="s">
        <v>82</v>
      </c>
      <c r="M1144" s="11" t="s">
        <v>305</v>
      </c>
      <c r="N1144" s="15">
        <v>1.32</v>
      </c>
      <c r="O1144" s="15" t="str">
        <f>VLOOKUP(A1144,Result!A:D,2,FALSE)</f>
        <v>No</v>
      </c>
      <c r="P1144" s="15">
        <f>VLOOKUP(A1144,Result!A:D,4,FALSE)</f>
        <v>1.8129999999999999</v>
      </c>
      <c r="Q1144" s="16">
        <f>VLOOKUP(A1144,Result!A:D,3,FALSE)</f>
        <v>0</v>
      </c>
      <c r="R1144" s="16">
        <f>VLOOKUP(A1144,Result!A:E,5,FALSE)</f>
        <v>0</v>
      </c>
      <c r="S1144" s="28">
        <f>P1144+Q1144+R1144</f>
        <v>1.8129999999999999</v>
      </c>
      <c r="T1144" s="32">
        <f t="shared" si="75"/>
        <v>0</v>
      </c>
      <c r="U1144" s="32">
        <f t="shared" si="76"/>
        <v>1178.4499999999998</v>
      </c>
      <c r="V1144" s="33">
        <f t="shared" si="77"/>
        <v>292.5</v>
      </c>
      <c r="W1144" s="34">
        <f t="shared" si="74"/>
        <v>1470.9499999999998</v>
      </c>
      <c r="X1144" s="10"/>
      <c r="Y1144" s="10"/>
      <c r="Z1144" s="10"/>
      <c r="AA1144" s="10"/>
      <c r="AB1144" s="10"/>
      <c r="AC1144" s="10"/>
      <c r="AD1144" s="10"/>
      <c r="AE1144" s="10"/>
      <c r="AF1144" s="10"/>
      <c r="AG1144" s="10"/>
      <c r="AH1144" s="10"/>
      <c r="AI1144" s="10"/>
    </row>
    <row r="1145" spans="1:35" ht="15" customHeight="1" x14ac:dyDescent="0.25">
      <c r="A1145" s="6">
        <v>68</v>
      </c>
      <c r="B1145" s="11" t="s">
        <v>75</v>
      </c>
      <c r="C1145" s="11" t="s">
        <v>275</v>
      </c>
      <c r="D1145" s="11" t="s">
        <v>306</v>
      </c>
      <c r="E1145" s="12">
        <v>21366</v>
      </c>
      <c r="F1145" s="17">
        <v>43937</v>
      </c>
      <c r="G1145" s="12">
        <v>43859</v>
      </c>
      <c r="H1145" s="11" t="s">
        <v>78</v>
      </c>
      <c r="I1145" s="14" t="s">
        <v>307</v>
      </c>
      <c r="J1145" s="11" t="s">
        <v>308</v>
      </c>
      <c r="K1145" s="11" t="s">
        <v>309</v>
      </c>
      <c r="L1145" s="14" t="s">
        <v>82</v>
      </c>
      <c r="M1145" s="11"/>
      <c r="N1145" s="15">
        <v>3.67</v>
      </c>
      <c r="O1145" s="15" t="str">
        <f>VLOOKUP(A1145,Result!A:D,2,FALSE)</f>
        <v>No</v>
      </c>
      <c r="P1145" s="15">
        <f>VLOOKUP(A1145,Result!A:D,4,FALSE)</f>
        <v>2.67</v>
      </c>
      <c r="Q1145" s="16">
        <f>VLOOKUP(A1145,Result!A:D,3,FALSE)</f>
        <v>0</v>
      </c>
      <c r="R1145" s="16">
        <f>VLOOKUP(A1145,Result!A:E,5,FALSE)</f>
        <v>0</v>
      </c>
      <c r="S1145" s="28">
        <f>P1145+Q1145+R1145</f>
        <v>2.67</v>
      </c>
      <c r="T1145" s="32">
        <f t="shared" si="75"/>
        <v>0</v>
      </c>
      <c r="U1145" s="32">
        <f t="shared" si="76"/>
        <v>1735.4999999999998</v>
      </c>
      <c r="V1145" s="33">
        <f t="shared" si="77"/>
        <v>292.5</v>
      </c>
      <c r="W1145" s="34">
        <f t="shared" si="74"/>
        <v>2027.9999999999998</v>
      </c>
      <c r="X1145" s="10"/>
      <c r="Y1145" s="10"/>
      <c r="Z1145" s="10"/>
      <c r="AA1145" s="10"/>
      <c r="AB1145" s="10"/>
      <c r="AC1145" s="10"/>
      <c r="AD1145" s="10"/>
      <c r="AE1145" s="10"/>
      <c r="AF1145" s="10"/>
      <c r="AG1145" s="10"/>
      <c r="AH1145" s="10"/>
      <c r="AI1145" s="10"/>
    </row>
    <row r="1146" spans="1:35" ht="15" customHeight="1" x14ac:dyDescent="0.25">
      <c r="A1146" s="6">
        <v>69</v>
      </c>
      <c r="B1146" s="11" t="s">
        <v>75</v>
      </c>
      <c r="C1146" s="11" t="s">
        <v>275</v>
      </c>
      <c r="D1146" s="11" t="s">
        <v>310</v>
      </c>
      <c r="E1146" s="12">
        <v>17405</v>
      </c>
      <c r="F1146" s="17">
        <v>43937</v>
      </c>
      <c r="G1146" s="12">
        <v>43912</v>
      </c>
      <c r="H1146" s="11" t="s">
        <v>134</v>
      </c>
      <c r="I1146" s="14" t="s">
        <v>311</v>
      </c>
      <c r="J1146" s="11" t="s">
        <v>80</v>
      </c>
      <c r="K1146" s="11" t="s">
        <v>312</v>
      </c>
      <c r="L1146" s="14" t="s">
        <v>82</v>
      </c>
      <c r="M1146" s="11" t="s">
        <v>313</v>
      </c>
      <c r="N1146" s="15">
        <v>0.37</v>
      </c>
      <c r="O1146" s="15" t="str">
        <f>VLOOKUP(A1146,Result!A:D,2,FALSE)</f>
        <v>No</v>
      </c>
      <c r="P1146" s="15">
        <f>VLOOKUP(A1146,Result!A:D,4,FALSE)</f>
        <v>0.69600000000000006</v>
      </c>
      <c r="Q1146" s="16">
        <f>VLOOKUP(A1146,Result!A:D,3,FALSE)</f>
        <v>0</v>
      </c>
      <c r="R1146" s="16">
        <f>VLOOKUP(A1146,Result!A:E,5,FALSE)</f>
        <v>0</v>
      </c>
      <c r="S1146" s="28">
        <f>P1146+Q1146+R1146</f>
        <v>0.69600000000000006</v>
      </c>
      <c r="T1146" s="32">
        <f t="shared" si="75"/>
        <v>0</v>
      </c>
      <c r="U1146" s="32">
        <f t="shared" si="76"/>
        <v>452.4</v>
      </c>
      <c r="V1146" s="33">
        <f t="shared" si="77"/>
        <v>292.5</v>
      </c>
      <c r="W1146" s="34">
        <f t="shared" si="74"/>
        <v>744.9</v>
      </c>
      <c r="X1146" s="10"/>
      <c r="Y1146" s="10"/>
      <c r="Z1146" s="10"/>
      <c r="AA1146" s="10"/>
      <c r="AB1146" s="10"/>
      <c r="AC1146" s="10"/>
      <c r="AD1146" s="10"/>
      <c r="AE1146" s="10"/>
      <c r="AF1146" s="10"/>
      <c r="AG1146" s="10"/>
      <c r="AH1146" s="10"/>
      <c r="AI1146" s="10"/>
    </row>
    <row r="1147" spans="1:35" ht="15" customHeight="1" x14ac:dyDescent="0.25">
      <c r="A1147" s="6">
        <v>71</v>
      </c>
      <c r="B1147" s="11" t="s">
        <v>75</v>
      </c>
      <c r="C1147" s="11" t="s">
        <v>275</v>
      </c>
      <c r="D1147" s="11" t="s">
        <v>318</v>
      </c>
      <c r="E1147" s="12">
        <v>16984</v>
      </c>
      <c r="F1147" s="13">
        <v>43938</v>
      </c>
      <c r="G1147" s="12">
        <v>43912</v>
      </c>
      <c r="H1147" s="11" t="s">
        <v>134</v>
      </c>
      <c r="I1147" s="14" t="s">
        <v>319</v>
      </c>
      <c r="J1147" s="11" t="s">
        <v>320</v>
      </c>
      <c r="K1147" s="11" t="s">
        <v>82</v>
      </c>
      <c r="L1147" s="14" t="s">
        <v>321</v>
      </c>
      <c r="M1147" s="11" t="s">
        <v>322</v>
      </c>
      <c r="N1147" s="15">
        <v>2.61</v>
      </c>
      <c r="O1147" s="15" t="str">
        <f>VLOOKUP(A1147,Result!A:D,2,FALSE)</f>
        <v>No</v>
      </c>
      <c r="P1147" s="15">
        <f>VLOOKUP(A1147,Result!A:D,4,FALSE)</f>
        <v>1.494</v>
      </c>
      <c r="Q1147" s="16">
        <f>VLOOKUP(A1147,Result!A:D,3,FALSE)</f>
        <v>0.64500000000000002</v>
      </c>
      <c r="R1147" s="16">
        <f>VLOOKUP(A1147,Result!A:E,5,FALSE)</f>
        <v>0.20200000000000001</v>
      </c>
      <c r="S1147" s="28">
        <f>P1147+Q1147+R1147</f>
        <v>2.3410000000000002</v>
      </c>
      <c r="T1147" s="32">
        <f t="shared" si="75"/>
        <v>550.54999999999995</v>
      </c>
      <c r="U1147" s="32">
        <f t="shared" si="76"/>
        <v>1521.65</v>
      </c>
      <c r="V1147" s="33">
        <f t="shared" si="77"/>
        <v>292.5</v>
      </c>
      <c r="W1147" s="34">
        <f t="shared" si="74"/>
        <v>1814.15</v>
      </c>
      <c r="X1147" s="10"/>
      <c r="Y1147" s="10"/>
      <c r="Z1147" s="10"/>
      <c r="AA1147" s="10"/>
      <c r="AB1147" s="10"/>
      <c r="AC1147" s="10"/>
      <c r="AD1147" s="10"/>
      <c r="AE1147" s="10"/>
      <c r="AF1147" s="10"/>
      <c r="AG1147" s="10"/>
      <c r="AH1147" s="10"/>
      <c r="AI1147" s="10"/>
    </row>
    <row r="1148" spans="1:35" ht="15" customHeight="1" x14ac:dyDescent="0.25">
      <c r="A1148" s="6">
        <v>73</v>
      </c>
      <c r="B1148" s="11" t="s">
        <v>75</v>
      </c>
      <c r="C1148" s="11" t="s">
        <v>275</v>
      </c>
      <c r="D1148" s="11" t="s">
        <v>327</v>
      </c>
      <c r="E1148" s="12">
        <v>15857</v>
      </c>
      <c r="F1148" s="17">
        <v>43941</v>
      </c>
      <c r="G1148" s="12">
        <v>43923</v>
      </c>
      <c r="H1148" s="11" t="s">
        <v>78</v>
      </c>
      <c r="I1148" s="14" t="s">
        <v>328</v>
      </c>
      <c r="J1148" s="11" t="s">
        <v>80</v>
      </c>
      <c r="K1148" s="11" t="s">
        <v>329</v>
      </c>
      <c r="L1148" s="14" t="s">
        <v>82</v>
      </c>
      <c r="M1148" s="11" t="s">
        <v>82</v>
      </c>
      <c r="N1148" s="15">
        <v>2.2999999999999998</v>
      </c>
      <c r="O1148" s="15" t="str">
        <f>VLOOKUP(A1148,Result!A:D,2,FALSE)</f>
        <v>No</v>
      </c>
      <c r="P1148" s="15">
        <f>VLOOKUP(A1148,Result!A:D,4,FALSE)</f>
        <v>2.2650000000000001</v>
      </c>
      <c r="Q1148" s="16">
        <f>VLOOKUP(A1148,Result!A:D,3,FALSE)</f>
        <v>0</v>
      </c>
      <c r="R1148" s="16">
        <f>VLOOKUP(A1148,Result!A:E,5,FALSE)</f>
        <v>0</v>
      </c>
      <c r="S1148" s="28">
        <f>P1148+Q1148+R1148</f>
        <v>2.2650000000000001</v>
      </c>
      <c r="T1148" s="32">
        <f t="shared" si="75"/>
        <v>0</v>
      </c>
      <c r="U1148" s="32">
        <f t="shared" si="76"/>
        <v>1472.2499999999998</v>
      </c>
      <c r="V1148" s="33">
        <f t="shared" si="77"/>
        <v>292.5</v>
      </c>
      <c r="W1148" s="34">
        <f t="shared" si="74"/>
        <v>1764.7499999999998</v>
      </c>
      <c r="X1148" s="10"/>
      <c r="Y1148" s="10"/>
      <c r="Z1148" s="10"/>
      <c r="AA1148" s="10"/>
      <c r="AB1148" s="10"/>
      <c r="AC1148" s="10"/>
      <c r="AD1148" s="10"/>
      <c r="AE1148" s="10"/>
      <c r="AF1148" s="10"/>
      <c r="AG1148" s="10"/>
      <c r="AH1148" s="10"/>
      <c r="AI1148" s="10"/>
    </row>
    <row r="1149" spans="1:35" ht="15" customHeight="1" x14ac:dyDescent="0.25">
      <c r="A1149" s="6">
        <v>76</v>
      </c>
      <c r="B1149" s="11" t="s">
        <v>75</v>
      </c>
      <c r="C1149" s="11" t="s">
        <v>275</v>
      </c>
      <c r="D1149" s="11" t="s">
        <v>340</v>
      </c>
      <c r="E1149" s="12">
        <v>17344</v>
      </c>
      <c r="F1149" s="17">
        <v>43941</v>
      </c>
      <c r="G1149" s="12">
        <v>43924</v>
      </c>
      <c r="H1149" s="11" t="s">
        <v>78</v>
      </c>
      <c r="I1149" s="14" t="s">
        <v>341</v>
      </c>
      <c r="J1149" s="11" t="s">
        <v>342</v>
      </c>
      <c r="K1149" s="11" t="s">
        <v>343</v>
      </c>
      <c r="L1149" s="14" t="s">
        <v>82</v>
      </c>
      <c r="M1149" s="11" t="s">
        <v>137</v>
      </c>
      <c r="N1149" s="15">
        <v>1.71</v>
      </c>
      <c r="O1149" s="15" t="str">
        <f>VLOOKUP(A1149,Result!A:D,2,FALSE)</f>
        <v>No</v>
      </c>
      <c r="P1149" s="15">
        <f>VLOOKUP(A1149,Result!A:D,4,FALSE)</f>
        <v>1.216</v>
      </c>
      <c r="Q1149" s="16">
        <f>VLOOKUP(A1149,Result!A:D,3,FALSE)</f>
        <v>0</v>
      </c>
      <c r="R1149" s="16">
        <f>VLOOKUP(A1149,Result!A:E,5,FALSE)</f>
        <v>0</v>
      </c>
      <c r="S1149" s="28">
        <f>P1149+Q1149+R1149</f>
        <v>1.216</v>
      </c>
      <c r="T1149" s="32">
        <f t="shared" si="75"/>
        <v>0</v>
      </c>
      <c r="U1149" s="32">
        <f t="shared" si="76"/>
        <v>790.39999999999986</v>
      </c>
      <c r="V1149" s="33">
        <f t="shared" si="77"/>
        <v>292.5</v>
      </c>
      <c r="W1149" s="34">
        <f t="shared" si="74"/>
        <v>1082.8999999999999</v>
      </c>
      <c r="X1149" s="10"/>
      <c r="Y1149" s="10"/>
      <c r="Z1149" s="10"/>
      <c r="AA1149" s="10"/>
      <c r="AB1149" s="10"/>
      <c r="AC1149" s="10"/>
      <c r="AD1149" s="10"/>
      <c r="AE1149" s="10"/>
      <c r="AF1149" s="10"/>
      <c r="AG1149" s="10"/>
      <c r="AH1149" s="10"/>
      <c r="AI1149" s="10"/>
    </row>
    <row r="1150" spans="1:35" ht="15" customHeight="1" x14ac:dyDescent="0.25">
      <c r="A1150" s="6">
        <v>80</v>
      </c>
      <c r="B1150" s="11" t="s">
        <v>75</v>
      </c>
      <c r="C1150" s="11" t="s">
        <v>275</v>
      </c>
      <c r="D1150" s="11" t="s">
        <v>354</v>
      </c>
      <c r="E1150" s="12">
        <v>18156</v>
      </c>
      <c r="F1150" s="17">
        <v>43941</v>
      </c>
      <c r="G1150" s="12">
        <v>43882</v>
      </c>
      <c r="H1150" s="11" t="s">
        <v>217</v>
      </c>
      <c r="I1150" s="14" t="s">
        <v>355</v>
      </c>
      <c r="J1150" s="11" t="s">
        <v>80</v>
      </c>
      <c r="K1150" s="11" t="s">
        <v>356</v>
      </c>
      <c r="L1150" s="14" t="s">
        <v>82</v>
      </c>
      <c r="M1150" s="11" t="s">
        <v>357</v>
      </c>
      <c r="N1150" s="15">
        <v>4.1900000000000004</v>
      </c>
      <c r="O1150" s="15" t="str">
        <f>VLOOKUP(A1150,Result!A:D,2,FALSE)</f>
        <v>No</v>
      </c>
      <c r="P1150" s="15">
        <f>VLOOKUP(A1150,Result!A:D,4,FALSE)</f>
        <v>4.9239999999999986</v>
      </c>
      <c r="Q1150" s="16">
        <f>VLOOKUP(A1150,Result!A:D,3,FALSE)</f>
        <v>0</v>
      </c>
      <c r="R1150" s="16">
        <f>VLOOKUP(A1150,Result!A:E,5,FALSE)</f>
        <v>0.46500000000000002</v>
      </c>
      <c r="S1150" s="28">
        <f>P1150+Q1150+R1150</f>
        <v>5.3889999999999985</v>
      </c>
      <c r="T1150" s="32">
        <f t="shared" si="75"/>
        <v>302.25</v>
      </c>
      <c r="U1150" s="32">
        <f t="shared" si="76"/>
        <v>3502.849999999999</v>
      </c>
      <c r="V1150" s="33">
        <f t="shared" si="77"/>
        <v>292.5</v>
      </c>
      <c r="W1150" s="34">
        <f t="shared" si="74"/>
        <v>3795.349999999999</v>
      </c>
      <c r="X1150" s="10"/>
      <c r="Y1150" s="10"/>
      <c r="Z1150" s="10"/>
      <c r="AA1150" s="10"/>
      <c r="AB1150" s="10"/>
      <c r="AC1150" s="10"/>
      <c r="AD1150" s="10"/>
      <c r="AE1150" s="10"/>
      <c r="AF1150" s="10"/>
      <c r="AG1150" s="10"/>
      <c r="AH1150" s="10"/>
      <c r="AI1150" s="10"/>
    </row>
    <row r="1151" spans="1:35" ht="15" customHeight="1" x14ac:dyDescent="0.25">
      <c r="A1151" s="6">
        <v>81</v>
      </c>
      <c r="B1151" s="11" t="s">
        <v>75</v>
      </c>
      <c r="C1151" s="11" t="s">
        <v>275</v>
      </c>
      <c r="D1151" s="11" t="s">
        <v>358</v>
      </c>
      <c r="E1151" s="12">
        <v>16634</v>
      </c>
      <c r="F1151" s="17">
        <v>43941</v>
      </c>
      <c r="G1151" s="12">
        <v>43873</v>
      </c>
      <c r="H1151" s="11" t="s">
        <v>78</v>
      </c>
      <c r="I1151" s="14" t="s">
        <v>359</v>
      </c>
      <c r="J1151" s="11" t="s">
        <v>360</v>
      </c>
      <c r="K1151" s="11" t="s">
        <v>361</v>
      </c>
      <c r="L1151" s="14" t="s">
        <v>82</v>
      </c>
      <c r="M1151" s="11" t="s">
        <v>362</v>
      </c>
      <c r="N1151" s="15">
        <v>2.73</v>
      </c>
      <c r="O1151" s="15" t="str">
        <f>VLOOKUP(A1151,Result!A:D,2,FALSE)</f>
        <v>No</v>
      </c>
      <c r="P1151" s="15">
        <f>VLOOKUP(A1151,Result!A:D,4,FALSE)</f>
        <v>4.6680000000000001</v>
      </c>
      <c r="Q1151" s="16">
        <f>VLOOKUP(A1151,Result!A:D,3,FALSE)</f>
        <v>0</v>
      </c>
      <c r="R1151" s="16">
        <f>VLOOKUP(A1151,Result!A:E,5,FALSE)</f>
        <v>0</v>
      </c>
      <c r="S1151" s="28">
        <f>P1151+Q1151+R1151</f>
        <v>4.6680000000000001</v>
      </c>
      <c r="T1151" s="32">
        <f t="shared" si="75"/>
        <v>0</v>
      </c>
      <c r="U1151" s="32">
        <f t="shared" si="76"/>
        <v>3034.2</v>
      </c>
      <c r="V1151" s="33">
        <f t="shared" si="77"/>
        <v>292.5</v>
      </c>
      <c r="W1151" s="34">
        <f t="shared" si="74"/>
        <v>3326.7</v>
      </c>
      <c r="X1151" s="10"/>
      <c r="Y1151" s="10"/>
      <c r="Z1151" s="10"/>
      <c r="AA1151" s="10"/>
      <c r="AB1151" s="10"/>
      <c r="AC1151" s="10"/>
      <c r="AD1151" s="10"/>
      <c r="AE1151" s="10"/>
      <c r="AF1151" s="10"/>
      <c r="AG1151" s="10"/>
      <c r="AH1151" s="10"/>
      <c r="AI1151" s="10"/>
    </row>
    <row r="1152" spans="1:35" ht="15" customHeight="1" x14ac:dyDescent="0.25">
      <c r="A1152" s="6">
        <v>82</v>
      </c>
      <c r="B1152" s="11" t="s">
        <v>75</v>
      </c>
      <c r="C1152" s="11" t="s">
        <v>275</v>
      </c>
      <c r="D1152" s="11" t="s">
        <v>363</v>
      </c>
      <c r="E1152" s="12">
        <v>15649</v>
      </c>
      <c r="F1152" s="17">
        <v>43941</v>
      </c>
      <c r="G1152" s="12">
        <v>43871</v>
      </c>
      <c r="H1152" s="11" t="s">
        <v>78</v>
      </c>
      <c r="I1152" s="14" t="s">
        <v>364</v>
      </c>
      <c r="J1152" s="11" t="s">
        <v>365</v>
      </c>
      <c r="K1152" s="11" t="s">
        <v>82</v>
      </c>
      <c r="L1152" s="14" t="s">
        <v>82</v>
      </c>
      <c r="M1152" s="11" t="s">
        <v>82</v>
      </c>
      <c r="N1152" s="15">
        <v>3.32</v>
      </c>
      <c r="O1152" s="15" t="str">
        <f>VLOOKUP(A1152,Result!A:D,2,FALSE)</f>
        <v>No</v>
      </c>
      <c r="P1152" s="15">
        <f>VLOOKUP(A1152,Result!A:D,4,FALSE)</f>
        <v>3.4460000000000002</v>
      </c>
      <c r="Q1152" s="16">
        <f>VLOOKUP(A1152,Result!A:D,3,FALSE)</f>
        <v>0</v>
      </c>
      <c r="R1152" s="16">
        <f>VLOOKUP(A1152,Result!A:E,5,FALSE)</f>
        <v>0.46500000000000002</v>
      </c>
      <c r="S1152" s="28">
        <f>P1152+Q1152+R1152</f>
        <v>3.911</v>
      </c>
      <c r="T1152" s="32">
        <f t="shared" si="75"/>
        <v>302.25</v>
      </c>
      <c r="U1152" s="32">
        <f t="shared" si="76"/>
        <v>2542.15</v>
      </c>
      <c r="V1152" s="33">
        <f t="shared" si="77"/>
        <v>292.5</v>
      </c>
      <c r="W1152" s="34">
        <f t="shared" si="74"/>
        <v>2834.65</v>
      </c>
      <c r="X1152" s="10"/>
      <c r="Y1152" s="10"/>
      <c r="Z1152" s="10"/>
      <c r="AA1152" s="10"/>
      <c r="AB1152" s="10"/>
      <c r="AC1152" s="10"/>
      <c r="AD1152" s="10"/>
      <c r="AE1152" s="10"/>
      <c r="AF1152" s="10"/>
      <c r="AG1152" s="10"/>
      <c r="AH1152" s="10"/>
      <c r="AI1152" s="10"/>
    </row>
    <row r="1153" spans="1:35" ht="15" customHeight="1" x14ac:dyDescent="0.25">
      <c r="A1153" s="6">
        <v>84</v>
      </c>
      <c r="B1153" s="11" t="s">
        <v>75</v>
      </c>
      <c r="C1153" s="11" t="s">
        <v>275</v>
      </c>
      <c r="D1153" s="11" t="s">
        <v>371</v>
      </c>
      <c r="E1153" s="12">
        <v>13337</v>
      </c>
      <c r="F1153" s="17">
        <v>43941</v>
      </c>
      <c r="G1153" s="12">
        <v>43912</v>
      </c>
      <c r="H1153" s="11" t="s">
        <v>134</v>
      </c>
      <c r="I1153" s="14" t="s">
        <v>372</v>
      </c>
      <c r="J1153" s="11" t="s">
        <v>373</v>
      </c>
      <c r="K1153" s="11" t="s">
        <v>374</v>
      </c>
      <c r="L1153" s="14" t="s">
        <v>82</v>
      </c>
      <c r="M1153" s="11" t="s">
        <v>375</v>
      </c>
      <c r="N1153" s="15">
        <v>3.42</v>
      </c>
      <c r="O1153" s="15" t="str">
        <f>VLOOKUP(A1153,Result!A:D,2,FALSE)</f>
        <v>No</v>
      </c>
      <c r="P1153" s="15">
        <f>VLOOKUP(A1153,Result!A:D,4,FALSE)</f>
        <v>3.0790000000000002</v>
      </c>
      <c r="Q1153" s="16">
        <f>VLOOKUP(A1153,Result!A:D,3,FALSE)</f>
        <v>0</v>
      </c>
      <c r="R1153" s="16">
        <f>VLOOKUP(A1153,Result!A:E,5,FALSE)</f>
        <v>0</v>
      </c>
      <c r="S1153" s="28">
        <f>P1153+Q1153+R1153</f>
        <v>3.0790000000000002</v>
      </c>
      <c r="T1153" s="32">
        <f t="shared" si="75"/>
        <v>0</v>
      </c>
      <c r="U1153" s="32">
        <f t="shared" si="76"/>
        <v>2001.3500000000001</v>
      </c>
      <c r="V1153" s="33">
        <f t="shared" si="77"/>
        <v>292.5</v>
      </c>
      <c r="W1153" s="34">
        <f t="shared" si="74"/>
        <v>2293.8500000000004</v>
      </c>
      <c r="X1153" s="10"/>
      <c r="Y1153" s="10"/>
      <c r="Z1153" s="10"/>
      <c r="AA1153" s="10"/>
      <c r="AB1153" s="10"/>
      <c r="AC1153" s="10"/>
      <c r="AD1153" s="10"/>
      <c r="AE1153" s="10"/>
      <c r="AF1153" s="10"/>
      <c r="AG1153" s="10"/>
      <c r="AH1153" s="10"/>
      <c r="AI1153" s="10"/>
    </row>
    <row r="1154" spans="1:35" ht="15" customHeight="1" x14ac:dyDescent="0.25">
      <c r="A1154" s="6">
        <v>85</v>
      </c>
      <c r="B1154" s="11" t="s">
        <v>75</v>
      </c>
      <c r="C1154" s="11" t="s">
        <v>275</v>
      </c>
      <c r="D1154" s="11" t="s">
        <v>376</v>
      </c>
      <c r="E1154" s="12">
        <v>16977</v>
      </c>
      <c r="F1154" s="17">
        <v>43941</v>
      </c>
      <c r="G1154" s="12">
        <v>43872</v>
      </c>
      <c r="H1154" s="11" t="s">
        <v>78</v>
      </c>
      <c r="I1154" s="14" t="s">
        <v>377</v>
      </c>
      <c r="J1154" s="11" t="s">
        <v>80</v>
      </c>
      <c r="K1154" s="11" t="s">
        <v>82</v>
      </c>
      <c r="L1154" s="14" t="s">
        <v>82</v>
      </c>
      <c r="M1154" s="11" t="s">
        <v>82</v>
      </c>
      <c r="N1154" s="15">
        <v>1.05</v>
      </c>
      <c r="O1154" s="15" t="str">
        <f>VLOOKUP(A1154,Result!A:D,2,FALSE)</f>
        <v>No</v>
      </c>
      <c r="P1154" s="15">
        <f>VLOOKUP(A1154,Result!A:D,4,FALSE)</f>
        <v>1.0169999999999999</v>
      </c>
      <c r="Q1154" s="16">
        <f>VLOOKUP(A1154,Result!A:D,3,FALSE)</f>
        <v>0</v>
      </c>
      <c r="R1154" s="16">
        <f>VLOOKUP(A1154,Result!A:E,5,FALSE)</f>
        <v>0</v>
      </c>
      <c r="S1154" s="28">
        <f>P1154+Q1154+R1154</f>
        <v>1.0169999999999999</v>
      </c>
      <c r="T1154" s="32">
        <f t="shared" si="75"/>
        <v>0</v>
      </c>
      <c r="U1154" s="32">
        <f t="shared" si="76"/>
        <v>661.04999999999984</v>
      </c>
      <c r="V1154" s="33">
        <f t="shared" si="77"/>
        <v>292.5</v>
      </c>
      <c r="W1154" s="34">
        <f t="shared" si="74"/>
        <v>953.54999999999984</v>
      </c>
      <c r="X1154" s="10"/>
      <c r="Y1154" s="10"/>
      <c r="Z1154" s="10"/>
      <c r="AA1154" s="10"/>
      <c r="AB1154" s="10"/>
      <c r="AC1154" s="10"/>
      <c r="AD1154" s="10"/>
      <c r="AE1154" s="10"/>
      <c r="AF1154" s="10"/>
      <c r="AG1154" s="10"/>
      <c r="AH1154" s="10"/>
      <c r="AI1154" s="10"/>
    </row>
    <row r="1155" spans="1:35" ht="15" customHeight="1" x14ac:dyDescent="0.25">
      <c r="A1155" s="6">
        <v>88</v>
      </c>
      <c r="B1155" s="11" t="s">
        <v>75</v>
      </c>
      <c r="C1155" s="11" t="s">
        <v>275</v>
      </c>
      <c r="D1155" s="11" t="s">
        <v>387</v>
      </c>
      <c r="E1155" s="12">
        <v>17600</v>
      </c>
      <c r="F1155" s="13">
        <v>43941</v>
      </c>
      <c r="G1155" s="12">
        <v>43845</v>
      </c>
      <c r="H1155" s="11" t="s">
        <v>78</v>
      </c>
      <c r="I1155" s="14" t="s">
        <v>115</v>
      </c>
      <c r="J1155" s="11" t="s">
        <v>97</v>
      </c>
      <c r="K1155" s="11" t="s">
        <v>82</v>
      </c>
      <c r="L1155" s="14" t="s">
        <v>82</v>
      </c>
      <c r="M1155" s="11" t="s">
        <v>82</v>
      </c>
      <c r="N1155" s="15">
        <v>2.31</v>
      </c>
      <c r="O1155" s="15" t="str">
        <f>VLOOKUP(A1155,Result!A:D,2,FALSE)</f>
        <v>No</v>
      </c>
      <c r="P1155" s="15">
        <f>VLOOKUP(A1155,Result!A:D,4,FALSE)</f>
        <v>0</v>
      </c>
      <c r="Q1155" s="16">
        <f>VLOOKUP(A1155,Result!A:D,3,FALSE)</f>
        <v>0</v>
      </c>
      <c r="R1155" s="16">
        <f>VLOOKUP(A1155,Result!A:E,5,FALSE)</f>
        <v>0</v>
      </c>
      <c r="S1155" s="28">
        <f>P1155+Q1155+R1155</f>
        <v>0</v>
      </c>
      <c r="T1155" s="32">
        <f t="shared" si="75"/>
        <v>0</v>
      </c>
      <c r="U1155" s="32">
        <f t="shared" si="76"/>
        <v>0</v>
      </c>
      <c r="V1155" s="33">
        <f t="shared" si="77"/>
        <v>292.5</v>
      </c>
      <c r="W1155" s="34">
        <f t="shared" si="74"/>
        <v>292.5</v>
      </c>
      <c r="X1155" s="10"/>
      <c r="Y1155" s="10"/>
      <c r="Z1155" s="10"/>
      <c r="AA1155" s="10"/>
      <c r="AB1155" s="10"/>
      <c r="AC1155" s="10"/>
      <c r="AD1155" s="10"/>
      <c r="AE1155" s="10"/>
      <c r="AF1155" s="10"/>
      <c r="AG1155" s="10"/>
      <c r="AH1155" s="10"/>
      <c r="AI1155" s="10"/>
    </row>
    <row r="1156" spans="1:35" ht="15" customHeight="1" x14ac:dyDescent="0.25">
      <c r="A1156" s="6">
        <v>89</v>
      </c>
      <c r="B1156" s="11" t="s">
        <v>75</v>
      </c>
      <c r="C1156" s="11" t="s">
        <v>275</v>
      </c>
      <c r="D1156" s="11" t="s">
        <v>388</v>
      </c>
      <c r="E1156" s="12">
        <v>16442</v>
      </c>
      <c r="F1156" s="13">
        <v>43941</v>
      </c>
      <c r="G1156" s="12">
        <v>43846</v>
      </c>
      <c r="H1156" s="11" t="s">
        <v>78</v>
      </c>
      <c r="I1156" s="14" t="s">
        <v>389</v>
      </c>
      <c r="J1156" s="11" t="s">
        <v>97</v>
      </c>
      <c r="K1156" s="11" t="s">
        <v>82</v>
      </c>
      <c r="L1156" s="14" t="s">
        <v>82</v>
      </c>
      <c r="M1156" s="11" t="s">
        <v>390</v>
      </c>
      <c r="N1156" s="15">
        <v>0.94</v>
      </c>
      <c r="O1156" s="15" t="str">
        <f>VLOOKUP(A1156,Result!A:D,2,FALSE)</f>
        <v>No</v>
      </c>
      <c r="P1156" s="15">
        <f>VLOOKUP(A1156,Result!A:D,4,FALSE)</f>
        <v>0.85400000000000009</v>
      </c>
      <c r="Q1156" s="16">
        <f>VLOOKUP(A1156,Result!A:D,3,FALSE)</f>
        <v>0</v>
      </c>
      <c r="R1156" s="16">
        <f>VLOOKUP(A1156,Result!A:E,5,FALSE)</f>
        <v>0</v>
      </c>
      <c r="S1156" s="28">
        <f>P1156+Q1156+R1156</f>
        <v>0.85400000000000009</v>
      </c>
      <c r="T1156" s="32">
        <f t="shared" si="75"/>
        <v>0</v>
      </c>
      <c r="U1156" s="32">
        <f t="shared" si="76"/>
        <v>555.1</v>
      </c>
      <c r="V1156" s="33">
        <f t="shared" si="77"/>
        <v>292.5</v>
      </c>
      <c r="W1156" s="34">
        <f t="shared" si="74"/>
        <v>847.6</v>
      </c>
      <c r="X1156" s="10"/>
      <c r="Y1156" s="10"/>
      <c r="Z1156" s="10"/>
      <c r="AA1156" s="10"/>
      <c r="AB1156" s="10"/>
      <c r="AC1156" s="10"/>
      <c r="AD1156" s="10"/>
      <c r="AE1156" s="10"/>
      <c r="AF1156" s="10"/>
      <c r="AG1156" s="10"/>
      <c r="AH1156" s="10"/>
      <c r="AI1156" s="10"/>
    </row>
    <row r="1157" spans="1:35" ht="15" customHeight="1" x14ac:dyDescent="0.25">
      <c r="A1157" s="6">
        <v>92</v>
      </c>
      <c r="B1157" s="11" t="s">
        <v>75</v>
      </c>
      <c r="C1157" s="11" t="s">
        <v>275</v>
      </c>
      <c r="D1157" s="11" t="s">
        <v>398</v>
      </c>
      <c r="E1157" s="12">
        <v>11721</v>
      </c>
      <c r="F1157" s="17">
        <v>43941</v>
      </c>
      <c r="G1157" s="12">
        <v>43934</v>
      </c>
      <c r="H1157" s="11" t="s">
        <v>78</v>
      </c>
      <c r="I1157" s="14" t="s">
        <v>115</v>
      </c>
      <c r="J1157" s="11" t="s">
        <v>97</v>
      </c>
      <c r="K1157" s="11" t="s">
        <v>82</v>
      </c>
      <c r="L1157" s="14" t="s">
        <v>399</v>
      </c>
      <c r="M1157" s="11" t="s">
        <v>400</v>
      </c>
      <c r="N1157" s="15" t="s">
        <v>85</v>
      </c>
      <c r="O1157" s="15" t="str">
        <f>VLOOKUP(A1157,Result!A:D,2,FALSE)</f>
        <v>Yes</v>
      </c>
      <c r="P1157" s="15">
        <f>VLOOKUP(A1157,Result!A:D,4,FALSE)</f>
        <v>0</v>
      </c>
      <c r="Q1157" s="16">
        <f>VLOOKUP(A1157,Result!A:D,3,FALSE)</f>
        <v>1.1000000000000001</v>
      </c>
      <c r="R1157" s="16">
        <f>VLOOKUP(A1157,Result!A:E,5,FALSE)</f>
        <v>0.111</v>
      </c>
      <c r="S1157" s="28">
        <f>P1157+Q1157+R1157</f>
        <v>1.2110000000000001</v>
      </c>
      <c r="T1157" s="32">
        <f t="shared" si="75"/>
        <v>787.15</v>
      </c>
      <c r="U1157" s="32">
        <f t="shared" si="76"/>
        <v>787.15</v>
      </c>
      <c r="V1157" s="33">
        <f t="shared" si="77"/>
        <v>292.5</v>
      </c>
      <c r="W1157" s="34">
        <f t="shared" si="74"/>
        <v>1079.6500000000001</v>
      </c>
      <c r="X1157" s="10"/>
      <c r="Y1157" s="10"/>
      <c r="Z1157" s="10"/>
      <c r="AA1157" s="10"/>
      <c r="AB1157" s="10"/>
      <c r="AC1157" s="10"/>
      <c r="AD1157" s="10"/>
      <c r="AE1157" s="10"/>
      <c r="AF1157" s="10"/>
      <c r="AG1157" s="10"/>
      <c r="AH1157" s="10"/>
      <c r="AI1157" s="10"/>
    </row>
    <row r="1158" spans="1:35" ht="15" customHeight="1" x14ac:dyDescent="0.25">
      <c r="A1158" s="6">
        <v>93</v>
      </c>
      <c r="B1158" s="11" t="s">
        <v>75</v>
      </c>
      <c r="C1158" s="11" t="s">
        <v>275</v>
      </c>
      <c r="D1158" s="11" t="s">
        <v>401</v>
      </c>
      <c r="E1158" s="12">
        <v>12499</v>
      </c>
      <c r="F1158" s="17">
        <v>43941</v>
      </c>
      <c r="G1158" s="12">
        <v>43934</v>
      </c>
      <c r="H1158" s="11" t="s">
        <v>78</v>
      </c>
      <c r="I1158" s="14" t="s">
        <v>115</v>
      </c>
      <c r="J1158" s="11" t="s">
        <v>97</v>
      </c>
      <c r="K1158" s="11" t="s">
        <v>82</v>
      </c>
      <c r="L1158" s="14" t="s">
        <v>402</v>
      </c>
      <c r="M1158" s="11" t="s">
        <v>403</v>
      </c>
      <c r="N1158" s="15" t="s">
        <v>85</v>
      </c>
      <c r="O1158" s="15" t="str">
        <f>VLOOKUP(A1158,Result!A:D,2,FALSE)</f>
        <v>Yes</v>
      </c>
      <c r="P1158" s="15">
        <f>VLOOKUP(A1158,Result!A:D,4,FALSE)</f>
        <v>0</v>
      </c>
      <c r="Q1158" s="16">
        <f>VLOOKUP(A1158,Result!A:D,3,FALSE)</f>
        <v>1.51</v>
      </c>
      <c r="R1158" s="16">
        <f>VLOOKUP(A1158,Result!A:E,5,FALSE)</f>
        <v>0</v>
      </c>
      <c r="S1158" s="28">
        <f>P1158+Q1158+R1158</f>
        <v>1.51</v>
      </c>
      <c r="T1158" s="32">
        <f t="shared" si="75"/>
        <v>981.5</v>
      </c>
      <c r="U1158" s="32">
        <f t="shared" si="76"/>
        <v>981.5</v>
      </c>
      <c r="V1158" s="33">
        <f t="shared" si="77"/>
        <v>292.5</v>
      </c>
      <c r="W1158" s="34">
        <f t="shared" si="74"/>
        <v>1274</v>
      </c>
      <c r="X1158" s="10"/>
      <c r="Y1158" s="10"/>
      <c r="Z1158" s="10"/>
      <c r="AA1158" s="10"/>
      <c r="AB1158" s="10"/>
      <c r="AC1158" s="10"/>
      <c r="AD1158" s="10"/>
      <c r="AE1158" s="10"/>
      <c r="AF1158" s="10"/>
      <c r="AG1158" s="10"/>
      <c r="AH1158" s="10"/>
      <c r="AI1158" s="10"/>
    </row>
    <row r="1159" spans="1:35" ht="15" customHeight="1" x14ac:dyDescent="0.25">
      <c r="A1159" s="6">
        <v>98</v>
      </c>
      <c r="B1159" s="11" t="s">
        <v>75</v>
      </c>
      <c r="C1159" s="11" t="s">
        <v>275</v>
      </c>
      <c r="D1159" s="11" t="s">
        <v>423</v>
      </c>
      <c r="E1159" s="12">
        <v>21033</v>
      </c>
      <c r="F1159" s="17">
        <v>43942</v>
      </c>
      <c r="G1159" s="12">
        <v>43901</v>
      </c>
      <c r="H1159" s="11" t="s">
        <v>78</v>
      </c>
      <c r="I1159" s="14" t="s">
        <v>424</v>
      </c>
      <c r="J1159" s="11" t="s">
        <v>425</v>
      </c>
      <c r="K1159" s="11" t="s">
        <v>82</v>
      </c>
      <c r="L1159" s="14" t="s">
        <v>82</v>
      </c>
      <c r="M1159" s="11" t="s">
        <v>82</v>
      </c>
      <c r="N1159" s="15">
        <v>1.48</v>
      </c>
      <c r="O1159" s="15" t="str">
        <f>VLOOKUP(A1159,Result!A:D,2,FALSE)</f>
        <v>No</v>
      </c>
      <c r="P1159" s="15">
        <f>VLOOKUP(A1159,Result!A:D,4,FALSE)</f>
        <v>3.838000000000001</v>
      </c>
      <c r="Q1159" s="16">
        <f>VLOOKUP(A1159,Result!A:D,3,FALSE)</f>
        <v>0</v>
      </c>
      <c r="R1159" s="16">
        <f>VLOOKUP(A1159,Result!A:E,5,FALSE)</f>
        <v>0.152</v>
      </c>
      <c r="S1159" s="28">
        <f>P1159+Q1159+R1159</f>
        <v>3.9900000000000011</v>
      </c>
      <c r="T1159" s="32">
        <f t="shared" si="75"/>
        <v>98.799999999999983</v>
      </c>
      <c r="U1159" s="32">
        <f t="shared" si="76"/>
        <v>2593.5000000000005</v>
      </c>
      <c r="V1159" s="33">
        <f t="shared" si="77"/>
        <v>292.5</v>
      </c>
      <c r="W1159" s="34">
        <f t="shared" si="74"/>
        <v>2886.0000000000005</v>
      </c>
      <c r="X1159" s="10"/>
      <c r="Y1159" s="10"/>
      <c r="Z1159" s="10"/>
      <c r="AA1159" s="10"/>
      <c r="AB1159" s="10"/>
      <c r="AC1159" s="10"/>
      <c r="AD1159" s="10"/>
      <c r="AE1159" s="10"/>
      <c r="AF1159" s="10"/>
      <c r="AG1159" s="10"/>
      <c r="AH1159" s="10"/>
      <c r="AI1159" s="10"/>
    </row>
    <row r="1160" spans="1:35" ht="15" customHeight="1" x14ac:dyDescent="0.25">
      <c r="A1160" s="6">
        <v>99</v>
      </c>
      <c r="B1160" s="11" t="s">
        <v>75</v>
      </c>
      <c r="C1160" s="11" t="s">
        <v>275</v>
      </c>
      <c r="D1160" s="11" t="s">
        <v>426</v>
      </c>
      <c r="E1160" s="12">
        <v>18884</v>
      </c>
      <c r="F1160" s="17">
        <v>43942</v>
      </c>
      <c r="G1160" s="12">
        <v>43924</v>
      </c>
      <c r="H1160" s="11" t="s">
        <v>78</v>
      </c>
      <c r="I1160" s="14" t="s">
        <v>427</v>
      </c>
      <c r="J1160" s="11" t="s">
        <v>80</v>
      </c>
      <c r="K1160" s="11" t="s">
        <v>428</v>
      </c>
      <c r="L1160" s="14" t="s">
        <v>82</v>
      </c>
      <c r="M1160" s="11" t="s">
        <v>429</v>
      </c>
      <c r="N1160" s="15">
        <v>3.55</v>
      </c>
      <c r="O1160" s="15" t="str">
        <f>VLOOKUP(A1160,Result!A:D,2,FALSE)</f>
        <v>No</v>
      </c>
      <c r="P1160" s="15">
        <f>VLOOKUP(A1160,Result!A:D,4,FALSE)</f>
        <v>2.8650000000000002</v>
      </c>
      <c r="Q1160" s="16">
        <f>VLOOKUP(A1160,Result!A:D,3,FALSE)</f>
        <v>0</v>
      </c>
      <c r="R1160" s="16">
        <f>VLOOKUP(A1160,Result!A:E,5,FALSE)</f>
        <v>0</v>
      </c>
      <c r="S1160" s="28">
        <f>P1160+Q1160+R1160</f>
        <v>2.8650000000000002</v>
      </c>
      <c r="T1160" s="32">
        <f t="shared" si="75"/>
        <v>0</v>
      </c>
      <c r="U1160" s="32">
        <f t="shared" si="76"/>
        <v>1862.2500000000002</v>
      </c>
      <c r="V1160" s="33">
        <f t="shared" si="77"/>
        <v>292.5</v>
      </c>
      <c r="W1160" s="34">
        <f t="shared" si="74"/>
        <v>2154.75</v>
      </c>
      <c r="X1160" s="10"/>
      <c r="Y1160" s="10"/>
      <c r="Z1160" s="10"/>
      <c r="AA1160" s="10"/>
      <c r="AB1160" s="10"/>
      <c r="AC1160" s="10"/>
      <c r="AD1160" s="10"/>
      <c r="AE1160" s="10"/>
      <c r="AF1160" s="10"/>
      <c r="AG1160" s="10"/>
      <c r="AH1160" s="10"/>
      <c r="AI1160" s="10"/>
    </row>
    <row r="1161" spans="1:35" ht="15" customHeight="1" x14ac:dyDescent="0.25">
      <c r="A1161" s="6">
        <v>100</v>
      </c>
      <c r="B1161" s="11" t="s">
        <v>75</v>
      </c>
      <c r="C1161" s="11" t="s">
        <v>275</v>
      </c>
      <c r="D1161" s="11" t="s">
        <v>430</v>
      </c>
      <c r="E1161" s="12">
        <v>14355</v>
      </c>
      <c r="F1161" s="13">
        <v>43942</v>
      </c>
      <c r="G1161" s="12">
        <v>43850</v>
      </c>
      <c r="H1161" s="11" t="s">
        <v>78</v>
      </c>
      <c r="I1161" s="14" t="s">
        <v>431</v>
      </c>
      <c r="J1161" s="11" t="s">
        <v>432</v>
      </c>
      <c r="K1161" s="11" t="s">
        <v>82</v>
      </c>
      <c r="L1161" s="14" t="s">
        <v>82</v>
      </c>
      <c r="M1161" s="11" t="s">
        <v>433</v>
      </c>
      <c r="N1161" s="15">
        <v>0.88</v>
      </c>
      <c r="O1161" s="15" t="str">
        <f>VLOOKUP(A1161,Result!A:D,2,FALSE)</f>
        <v>No</v>
      </c>
      <c r="P1161" s="15">
        <f>VLOOKUP(A1161,Result!A:D,4,FALSE)</f>
        <v>0.214</v>
      </c>
      <c r="Q1161" s="16">
        <f>VLOOKUP(A1161,Result!A:D,3,FALSE)</f>
        <v>0</v>
      </c>
      <c r="R1161" s="16">
        <f>VLOOKUP(A1161,Result!A:E,5,FALSE)</f>
        <v>0</v>
      </c>
      <c r="S1161" s="28">
        <f>P1161+Q1161+R1161</f>
        <v>0.214</v>
      </c>
      <c r="T1161" s="32">
        <f t="shared" si="75"/>
        <v>0</v>
      </c>
      <c r="U1161" s="32">
        <f t="shared" si="76"/>
        <v>139.1</v>
      </c>
      <c r="V1161" s="33">
        <f t="shared" si="77"/>
        <v>292.5</v>
      </c>
      <c r="W1161" s="34">
        <f t="shared" si="74"/>
        <v>431.6</v>
      </c>
      <c r="X1161" s="10"/>
      <c r="Y1161" s="10"/>
      <c r="Z1161" s="10"/>
      <c r="AA1161" s="10"/>
      <c r="AB1161" s="10"/>
      <c r="AC1161" s="10"/>
      <c r="AD1161" s="10"/>
      <c r="AE1161" s="10"/>
      <c r="AF1161" s="10"/>
      <c r="AG1161" s="10"/>
      <c r="AH1161" s="10"/>
      <c r="AI1161" s="10"/>
    </row>
    <row r="1162" spans="1:35" ht="15" customHeight="1" x14ac:dyDescent="0.25">
      <c r="A1162" s="6">
        <v>101</v>
      </c>
      <c r="B1162" s="11" t="s">
        <v>75</v>
      </c>
      <c r="C1162" s="11" t="s">
        <v>275</v>
      </c>
      <c r="D1162" s="11" t="s">
        <v>434</v>
      </c>
      <c r="E1162" s="12">
        <v>18073</v>
      </c>
      <c r="F1162" s="13">
        <v>43942</v>
      </c>
      <c r="G1162" s="12">
        <v>43844</v>
      </c>
      <c r="H1162" s="11" t="s">
        <v>78</v>
      </c>
      <c r="I1162" s="14" t="s">
        <v>435</v>
      </c>
      <c r="J1162" s="11" t="s">
        <v>80</v>
      </c>
      <c r="K1162" s="11" t="s">
        <v>82</v>
      </c>
      <c r="L1162" s="14" t="s">
        <v>82</v>
      </c>
      <c r="M1162" s="11" t="s">
        <v>436</v>
      </c>
      <c r="N1162" s="15">
        <v>1.17</v>
      </c>
      <c r="O1162" s="15" t="str">
        <f>VLOOKUP(A1162,Result!A:D,2,FALSE)</f>
        <v>No</v>
      </c>
      <c r="P1162" s="15">
        <f>VLOOKUP(A1162,Result!A:D,4,FALSE)</f>
        <v>1.5620000000000001</v>
      </c>
      <c r="Q1162" s="16">
        <f>VLOOKUP(A1162,Result!A:D,3,FALSE)</f>
        <v>0</v>
      </c>
      <c r="R1162" s="16">
        <f>VLOOKUP(A1162,Result!A:E,5,FALSE)</f>
        <v>0</v>
      </c>
      <c r="S1162" s="28">
        <f>P1162+Q1162+R1162</f>
        <v>1.5620000000000001</v>
      </c>
      <c r="T1162" s="32">
        <f t="shared" si="75"/>
        <v>0</v>
      </c>
      <c r="U1162" s="32">
        <f t="shared" si="76"/>
        <v>1015.3</v>
      </c>
      <c r="V1162" s="33">
        <f t="shared" si="77"/>
        <v>292.5</v>
      </c>
      <c r="W1162" s="34">
        <f t="shared" si="74"/>
        <v>1307.8</v>
      </c>
      <c r="X1162" s="10"/>
      <c r="Y1162" s="10"/>
      <c r="Z1162" s="10"/>
      <c r="AA1162" s="10"/>
      <c r="AB1162" s="10"/>
      <c r="AC1162" s="10"/>
      <c r="AD1162" s="10"/>
      <c r="AE1162" s="10"/>
      <c r="AF1162" s="10"/>
      <c r="AG1162" s="10"/>
      <c r="AH1162" s="10"/>
      <c r="AI1162" s="10"/>
    </row>
    <row r="1163" spans="1:35" ht="15" customHeight="1" x14ac:dyDescent="0.25">
      <c r="A1163" s="6">
        <v>102</v>
      </c>
      <c r="B1163" s="11" t="s">
        <v>75</v>
      </c>
      <c r="C1163" s="11" t="s">
        <v>275</v>
      </c>
      <c r="D1163" s="11" t="s">
        <v>437</v>
      </c>
      <c r="E1163" s="12">
        <v>18287</v>
      </c>
      <c r="F1163" s="17">
        <v>43943</v>
      </c>
      <c r="G1163" s="12">
        <v>43850</v>
      </c>
      <c r="H1163" s="11" t="s">
        <v>78</v>
      </c>
      <c r="I1163" s="14" t="s">
        <v>438</v>
      </c>
      <c r="J1163" s="11" t="s">
        <v>439</v>
      </c>
      <c r="K1163" s="11" t="s">
        <v>82</v>
      </c>
      <c r="L1163" s="14" t="s">
        <v>440</v>
      </c>
      <c r="M1163" s="11"/>
      <c r="N1163" s="15">
        <v>2.2599999999999998</v>
      </c>
      <c r="O1163" s="15" t="str">
        <f>VLOOKUP(A1163,Result!A:D,2,FALSE)</f>
        <v>No</v>
      </c>
      <c r="P1163" s="15">
        <f>VLOOKUP(A1163,Result!A:D,4,FALSE)</f>
        <v>2.5369999999999999</v>
      </c>
      <c r="Q1163" s="16">
        <f>VLOOKUP(A1163,Result!A:D,3,FALSE)</f>
        <v>0.30499999999999999</v>
      </c>
      <c r="R1163" s="16">
        <f>VLOOKUP(A1163,Result!A:E,5,FALSE)</f>
        <v>0</v>
      </c>
      <c r="S1163" s="28">
        <f>P1163+Q1163+R1163</f>
        <v>2.8420000000000001</v>
      </c>
      <c r="T1163" s="32">
        <f t="shared" si="75"/>
        <v>198.24999999999997</v>
      </c>
      <c r="U1163" s="32">
        <f t="shared" si="76"/>
        <v>1847.3000000000002</v>
      </c>
      <c r="V1163" s="33">
        <f t="shared" si="77"/>
        <v>292.5</v>
      </c>
      <c r="W1163" s="34">
        <f t="shared" si="74"/>
        <v>2139.8000000000002</v>
      </c>
      <c r="X1163" s="10"/>
      <c r="Y1163" s="10"/>
      <c r="Z1163" s="10"/>
      <c r="AA1163" s="10"/>
      <c r="AB1163" s="10"/>
      <c r="AC1163" s="10"/>
      <c r="AD1163" s="10"/>
      <c r="AE1163" s="10"/>
      <c r="AF1163" s="10"/>
      <c r="AG1163" s="10"/>
      <c r="AH1163" s="10"/>
      <c r="AI1163" s="10"/>
    </row>
    <row r="1164" spans="1:35" ht="15" customHeight="1" x14ac:dyDescent="0.25">
      <c r="A1164" s="6">
        <v>105</v>
      </c>
      <c r="B1164" s="11" t="s">
        <v>75</v>
      </c>
      <c r="C1164" s="11" t="s">
        <v>275</v>
      </c>
      <c r="D1164" s="11" t="s">
        <v>449</v>
      </c>
      <c r="E1164" s="12">
        <v>13539</v>
      </c>
      <c r="F1164" s="17">
        <v>43943</v>
      </c>
      <c r="G1164" s="12">
        <v>43873</v>
      </c>
      <c r="H1164" s="11" t="s">
        <v>78</v>
      </c>
      <c r="I1164" s="14" t="s">
        <v>450</v>
      </c>
      <c r="J1164" s="11" t="s">
        <v>80</v>
      </c>
      <c r="K1164" s="11" t="s">
        <v>451</v>
      </c>
      <c r="L1164" s="14" t="s">
        <v>452</v>
      </c>
      <c r="M1164" s="11" t="s">
        <v>453</v>
      </c>
      <c r="N1164" s="15">
        <v>2.27</v>
      </c>
      <c r="O1164" s="15" t="str">
        <f>VLOOKUP(A1164,Result!A:D,2,FALSE)</f>
        <v>No</v>
      </c>
      <c r="P1164" s="15">
        <f>VLOOKUP(A1164,Result!A:D,4,FALSE)</f>
        <v>1.5580000000000001</v>
      </c>
      <c r="Q1164" s="16">
        <f>VLOOKUP(A1164,Result!A:D,3,FALSE)</f>
        <v>0.49099999999999999</v>
      </c>
      <c r="R1164" s="16">
        <f>VLOOKUP(A1164,Result!A:E,5,FALSE)</f>
        <v>0.20200000000000001</v>
      </c>
      <c r="S1164" s="28">
        <f>P1164+Q1164+R1164</f>
        <v>2.2509999999999999</v>
      </c>
      <c r="T1164" s="32">
        <f t="shared" si="75"/>
        <v>450.45</v>
      </c>
      <c r="U1164" s="32">
        <f t="shared" si="76"/>
        <v>1463.1499999999999</v>
      </c>
      <c r="V1164" s="33">
        <f t="shared" si="77"/>
        <v>292.5</v>
      </c>
      <c r="W1164" s="34">
        <f t="shared" si="74"/>
        <v>1755.6499999999999</v>
      </c>
      <c r="X1164" s="10"/>
      <c r="Y1164" s="10"/>
      <c r="Z1164" s="10"/>
      <c r="AA1164" s="10"/>
      <c r="AB1164" s="10"/>
      <c r="AC1164" s="10"/>
      <c r="AD1164" s="10"/>
      <c r="AE1164" s="10"/>
      <c r="AF1164" s="10"/>
      <c r="AG1164" s="10"/>
      <c r="AH1164" s="10"/>
      <c r="AI1164" s="10"/>
    </row>
    <row r="1165" spans="1:35" ht="15" customHeight="1" x14ac:dyDescent="0.25">
      <c r="A1165" s="6">
        <v>113</v>
      </c>
      <c r="B1165" s="11" t="s">
        <v>75</v>
      </c>
      <c r="C1165" s="11" t="s">
        <v>275</v>
      </c>
      <c r="D1165" s="11" t="s">
        <v>487</v>
      </c>
      <c r="E1165" s="12">
        <v>24181</v>
      </c>
      <c r="F1165" s="17">
        <v>43944</v>
      </c>
      <c r="G1165" s="12">
        <v>43893</v>
      </c>
      <c r="H1165" s="11" t="s">
        <v>78</v>
      </c>
      <c r="I1165" s="14" t="s">
        <v>488</v>
      </c>
      <c r="J1165" s="11" t="s">
        <v>489</v>
      </c>
      <c r="K1165" s="11" t="s">
        <v>490</v>
      </c>
      <c r="L1165" s="14" t="s">
        <v>82</v>
      </c>
      <c r="M1165" s="11" t="s">
        <v>491</v>
      </c>
      <c r="N1165" s="15">
        <v>2.65</v>
      </c>
      <c r="O1165" s="15" t="str">
        <f>VLOOKUP(A1165,Result!A:D,2,FALSE)</f>
        <v>No</v>
      </c>
      <c r="P1165" s="15">
        <f>VLOOKUP(A1165,Result!A:D,4,FALSE)</f>
        <v>3.0459999999999998</v>
      </c>
      <c r="Q1165" s="16">
        <f>VLOOKUP(A1165,Result!A:D,3,FALSE)</f>
        <v>0</v>
      </c>
      <c r="R1165" s="16">
        <f>VLOOKUP(A1165,Result!A:E,5,FALSE)</f>
        <v>0</v>
      </c>
      <c r="S1165" s="28">
        <f>P1165+Q1165+R1165</f>
        <v>3.0459999999999998</v>
      </c>
      <c r="T1165" s="32">
        <f t="shared" si="75"/>
        <v>0</v>
      </c>
      <c r="U1165" s="32">
        <f t="shared" si="76"/>
        <v>1979.8999999999996</v>
      </c>
      <c r="V1165" s="33">
        <f t="shared" si="77"/>
        <v>292.5</v>
      </c>
      <c r="W1165" s="34">
        <f t="shared" si="74"/>
        <v>2272.3999999999996</v>
      </c>
      <c r="X1165" s="10"/>
      <c r="Y1165" s="10"/>
      <c r="Z1165" s="10"/>
      <c r="AA1165" s="10"/>
      <c r="AB1165" s="10"/>
      <c r="AC1165" s="10"/>
      <c r="AD1165" s="10"/>
      <c r="AE1165" s="10"/>
      <c r="AF1165" s="10"/>
      <c r="AG1165" s="10"/>
      <c r="AH1165" s="10"/>
      <c r="AI1165" s="10"/>
    </row>
    <row r="1166" spans="1:35" ht="15" customHeight="1" x14ac:dyDescent="0.25">
      <c r="A1166" s="6">
        <v>116</v>
      </c>
      <c r="B1166" s="11" t="s">
        <v>75</v>
      </c>
      <c r="C1166" s="11" t="s">
        <v>275</v>
      </c>
      <c r="D1166" s="11" t="s">
        <v>501</v>
      </c>
      <c r="E1166" s="12">
        <v>28587</v>
      </c>
      <c r="F1166" s="17">
        <v>43944</v>
      </c>
      <c r="G1166" s="12">
        <v>43898</v>
      </c>
      <c r="H1166" s="11" t="s">
        <v>78</v>
      </c>
      <c r="I1166" s="14" t="s">
        <v>502</v>
      </c>
      <c r="J1166" s="11" t="s">
        <v>80</v>
      </c>
      <c r="K1166" s="11" t="s">
        <v>82</v>
      </c>
      <c r="L1166" s="14" t="s">
        <v>82</v>
      </c>
      <c r="M1166" s="11" t="s">
        <v>503</v>
      </c>
      <c r="N1166" s="15">
        <v>0</v>
      </c>
      <c r="O1166" s="15" t="str">
        <f>VLOOKUP(A1166,Result!A:D,2,FALSE)</f>
        <v>No</v>
      </c>
      <c r="P1166" s="15">
        <f>VLOOKUP(A1166,Result!A:D,4,FALSE)</f>
        <v>2.3679999999999999</v>
      </c>
      <c r="Q1166" s="16">
        <f>VLOOKUP(A1166,Result!A:D,3,FALSE)</f>
        <v>0</v>
      </c>
      <c r="R1166" s="16">
        <f>VLOOKUP(A1166,Result!A:E,5,FALSE)</f>
        <v>0</v>
      </c>
      <c r="S1166" s="28">
        <f>P1166+Q1166+R1166</f>
        <v>2.3679999999999999</v>
      </c>
      <c r="T1166" s="32">
        <f t="shared" si="75"/>
        <v>0</v>
      </c>
      <c r="U1166" s="32">
        <f t="shared" si="76"/>
        <v>1539.1999999999998</v>
      </c>
      <c r="V1166" s="33">
        <f t="shared" si="77"/>
        <v>292.5</v>
      </c>
      <c r="W1166" s="34">
        <f t="shared" si="74"/>
        <v>1831.6999999999998</v>
      </c>
      <c r="X1166" s="10"/>
      <c r="Y1166" s="10"/>
      <c r="Z1166" s="10"/>
      <c r="AA1166" s="10"/>
      <c r="AB1166" s="10"/>
      <c r="AC1166" s="10"/>
      <c r="AD1166" s="10"/>
      <c r="AE1166" s="10"/>
      <c r="AF1166" s="10"/>
      <c r="AG1166" s="10"/>
      <c r="AH1166" s="10"/>
      <c r="AI1166" s="10"/>
    </row>
    <row r="1167" spans="1:35" ht="15" customHeight="1" x14ac:dyDescent="0.25">
      <c r="A1167" s="6">
        <v>118</v>
      </c>
      <c r="B1167" s="11" t="s">
        <v>75</v>
      </c>
      <c r="C1167" s="11" t="s">
        <v>275</v>
      </c>
      <c r="D1167" s="11" t="s">
        <v>507</v>
      </c>
      <c r="E1167" s="12">
        <v>17271</v>
      </c>
      <c r="F1167" s="13">
        <v>43945</v>
      </c>
      <c r="G1167" s="12">
        <v>43909</v>
      </c>
      <c r="H1167" s="11" t="s">
        <v>78</v>
      </c>
      <c r="I1167" s="14" t="s">
        <v>508</v>
      </c>
      <c r="J1167" s="11" t="s">
        <v>80</v>
      </c>
      <c r="K1167" s="11" t="s">
        <v>82</v>
      </c>
      <c r="L1167" s="14" t="s">
        <v>509</v>
      </c>
      <c r="M1167" s="11" t="s">
        <v>94</v>
      </c>
      <c r="N1167" s="15">
        <v>1.46</v>
      </c>
      <c r="O1167" s="15" t="str">
        <f>VLOOKUP(A1167,Result!A:D,2,FALSE)</f>
        <v>No</v>
      </c>
      <c r="P1167" s="15">
        <f>VLOOKUP(A1167,Result!A:D,4,FALSE)</f>
        <v>2.2610000000000001</v>
      </c>
      <c r="Q1167" s="16">
        <f>VLOOKUP(A1167,Result!A:D,3,FALSE)</f>
        <v>0.79400000000000004</v>
      </c>
      <c r="R1167" s="16">
        <f>VLOOKUP(A1167,Result!A:E,5,FALSE)</f>
        <v>0</v>
      </c>
      <c r="S1167" s="28">
        <f>P1167+Q1167+R1167</f>
        <v>3.0550000000000002</v>
      </c>
      <c r="T1167" s="32">
        <f t="shared" si="75"/>
        <v>516.09999999999991</v>
      </c>
      <c r="U1167" s="32">
        <f t="shared" si="76"/>
        <v>1985.75</v>
      </c>
      <c r="V1167" s="33">
        <f t="shared" si="77"/>
        <v>292.5</v>
      </c>
      <c r="W1167" s="34">
        <f t="shared" si="74"/>
        <v>2278.25</v>
      </c>
      <c r="X1167" s="10"/>
      <c r="Y1167" s="10"/>
      <c r="Z1167" s="10"/>
      <c r="AA1167" s="10"/>
      <c r="AB1167" s="10"/>
      <c r="AC1167" s="10"/>
      <c r="AD1167" s="10"/>
      <c r="AE1167" s="10"/>
      <c r="AF1167" s="10"/>
      <c r="AG1167" s="10"/>
      <c r="AH1167" s="10"/>
      <c r="AI1167" s="10"/>
    </row>
    <row r="1168" spans="1:35" ht="15" customHeight="1" x14ac:dyDescent="0.25">
      <c r="A1168" s="6">
        <v>125</v>
      </c>
      <c r="B1168" s="11" t="s">
        <v>75</v>
      </c>
      <c r="C1168" s="11" t="s">
        <v>275</v>
      </c>
      <c r="D1168" s="11" t="s">
        <v>533</v>
      </c>
      <c r="E1168" s="12">
        <v>18559</v>
      </c>
      <c r="F1168" s="13">
        <v>43948</v>
      </c>
      <c r="G1168" s="12">
        <v>43863</v>
      </c>
      <c r="H1168" s="11" t="s">
        <v>78</v>
      </c>
      <c r="I1168" s="14" t="s">
        <v>97</v>
      </c>
      <c r="J1168" s="11" t="s">
        <v>97</v>
      </c>
      <c r="K1168" s="11" t="s">
        <v>82</v>
      </c>
      <c r="L1168" s="14" t="s">
        <v>82</v>
      </c>
      <c r="M1168" s="11" t="s">
        <v>534</v>
      </c>
      <c r="N1168" s="15">
        <v>0.28000000000000003</v>
      </c>
      <c r="O1168" s="15" t="str">
        <f>VLOOKUP(A1168,Result!A:D,2,FALSE)</f>
        <v>No</v>
      </c>
      <c r="P1168" s="15">
        <f>VLOOKUP(A1168,Result!A:D,4,FALSE)</f>
        <v>0</v>
      </c>
      <c r="Q1168" s="16">
        <f>VLOOKUP(A1168,Result!A:D,3,FALSE)</f>
        <v>0</v>
      </c>
      <c r="R1168" s="16">
        <f>VLOOKUP(A1168,Result!A:E,5,FALSE)</f>
        <v>0</v>
      </c>
      <c r="S1168" s="28">
        <f>P1168+Q1168+R1168</f>
        <v>0</v>
      </c>
      <c r="T1168" s="32">
        <f t="shared" si="75"/>
        <v>0</v>
      </c>
      <c r="U1168" s="32">
        <f t="shared" si="76"/>
        <v>0</v>
      </c>
      <c r="V1168" s="33">
        <f t="shared" si="77"/>
        <v>292.5</v>
      </c>
      <c r="W1168" s="34">
        <f t="shared" ref="W1168:W1231" si="78">SUM(U1168+V1168)</f>
        <v>292.5</v>
      </c>
      <c r="X1168" s="10"/>
      <c r="Y1168" s="10"/>
      <c r="Z1168" s="10"/>
      <c r="AA1168" s="10"/>
      <c r="AB1168" s="10"/>
      <c r="AC1168" s="10"/>
      <c r="AD1168" s="10"/>
      <c r="AE1168" s="10"/>
      <c r="AF1168" s="10"/>
      <c r="AG1168" s="10"/>
      <c r="AH1168" s="10"/>
      <c r="AI1168" s="10"/>
    </row>
    <row r="1169" spans="1:35" ht="15" customHeight="1" x14ac:dyDescent="0.25">
      <c r="A1169" s="6">
        <v>130</v>
      </c>
      <c r="B1169" s="11" t="s">
        <v>75</v>
      </c>
      <c r="C1169" s="11" t="s">
        <v>275</v>
      </c>
      <c r="D1169" s="11" t="s">
        <v>545</v>
      </c>
      <c r="E1169" s="12">
        <v>18211</v>
      </c>
      <c r="F1169" s="13">
        <v>43949</v>
      </c>
      <c r="G1169" s="12">
        <v>43851</v>
      </c>
      <c r="H1169" s="11" t="s">
        <v>78</v>
      </c>
      <c r="I1169" s="14" t="s">
        <v>546</v>
      </c>
      <c r="J1169" s="11" t="s">
        <v>80</v>
      </c>
      <c r="K1169" s="11" t="s">
        <v>547</v>
      </c>
      <c r="L1169" s="14" t="s">
        <v>82</v>
      </c>
      <c r="M1169" s="11" t="s">
        <v>82</v>
      </c>
      <c r="N1169" s="15">
        <v>2.52</v>
      </c>
      <c r="O1169" s="15" t="str">
        <f>VLOOKUP(A1169,Result!A:D,2,FALSE)</f>
        <v>No</v>
      </c>
      <c r="P1169" s="15">
        <f>VLOOKUP(A1169,Result!A:D,4,FALSE)</f>
        <v>1.724</v>
      </c>
      <c r="Q1169" s="16">
        <f>VLOOKUP(A1169,Result!A:D,3,FALSE)</f>
        <v>0</v>
      </c>
      <c r="R1169" s="16">
        <f>VLOOKUP(A1169,Result!A:E,5,FALSE)</f>
        <v>0</v>
      </c>
      <c r="S1169" s="28">
        <f>P1169+Q1169+R1169</f>
        <v>1.724</v>
      </c>
      <c r="T1169" s="32">
        <f t="shared" si="75"/>
        <v>0</v>
      </c>
      <c r="U1169" s="32">
        <f t="shared" si="76"/>
        <v>1120.5999999999999</v>
      </c>
      <c r="V1169" s="33">
        <f t="shared" si="77"/>
        <v>292.5</v>
      </c>
      <c r="W1169" s="34">
        <f t="shared" si="78"/>
        <v>1413.1</v>
      </c>
      <c r="X1169" s="10"/>
      <c r="Y1169" s="10"/>
      <c r="Z1169" s="10"/>
      <c r="AA1169" s="10"/>
      <c r="AB1169" s="10"/>
      <c r="AC1169" s="10"/>
      <c r="AD1169" s="10"/>
      <c r="AE1169" s="10"/>
      <c r="AF1169" s="10"/>
      <c r="AG1169" s="10"/>
      <c r="AH1169" s="10"/>
      <c r="AI1169" s="10"/>
    </row>
    <row r="1170" spans="1:35" ht="15" customHeight="1" x14ac:dyDescent="0.25">
      <c r="A1170" s="6">
        <v>140</v>
      </c>
      <c r="B1170" s="11" t="s">
        <v>75</v>
      </c>
      <c r="C1170" s="11" t="s">
        <v>275</v>
      </c>
      <c r="D1170" s="11" t="s">
        <v>586</v>
      </c>
      <c r="E1170" s="12">
        <v>19995</v>
      </c>
      <c r="F1170" s="17">
        <v>43951</v>
      </c>
      <c r="G1170" s="12">
        <v>43872</v>
      </c>
      <c r="H1170" s="11" t="s">
        <v>78</v>
      </c>
      <c r="I1170" s="14" t="s">
        <v>587</v>
      </c>
      <c r="J1170" s="11" t="s">
        <v>80</v>
      </c>
      <c r="K1170" s="11" t="s">
        <v>588</v>
      </c>
      <c r="L1170" s="14" t="s">
        <v>82</v>
      </c>
      <c r="M1170" s="11" t="s">
        <v>589</v>
      </c>
      <c r="N1170" s="15">
        <v>0.88</v>
      </c>
      <c r="O1170" s="15" t="str">
        <f>VLOOKUP(A1170,Result!A:D,2,FALSE)</f>
        <v>No</v>
      </c>
      <c r="P1170" s="15">
        <f>VLOOKUP(A1170,Result!A:D,4,FALSE)</f>
        <v>2.3730000000000002</v>
      </c>
      <c r="Q1170" s="16">
        <f>VLOOKUP(A1170,Result!A:D,3,FALSE)</f>
        <v>0</v>
      </c>
      <c r="R1170" s="16">
        <f>VLOOKUP(A1170,Result!A:E,5,FALSE)</f>
        <v>0</v>
      </c>
      <c r="S1170" s="28">
        <f>P1170+Q1170+R1170</f>
        <v>2.3730000000000002</v>
      </c>
      <c r="T1170" s="32">
        <f t="shared" si="75"/>
        <v>0</v>
      </c>
      <c r="U1170" s="32">
        <f t="shared" si="76"/>
        <v>1542.45</v>
      </c>
      <c r="V1170" s="33">
        <f t="shared" si="77"/>
        <v>292.5</v>
      </c>
      <c r="W1170" s="34">
        <f t="shared" si="78"/>
        <v>1834.95</v>
      </c>
      <c r="X1170" s="10"/>
      <c r="Y1170" s="10"/>
      <c r="Z1170" s="10"/>
      <c r="AA1170" s="10"/>
      <c r="AB1170" s="10"/>
      <c r="AC1170" s="10"/>
      <c r="AD1170" s="10"/>
      <c r="AE1170" s="10"/>
      <c r="AF1170" s="10"/>
      <c r="AG1170" s="10"/>
      <c r="AH1170" s="10"/>
      <c r="AI1170" s="10"/>
    </row>
    <row r="1171" spans="1:35" ht="15" customHeight="1" x14ac:dyDescent="0.25">
      <c r="A1171" s="6">
        <v>145</v>
      </c>
      <c r="B1171" s="11" t="s">
        <v>75</v>
      </c>
      <c r="C1171" s="11" t="s">
        <v>275</v>
      </c>
      <c r="D1171" s="11" t="s">
        <v>603</v>
      </c>
      <c r="E1171" s="12">
        <v>26823</v>
      </c>
      <c r="F1171" s="13">
        <v>43952</v>
      </c>
      <c r="G1171" s="12">
        <v>43892</v>
      </c>
      <c r="H1171" s="11" t="s">
        <v>78</v>
      </c>
      <c r="I1171" s="14" t="s">
        <v>604</v>
      </c>
      <c r="J1171" s="11" t="s">
        <v>605</v>
      </c>
      <c r="K1171" s="11" t="s">
        <v>606</v>
      </c>
      <c r="L1171" s="14" t="s">
        <v>82</v>
      </c>
      <c r="M1171" s="11" t="s">
        <v>82</v>
      </c>
      <c r="N1171" s="15">
        <v>1.32</v>
      </c>
      <c r="O1171" s="15" t="str">
        <f>VLOOKUP(A1171,Result!A:D,2,FALSE)</f>
        <v>No</v>
      </c>
      <c r="P1171" s="15">
        <f>VLOOKUP(A1171,Result!A:D,4,FALSE)</f>
        <v>2.1269999999999998</v>
      </c>
      <c r="Q1171" s="16">
        <f>VLOOKUP(A1171,Result!A:D,3,FALSE)</f>
        <v>0</v>
      </c>
      <c r="R1171" s="16">
        <f>VLOOKUP(A1171,Result!A:E,5,FALSE)</f>
        <v>0</v>
      </c>
      <c r="S1171" s="28">
        <f>P1171+Q1171+R1171</f>
        <v>2.1269999999999998</v>
      </c>
      <c r="T1171" s="32">
        <f t="shared" si="75"/>
        <v>0</v>
      </c>
      <c r="U1171" s="32">
        <f t="shared" si="76"/>
        <v>1382.55</v>
      </c>
      <c r="V1171" s="33">
        <f t="shared" si="77"/>
        <v>292.5</v>
      </c>
      <c r="W1171" s="34">
        <f t="shared" si="78"/>
        <v>1675.05</v>
      </c>
      <c r="X1171" s="10"/>
      <c r="Y1171" s="10"/>
      <c r="Z1171" s="10"/>
      <c r="AA1171" s="10"/>
      <c r="AB1171" s="10"/>
      <c r="AC1171" s="10"/>
      <c r="AD1171" s="10"/>
      <c r="AE1171" s="10"/>
      <c r="AF1171" s="10"/>
      <c r="AG1171" s="10"/>
      <c r="AH1171" s="10"/>
      <c r="AI1171" s="10"/>
    </row>
    <row r="1172" spans="1:35" ht="15" customHeight="1" x14ac:dyDescent="0.25">
      <c r="A1172" s="6">
        <v>148</v>
      </c>
      <c r="B1172" s="11" t="s">
        <v>75</v>
      </c>
      <c r="C1172" s="11" t="s">
        <v>275</v>
      </c>
      <c r="D1172" s="11" t="s">
        <v>618</v>
      </c>
      <c r="E1172" s="12">
        <v>12682</v>
      </c>
      <c r="F1172" s="17">
        <v>43955</v>
      </c>
      <c r="G1172" s="12">
        <v>43917</v>
      </c>
      <c r="H1172" s="11" t="s">
        <v>134</v>
      </c>
      <c r="I1172" s="14" t="s">
        <v>619</v>
      </c>
      <c r="J1172" s="11" t="s">
        <v>620</v>
      </c>
      <c r="K1172" s="11" t="s">
        <v>621</v>
      </c>
      <c r="L1172" s="14" t="s">
        <v>82</v>
      </c>
      <c r="M1172" s="11" t="s">
        <v>622</v>
      </c>
      <c r="N1172" s="15">
        <v>4.2</v>
      </c>
      <c r="O1172" s="15" t="str">
        <f>VLOOKUP(A1172,Result!A:D,2,FALSE)</f>
        <v>No</v>
      </c>
      <c r="P1172" s="15">
        <f>VLOOKUP(A1172,Result!A:D,4,FALSE)</f>
        <v>2.367</v>
      </c>
      <c r="Q1172" s="16">
        <f>VLOOKUP(A1172,Result!A:D,3,FALSE)</f>
        <v>0</v>
      </c>
      <c r="R1172" s="16">
        <f>VLOOKUP(A1172,Result!A:E,5,FALSE)</f>
        <v>0.313</v>
      </c>
      <c r="S1172" s="28">
        <f>P1172+Q1172+R1172</f>
        <v>2.68</v>
      </c>
      <c r="T1172" s="32">
        <f t="shared" si="75"/>
        <v>203.45</v>
      </c>
      <c r="U1172" s="32">
        <f t="shared" si="76"/>
        <v>1742</v>
      </c>
      <c r="V1172" s="33">
        <f t="shared" si="77"/>
        <v>292.5</v>
      </c>
      <c r="W1172" s="34">
        <f t="shared" si="78"/>
        <v>2034.5</v>
      </c>
      <c r="X1172" s="10"/>
      <c r="Y1172" s="10"/>
      <c r="Z1172" s="10"/>
      <c r="AA1172" s="10"/>
      <c r="AB1172" s="10"/>
      <c r="AC1172" s="10"/>
      <c r="AD1172" s="10"/>
      <c r="AE1172" s="10"/>
      <c r="AF1172" s="10"/>
      <c r="AG1172" s="10"/>
      <c r="AH1172" s="10"/>
      <c r="AI1172" s="10"/>
    </row>
    <row r="1173" spans="1:35" ht="15" customHeight="1" x14ac:dyDescent="0.25">
      <c r="A1173" s="6">
        <v>150</v>
      </c>
      <c r="B1173" s="11" t="s">
        <v>75</v>
      </c>
      <c r="C1173" s="11" t="s">
        <v>275</v>
      </c>
      <c r="D1173" s="11" t="s">
        <v>628</v>
      </c>
      <c r="E1173" s="12">
        <v>14166</v>
      </c>
      <c r="F1173" s="13">
        <v>43955</v>
      </c>
      <c r="G1173" s="12">
        <v>43871</v>
      </c>
      <c r="H1173" s="11" t="s">
        <v>290</v>
      </c>
      <c r="I1173" s="14" t="s">
        <v>629</v>
      </c>
      <c r="J1173" s="11" t="s">
        <v>80</v>
      </c>
      <c r="K1173" s="11" t="s">
        <v>630</v>
      </c>
      <c r="L1173" s="20" t="s">
        <v>631</v>
      </c>
      <c r="M1173" s="11" t="s">
        <v>632</v>
      </c>
      <c r="N1173" s="15">
        <v>2.16</v>
      </c>
      <c r="O1173" s="15" t="str">
        <f>VLOOKUP(A1173,Result!A:D,2,FALSE)</f>
        <v>No</v>
      </c>
      <c r="P1173" s="15">
        <f>VLOOKUP(A1173,Result!A:D,4,FALSE)</f>
        <v>1.1080000000000001</v>
      </c>
      <c r="Q1173" s="16">
        <f>VLOOKUP(A1173,Result!A:D,3,FALSE)</f>
        <v>1.002</v>
      </c>
      <c r="R1173" s="16">
        <f>VLOOKUP(A1173,Result!A:E,5,FALSE)</f>
        <v>0</v>
      </c>
      <c r="S1173" s="28">
        <f>P1173+Q1173+R1173</f>
        <v>2.1100000000000003</v>
      </c>
      <c r="T1173" s="32">
        <f t="shared" si="75"/>
        <v>651.29999999999995</v>
      </c>
      <c r="U1173" s="32">
        <f t="shared" si="76"/>
        <v>1371.5000000000002</v>
      </c>
      <c r="V1173" s="33">
        <f t="shared" si="77"/>
        <v>292.5</v>
      </c>
      <c r="W1173" s="34">
        <f t="shared" si="78"/>
        <v>1664.0000000000002</v>
      </c>
      <c r="X1173" s="10"/>
      <c r="Y1173" s="10"/>
      <c r="Z1173" s="10"/>
      <c r="AA1173" s="10"/>
      <c r="AB1173" s="10"/>
      <c r="AC1173" s="10"/>
      <c r="AD1173" s="10"/>
      <c r="AE1173" s="10"/>
      <c r="AF1173" s="10"/>
      <c r="AG1173" s="10"/>
      <c r="AH1173" s="10"/>
      <c r="AI1173" s="10"/>
    </row>
    <row r="1174" spans="1:35" ht="15" customHeight="1" x14ac:dyDescent="0.25">
      <c r="A1174" s="6">
        <v>155</v>
      </c>
      <c r="B1174" s="11" t="s">
        <v>75</v>
      </c>
      <c r="C1174" s="11" t="s">
        <v>275</v>
      </c>
      <c r="D1174" s="11" t="s">
        <v>648</v>
      </c>
      <c r="E1174" s="12">
        <v>20142</v>
      </c>
      <c r="F1174" s="17">
        <v>43955</v>
      </c>
      <c r="G1174" s="12">
        <v>43872</v>
      </c>
      <c r="H1174" s="11" t="s">
        <v>78</v>
      </c>
      <c r="I1174" s="14" t="s">
        <v>649</v>
      </c>
      <c r="J1174" s="11" t="s">
        <v>80</v>
      </c>
      <c r="K1174" s="11" t="s">
        <v>82</v>
      </c>
      <c r="L1174" s="14" t="s">
        <v>82</v>
      </c>
      <c r="M1174" s="11" t="s">
        <v>650</v>
      </c>
      <c r="N1174" s="15">
        <v>0</v>
      </c>
      <c r="O1174" s="15" t="str">
        <f>VLOOKUP(A1174,Result!A:D,2,FALSE)</f>
        <v>No</v>
      </c>
      <c r="P1174" s="15">
        <f>VLOOKUP(A1174,Result!A:D,4,FALSE)</f>
        <v>0.64400000000000002</v>
      </c>
      <c r="Q1174" s="16">
        <f>VLOOKUP(A1174,Result!A:D,3,FALSE)</f>
        <v>0</v>
      </c>
      <c r="R1174" s="16">
        <f>VLOOKUP(A1174,Result!A:E,5,FALSE)</f>
        <v>0</v>
      </c>
      <c r="S1174" s="28">
        <f>P1174+Q1174+R1174</f>
        <v>0.64400000000000002</v>
      </c>
      <c r="T1174" s="32">
        <f t="shared" ref="T1174:T1237" si="79">SUM((Q1174+R1174)*65/0.1)</f>
        <v>0</v>
      </c>
      <c r="U1174" s="32">
        <f t="shared" ref="U1174:U1237" si="80">SUM(S1174*65/0.1)</f>
        <v>418.59999999999997</v>
      </c>
      <c r="V1174" s="33">
        <f t="shared" ref="V1174:V1237" si="81">SUM(0.45*65/0.1)</f>
        <v>292.5</v>
      </c>
      <c r="W1174" s="34">
        <f t="shared" si="78"/>
        <v>711.09999999999991</v>
      </c>
      <c r="X1174" s="10"/>
      <c r="Y1174" s="10"/>
      <c r="Z1174" s="10"/>
      <c r="AA1174" s="10"/>
      <c r="AB1174" s="10"/>
      <c r="AC1174" s="10"/>
      <c r="AD1174" s="10"/>
      <c r="AE1174" s="10"/>
      <c r="AF1174" s="10"/>
      <c r="AG1174" s="10"/>
      <c r="AH1174" s="10"/>
      <c r="AI1174" s="10"/>
    </row>
    <row r="1175" spans="1:35" ht="15" customHeight="1" x14ac:dyDescent="0.25">
      <c r="A1175" s="6">
        <v>157</v>
      </c>
      <c r="B1175" s="11" t="s">
        <v>75</v>
      </c>
      <c r="C1175" s="11" t="s">
        <v>275</v>
      </c>
      <c r="D1175" s="11" t="s">
        <v>657</v>
      </c>
      <c r="E1175" s="12">
        <v>17333</v>
      </c>
      <c r="F1175" s="17">
        <v>43956</v>
      </c>
      <c r="G1175" s="12">
        <v>43871</v>
      </c>
      <c r="H1175" s="11" t="s">
        <v>78</v>
      </c>
      <c r="I1175" s="14" t="s">
        <v>658</v>
      </c>
      <c r="J1175" s="11" t="s">
        <v>80</v>
      </c>
      <c r="K1175" s="11" t="s">
        <v>82</v>
      </c>
      <c r="L1175" s="14" t="s">
        <v>82</v>
      </c>
      <c r="M1175" s="11" t="s">
        <v>82</v>
      </c>
      <c r="N1175" s="15">
        <v>0.56999999999999995</v>
      </c>
      <c r="O1175" s="15" t="str">
        <f>VLOOKUP(A1175,Result!A:D,2,FALSE)</f>
        <v>No</v>
      </c>
      <c r="P1175" s="15">
        <f>VLOOKUP(A1175,Result!A:D,4,FALSE)</f>
        <v>0.91100000000000003</v>
      </c>
      <c r="Q1175" s="16">
        <f>VLOOKUP(A1175,Result!A:D,3,FALSE)</f>
        <v>0</v>
      </c>
      <c r="R1175" s="16">
        <f>VLOOKUP(A1175,Result!A:E,5,FALSE)</f>
        <v>0</v>
      </c>
      <c r="S1175" s="28">
        <f>P1175+Q1175+R1175</f>
        <v>0.91100000000000003</v>
      </c>
      <c r="T1175" s="32">
        <f t="shared" si="79"/>
        <v>0</v>
      </c>
      <c r="U1175" s="32">
        <f t="shared" si="80"/>
        <v>592.15</v>
      </c>
      <c r="V1175" s="33">
        <f t="shared" si="81"/>
        <v>292.5</v>
      </c>
      <c r="W1175" s="34">
        <f t="shared" si="78"/>
        <v>884.65</v>
      </c>
      <c r="X1175" s="10"/>
      <c r="Y1175" s="10"/>
      <c r="Z1175" s="10"/>
      <c r="AA1175" s="10"/>
      <c r="AB1175" s="10"/>
      <c r="AC1175" s="10"/>
      <c r="AD1175" s="10"/>
      <c r="AE1175" s="10"/>
      <c r="AF1175" s="10"/>
      <c r="AG1175" s="10"/>
      <c r="AH1175" s="10"/>
      <c r="AI1175" s="10"/>
    </row>
    <row r="1176" spans="1:35" ht="15" customHeight="1" x14ac:dyDescent="0.25">
      <c r="A1176" s="6">
        <v>158</v>
      </c>
      <c r="B1176" s="11" t="s">
        <v>75</v>
      </c>
      <c r="C1176" s="11" t="s">
        <v>275</v>
      </c>
      <c r="D1176" s="11" t="s">
        <v>659</v>
      </c>
      <c r="E1176" s="12">
        <v>16680</v>
      </c>
      <c r="F1176" s="17">
        <v>43956</v>
      </c>
      <c r="G1176" s="12">
        <v>43893</v>
      </c>
      <c r="H1176" s="11" t="s">
        <v>78</v>
      </c>
      <c r="I1176" s="14" t="s">
        <v>660</v>
      </c>
      <c r="J1176" s="11" t="s">
        <v>661</v>
      </c>
      <c r="K1176" s="11" t="s">
        <v>662</v>
      </c>
      <c r="L1176" s="14" t="s">
        <v>82</v>
      </c>
      <c r="M1176" s="11" t="s">
        <v>663</v>
      </c>
      <c r="N1176" s="15">
        <v>2.68</v>
      </c>
      <c r="O1176" s="15" t="str">
        <f>VLOOKUP(A1176,Result!A:D,2,FALSE)</f>
        <v>No</v>
      </c>
      <c r="P1176" s="15">
        <f>VLOOKUP(A1176,Result!A:D,4,FALSE)</f>
        <v>5.2950000000000008</v>
      </c>
      <c r="Q1176" s="16">
        <f>VLOOKUP(A1176,Result!A:D,3,FALSE)</f>
        <v>0</v>
      </c>
      <c r="R1176" s="16">
        <f>VLOOKUP(A1176,Result!A:E,5,FALSE)</f>
        <v>0.35399999999999998</v>
      </c>
      <c r="S1176" s="28">
        <f>P1176+Q1176+R1176</f>
        <v>5.6490000000000009</v>
      </c>
      <c r="T1176" s="32">
        <f t="shared" si="79"/>
        <v>230.09999999999997</v>
      </c>
      <c r="U1176" s="32">
        <f t="shared" si="80"/>
        <v>3671.8500000000004</v>
      </c>
      <c r="V1176" s="33">
        <f t="shared" si="81"/>
        <v>292.5</v>
      </c>
      <c r="W1176" s="34">
        <f t="shared" si="78"/>
        <v>3964.3500000000004</v>
      </c>
      <c r="X1176" s="10"/>
      <c r="Y1176" s="10"/>
      <c r="Z1176" s="10"/>
      <c r="AA1176" s="10"/>
      <c r="AB1176" s="10"/>
      <c r="AC1176" s="10"/>
      <c r="AD1176" s="10"/>
      <c r="AE1176" s="10"/>
      <c r="AF1176" s="10"/>
      <c r="AG1176" s="10"/>
      <c r="AH1176" s="10"/>
      <c r="AI1176" s="10"/>
    </row>
    <row r="1177" spans="1:35" ht="15" customHeight="1" x14ac:dyDescent="0.25">
      <c r="A1177" s="6">
        <v>159</v>
      </c>
      <c r="B1177" s="11" t="s">
        <v>75</v>
      </c>
      <c r="C1177" s="11" t="s">
        <v>275</v>
      </c>
      <c r="D1177" s="11" t="s">
        <v>664</v>
      </c>
      <c r="E1177" s="12">
        <v>17317</v>
      </c>
      <c r="F1177" s="17">
        <v>43956</v>
      </c>
      <c r="G1177" s="12">
        <v>43888</v>
      </c>
      <c r="H1177" s="11" t="s">
        <v>160</v>
      </c>
      <c r="I1177" s="14" t="s">
        <v>665</v>
      </c>
      <c r="J1177" s="11" t="s">
        <v>80</v>
      </c>
      <c r="K1177" s="11" t="s">
        <v>666</v>
      </c>
      <c r="L1177" s="14" t="s">
        <v>82</v>
      </c>
      <c r="M1177" s="11" t="s">
        <v>667</v>
      </c>
      <c r="N1177" s="15">
        <v>1.94</v>
      </c>
      <c r="O1177" s="15" t="str">
        <f>VLOOKUP(A1177,Result!A:D,2,FALSE)</f>
        <v>No</v>
      </c>
      <c r="P1177" s="15">
        <f>VLOOKUP(A1177,Result!A:D,4,FALSE)</f>
        <v>2.6459999999999999</v>
      </c>
      <c r="Q1177" s="16">
        <f>VLOOKUP(A1177,Result!A:D,3,FALSE)</f>
        <v>0</v>
      </c>
      <c r="R1177" s="16">
        <f>VLOOKUP(A1177,Result!A:E,5,FALSE)</f>
        <v>0</v>
      </c>
      <c r="S1177" s="28">
        <f>P1177+Q1177+R1177</f>
        <v>2.6459999999999999</v>
      </c>
      <c r="T1177" s="32">
        <f t="shared" si="79"/>
        <v>0</v>
      </c>
      <c r="U1177" s="32">
        <f t="shared" si="80"/>
        <v>1719.8999999999996</v>
      </c>
      <c r="V1177" s="33">
        <f t="shared" si="81"/>
        <v>292.5</v>
      </c>
      <c r="W1177" s="34">
        <f t="shared" si="78"/>
        <v>2012.3999999999996</v>
      </c>
      <c r="X1177" s="10"/>
      <c r="Y1177" s="10"/>
      <c r="Z1177" s="10"/>
      <c r="AA1177" s="10"/>
      <c r="AB1177" s="10"/>
      <c r="AC1177" s="10"/>
      <c r="AD1177" s="10"/>
      <c r="AE1177" s="10"/>
      <c r="AF1177" s="10"/>
      <c r="AG1177" s="10"/>
      <c r="AH1177" s="10"/>
      <c r="AI1177" s="10"/>
    </row>
    <row r="1178" spans="1:35" ht="15" customHeight="1" x14ac:dyDescent="0.25">
      <c r="A1178" s="6">
        <v>163</v>
      </c>
      <c r="B1178" s="11" t="s">
        <v>75</v>
      </c>
      <c r="C1178" s="11" t="s">
        <v>275</v>
      </c>
      <c r="D1178" s="11" t="s">
        <v>675</v>
      </c>
      <c r="E1178" s="12">
        <v>16355</v>
      </c>
      <c r="F1178" s="17">
        <v>43957</v>
      </c>
      <c r="G1178" s="12">
        <v>43879</v>
      </c>
      <c r="H1178" s="11" t="s">
        <v>134</v>
      </c>
      <c r="I1178" s="14" t="s">
        <v>676</v>
      </c>
      <c r="J1178" s="11" t="s">
        <v>80</v>
      </c>
      <c r="K1178" s="11" t="s">
        <v>677</v>
      </c>
      <c r="L1178" s="14" t="s">
        <v>82</v>
      </c>
      <c r="M1178" s="11" t="s">
        <v>82</v>
      </c>
      <c r="N1178" s="15">
        <v>1.64</v>
      </c>
      <c r="O1178" s="15" t="str">
        <f>VLOOKUP(A1178,Result!A:D,2,FALSE)</f>
        <v>No</v>
      </c>
      <c r="P1178" s="15">
        <f>VLOOKUP(A1178,Result!A:D,4,FALSE)</f>
        <v>1.778</v>
      </c>
      <c r="Q1178" s="16">
        <f>VLOOKUP(A1178,Result!A:D,3,FALSE)</f>
        <v>0</v>
      </c>
      <c r="R1178" s="16">
        <f>VLOOKUP(A1178,Result!A:E,5,FALSE)</f>
        <v>0</v>
      </c>
      <c r="S1178" s="28">
        <f>P1178+Q1178+R1178</f>
        <v>1.778</v>
      </c>
      <c r="T1178" s="32">
        <f t="shared" si="79"/>
        <v>0</v>
      </c>
      <c r="U1178" s="32">
        <f t="shared" si="80"/>
        <v>1155.7</v>
      </c>
      <c r="V1178" s="33">
        <f t="shared" si="81"/>
        <v>292.5</v>
      </c>
      <c r="W1178" s="34">
        <f t="shared" si="78"/>
        <v>1448.2</v>
      </c>
      <c r="X1178" s="10"/>
      <c r="Y1178" s="10"/>
      <c r="Z1178" s="10"/>
      <c r="AA1178" s="10"/>
      <c r="AB1178" s="10"/>
      <c r="AC1178" s="10"/>
      <c r="AD1178" s="10"/>
      <c r="AE1178" s="10"/>
      <c r="AF1178" s="10"/>
      <c r="AG1178" s="10"/>
      <c r="AH1178" s="10"/>
      <c r="AI1178" s="10"/>
    </row>
    <row r="1179" spans="1:35" ht="15" customHeight="1" x14ac:dyDescent="0.25">
      <c r="A1179" s="6">
        <v>168</v>
      </c>
      <c r="B1179" s="11" t="s">
        <v>75</v>
      </c>
      <c r="C1179" s="11" t="s">
        <v>275</v>
      </c>
      <c r="D1179" s="11" t="s">
        <v>686</v>
      </c>
      <c r="E1179" s="12">
        <v>19467</v>
      </c>
      <c r="F1179" s="21">
        <v>43958</v>
      </c>
      <c r="G1179" s="12">
        <v>43908</v>
      </c>
      <c r="H1179" s="11" t="s">
        <v>78</v>
      </c>
      <c r="I1179" s="14" t="s">
        <v>687</v>
      </c>
      <c r="J1179" s="11" t="s">
        <v>80</v>
      </c>
      <c r="K1179" s="11" t="s">
        <v>82</v>
      </c>
      <c r="L1179" s="14" t="s">
        <v>82</v>
      </c>
      <c r="M1179" s="11" t="s">
        <v>688</v>
      </c>
      <c r="N1179" s="15">
        <v>0.28000000000000003</v>
      </c>
      <c r="O1179" s="15" t="str">
        <f>VLOOKUP(A1179,Result!A:D,2,FALSE)</f>
        <v>No</v>
      </c>
      <c r="P1179" s="15">
        <f>VLOOKUP(A1179,Result!A:D,4,FALSE)</f>
        <v>0.21199999999999999</v>
      </c>
      <c r="Q1179" s="16">
        <f>VLOOKUP(A1179,Result!A:D,3,FALSE)</f>
        <v>0</v>
      </c>
      <c r="R1179" s="16">
        <f>VLOOKUP(A1179,Result!A:E,5,FALSE)</f>
        <v>0</v>
      </c>
      <c r="S1179" s="28">
        <f>P1179+Q1179+R1179</f>
        <v>0.21199999999999999</v>
      </c>
      <c r="T1179" s="32">
        <f t="shared" si="79"/>
        <v>0</v>
      </c>
      <c r="U1179" s="32">
        <f t="shared" si="80"/>
        <v>137.79999999999998</v>
      </c>
      <c r="V1179" s="33">
        <f t="shared" si="81"/>
        <v>292.5</v>
      </c>
      <c r="W1179" s="34">
        <f t="shared" si="78"/>
        <v>430.29999999999995</v>
      </c>
      <c r="X1179" s="10"/>
      <c r="Y1179" s="10"/>
      <c r="Z1179" s="10"/>
      <c r="AA1179" s="10"/>
      <c r="AB1179" s="10"/>
      <c r="AC1179" s="10"/>
      <c r="AD1179" s="10"/>
      <c r="AE1179" s="10"/>
      <c r="AF1179" s="10"/>
      <c r="AG1179" s="10"/>
      <c r="AH1179" s="10"/>
      <c r="AI1179" s="10"/>
    </row>
    <row r="1180" spans="1:35" ht="15" customHeight="1" x14ac:dyDescent="0.25">
      <c r="A1180" s="6">
        <v>169</v>
      </c>
      <c r="B1180" s="11" t="s">
        <v>75</v>
      </c>
      <c r="C1180" s="11" t="s">
        <v>275</v>
      </c>
      <c r="D1180" s="11" t="s">
        <v>689</v>
      </c>
      <c r="E1180" s="12">
        <v>16236</v>
      </c>
      <c r="F1180" s="13">
        <v>43958</v>
      </c>
      <c r="G1180" s="12">
        <v>43915</v>
      </c>
      <c r="H1180" s="11" t="s">
        <v>134</v>
      </c>
      <c r="I1180" s="14" t="s">
        <v>690</v>
      </c>
      <c r="J1180" s="11" t="s">
        <v>80</v>
      </c>
      <c r="K1180" s="11" t="s">
        <v>82</v>
      </c>
      <c r="L1180" s="14" t="s">
        <v>82</v>
      </c>
      <c r="M1180" s="11" t="s">
        <v>691</v>
      </c>
      <c r="N1180" s="15">
        <v>1.23</v>
      </c>
      <c r="O1180" s="15" t="str">
        <f>VLOOKUP(A1180,Result!A:D,2,FALSE)</f>
        <v>No</v>
      </c>
      <c r="P1180" s="15">
        <f>VLOOKUP(A1180,Result!A:D,4,FALSE)</f>
        <v>0.68300000000000005</v>
      </c>
      <c r="Q1180" s="16">
        <f>VLOOKUP(A1180,Result!A:D,3,FALSE)</f>
        <v>0</v>
      </c>
      <c r="R1180" s="16">
        <f>VLOOKUP(A1180,Result!A:E,5,FALSE)</f>
        <v>0</v>
      </c>
      <c r="S1180" s="28">
        <f>P1180+Q1180+R1180</f>
        <v>0.68300000000000005</v>
      </c>
      <c r="T1180" s="32">
        <f t="shared" si="79"/>
        <v>0</v>
      </c>
      <c r="U1180" s="32">
        <f t="shared" si="80"/>
        <v>443.95</v>
      </c>
      <c r="V1180" s="33">
        <f t="shared" si="81"/>
        <v>292.5</v>
      </c>
      <c r="W1180" s="34">
        <f t="shared" si="78"/>
        <v>736.45</v>
      </c>
      <c r="X1180" s="10"/>
      <c r="Y1180" s="10"/>
      <c r="Z1180" s="10"/>
      <c r="AA1180" s="10"/>
      <c r="AB1180" s="10"/>
      <c r="AC1180" s="10"/>
      <c r="AD1180" s="10"/>
      <c r="AE1180" s="10"/>
      <c r="AF1180" s="10"/>
      <c r="AG1180" s="10"/>
      <c r="AH1180" s="10"/>
      <c r="AI1180" s="10"/>
    </row>
    <row r="1181" spans="1:35" ht="15" customHeight="1" x14ac:dyDescent="0.25">
      <c r="A1181" s="6">
        <v>181</v>
      </c>
      <c r="B1181" s="11" t="s">
        <v>75</v>
      </c>
      <c r="C1181" s="11" t="s">
        <v>275</v>
      </c>
      <c r="D1181" s="11" t="s">
        <v>731</v>
      </c>
      <c r="E1181" s="12">
        <v>17763</v>
      </c>
      <c r="F1181" s="17">
        <v>43963</v>
      </c>
      <c r="G1181" s="12">
        <v>43850</v>
      </c>
      <c r="H1181" s="11" t="s">
        <v>78</v>
      </c>
      <c r="I1181" s="14" t="s">
        <v>732</v>
      </c>
      <c r="J1181" s="11" t="s">
        <v>80</v>
      </c>
      <c r="K1181" s="11" t="s">
        <v>82</v>
      </c>
      <c r="L1181" s="14" t="s">
        <v>82</v>
      </c>
      <c r="M1181" s="11" t="s">
        <v>733</v>
      </c>
      <c r="N1181" s="15">
        <v>0.92</v>
      </c>
      <c r="O1181" s="15" t="str">
        <f>VLOOKUP(A1181,Result!A:D,2,FALSE)</f>
        <v>No</v>
      </c>
      <c r="P1181" s="15">
        <f>VLOOKUP(A1181,Result!A:D,4,FALSE)</f>
        <v>0.65999999999999992</v>
      </c>
      <c r="Q1181" s="16">
        <f>VLOOKUP(A1181,Result!A:D,3,FALSE)</f>
        <v>0</v>
      </c>
      <c r="R1181" s="16">
        <f>VLOOKUP(A1181,Result!A:E,5,FALSE)</f>
        <v>0</v>
      </c>
      <c r="S1181" s="28">
        <f>P1181+Q1181+R1181</f>
        <v>0.65999999999999992</v>
      </c>
      <c r="T1181" s="32">
        <f t="shared" si="79"/>
        <v>0</v>
      </c>
      <c r="U1181" s="32">
        <f t="shared" si="80"/>
        <v>428.99999999999989</v>
      </c>
      <c r="V1181" s="33">
        <f t="shared" si="81"/>
        <v>292.5</v>
      </c>
      <c r="W1181" s="34">
        <f t="shared" si="78"/>
        <v>721.49999999999989</v>
      </c>
      <c r="X1181" s="10"/>
      <c r="Y1181" s="10"/>
      <c r="Z1181" s="10"/>
      <c r="AA1181" s="10"/>
      <c r="AB1181" s="10"/>
      <c r="AC1181" s="10"/>
      <c r="AD1181" s="10"/>
      <c r="AE1181" s="10"/>
      <c r="AF1181" s="10"/>
      <c r="AG1181" s="10"/>
      <c r="AH1181" s="10"/>
      <c r="AI1181" s="10"/>
    </row>
    <row r="1182" spans="1:35" ht="15" customHeight="1" x14ac:dyDescent="0.25">
      <c r="A1182" s="6">
        <v>187</v>
      </c>
      <c r="B1182" s="11" t="s">
        <v>75</v>
      </c>
      <c r="C1182" s="11" t="s">
        <v>275</v>
      </c>
      <c r="D1182" s="11" t="s">
        <v>751</v>
      </c>
      <c r="E1182" s="12">
        <v>18355</v>
      </c>
      <c r="F1182" s="13">
        <v>43965</v>
      </c>
      <c r="G1182" s="12">
        <v>43921</v>
      </c>
      <c r="H1182" s="11" t="s">
        <v>290</v>
      </c>
      <c r="I1182" s="14" t="s">
        <v>752</v>
      </c>
      <c r="J1182" s="11" t="s">
        <v>80</v>
      </c>
      <c r="K1182" s="11" t="s">
        <v>753</v>
      </c>
      <c r="L1182" s="14" t="s">
        <v>754</v>
      </c>
      <c r="M1182" s="11" t="s">
        <v>755</v>
      </c>
      <c r="N1182" s="15">
        <v>2.4500000000000002</v>
      </c>
      <c r="O1182" s="15" t="str">
        <f>VLOOKUP(A1182,Result!A:D,2,FALSE)</f>
        <v>No</v>
      </c>
      <c r="P1182" s="15">
        <f>VLOOKUP(A1182,Result!A:D,4,FALSE)</f>
        <v>2.3559999999999999</v>
      </c>
      <c r="Q1182" s="16">
        <f>VLOOKUP(A1182,Result!A:D,3,FALSE)</f>
        <v>0.68300000000000005</v>
      </c>
      <c r="R1182" s="16">
        <f>VLOOKUP(A1182,Result!A:E,5,FALSE)</f>
        <v>0.84699999999999998</v>
      </c>
      <c r="S1182" s="28">
        <f>P1182+Q1182+R1182</f>
        <v>3.8859999999999997</v>
      </c>
      <c r="T1182" s="32">
        <f t="shared" si="79"/>
        <v>994.5</v>
      </c>
      <c r="U1182" s="32">
        <f t="shared" si="80"/>
        <v>2525.8999999999996</v>
      </c>
      <c r="V1182" s="33">
        <f t="shared" si="81"/>
        <v>292.5</v>
      </c>
      <c r="W1182" s="34">
        <f t="shared" si="78"/>
        <v>2818.3999999999996</v>
      </c>
      <c r="X1182" s="10"/>
      <c r="Y1182" s="10"/>
      <c r="Z1182" s="10"/>
      <c r="AA1182" s="10"/>
      <c r="AB1182" s="10"/>
      <c r="AC1182" s="10"/>
      <c r="AD1182" s="10"/>
      <c r="AE1182" s="10"/>
      <c r="AF1182" s="10"/>
      <c r="AG1182" s="10"/>
      <c r="AH1182" s="10"/>
      <c r="AI1182" s="10"/>
    </row>
    <row r="1183" spans="1:35" ht="15" customHeight="1" x14ac:dyDescent="0.25">
      <c r="A1183" s="6">
        <v>193</v>
      </c>
      <c r="B1183" s="11" t="s">
        <v>75</v>
      </c>
      <c r="C1183" s="11" t="s">
        <v>275</v>
      </c>
      <c r="D1183" s="11" t="s">
        <v>776</v>
      </c>
      <c r="E1183" s="12">
        <v>23256</v>
      </c>
      <c r="F1183" s="17">
        <v>43969</v>
      </c>
      <c r="G1183" s="12">
        <v>43850</v>
      </c>
      <c r="H1183" s="11" t="s">
        <v>78</v>
      </c>
      <c r="I1183" s="14" t="s">
        <v>777</v>
      </c>
      <c r="J1183" s="11" t="s">
        <v>778</v>
      </c>
      <c r="K1183" s="11" t="s">
        <v>779</v>
      </c>
      <c r="L1183" s="14" t="s">
        <v>780</v>
      </c>
      <c r="M1183" s="11" t="s">
        <v>781</v>
      </c>
      <c r="N1183" s="15">
        <v>2.17</v>
      </c>
      <c r="O1183" s="15" t="str">
        <f>VLOOKUP(A1183,Result!A:D,2,FALSE)</f>
        <v>No</v>
      </c>
      <c r="P1183" s="15">
        <f>VLOOKUP(A1183,Result!A:D,4,FALSE)</f>
        <v>2.895</v>
      </c>
      <c r="Q1183" s="16">
        <f>VLOOKUP(A1183,Result!A:D,3,FALSE)</f>
        <v>0.106</v>
      </c>
      <c r="R1183" s="16">
        <f>VLOOKUP(A1183,Result!A:E,5,FALSE)</f>
        <v>0</v>
      </c>
      <c r="S1183" s="28">
        <f>P1183+Q1183+R1183</f>
        <v>3.0009999999999999</v>
      </c>
      <c r="T1183" s="32">
        <f t="shared" si="79"/>
        <v>68.899999999999991</v>
      </c>
      <c r="U1183" s="32">
        <f t="shared" si="80"/>
        <v>1950.6499999999999</v>
      </c>
      <c r="V1183" s="33">
        <f t="shared" si="81"/>
        <v>292.5</v>
      </c>
      <c r="W1183" s="34">
        <f t="shared" si="78"/>
        <v>2243.1499999999996</v>
      </c>
      <c r="X1183" s="10"/>
      <c r="Y1183" s="10"/>
      <c r="Z1183" s="10"/>
      <c r="AA1183" s="10"/>
      <c r="AB1183" s="10"/>
      <c r="AC1183" s="10"/>
      <c r="AD1183" s="10"/>
      <c r="AE1183" s="10"/>
      <c r="AF1183" s="10"/>
      <c r="AG1183" s="10"/>
      <c r="AH1183" s="10"/>
      <c r="AI1183" s="10"/>
    </row>
    <row r="1184" spans="1:35" ht="15" customHeight="1" x14ac:dyDescent="0.25">
      <c r="A1184" s="6">
        <v>208</v>
      </c>
      <c r="B1184" s="11" t="s">
        <v>75</v>
      </c>
      <c r="C1184" s="11" t="s">
        <v>275</v>
      </c>
      <c r="D1184" s="11" t="s">
        <v>836</v>
      </c>
      <c r="E1184" s="12">
        <v>18553</v>
      </c>
      <c r="F1184" s="13">
        <v>43973</v>
      </c>
      <c r="G1184" s="12">
        <v>43923</v>
      </c>
      <c r="H1184" s="11" t="s">
        <v>78</v>
      </c>
      <c r="I1184" s="14" t="s">
        <v>837</v>
      </c>
      <c r="J1184" s="11" t="s">
        <v>80</v>
      </c>
      <c r="K1184" s="11" t="s">
        <v>838</v>
      </c>
      <c r="L1184" s="14" t="s">
        <v>82</v>
      </c>
      <c r="M1184" s="11" t="s">
        <v>82</v>
      </c>
      <c r="N1184" s="15">
        <v>2.72</v>
      </c>
      <c r="O1184" s="15" t="str">
        <f>VLOOKUP(A1184,Result!A:D,2,FALSE)</f>
        <v>No</v>
      </c>
      <c r="P1184" s="15">
        <f>VLOOKUP(A1184,Result!A:D,4,FALSE)</f>
        <v>2.5230000000000001</v>
      </c>
      <c r="Q1184" s="16">
        <f>VLOOKUP(A1184,Result!A:D,3,FALSE)</f>
        <v>0</v>
      </c>
      <c r="R1184" s="16">
        <f>VLOOKUP(A1184,Result!A:E,5,FALSE)</f>
        <v>0</v>
      </c>
      <c r="S1184" s="28">
        <f>P1184+Q1184+R1184</f>
        <v>2.5230000000000001</v>
      </c>
      <c r="T1184" s="32">
        <f t="shared" si="79"/>
        <v>0</v>
      </c>
      <c r="U1184" s="32">
        <f t="shared" si="80"/>
        <v>1639.95</v>
      </c>
      <c r="V1184" s="33">
        <f t="shared" si="81"/>
        <v>292.5</v>
      </c>
      <c r="W1184" s="34">
        <f t="shared" si="78"/>
        <v>1932.45</v>
      </c>
      <c r="X1184" s="10"/>
      <c r="Y1184" s="10"/>
      <c r="Z1184" s="10"/>
      <c r="AA1184" s="10"/>
      <c r="AB1184" s="10"/>
      <c r="AC1184" s="10"/>
      <c r="AD1184" s="10"/>
      <c r="AE1184" s="10"/>
      <c r="AF1184" s="10"/>
      <c r="AG1184" s="10"/>
      <c r="AH1184" s="10"/>
      <c r="AI1184" s="10"/>
    </row>
    <row r="1185" spans="1:35" ht="15" customHeight="1" x14ac:dyDescent="0.25">
      <c r="A1185" s="6">
        <v>213</v>
      </c>
      <c r="B1185" s="11" t="s">
        <v>75</v>
      </c>
      <c r="C1185" s="11" t="s">
        <v>275</v>
      </c>
      <c r="D1185" s="11" t="s">
        <v>853</v>
      </c>
      <c r="E1185" s="12">
        <v>17756</v>
      </c>
      <c r="F1185" s="17">
        <v>43977</v>
      </c>
      <c r="G1185" s="12">
        <v>43920</v>
      </c>
      <c r="H1185" s="11" t="s">
        <v>466</v>
      </c>
      <c r="I1185" s="14" t="s">
        <v>854</v>
      </c>
      <c r="J1185" s="11" t="s">
        <v>80</v>
      </c>
      <c r="K1185" s="11" t="s">
        <v>855</v>
      </c>
      <c r="L1185" s="14" t="s">
        <v>82</v>
      </c>
      <c r="M1185" s="11" t="s">
        <v>856</v>
      </c>
      <c r="N1185" s="15">
        <v>3.12</v>
      </c>
      <c r="O1185" s="15" t="str">
        <f>VLOOKUP(A1185,Result!A:D,2,FALSE)</f>
        <v>No</v>
      </c>
      <c r="P1185" s="15">
        <f>VLOOKUP(A1185,Result!A:D,4,FALSE)</f>
        <v>3.0179999999999998</v>
      </c>
      <c r="Q1185" s="16">
        <f>VLOOKUP(A1185,Result!A:D,3,FALSE)</f>
        <v>0</v>
      </c>
      <c r="R1185" s="16">
        <f>VLOOKUP(A1185,Result!A:E,5,FALSE)</f>
        <v>0</v>
      </c>
      <c r="S1185" s="28">
        <f>P1185+Q1185+R1185</f>
        <v>3.0179999999999998</v>
      </c>
      <c r="T1185" s="32">
        <f t="shared" si="79"/>
        <v>0</v>
      </c>
      <c r="U1185" s="32">
        <f t="shared" si="80"/>
        <v>1961.6999999999998</v>
      </c>
      <c r="V1185" s="33">
        <f t="shared" si="81"/>
        <v>292.5</v>
      </c>
      <c r="W1185" s="34">
        <f t="shared" si="78"/>
        <v>2254.1999999999998</v>
      </c>
      <c r="X1185" s="10"/>
      <c r="Y1185" s="10"/>
      <c r="Z1185" s="10"/>
      <c r="AA1185" s="10"/>
      <c r="AB1185" s="10"/>
      <c r="AC1185" s="10"/>
      <c r="AD1185" s="10"/>
      <c r="AE1185" s="10"/>
      <c r="AF1185" s="10"/>
      <c r="AG1185" s="10"/>
      <c r="AH1185" s="10"/>
      <c r="AI1185" s="10"/>
    </row>
    <row r="1186" spans="1:35" ht="15" customHeight="1" x14ac:dyDescent="0.25">
      <c r="A1186" s="6">
        <v>221</v>
      </c>
      <c r="B1186" s="11" t="s">
        <v>75</v>
      </c>
      <c r="C1186" s="11" t="s">
        <v>275</v>
      </c>
      <c r="D1186" s="11" t="s">
        <v>884</v>
      </c>
      <c r="E1186" s="12">
        <v>22647</v>
      </c>
      <c r="F1186" s="17">
        <v>43979</v>
      </c>
      <c r="G1186" s="12">
        <v>43871</v>
      </c>
      <c r="H1186" s="11" t="s">
        <v>78</v>
      </c>
      <c r="I1186" s="14" t="s">
        <v>885</v>
      </c>
      <c r="J1186" s="11" t="s">
        <v>886</v>
      </c>
      <c r="K1186" s="11" t="s">
        <v>887</v>
      </c>
      <c r="L1186" s="14" t="s">
        <v>888</v>
      </c>
      <c r="M1186" s="11" t="s">
        <v>889</v>
      </c>
      <c r="N1186" s="15">
        <v>1.43</v>
      </c>
      <c r="O1186" s="15" t="str">
        <f>VLOOKUP(A1186,Result!A:D,2,FALSE)</f>
        <v>No</v>
      </c>
      <c r="P1186" s="15">
        <f>VLOOKUP(A1186,Result!A:D,4,FALSE)</f>
        <v>3.2949999999999999</v>
      </c>
      <c r="Q1186" s="16">
        <f>VLOOKUP(A1186,Result!A:D,3,FALSE)</f>
        <v>0.42599999999999999</v>
      </c>
      <c r="R1186" s="16">
        <f>VLOOKUP(A1186,Result!A:E,5,FALSE)</f>
        <v>0</v>
      </c>
      <c r="S1186" s="28">
        <f>P1186+Q1186+R1186</f>
        <v>3.7210000000000001</v>
      </c>
      <c r="T1186" s="32">
        <f t="shared" si="79"/>
        <v>276.89999999999998</v>
      </c>
      <c r="U1186" s="32">
        <f t="shared" si="80"/>
        <v>2418.65</v>
      </c>
      <c r="V1186" s="33">
        <f t="shared" si="81"/>
        <v>292.5</v>
      </c>
      <c r="W1186" s="34">
        <f t="shared" si="78"/>
        <v>2711.15</v>
      </c>
      <c r="X1186" s="10"/>
      <c r="Y1186" s="10"/>
      <c r="Z1186" s="10"/>
      <c r="AA1186" s="10"/>
      <c r="AB1186" s="10"/>
      <c r="AC1186" s="10"/>
      <c r="AD1186" s="10"/>
      <c r="AE1186" s="10"/>
      <c r="AF1186" s="10"/>
      <c r="AG1186" s="10"/>
      <c r="AH1186" s="10"/>
      <c r="AI1186" s="10"/>
    </row>
    <row r="1187" spans="1:35" ht="15" customHeight="1" x14ac:dyDescent="0.25">
      <c r="A1187" s="6">
        <v>225</v>
      </c>
      <c r="B1187" s="11" t="s">
        <v>75</v>
      </c>
      <c r="C1187" s="11" t="s">
        <v>275</v>
      </c>
      <c r="D1187" s="11" t="s">
        <v>901</v>
      </c>
      <c r="E1187" s="12">
        <v>23029</v>
      </c>
      <c r="F1187" s="13">
        <v>43980</v>
      </c>
      <c r="G1187" s="12">
        <v>43912</v>
      </c>
      <c r="H1187" s="11" t="s">
        <v>134</v>
      </c>
      <c r="I1187" s="14" t="s">
        <v>902</v>
      </c>
      <c r="J1187" s="11" t="s">
        <v>80</v>
      </c>
      <c r="K1187" s="11" t="s">
        <v>903</v>
      </c>
      <c r="L1187" s="14" t="s">
        <v>904</v>
      </c>
      <c r="M1187" s="11" t="s">
        <v>905</v>
      </c>
      <c r="N1187" s="15">
        <v>2.29</v>
      </c>
      <c r="O1187" s="15" t="str">
        <f>VLOOKUP(A1187,Result!A:D,2,FALSE)</f>
        <v>No</v>
      </c>
      <c r="P1187" s="15">
        <f>VLOOKUP(A1187,Result!A:D,4,FALSE)</f>
        <v>1.4710000000000001</v>
      </c>
      <c r="Q1187" s="16">
        <f>VLOOKUP(A1187,Result!A:D,3,FALSE)</f>
        <v>0.35299999999999998</v>
      </c>
      <c r="R1187" s="16">
        <f>VLOOKUP(A1187,Result!A:E,5,FALSE)</f>
        <v>0</v>
      </c>
      <c r="S1187" s="28">
        <f>P1187+Q1187+R1187</f>
        <v>1.8240000000000001</v>
      </c>
      <c r="T1187" s="32">
        <f t="shared" si="79"/>
        <v>229.45</v>
      </c>
      <c r="U1187" s="32">
        <f t="shared" si="80"/>
        <v>1185.5999999999999</v>
      </c>
      <c r="V1187" s="33">
        <f t="shared" si="81"/>
        <v>292.5</v>
      </c>
      <c r="W1187" s="34">
        <f t="shared" si="78"/>
        <v>1478.1</v>
      </c>
      <c r="X1187" s="10"/>
      <c r="Y1187" s="10"/>
      <c r="Z1187" s="10"/>
      <c r="AA1187" s="10"/>
      <c r="AB1187" s="10"/>
      <c r="AC1187" s="10"/>
      <c r="AD1187" s="10"/>
      <c r="AE1187" s="10"/>
      <c r="AF1187" s="10"/>
      <c r="AG1187" s="10"/>
      <c r="AH1187" s="10"/>
      <c r="AI1187" s="10"/>
    </row>
    <row r="1188" spans="1:35" ht="15" customHeight="1" x14ac:dyDescent="0.25">
      <c r="A1188" s="6">
        <v>228</v>
      </c>
      <c r="B1188" s="11" t="s">
        <v>75</v>
      </c>
      <c r="C1188" s="11" t="s">
        <v>275</v>
      </c>
      <c r="D1188" s="11" t="s">
        <v>913</v>
      </c>
      <c r="E1188" s="12">
        <v>18911</v>
      </c>
      <c r="F1188" s="17">
        <v>43983</v>
      </c>
      <c r="G1188" s="12">
        <v>43912</v>
      </c>
      <c r="H1188" s="11" t="s">
        <v>134</v>
      </c>
      <c r="I1188" s="14" t="s">
        <v>914</v>
      </c>
      <c r="J1188" s="11" t="s">
        <v>80</v>
      </c>
      <c r="K1188" s="11" t="s">
        <v>915</v>
      </c>
      <c r="L1188" s="14" t="s">
        <v>82</v>
      </c>
      <c r="M1188" s="11" t="s">
        <v>916</v>
      </c>
      <c r="N1188" s="15">
        <v>2.83</v>
      </c>
      <c r="O1188" s="15" t="str">
        <f>VLOOKUP(A1188,Result!A:D,2,FALSE)</f>
        <v>No</v>
      </c>
      <c r="P1188" s="15">
        <f>VLOOKUP(A1188,Result!A:D,4,FALSE)</f>
        <v>3.343</v>
      </c>
      <c r="Q1188" s="16">
        <f>VLOOKUP(A1188,Result!A:D,3,FALSE)</f>
        <v>0</v>
      </c>
      <c r="R1188" s="16">
        <f>VLOOKUP(A1188,Result!A:E,5,FALSE)</f>
        <v>0</v>
      </c>
      <c r="S1188" s="28">
        <f>P1188+Q1188+R1188</f>
        <v>3.343</v>
      </c>
      <c r="T1188" s="32">
        <f t="shared" si="79"/>
        <v>0</v>
      </c>
      <c r="U1188" s="32">
        <f t="shared" si="80"/>
        <v>2172.9499999999998</v>
      </c>
      <c r="V1188" s="33">
        <f t="shared" si="81"/>
        <v>292.5</v>
      </c>
      <c r="W1188" s="34">
        <f t="shared" si="78"/>
        <v>2465.4499999999998</v>
      </c>
      <c r="X1188" s="10"/>
      <c r="Y1188" s="10"/>
      <c r="Z1188" s="10"/>
      <c r="AA1188" s="10"/>
      <c r="AB1188" s="10"/>
      <c r="AC1188" s="10"/>
      <c r="AD1188" s="10"/>
      <c r="AE1188" s="10"/>
      <c r="AF1188" s="10"/>
      <c r="AG1188" s="10"/>
      <c r="AH1188" s="10"/>
      <c r="AI1188" s="10"/>
    </row>
    <row r="1189" spans="1:35" ht="15" customHeight="1" x14ac:dyDescent="0.25">
      <c r="A1189" s="6">
        <v>238</v>
      </c>
      <c r="B1189" s="11" t="s">
        <v>75</v>
      </c>
      <c r="C1189" s="11" t="s">
        <v>275</v>
      </c>
      <c r="D1189" s="11" t="s">
        <v>954</v>
      </c>
      <c r="E1189" s="12">
        <v>19622</v>
      </c>
      <c r="F1189" s="13">
        <v>43990</v>
      </c>
      <c r="G1189" s="12">
        <v>43898</v>
      </c>
      <c r="H1189" s="11" t="s">
        <v>78</v>
      </c>
      <c r="I1189" s="14" t="s">
        <v>955</v>
      </c>
      <c r="J1189" s="11" t="s">
        <v>80</v>
      </c>
      <c r="K1189" s="11" t="s">
        <v>956</v>
      </c>
      <c r="L1189" s="14" t="s">
        <v>957</v>
      </c>
      <c r="M1189" s="11" t="s">
        <v>958</v>
      </c>
      <c r="N1189" s="15">
        <v>0.47</v>
      </c>
      <c r="O1189" s="15" t="str">
        <f>VLOOKUP(A1189,Result!A:D,2,FALSE)</f>
        <v>No</v>
      </c>
      <c r="P1189" s="15">
        <f>VLOOKUP(A1189,Result!A:D,4,FALSE)</f>
        <v>1.9850000000000001</v>
      </c>
      <c r="Q1189" s="16">
        <f>VLOOKUP(A1189,Result!A:D,3,FALSE)</f>
        <v>0.35299999999999998</v>
      </c>
      <c r="R1189" s="16">
        <f>VLOOKUP(A1189,Result!A:E,5,FALSE)</f>
        <v>0</v>
      </c>
      <c r="S1189" s="28">
        <f>P1189+Q1189+R1189</f>
        <v>2.3380000000000001</v>
      </c>
      <c r="T1189" s="32">
        <f t="shared" si="79"/>
        <v>229.45</v>
      </c>
      <c r="U1189" s="32">
        <f t="shared" si="80"/>
        <v>1519.6999999999998</v>
      </c>
      <c r="V1189" s="33">
        <f t="shared" si="81"/>
        <v>292.5</v>
      </c>
      <c r="W1189" s="34">
        <f t="shared" si="78"/>
        <v>1812.1999999999998</v>
      </c>
      <c r="X1189" s="10"/>
      <c r="Y1189" s="10"/>
      <c r="Z1189" s="10"/>
      <c r="AA1189" s="10"/>
      <c r="AB1189" s="10"/>
      <c r="AC1189" s="10"/>
      <c r="AD1189" s="10"/>
      <c r="AE1189" s="10"/>
      <c r="AF1189" s="10"/>
      <c r="AG1189" s="10"/>
      <c r="AH1189" s="10"/>
      <c r="AI1189" s="10"/>
    </row>
    <row r="1190" spans="1:35" ht="15" customHeight="1" x14ac:dyDescent="0.25">
      <c r="A1190" s="6">
        <v>242</v>
      </c>
      <c r="B1190" s="11" t="s">
        <v>75</v>
      </c>
      <c r="C1190" s="11" t="s">
        <v>275</v>
      </c>
      <c r="D1190" s="11" t="s">
        <v>968</v>
      </c>
      <c r="E1190" s="12">
        <v>24135</v>
      </c>
      <c r="F1190" s="13">
        <v>43993</v>
      </c>
      <c r="G1190" s="12">
        <v>43921</v>
      </c>
      <c r="H1190" s="11" t="s">
        <v>78</v>
      </c>
      <c r="I1190" s="14" t="s">
        <v>809</v>
      </c>
      <c r="J1190" s="11" t="s">
        <v>80</v>
      </c>
      <c r="K1190" s="11" t="s">
        <v>969</v>
      </c>
      <c r="L1190" s="14" t="s">
        <v>82</v>
      </c>
      <c r="M1190" s="11" t="s">
        <v>650</v>
      </c>
      <c r="N1190" s="15">
        <v>1.1599999999999999</v>
      </c>
      <c r="O1190" s="15" t="str">
        <f>VLOOKUP(A1190,Result!A:D,2,FALSE)</f>
        <v>No</v>
      </c>
      <c r="P1190" s="15">
        <f>VLOOKUP(A1190,Result!A:D,4,FALSE)</f>
        <v>0.26200000000000001</v>
      </c>
      <c r="Q1190" s="16">
        <f>VLOOKUP(A1190,Result!A:D,3,FALSE)</f>
        <v>0</v>
      </c>
      <c r="R1190" s="16">
        <f>VLOOKUP(A1190,Result!A:E,5,FALSE)</f>
        <v>0</v>
      </c>
      <c r="S1190" s="28">
        <f>P1190+Q1190+R1190</f>
        <v>0.26200000000000001</v>
      </c>
      <c r="T1190" s="32">
        <f t="shared" si="79"/>
        <v>0</v>
      </c>
      <c r="U1190" s="32">
        <f t="shared" si="80"/>
        <v>170.3</v>
      </c>
      <c r="V1190" s="33">
        <f t="shared" si="81"/>
        <v>292.5</v>
      </c>
      <c r="W1190" s="34">
        <f t="shared" si="78"/>
        <v>462.8</v>
      </c>
      <c r="X1190" s="10"/>
      <c r="Y1190" s="10"/>
      <c r="Z1190" s="10"/>
      <c r="AA1190" s="10"/>
      <c r="AB1190" s="10"/>
      <c r="AC1190" s="10"/>
      <c r="AD1190" s="10"/>
      <c r="AE1190" s="10"/>
      <c r="AF1190" s="10"/>
      <c r="AG1190" s="10"/>
      <c r="AH1190" s="10"/>
      <c r="AI1190" s="10"/>
    </row>
    <row r="1191" spans="1:35" ht="15" customHeight="1" x14ac:dyDescent="0.25">
      <c r="A1191" s="6">
        <v>244</v>
      </c>
      <c r="B1191" s="11" t="s">
        <v>75</v>
      </c>
      <c r="C1191" s="11" t="s">
        <v>275</v>
      </c>
      <c r="D1191" s="11" t="s">
        <v>976</v>
      </c>
      <c r="E1191" s="12">
        <v>18798</v>
      </c>
      <c r="F1191" s="13">
        <v>43997</v>
      </c>
      <c r="G1191" s="12">
        <v>43923</v>
      </c>
      <c r="H1191" s="11" t="s">
        <v>78</v>
      </c>
      <c r="I1191" s="14" t="s">
        <v>977</v>
      </c>
      <c r="J1191" s="11" t="s">
        <v>80</v>
      </c>
      <c r="K1191" s="11" t="s">
        <v>82</v>
      </c>
      <c r="L1191" s="14" t="s">
        <v>82</v>
      </c>
      <c r="M1191" s="11" t="s">
        <v>582</v>
      </c>
      <c r="N1191" s="15">
        <v>1.64</v>
      </c>
      <c r="O1191" s="15" t="str">
        <f>VLOOKUP(A1191,Result!A:D,2,FALSE)</f>
        <v>No</v>
      </c>
      <c r="P1191" s="15">
        <f>VLOOKUP(A1191,Result!A:D,4,FALSE)</f>
        <v>2.84</v>
      </c>
      <c r="Q1191" s="16">
        <f>VLOOKUP(A1191,Result!A:D,3,FALSE)</f>
        <v>0</v>
      </c>
      <c r="R1191" s="16">
        <f>VLOOKUP(A1191,Result!A:E,5,FALSE)</f>
        <v>0</v>
      </c>
      <c r="S1191" s="28">
        <f>P1191+Q1191+R1191</f>
        <v>2.84</v>
      </c>
      <c r="T1191" s="32">
        <f t="shared" si="79"/>
        <v>0</v>
      </c>
      <c r="U1191" s="32">
        <f t="shared" si="80"/>
        <v>1845.9999999999998</v>
      </c>
      <c r="V1191" s="33">
        <f t="shared" si="81"/>
        <v>292.5</v>
      </c>
      <c r="W1191" s="34">
        <f t="shared" si="78"/>
        <v>2138.5</v>
      </c>
      <c r="X1191" s="10"/>
      <c r="Y1191" s="10"/>
      <c r="Z1191" s="10"/>
      <c r="AA1191" s="10"/>
      <c r="AB1191" s="10"/>
      <c r="AC1191" s="10"/>
      <c r="AD1191" s="10"/>
      <c r="AE1191" s="10"/>
      <c r="AF1191" s="10"/>
      <c r="AG1191" s="10"/>
      <c r="AH1191" s="10"/>
      <c r="AI1191" s="10"/>
    </row>
    <row r="1192" spans="1:35" ht="15" customHeight="1" x14ac:dyDescent="0.25">
      <c r="A1192" s="6">
        <v>245</v>
      </c>
      <c r="B1192" s="11" t="s">
        <v>75</v>
      </c>
      <c r="C1192" s="11" t="s">
        <v>275</v>
      </c>
      <c r="D1192" s="11" t="s">
        <v>978</v>
      </c>
      <c r="E1192" s="12">
        <v>19586</v>
      </c>
      <c r="F1192" s="13">
        <v>43998</v>
      </c>
      <c r="G1192" s="12">
        <v>43873</v>
      </c>
      <c r="H1192" s="11" t="s">
        <v>78</v>
      </c>
      <c r="I1192" s="14" t="s">
        <v>979</v>
      </c>
      <c r="J1192" s="11" t="s">
        <v>80</v>
      </c>
      <c r="K1192" s="11" t="s">
        <v>82</v>
      </c>
      <c r="L1192" s="14" t="s">
        <v>82</v>
      </c>
      <c r="M1192" s="11" t="s">
        <v>980</v>
      </c>
      <c r="N1192" s="15">
        <v>0.87</v>
      </c>
      <c r="O1192" s="15" t="str">
        <f>VLOOKUP(A1192,Result!A:D,2,FALSE)</f>
        <v>No</v>
      </c>
      <c r="P1192" s="15">
        <f>VLOOKUP(A1192,Result!A:D,4,FALSE)</f>
        <v>0.61199999999999999</v>
      </c>
      <c r="Q1192" s="16">
        <f>VLOOKUP(A1192,Result!A:D,3,FALSE)</f>
        <v>0</v>
      </c>
      <c r="R1192" s="16">
        <f>VLOOKUP(A1192,Result!A:E,5,FALSE)</f>
        <v>0</v>
      </c>
      <c r="S1192" s="28">
        <f>P1192+Q1192+R1192</f>
        <v>0.61199999999999999</v>
      </c>
      <c r="T1192" s="32">
        <f t="shared" si="79"/>
        <v>0</v>
      </c>
      <c r="U1192" s="32">
        <f t="shared" si="80"/>
        <v>397.8</v>
      </c>
      <c r="V1192" s="33">
        <f t="shared" si="81"/>
        <v>292.5</v>
      </c>
      <c r="W1192" s="34">
        <f t="shared" si="78"/>
        <v>690.3</v>
      </c>
      <c r="X1192" s="10"/>
      <c r="Y1192" s="10"/>
      <c r="Z1192" s="10"/>
      <c r="AA1192" s="10"/>
      <c r="AB1192" s="10"/>
      <c r="AC1192" s="10"/>
      <c r="AD1192" s="10"/>
      <c r="AE1192" s="10"/>
      <c r="AF1192" s="10"/>
      <c r="AG1192" s="10"/>
      <c r="AH1192" s="10"/>
      <c r="AI1192" s="10"/>
    </row>
    <row r="1193" spans="1:35" ht="15" customHeight="1" x14ac:dyDescent="0.25">
      <c r="A1193" s="6">
        <v>248</v>
      </c>
      <c r="B1193" s="11" t="s">
        <v>75</v>
      </c>
      <c r="C1193" s="11" t="s">
        <v>275</v>
      </c>
      <c r="D1193" s="11" t="s">
        <v>988</v>
      </c>
      <c r="E1193" s="12">
        <v>19720</v>
      </c>
      <c r="F1193" s="13">
        <v>44000</v>
      </c>
      <c r="G1193" s="12">
        <v>43882</v>
      </c>
      <c r="H1193" s="11" t="s">
        <v>217</v>
      </c>
      <c r="I1193" s="14" t="s">
        <v>324</v>
      </c>
      <c r="J1193" s="11" t="s">
        <v>80</v>
      </c>
      <c r="K1193" s="11" t="s">
        <v>82</v>
      </c>
      <c r="L1193" s="14" t="s">
        <v>82</v>
      </c>
      <c r="M1193" s="11" t="s">
        <v>989</v>
      </c>
      <c r="N1193" s="15">
        <v>0.47</v>
      </c>
      <c r="O1193" s="15" t="str">
        <f>VLOOKUP(A1193,Result!A:D,2,FALSE)</f>
        <v>No</v>
      </c>
      <c r="P1193" s="15">
        <f>VLOOKUP(A1193,Result!A:D,4,FALSE)</f>
        <v>0.64</v>
      </c>
      <c r="Q1193" s="16">
        <f>VLOOKUP(A1193,Result!A:D,3,FALSE)</f>
        <v>0</v>
      </c>
      <c r="R1193" s="16">
        <f>VLOOKUP(A1193,Result!A:E,5,FALSE)</f>
        <v>0</v>
      </c>
      <c r="S1193" s="28">
        <f>P1193+Q1193+R1193</f>
        <v>0.64</v>
      </c>
      <c r="T1193" s="32">
        <f t="shared" si="79"/>
        <v>0</v>
      </c>
      <c r="U1193" s="32">
        <f t="shared" si="80"/>
        <v>416</v>
      </c>
      <c r="V1193" s="33">
        <f t="shared" si="81"/>
        <v>292.5</v>
      </c>
      <c r="W1193" s="34">
        <f t="shared" si="78"/>
        <v>708.5</v>
      </c>
      <c r="X1193" s="10"/>
      <c r="Y1193" s="10"/>
      <c r="Z1193" s="10"/>
      <c r="AA1193" s="10"/>
      <c r="AB1193" s="10"/>
      <c r="AC1193" s="10"/>
      <c r="AD1193" s="10"/>
      <c r="AE1193" s="10"/>
      <c r="AF1193" s="10"/>
      <c r="AG1193" s="10"/>
      <c r="AH1193" s="10"/>
      <c r="AI1193" s="10"/>
    </row>
    <row r="1194" spans="1:35" ht="15" customHeight="1" x14ac:dyDescent="0.25">
      <c r="A1194" s="6">
        <v>249</v>
      </c>
      <c r="B1194" s="11" t="s">
        <v>75</v>
      </c>
      <c r="C1194" s="11" t="s">
        <v>275</v>
      </c>
      <c r="D1194" s="11" t="s">
        <v>990</v>
      </c>
      <c r="E1194" s="12">
        <v>19217</v>
      </c>
      <c r="F1194" s="17">
        <v>44001</v>
      </c>
      <c r="G1194" s="12">
        <v>43879</v>
      </c>
      <c r="H1194" s="11" t="s">
        <v>134</v>
      </c>
      <c r="I1194" s="14" t="s">
        <v>991</v>
      </c>
      <c r="J1194" s="11" t="s">
        <v>80</v>
      </c>
      <c r="K1194" s="11" t="s">
        <v>992</v>
      </c>
      <c r="L1194" s="14" t="s">
        <v>82</v>
      </c>
      <c r="M1194" s="11" t="s">
        <v>993</v>
      </c>
      <c r="N1194" s="15">
        <v>1.99</v>
      </c>
      <c r="O1194" s="15" t="str">
        <f>VLOOKUP(A1194,Result!A:D,2,FALSE)</f>
        <v>No</v>
      </c>
      <c r="P1194" s="15">
        <f>VLOOKUP(A1194,Result!A:D,4,FALSE)</f>
        <v>2.2629999999999999</v>
      </c>
      <c r="Q1194" s="16">
        <f>VLOOKUP(A1194,Result!A:D,3,FALSE)</f>
        <v>0</v>
      </c>
      <c r="R1194" s="16">
        <f>VLOOKUP(A1194,Result!A:E,5,FALSE)</f>
        <v>0.20200000000000001</v>
      </c>
      <c r="S1194" s="28">
        <f>P1194+Q1194+R1194</f>
        <v>2.4649999999999999</v>
      </c>
      <c r="T1194" s="32">
        <f t="shared" si="79"/>
        <v>131.30000000000001</v>
      </c>
      <c r="U1194" s="32">
        <f t="shared" si="80"/>
        <v>1602.2499999999998</v>
      </c>
      <c r="V1194" s="33">
        <f t="shared" si="81"/>
        <v>292.5</v>
      </c>
      <c r="W1194" s="34">
        <f t="shared" si="78"/>
        <v>1894.7499999999998</v>
      </c>
      <c r="X1194" s="10"/>
      <c r="Y1194" s="10"/>
      <c r="Z1194" s="10"/>
      <c r="AA1194" s="10"/>
      <c r="AB1194" s="10"/>
      <c r="AC1194" s="10"/>
      <c r="AD1194" s="10"/>
      <c r="AE1194" s="10"/>
      <c r="AF1194" s="10"/>
      <c r="AG1194" s="10"/>
      <c r="AH1194" s="10"/>
      <c r="AI1194" s="10"/>
    </row>
    <row r="1195" spans="1:35" ht="15" customHeight="1" x14ac:dyDescent="0.25">
      <c r="A1195" s="6">
        <v>256</v>
      </c>
      <c r="B1195" s="11" t="s">
        <v>75</v>
      </c>
      <c r="C1195" s="11" t="s">
        <v>275</v>
      </c>
      <c r="D1195" s="11" t="s">
        <v>1012</v>
      </c>
      <c r="E1195" s="12">
        <v>18190</v>
      </c>
      <c r="F1195" s="13">
        <v>44007</v>
      </c>
      <c r="G1195" s="12">
        <v>43844</v>
      </c>
      <c r="H1195" s="11" t="s">
        <v>78</v>
      </c>
      <c r="I1195" s="14" t="s">
        <v>1013</v>
      </c>
      <c r="J1195" s="11" t="s">
        <v>80</v>
      </c>
      <c r="K1195" s="11" t="s">
        <v>1014</v>
      </c>
      <c r="L1195" s="14" t="s">
        <v>82</v>
      </c>
      <c r="M1195" s="11" t="s">
        <v>1015</v>
      </c>
      <c r="N1195" s="15">
        <v>1.18</v>
      </c>
      <c r="O1195" s="15" t="str">
        <f>VLOOKUP(A1195,Result!A:D,2,FALSE)</f>
        <v>No</v>
      </c>
      <c r="P1195" s="15">
        <f>VLOOKUP(A1195,Result!A:D,4,FALSE)</f>
        <v>2.153</v>
      </c>
      <c r="Q1195" s="16">
        <f>VLOOKUP(A1195,Result!A:D,3,FALSE)</f>
        <v>0</v>
      </c>
      <c r="R1195" s="16">
        <f>VLOOKUP(A1195,Result!A:E,5,FALSE)</f>
        <v>0</v>
      </c>
      <c r="S1195" s="28">
        <f>P1195+Q1195+R1195</f>
        <v>2.153</v>
      </c>
      <c r="T1195" s="32">
        <f t="shared" si="79"/>
        <v>0</v>
      </c>
      <c r="U1195" s="32">
        <f t="shared" si="80"/>
        <v>1399.4499999999998</v>
      </c>
      <c r="V1195" s="33">
        <f t="shared" si="81"/>
        <v>292.5</v>
      </c>
      <c r="W1195" s="34">
        <f t="shared" si="78"/>
        <v>1691.9499999999998</v>
      </c>
      <c r="X1195" s="10"/>
      <c r="Y1195" s="10"/>
      <c r="Z1195" s="10"/>
      <c r="AA1195" s="10"/>
      <c r="AB1195" s="10"/>
      <c r="AC1195" s="10"/>
      <c r="AD1195" s="10"/>
      <c r="AE1195" s="10"/>
      <c r="AF1195" s="10"/>
      <c r="AG1195" s="10"/>
      <c r="AH1195" s="10"/>
      <c r="AI1195" s="10"/>
    </row>
    <row r="1196" spans="1:35" ht="15" customHeight="1" x14ac:dyDescent="0.25">
      <c r="A1196" s="6">
        <v>263</v>
      </c>
      <c r="B1196" s="11" t="s">
        <v>75</v>
      </c>
      <c r="C1196" s="11" t="s">
        <v>275</v>
      </c>
      <c r="D1196" s="11" t="s">
        <v>1042</v>
      </c>
      <c r="E1196" s="12">
        <v>20260</v>
      </c>
      <c r="F1196" s="17">
        <v>44014</v>
      </c>
      <c r="G1196" s="12">
        <v>43901</v>
      </c>
      <c r="H1196" s="11" t="s">
        <v>78</v>
      </c>
      <c r="I1196" s="14" t="s">
        <v>1043</v>
      </c>
      <c r="J1196" s="11" t="s">
        <v>1044</v>
      </c>
      <c r="K1196" s="11" t="s">
        <v>1045</v>
      </c>
      <c r="L1196" s="14" t="s">
        <v>82</v>
      </c>
      <c r="M1196" s="11" t="s">
        <v>82</v>
      </c>
      <c r="N1196" s="15">
        <v>0.6</v>
      </c>
      <c r="O1196" s="15" t="str">
        <f>VLOOKUP(A1196,Result!A:D,2,FALSE)</f>
        <v>No</v>
      </c>
      <c r="P1196" s="15">
        <f>VLOOKUP(A1196,Result!A:D,4,FALSE)</f>
        <v>2.0830000000000002</v>
      </c>
      <c r="Q1196" s="16">
        <f>VLOOKUP(A1196,Result!A:D,3,FALSE)</f>
        <v>0</v>
      </c>
      <c r="R1196" s="16">
        <f>VLOOKUP(A1196,Result!A:E,5,FALSE)</f>
        <v>0</v>
      </c>
      <c r="S1196" s="28">
        <f>P1196+Q1196+R1196</f>
        <v>2.0830000000000002</v>
      </c>
      <c r="T1196" s="32">
        <f t="shared" si="79"/>
        <v>0</v>
      </c>
      <c r="U1196" s="32">
        <f t="shared" si="80"/>
        <v>1353.95</v>
      </c>
      <c r="V1196" s="33">
        <f t="shared" si="81"/>
        <v>292.5</v>
      </c>
      <c r="W1196" s="34">
        <f t="shared" si="78"/>
        <v>1646.45</v>
      </c>
      <c r="X1196" s="10"/>
      <c r="Y1196" s="10"/>
      <c r="Z1196" s="10"/>
      <c r="AA1196" s="10"/>
      <c r="AB1196" s="10"/>
      <c r="AC1196" s="10"/>
      <c r="AD1196" s="10"/>
      <c r="AE1196" s="10"/>
      <c r="AF1196" s="10"/>
      <c r="AG1196" s="10"/>
      <c r="AH1196" s="10"/>
      <c r="AI1196" s="10"/>
    </row>
    <row r="1197" spans="1:35" ht="15" customHeight="1" x14ac:dyDescent="0.25">
      <c r="A1197" s="6">
        <v>264</v>
      </c>
      <c r="B1197" s="11" t="s">
        <v>75</v>
      </c>
      <c r="C1197" s="11" t="s">
        <v>275</v>
      </c>
      <c r="D1197" s="11" t="s">
        <v>1046</v>
      </c>
      <c r="E1197" s="12">
        <v>21993</v>
      </c>
      <c r="F1197" s="17">
        <v>44018</v>
      </c>
      <c r="G1197" s="12">
        <v>43915</v>
      </c>
      <c r="H1197" s="11" t="s">
        <v>134</v>
      </c>
      <c r="I1197" s="14" t="s">
        <v>1047</v>
      </c>
      <c r="J1197" s="11" t="s">
        <v>80</v>
      </c>
      <c r="K1197" s="11" t="s">
        <v>1048</v>
      </c>
      <c r="L1197" s="14" t="s">
        <v>82</v>
      </c>
      <c r="M1197" s="11" t="s">
        <v>905</v>
      </c>
      <c r="N1197" s="15">
        <v>3.65</v>
      </c>
      <c r="O1197" s="15" t="str">
        <f>VLOOKUP(A1197,Result!A:D,2,FALSE)</f>
        <v>No</v>
      </c>
      <c r="P1197" s="15">
        <f>VLOOKUP(A1197,Result!A:D,4,FALSE)</f>
        <v>3.5310000000000001</v>
      </c>
      <c r="Q1197" s="16">
        <f>VLOOKUP(A1197,Result!A:D,3,FALSE)</f>
        <v>0</v>
      </c>
      <c r="R1197" s="16">
        <f>VLOOKUP(A1197,Result!A:E,5,FALSE)</f>
        <v>0.35399999999999998</v>
      </c>
      <c r="S1197" s="28">
        <f>P1197+Q1197+R1197</f>
        <v>3.8850000000000002</v>
      </c>
      <c r="T1197" s="32">
        <f t="shared" si="79"/>
        <v>230.09999999999997</v>
      </c>
      <c r="U1197" s="32">
        <f t="shared" si="80"/>
        <v>2525.25</v>
      </c>
      <c r="V1197" s="33">
        <f t="shared" si="81"/>
        <v>292.5</v>
      </c>
      <c r="W1197" s="34">
        <f t="shared" si="78"/>
        <v>2817.75</v>
      </c>
      <c r="X1197" s="10"/>
      <c r="Y1197" s="10"/>
      <c r="Z1197" s="10"/>
      <c r="AA1197" s="10"/>
      <c r="AB1197" s="10"/>
      <c r="AC1197" s="10"/>
      <c r="AD1197" s="10"/>
      <c r="AE1197" s="10"/>
      <c r="AF1197" s="10"/>
      <c r="AG1197" s="10"/>
      <c r="AH1197" s="10"/>
      <c r="AI1197" s="10"/>
    </row>
    <row r="1198" spans="1:35" ht="15" customHeight="1" x14ac:dyDescent="0.25">
      <c r="A1198" s="6">
        <v>265</v>
      </c>
      <c r="B1198" s="11" t="s">
        <v>75</v>
      </c>
      <c r="C1198" s="11" t="s">
        <v>275</v>
      </c>
      <c r="D1198" s="11" t="s">
        <v>1049</v>
      </c>
      <c r="E1198" s="12">
        <v>14941</v>
      </c>
      <c r="F1198" s="17">
        <v>44018</v>
      </c>
      <c r="G1198" s="12">
        <v>43893</v>
      </c>
      <c r="H1198" s="11" t="s">
        <v>78</v>
      </c>
      <c r="I1198" s="14" t="s">
        <v>1050</v>
      </c>
      <c r="J1198" s="11" t="s">
        <v>80</v>
      </c>
      <c r="K1198" s="11" t="s">
        <v>1051</v>
      </c>
      <c r="L1198" s="14" t="s">
        <v>1052</v>
      </c>
      <c r="M1198" s="11" t="s">
        <v>137</v>
      </c>
      <c r="N1198" s="15">
        <v>1.33</v>
      </c>
      <c r="O1198" s="15" t="str">
        <f>VLOOKUP(A1198,Result!A:D,2,FALSE)</f>
        <v>No</v>
      </c>
      <c r="P1198" s="15">
        <f>VLOOKUP(A1198,Result!A:D,4,FALSE)</f>
        <v>2.4689999999999999</v>
      </c>
      <c r="Q1198" s="16">
        <f>VLOOKUP(A1198,Result!A:D,3,FALSE)</f>
        <v>0.51900000000000002</v>
      </c>
      <c r="R1198" s="16">
        <f>VLOOKUP(A1198,Result!A:E,5,FALSE)</f>
        <v>0.152</v>
      </c>
      <c r="S1198" s="28">
        <f>P1198+Q1198+R1198</f>
        <v>3.14</v>
      </c>
      <c r="T1198" s="32">
        <f t="shared" si="79"/>
        <v>436.15</v>
      </c>
      <c r="U1198" s="32">
        <f t="shared" si="80"/>
        <v>2040.9999999999998</v>
      </c>
      <c r="V1198" s="33">
        <f t="shared" si="81"/>
        <v>292.5</v>
      </c>
      <c r="W1198" s="34">
        <f t="shared" si="78"/>
        <v>2333.5</v>
      </c>
      <c r="X1198" s="10"/>
      <c r="Y1198" s="10"/>
      <c r="Z1198" s="10"/>
      <c r="AA1198" s="10"/>
      <c r="AB1198" s="10"/>
      <c r="AC1198" s="10"/>
      <c r="AD1198" s="10"/>
      <c r="AE1198" s="10"/>
      <c r="AF1198" s="10"/>
      <c r="AG1198" s="10"/>
      <c r="AH1198" s="10"/>
      <c r="AI1198" s="10"/>
    </row>
    <row r="1199" spans="1:35" ht="15" customHeight="1" x14ac:dyDescent="0.25">
      <c r="A1199" s="6">
        <v>266</v>
      </c>
      <c r="B1199" s="11" t="s">
        <v>75</v>
      </c>
      <c r="C1199" s="11" t="s">
        <v>275</v>
      </c>
      <c r="D1199" s="11" t="s">
        <v>1053</v>
      </c>
      <c r="E1199" s="12">
        <v>19787</v>
      </c>
      <c r="F1199" s="17">
        <v>44018</v>
      </c>
      <c r="G1199" s="12">
        <v>43899</v>
      </c>
      <c r="H1199" s="11" t="s">
        <v>78</v>
      </c>
      <c r="I1199" s="14" t="s">
        <v>1054</v>
      </c>
      <c r="J1199" s="11" t="s">
        <v>1055</v>
      </c>
      <c r="K1199" s="11" t="s">
        <v>82</v>
      </c>
      <c r="L1199" s="14" t="s">
        <v>82</v>
      </c>
      <c r="M1199" s="11" t="s">
        <v>82</v>
      </c>
      <c r="N1199" s="15">
        <v>0.46</v>
      </c>
      <c r="O1199" s="15" t="str">
        <f>VLOOKUP(A1199,Result!A:D,2,FALSE)</f>
        <v>No</v>
      </c>
      <c r="P1199" s="15">
        <f>VLOOKUP(A1199,Result!A:D,4,FALSE)</f>
        <v>1.583</v>
      </c>
      <c r="Q1199" s="16">
        <f>VLOOKUP(A1199,Result!A:D,3,FALSE)</f>
        <v>0</v>
      </c>
      <c r="R1199" s="16">
        <f>VLOOKUP(A1199,Result!A:E,5,FALSE)</f>
        <v>0</v>
      </c>
      <c r="S1199" s="28">
        <f>P1199+Q1199+R1199</f>
        <v>1.583</v>
      </c>
      <c r="T1199" s="32">
        <f t="shared" si="79"/>
        <v>0</v>
      </c>
      <c r="U1199" s="32">
        <f t="shared" si="80"/>
        <v>1028.9499999999998</v>
      </c>
      <c r="V1199" s="33">
        <f t="shared" si="81"/>
        <v>292.5</v>
      </c>
      <c r="W1199" s="34">
        <f t="shared" si="78"/>
        <v>1321.4499999999998</v>
      </c>
      <c r="X1199" s="10"/>
      <c r="Y1199" s="10"/>
      <c r="Z1199" s="10"/>
      <c r="AA1199" s="10"/>
      <c r="AB1199" s="10"/>
      <c r="AC1199" s="10"/>
      <c r="AD1199" s="10"/>
      <c r="AE1199" s="10"/>
      <c r="AF1199" s="10"/>
      <c r="AG1199" s="10"/>
      <c r="AH1199" s="10"/>
      <c r="AI1199" s="10"/>
    </row>
    <row r="1200" spans="1:35" ht="15" customHeight="1" x14ac:dyDescent="0.25">
      <c r="A1200" s="6">
        <v>267</v>
      </c>
      <c r="B1200" s="11" t="s">
        <v>75</v>
      </c>
      <c r="C1200" s="11" t="s">
        <v>275</v>
      </c>
      <c r="D1200" s="11" t="s">
        <v>1056</v>
      </c>
      <c r="E1200" s="12">
        <v>14754</v>
      </c>
      <c r="F1200" s="13">
        <v>44018</v>
      </c>
      <c r="G1200" s="12">
        <v>43895</v>
      </c>
      <c r="H1200" s="11" t="s">
        <v>78</v>
      </c>
      <c r="I1200" s="14" t="s">
        <v>1057</v>
      </c>
      <c r="J1200" s="11" t="s">
        <v>80</v>
      </c>
      <c r="K1200" s="11" t="s">
        <v>82</v>
      </c>
      <c r="L1200" s="14" t="s">
        <v>1058</v>
      </c>
      <c r="M1200" s="11" t="s">
        <v>1059</v>
      </c>
      <c r="N1200" s="15">
        <v>0.51</v>
      </c>
      <c r="O1200" s="15" t="str">
        <f>VLOOKUP(A1200,Result!A:D,2,FALSE)</f>
        <v>No</v>
      </c>
      <c r="P1200" s="15">
        <f>VLOOKUP(A1200,Result!A:D,4,FALSE)</f>
        <v>0.99299999999999999</v>
      </c>
      <c r="Q1200" s="16">
        <f>VLOOKUP(A1200,Result!A:D,3,FALSE)</f>
        <v>0.58199999999999996</v>
      </c>
      <c r="R1200" s="16">
        <f>VLOOKUP(A1200,Result!A:E,5,FALSE)</f>
        <v>0</v>
      </c>
      <c r="S1200" s="28">
        <f>P1200+Q1200+R1200</f>
        <v>1.575</v>
      </c>
      <c r="T1200" s="32">
        <f t="shared" si="79"/>
        <v>378.29999999999995</v>
      </c>
      <c r="U1200" s="32">
        <f t="shared" si="80"/>
        <v>1023.75</v>
      </c>
      <c r="V1200" s="33">
        <f t="shared" si="81"/>
        <v>292.5</v>
      </c>
      <c r="W1200" s="34">
        <f t="shared" si="78"/>
        <v>1316.25</v>
      </c>
      <c r="X1200" s="10"/>
      <c r="Y1200" s="10"/>
      <c r="Z1200" s="10"/>
      <c r="AA1200" s="10"/>
      <c r="AB1200" s="10"/>
      <c r="AC1200" s="10"/>
      <c r="AD1200" s="10"/>
      <c r="AE1200" s="10"/>
      <c r="AF1200" s="10"/>
      <c r="AG1200" s="10"/>
      <c r="AH1200" s="10"/>
      <c r="AI1200" s="10"/>
    </row>
    <row r="1201" spans="1:35" ht="15" customHeight="1" x14ac:dyDescent="0.25">
      <c r="A1201" s="6">
        <v>275</v>
      </c>
      <c r="B1201" s="11" t="s">
        <v>75</v>
      </c>
      <c r="C1201" s="11" t="s">
        <v>275</v>
      </c>
      <c r="D1201" s="11" t="s">
        <v>1089</v>
      </c>
      <c r="E1201" s="12">
        <v>18083</v>
      </c>
      <c r="F1201" s="17">
        <v>44028</v>
      </c>
      <c r="G1201" s="12">
        <v>43920</v>
      </c>
      <c r="H1201" s="11" t="s">
        <v>466</v>
      </c>
      <c r="I1201" s="14" t="s">
        <v>1090</v>
      </c>
      <c r="J1201" s="11" t="s">
        <v>1091</v>
      </c>
      <c r="K1201" s="11" t="s">
        <v>1092</v>
      </c>
      <c r="L1201" s="14" t="s">
        <v>1093</v>
      </c>
      <c r="M1201" s="11" t="s">
        <v>1094</v>
      </c>
      <c r="N1201" s="15">
        <v>4.33</v>
      </c>
      <c r="O1201" s="15" t="str">
        <f>VLOOKUP(A1201,Result!A:D,2,FALSE)</f>
        <v>No</v>
      </c>
      <c r="P1201" s="15">
        <f>VLOOKUP(A1201,Result!A:D,4,FALSE)</f>
        <v>2.6920000000000002</v>
      </c>
      <c r="Q1201" s="16">
        <f>VLOOKUP(A1201,Result!A:D,3,FALSE)</f>
        <v>0.31</v>
      </c>
      <c r="R1201" s="16">
        <f>VLOOKUP(A1201,Result!A:E,5,FALSE)</f>
        <v>0.84699999999999998</v>
      </c>
      <c r="S1201" s="28">
        <f>P1201+Q1201+R1201</f>
        <v>3.8490000000000002</v>
      </c>
      <c r="T1201" s="32">
        <f t="shared" si="79"/>
        <v>752.05</v>
      </c>
      <c r="U1201" s="32">
        <f t="shared" si="80"/>
        <v>2501.85</v>
      </c>
      <c r="V1201" s="33">
        <f t="shared" si="81"/>
        <v>292.5</v>
      </c>
      <c r="W1201" s="34">
        <f t="shared" si="78"/>
        <v>2794.35</v>
      </c>
      <c r="X1201" s="10"/>
      <c r="Y1201" s="10"/>
      <c r="Z1201" s="10"/>
      <c r="AA1201" s="10"/>
      <c r="AB1201" s="10"/>
      <c r="AC1201" s="10"/>
      <c r="AD1201" s="10"/>
      <c r="AE1201" s="10"/>
      <c r="AF1201" s="10"/>
      <c r="AG1201" s="10"/>
      <c r="AH1201" s="10"/>
      <c r="AI1201" s="10"/>
    </row>
    <row r="1202" spans="1:35" ht="15" customHeight="1" x14ac:dyDescent="0.25">
      <c r="A1202" s="6">
        <v>278</v>
      </c>
      <c r="B1202" s="11" t="s">
        <v>75</v>
      </c>
      <c r="C1202" s="11" t="s">
        <v>275</v>
      </c>
      <c r="D1202" s="11" t="s">
        <v>1102</v>
      </c>
      <c r="E1202" s="12">
        <v>13835</v>
      </c>
      <c r="F1202" s="17">
        <v>44032</v>
      </c>
      <c r="G1202" s="12">
        <v>43898</v>
      </c>
      <c r="H1202" s="11" t="s">
        <v>78</v>
      </c>
      <c r="I1202" s="14" t="s">
        <v>1103</v>
      </c>
      <c r="J1202" s="11" t="s">
        <v>1104</v>
      </c>
      <c r="K1202" s="11" t="s">
        <v>1105</v>
      </c>
      <c r="L1202" s="14" t="s">
        <v>1106</v>
      </c>
      <c r="M1202" s="11" t="s">
        <v>1107</v>
      </c>
      <c r="N1202" s="15">
        <v>3.32</v>
      </c>
      <c r="O1202" s="15" t="str">
        <f>VLOOKUP(A1202,Result!A:D,2,FALSE)</f>
        <v>No</v>
      </c>
      <c r="P1202" s="15">
        <f>VLOOKUP(A1202,Result!A:D,4,FALSE)</f>
        <v>2.8559999999999999</v>
      </c>
      <c r="Q1202" s="16">
        <f>VLOOKUP(A1202,Result!A:D,3,FALSE)</f>
        <v>0.31</v>
      </c>
      <c r="R1202" s="16">
        <f>VLOOKUP(A1202,Result!A:E,5,FALSE)</f>
        <v>0</v>
      </c>
      <c r="S1202" s="28">
        <f>P1202+Q1202+R1202</f>
        <v>3.1659999999999999</v>
      </c>
      <c r="T1202" s="32">
        <f t="shared" si="79"/>
        <v>201.49999999999997</v>
      </c>
      <c r="U1202" s="32">
        <f t="shared" si="80"/>
        <v>2057.8999999999996</v>
      </c>
      <c r="V1202" s="33">
        <f t="shared" si="81"/>
        <v>292.5</v>
      </c>
      <c r="W1202" s="34">
        <f t="shared" si="78"/>
        <v>2350.3999999999996</v>
      </c>
      <c r="X1202" s="10"/>
      <c r="Y1202" s="10"/>
      <c r="Z1202" s="10"/>
      <c r="AA1202" s="10"/>
      <c r="AB1202" s="10"/>
      <c r="AC1202" s="10"/>
      <c r="AD1202" s="10"/>
      <c r="AE1202" s="10"/>
      <c r="AF1202" s="10"/>
      <c r="AG1202" s="10"/>
      <c r="AH1202" s="10"/>
      <c r="AI1202" s="10"/>
    </row>
    <row r="1203" spans="1:35" ht="15" customHeight="1" x14ac:dyDescent="0.25">
      <c r="A1203" s="6">
        <v>281</v>
      </c>
      <c r="B1203" s="11" t="s">
        <v>75</v>
      </c>
      <c r="C1203" s="11" t="s">
        <v>275</v>
      </c>
      <c r="D1203" s="11" t="s">
        <v>1116</v>
      </c>
      <c r="E1203" s="12">
        <v>17060</v>
      </c>
      <c r="F1203" s="13">
        <v>44035</v>
      </c>
      <c r="G1203" s="12">
        <v>43846</v>
      </c>
      <c r="H1203" s="11" t="s">
        <v>78</v>
      </c>
      <c r="I1203" s="14" t="s">
        <v>1117</v>
      </c>
      <c r="J1203" s="11" t="s">
        <v>97</v>
      </c>
      <c r="K1203" s="11" t="s">
        <v>82</v>
      </c>
      <c r="L1203" s="14" t="s">
        <v>82</v>
      </c>
      <c r="M1203" s="11" t="s">
        <v>390</v>
      </c>
      <c r="N1203" s="15">
        <v>2.4</v>
      </c>
      <c r="O1203" s="15" t="str">
        <f>VLOOKUP(A1203,Result!A:D,2,FALSE)</f>
        <v>No</v>
      </c>
      <c r="P1203" s="15">
        <f>VLOOKUP(A1203,Result!A:D,4,FALSE)</f>
        <v>1.865</v>
      </c>
      <c r="Q1203" s="16">
        <f>VLOOKUP(A1203,Result!A:D,3,FALSE)</f>
        <v>0</v>
      </c>
      <c r="R1203" s="16">
        <f>VLOOKUP(A1203,Result!A:E,5,FALSE)</f>
        <v>0</v>
      </c>
      <c r="S1203" s="28">
        <f>P1203+Q1203+R1203</f>
        <v>1.865</v>
      </c>
      <c r="T1203" s="32">
        <f t="shared" si="79"/>
        <v>0</v>
      </c>
      <c r="U1203" s="32">
        <f t="shared" si="80"/>
        <v>1212.2499999999998</v>
      </c>
      <c r="V1203" s="33">
        <f t="shared" si="81"/>
        <v>292.5</v>
      </c>
      <c r="W1203" s="34">
        <f t="shared" si="78"/>
        <v>1504.7499999999998</v>
      </c>
      <c r="X1203" s="10"/>
      <c r="Y1203" s="10"/>
      <c r="Z1203" s="10"/>
      <c r="AA1203" s="10"/>
      <c r="AB1203" s="10"/>
      <c r="AC1203" s="10"/>
      <c r="AD1203" s="10"/>
      <c r="AE1203" s="10"/>
      <c r="AF1203" s="10"/>
      <c r="AG1203" s="10"/>
      <c r="AH1203" s="10"/>
      <c r="AI1203" s="10"/>
    </row>
    <row r="1204" spans="1:35" ht="15" customHeight="1" x14ac:dyDescent="0.25">
      <c r="A1204" s="6">
        <v>297</v>
      </c>
      <c r="B1204" s="11" t="s">
        <v>75</v>
      </c>
      <c r="C1204" s="11" t="s">
        <v>275</v>
      </c>
      <c r="D1204" s="11" t="s">
        <v>1173</v>
      </c>
      <c r="E1204" s="12">
        <v>17558</v>
      </c>
      <c r="F1204" s="13">
        <v>44050</v>
      </c>
      <c r="G1204" s="12">
        <v>43867</v>
      </c>
      <c r="H1204" s="11" t="s">
        <v>114</v>
      </c>
      <c r="I1204" s="14" t="s">
        <v>1174</v>
      </c>
      <c r="J1204" s="11" t="s">
        <v>97</v>
      </c>
      <c r="K1204" s="11" t="s">
        <v>82</v>
      </c>
      <c r="L1204" s="14" t="s">
        <v>82</v>
      </c>
      <c r="M1204" s="11" t="s">
        <v>137</v>
      </c>
      <c r="N1204" s="15">
        <v>0.34</v>
      </c>
      <c r="O1204" s="15" t="str">
        <f>VLOOKUP(A1204,Result!A:D,2,FALSE)</f>
        <v>No</v>
      </c>
      <c r="P1204" s="15">
        <f>VLOOKUP(A1204,Result!A:D,4,FALSE)</f>
        <v>0.79600000000000004</v>
      </c>
      <c r="Q1204" s="16">
        <f>VLOOKUP(A1204,Result!A:D,3,FALSE)</f>
        <v>0</v>
      </c>
      <c r="R1204" s="16">
        <f>VLOOKUP(A1204,Result!A:E,5,FALSE)</f>
        <v>0</v>
      </c>
      <c r="S1204" s="28">
        <f>P1204+Q1204+R1204</f>
        <v>0.79600000000000004</v>
      </c>
      <c r="T1204" s="32">
        <f t="shared" si="79"/>
        <v>0</v>
      </c>
      <c r="U1204" s="32">
        <f t="shared" si="80"/>
        <v>517.4</v>
      </c>
      <c r="V1204" s="33">
        <f t="shared" si="81"/>
        <v>292.5</v>
      </c>
      <c r="W1204" s="34">
        <f t="shared" si="78"/>
        <v>809.9</v>
      </c>
      <c r="X1204" s="10"/>
      <c r="Y1204" s="10"/>
      <c r="Z1204" s="10"/>
      <c r="AA1204" s="10"/>
      <c r="AB1204" s="10"/>
      <c r="AC1204" s="10"/>
      <c r="AD1204" s="10"/>
      <c r="AE1204" s="10"/>
      <c r="AF1204" s="10"/>
      <c r="AG1204" s="10"/>
      <c r="AH1204" s="10"/>
      <c r="AI1204" s="10"/>
    </row>
    <row r="1205" spans="1:35" ht="15" customHeight="1" x14ac:dyDescent="0.25">
      <c r="A1205" s="6">
        <v>298</v>
      </c>
      <c r="B1205" s="11" t="s">
        <v>75</v>
      </c>
      <c r="C1205" s="11" t="s">
        <v>275</v>
      </c>
      <c r="D1205" s="11" t="s">
        <v>1175</v>
      </c>
      <c r="E1205" s="12">
        <v>12019</v>
      </c>
      <c r="F1205" s="13">
        <v>44053</v>
      </c>
      <c r="G1205" s="12">
        <v>43924</v>
      </c>
      <c r="H1205" s="11" t="s">
        <v>78</v>
      </c>
      <c r="I1205" s="14" t="s">
        <v>1176</v>
      </c>
      <c r="J1205" s="11" t="s">
        <v>80</v>
      </c>
      <c r="K1205" s="11" t="s">
        <v>1177</v>
      </c>
      <c r="L1205" s="14" t="s">
        <v>82</v>
      </c>
      <c r="M1205" s="11" t="s">
        <v>137</v>
      </c>
      <c r="N1205" s="15">
        <v>2.81</v>
      </c>
      <c r="O1205" s="15" t="str">
        <f>VLOOKUP(A1205,Result!A:D,2,FALSE)</f>
        <v>No</v>
      </c>
      <c r="P1205" s="15">
        <f>VLOOKUP(A1205,Result!A:D,4,FALSE)</f>
        <v>2.1890000000000001</v>
      </c>
      <c r="Q1205" s="16">
        <f>VLOOKUP(A1205,Result!A:D,3,FALSE)</f>
        <v>0</v>
      </c>
      <c r="R1205" s="16">
        <f>VLOOKUP(A1205,Result!A:E,5,FALSE)</f>
        <v>0</v>
      </c>
      <c r="S1205" s="28">
        <f>P1205+Q1205+R1205</f>
        <v>2.1890000000000001</v>
      </c>
      <c r="T1205" s="32">
        <f t="shared" si="79"/>
        <v>0</v>
      </c>
      <c r="U1205" s="32">
        <f t="shared" si="80"/>
        <v>1422.85</v>
      </c>
      <c r="V1205" s="33">
        <f t="shared" si="81"/>
        <v>292.5</v>
      </c>
      <c r="W1205" s="34">
        <f t="shared" si="78"/>
        <v>1715.35</v>
      </c>
      <c r="X1205" s="10"/>
      <c r="Y1205" s="10"/>
      <c r="Z1205" s="10"/>
      <c r="AA1205" s="10"/>
      <c r="AB1205" s="10"/>
      <c r="AC1205" s="10"/>
      <c r="AD1205" s="10"/>
      <c r="AE1205" s="10"/>
      <c r="AF1205" s="10"/>
      <c r="AG1205" s="10"/>
      <c r="AH1205" s="10"/>
      <c r="AI1205" s="10"/>
    </row>
    <row r="1206" spans="1:35" ht="15" customHeight="1" x14ac:dyDescent="0.25">
      <c r="A1206" s="6">
        <v>300</v>
      </c>
      <c r="B1206" s="11" t="s">
        <v>75</v>
      </c>
      <c r="C1206" s="11" t="s">
        <v>275</v>
      </c>
      <c r="D1206" s="11" t="s">
        <v>1179</v>
      </c>
      <c r="E1206" s="12">
        <v>19789</v>
      </c>
      <c r="F1206" s="17">
        <v>44060</v>
      </c>
      <c r="G1206" s="12">
        <v>43920</v>
      </c>
      <c r="H1206" s="11" t="s">
        <v>466</v>
      </c>
      <c r="I1206" s="14" t="s">
        <v>115</v>
      </c>
      <c r="J1206" s="11" t="s">
        <v>97</v>
      </c>
      <c r="K1206" s="11" t="s">
        <v>82</v>
      </c>
      <c r="L1206" s="14" t="s">
        <v>82</v>
      </c>
      <c r="M1206" s="11" t="s">
        <v>1180</v>
      </c>
      <c r="N1206" s="15">
        <v>0.46</v>
      </c>
      <c r="O1206" s="15" t="str">
        <f>VLOOKUP(A1206,Result!A:D,2,FALSE)</f>
        <v>No</v>
      </c>
      <c r="P1206" s="15">
        <f>VLOOKUP(A1206,Result!A:D,4,FALSE)</f>
        <v>0</v>
      </c>
      <c r="Q1206" s="16">
        <f>VLOOKUP(A1206,Result!A:D,3,FALSE)</f>
        <v>0</v>
      </c>
      <c r="R1206" s="16">
        <f>VLOOKUP(A1206,Result!A:E,5,FALSE)</f>
        <v>0</v>
      </c>
      <c r="S1206" s="28">
        <f>P1206+Q1206+R1206</f>
        <v>0</v>
      </c>
      <c r="T1206" s="32">
        <f t="shared" si="79"/>
        <v>0</v>
      </c>
      <c r="U1206" s="32">
        <f t="shared" si="80"/>
        <v>0</v>
      </c>
      <c r="V1206" s="33">
        <f t="shared" si="81"/>
        <v>292.5</v>
      </c>
      <c r="W1206" s="34">
        <f t="shared" si="78"/>
        <v>292.5</v>
      </c>
      <c r="X1206" s="10"/>
      <c r="Y1206" s="10"/>
      <c r="Z1206" s="10"/>
      <c r="AA1206" s="10"/>
      <c r="AB1206" s="10"/>
      <c r="AC1206" s="10"/>
      <c r="AD1206" s="10"/>
      <c r="AE1206" s="10"/>
      <c r="AF1206" s="10"/>
      <c r="AG1206" s="10"/>
      <c r="AH1206" s="10"/>
      <c r="AI1206" s="10"/>
    </row>
    <row r="1207" spans="1:35" ht="15" customHeight="1" x14ac:dyDescent="0.25">
      <c r="A1207" s="6">
        <v>306</v>
      </c>
      <c r="B1207" s="11" t="s">
        <v>75</v>
      </c>
      <c r="C1207" s="11" t="s">
        <v>275</v>
      </c>
      <c r="D1207" s="11" t="s">
        <v>1200</v>
      </c>
      <c r="E1207" s="12">
        <v>18381</v>
      </c>
      <c r="F1207" s="13">
        <v>44075</v>
      </c>
      <c r="G1207" s="12">
        <v>43859</v>
      </c>
      <c r="H1207" s="11" t="s">
        <v>78</v>
      </c>
      <c r="I1207" s="14" t="s">
        <v>1201</v>
      </c>
      <c r="J1207" s="11" t="s">
        <v>308</v>
      </c>
      <c r="K1207" s="11" t="s">
        <v>82</v>
      </c>
      <c r="L1207" s="14" t="s">
        <v>82</v>
      </c>
      <c r="M1207" s="11" t="s">
        <v>1202</v>
      </c>
      <c r="N1207" s="15">
        <v>1.02</v>
      </c>
      <c r="O1207" s="15" t="str">
        <f>VLOOKUP(A1207,Result!A:D,2,FALSE)</f>
        <v>No</v>
      </c>
      <c r="P1207" s="15">
        <f>VLOOKUP(A1207,Result!A:D,4,FALSE)</f>
        <v>1.6930000000000001</v>
      </c>
      <c r="Q1207" s="16">
        <f>VLOOKUP(A1207,Result!A:D,3,FALSE)</f>
        <v>0</v>
      </c>
      <c r="R1207" s="16">
        <f>VLOOKUP(A1207,Result!A:E,5,FALSE)</f>
        <v>0</v>
      </c>
      <c r="S1207" s="28">
        <f>P1207+Q1207+R1207</f>
        <v>1.6930000000000001</v>
      </c>
      <c r="T1207" s="32">
        <f t="shared" si="79"/>
        <v>0</v>
      </c>
      <c r="U1207" s="32">
        <f t="shared" si="80"/>
        <v>1100.45</v>
      </c>
      <c r="V1207" s="33">
        <f t="shared" si="81"/>
        <v>292.5</v>
      </c>
      <c r="W1207" s="34">
        <f t="shared" si="78"/>
        <v>1392.95</v>
      </c>
      <c r="X1207" s="10"/>
      <c r="Y1207" s="10"/>
      <c r="Z1207" s="10"/>
      <c r="AA1207" s="10"/>
      <c r="AB1207" s="10"/>
      <c r="AC1207" s="10"/>
      <c r="AD1207" s="10"/>
      <c r="AE1207" s="10"/>
      <c r="AF1207" s="10"/>
      <c r="AG1207" s="10"/>
      <c r="AH1207" s="10"/>
      <c r="AI1207" s="10"/>
    </row>
    <row r="1208" spans="1:35" ht="15" customHeight="1" x14ac:dyDescent="0.25">
      <c r="A1208" s="6">
        <v>328</v>
      </c>
      <c r="B1208" s="11" t="s">
        <v>75</v>
      </c>
      <c r="C1208" s="11" t="s">
        <v>275</v>
      </c>
      <c r="D1208" s="11" t="s">
        <v>1270</v>
      </c>
      <c r="E1208" s="12">
        <v>18583</v>
      </c>
      <c r="F1208" s="17">
        <v>44095</v>
      </c>
      <c r="G1208" s="12">
        <v>43872</v>
      </c>
      <c r="H1208" s="11" t="s">
        <v>78</v>
      </c>
      <c r="I1208" s="14" t="s">
        <v>97</v>
      </c>
      <c r="J1208" s="11" t="s">
        <v>97</v>
      </c>
      <c r="K1208" s="11" t="s">
        <v>82</v>
      </c>
      <c r="L1208" s="14" t="s">
        <v>82</v>
      </c>
      <c r="M1208" s="11" t="s">
        <v>1271</v>
      </c>
      <c r="N1208" s="15">
        <v>0.28000000000000003</v>
      </c>
      <c r="O1208" s="15" t="str">
        <f>VLOOKUP(A1208,Result!A:D,2,FALSE)</f>
        <v>No</v>
      </c>
      <c r="P1208" s="15">
        <f>VLOOKUP(A1208,Result!A:D,4,FALSE)</f>
        <v>0</v>
      </c>
      <c r="Q1208" s="16">
        <f>VLOOKUP(A1208,Result!A:D,3,FALSE)</f>
        <v>0</v>
      </c>
      <c r="R1208" s="16">
        <f>VLOOKUP(A1208,Result!A:E,5,FALSE)</f>
        <v>0</v>
      </c>
      <c r="S1208" s="28">
        <f>P1208+Q1208+R1208</f>
        <v>0</v>
      </c>
      <c r="T1208" s="32">
        <f t="shared" si="79"/>
        <v>0</v>
      </c>
      <c r="U1208" s="32">
        <f t="shared" si="80"/>
        <v>0</v>
      </c>
      <c r="V1208" s="33">
        <f t="shared" si="81"/>
        <v>292.5</v>
      </c>
      <c r="W1208" s="34">
        <f t="shared" si="78"/>
        <v>292.5</v>
      </c>
      <c r="X1208" s="10"/>
      <c r="Y1208" s="10"/>
      <c r="Z1208" s="10"/>
      <c r="AA1208" s="10"/>
      <c r="AB1208" s="10"/>
      <c r="AC1208" s="10"/>
      <c r="AD1208" s="10"/>
      <c r="AE1208" s="10"/>
      <c r="AF1208" s="10"/>
      <c r="AG1208" s="10"/>
      <c r="AH1208" s="10"/>
      <c r="AI1208" s="10"/>
    </row>
    <row r="1209" spans="1:35" ht="15" customHeight="1" x14ac:dyDescent="0.25">
      <c r="A1209" s="6">
        <v>342</v>
      </c>
      <c r="B1209" s="11" t="s">
        <v>75</v>
      </c>
      <c r="C1209" s="11" t="s">
        <v>275</v>
      </c>
      <c r="D1209" s="11" t="s">
        <v>1312</v>
      </c>
      <c r="E1209" s="12">
        <v>20629</v>
      </c>
      <c r="F1209" s="17">
        <v>44195</v>
      </c>
      <c r="G1209" s="12">
        <v>43918</v>
      </c>
      <c r="H1209" s="11" t="s">
        <v>78</v>
      </c>
      <c r="I1209" s="14" t="s">
        <v>1313</v>
      </c>
      <c r="J1209" s="11" t="s">
        <v>308</v>
      </c>
      <c r="K1209" s="11" t="s">
        <v>1314</v>
      </c>
      <c r="L1209" s="14" t="s">
        <v>82</v>
      </c>
      <c r="M1209" s="11" t="s">
        <v>137</v>
      </c>
      <c r="N1209" s="15">
        <v>7.96</v>
      </c>
      <c r="O1209" s="15" t="str">
        <f>VLOOKUP(A1209,Result!A:D,2,FALSE)</f>
        <v>No</v>
      </c>
      <c r="P1209" s="15">
        <f>VLOOKUP(A1209,Result!A:D,4,FALSE)</f>
        <v>5.9850000000000003</v>
      </c>
      <c r="Q1209" s="16">
        <f>VLOOKUP(A1209,Result!A:D,3,FALSE)</f>
        <v>0</v>
      </c>
      <c r="R1209" s="16">
        <f>VLOOKUP(A1209,Result!A:E,5,FALSE)</f>
        <v>0.152</v>
      </c>
      <c r="S1209" s="28">
        <f>P1209+Q1209+R1209</f>
        <v>6.1370000000000005</v>
      </c>
      <c r="T1209" s="32">
        <f t="shared" si="79"/>
        <v>98.799999999999983</v>
      </c>
      <c r="U1209" s="32">
        <f t="shared" si="80"/>
        <v>3989.05</v>
      </c>
      <c r="V1209" s="33">
        <f t="shared" si="81"/>
        <v>292.5</v>
      </c>
      <c r="W1209" s="34">
        <f t="shared" si="78"/>
        <v>4281.55</v>
      </c>
      <c r="X1209" s="10"/>
      <c r="Y1209" s="10"/>
      <c r="Z1209" s="10"/>
      <c r="AA1209" s="10"/>
      <c r="AB1209" s="10"/>
      <c r="AC1209" s="10"/>
      <c r="AD1209" s="10"/>
      <c r="AE1209" s="10"/>
      <c r="AF1209" s="10"/>
      <c r="AG1209" s="10"/>
      <c r="AH1209" s="10"/>
      <c r="AI1209" s="10"/>
    </row>
    <row r="1210" spans="1:35" ht="15" customHeight="1" x14ac:dyDescent="0.25">
      <c r="A1210" s="6">
        <v>344</v>
      </c>
      <c r="B1210" s="11" t="s">
        <v>75</v>
      </c>
      <c r="C1210" s="11" t="s">
        <v>275</v>
      </c>
      <c r="D1210" s="11" t="s">
        <v>1321</v>
      </c>
      <c r="E1210" s="12">
        <v>19484</v>
      </c>
      <c r="F1210" s="19"/>
      <c r="G1210" s="12">
        <v>43908</v>
      </c>
      <c r="H1210" s="11" t="s">
        <v>78</v>
      </c>
      <c r="I1210" s="14" t="s">
        <v>1322</v>
      </c>
      <c r="J1210" s="11" t="s">
        <v>1323</v>
      </c>
      <c r="K1210" s="11" t="s">
        <v>1324</v>
      </c>
      <c r="L1210" s="14" t="s">
        <v>82</v>
      </c>
      <c r="M1210" s="11" t="s">
        <v>370</v>
      </c>
      <c r="N1210" s="15">
        <v>0.91</v>
      </c>
      <c r="O1210" s="15" t="str">
        <f>VLOOKUP(A1210,Result!A:D,2,FALSE)</f>
        <v>No</v>
      </c>
      <c r="P1210" s="15">
        <f>VLOOKUP(A1210,Result!A:D,4,FALSE)</f>
        <v>1.298</v>
      </c>
      <c r="Q1210" s="16">
        <f>VLOOKUP(A1210,Result!A:D,3,FALSE)</f>
        <v>0</v>
      </c>
      <c r="R1210" s="16">
        <f>VLOOKUP(A1210,Result!A:E,5,FALSE)</f>
        <v>0.20200000000000001</v>
      </c>
      <c r="S1210" s="28">
        <f>P1210+Q1210+R1210</f>
        <v>1.5</v>
      </c>
      <c r="T1210" s="32">
        <f t="shared" si="79"/>
        <v>131.30000000000001</v>
      </c>
      <c r="U1210" s="32">
        <f t="shared" si="80"/>
        <v>975</v>
      </c>
      <c r="V1210" s="33">
        <f t="shared" si="81"/>
        <v>292.5</v>
      </c>
      <c r="W1210" s="34">
        <f t="shared" si="78"/>
        <v>1267.5</v>
      </c>
      <c r="X1210" s="10"/>
      <c r="Y1210" s="10"/>
      <c r="Z1210" s="10"/>
      <c r="AA1210" s="10"/>
      <c r="AB1210" s="10"/>
      <c r="AC1210" s="10"/>
      <c r="AD1210" s="10"/>
      <c r="AE1210" s="10"/>
      <c r="AF1210" s="10"/>
      <c r="AG1210" s="10"/>
      <c r="AH1210" s="10"/>
      <c r="AI1210" s="10"/>
    </row>
    <row r="1211" spans="1:35" ht="15" customHeight="1" x14ac:dyDescent="0.25">
      <c r="A1211" s="6">
        <v>348</v>
      </c>
      <c r="B1211" s="11" t="s">
        <v>75</v>
      </c>
      <c r="C1211" s="11" t="s">
        <v>275</v>
      </c>
      <c r="D1211" s="11" t="s">
        <v>1335</v>
      </c>
      <c r="E1211" s="12">
        <v>22310</v>
      </c>
      <c r="F1211" s="19"/>
      <c r="G1211" s="12">
        <v>43873</v>
      </c>
      <c r="H1211" s="11" t="s">
        <v>78</v>
      </c>
      <c r="I1211" s="14" t="s">
        <v>1336</v>
      </c>
      <c r="J1211" s="11" t="s">
        <v>80</v>
      </c>
      <c r="K1211" s="11" t="s">
        <v>1337</v>
      </c>
      <c r="L1211" s="14" t="s">
        <v>82</v>
      </c>
      <c r="M1211" s="11" t="s">
        <v>1338</v>
      </c>
      <c r="N1211" s="15">
        <v>4.4400000000000004</v>
      </c>
      <c r="O1211" s="15" t="str">
        <f>VLOOKUP(A1211,Result!A:D,2,FALSE)</f>
        <v>No</v>
      </c>
      <c r="P1211" s="15">
        <f>VLOOKUP(A1211,Result!A:D,4,FALSE)</f>
        <v>3.319</v>
      </c>
      <c r="Q1211" s="16">
        <f>VLOOKUP(A1211,Result!A:D,3,FALSE)</f>
        <v>0</v>
      </c>
      <c r="R1211" s="16">
        <f>VLOOKUP(A1211,Result!A:E,5,FALSE)</f>
        <v>0</v>
      </c>
      <c r="S1211" s="28">
        <f>P1211+Q1211+R1211</f>
        <v>3.319</v>
      </c>
      <c r="T1211" s="32">
        <f t="shared" si="79"/>
        <v>0</v>
      </c>
      <c r="U1211" s="32">
        <f t="shared" si="80"/>
        <v>2157.35</v>
      </c>
      <c r="V1211" s="33">
        <f t="shared" si="81"/>
        <v>292.5</v>
      </c>
      <c r="W1211" s="34">
        <f t="shared" si="78"/>
        <v>2449.85</v>
      </c>
      <c r="X1211" s="10"/>
      <c r="Y1211" s="10"/>
      <c r="Z1211" s="10"/>
      <c r="AA1211" s="10"/>
      <c r="AB1211" s="10"/>
      <c r="AC1211" s="10"/>
      <c r="AD1211" s="10"/>
      <c r="AE1211" s="10"/>
      <c r="AF1211" s="10"/>
      <c r="AG1211" s="10"/>
      <c r="AH1211" s="10"/>
      <c r="AI1211" s="10"/>
    </row>
    <row r="1212" spans="1:35" ht="15" customHeight="1" x14ac:dyDescent="0.25">
      <c r="A1212" s="6">
        <v>349</v>
      </c>
      <c r="B1212" s="11" t="s">
        <v>75</v>
      </c>
      <c r="C1212" s="11" t="s">
        <v>275</v>
      </c>
      <c r="D1212" s="11" t="s">
        <v>1339</v>
      </c>
      <c r="E1212" s="12">
        <v>19766</v>
      </c>
      <c r="F1212" s="19"/>
      <c r="G1212" s="12">
        <v>43917</v>
      </c>
      <c r="H1212" s="11" t="s">
        <v>78</v>
      </c>
      <c r="I1212" s="14" t="s">
        <v>1340</v>
      </c>
      <c r="J1212" s="11" t="s">
        <v>1341</v>
      </c>
      <c r="K1212" s="11" t="s">
        <v>1342</v>
      </c>
      <c r="L1212" s="14" t="s">
        <v>82</v>
      </c>
      <c r="M1212" s="11" t="s">
        <v>82</v>
      </c>
      <c r="N1212" s="15">
        <v>0.46</v>
      </c>
      <c r="O1212" s="15" t="str">
        <f>VLOOKUP(A1212,Result!A:D,2,FALSE)</f>
        <v>No</v>
      </c>
      <c r="P1212" s="15">
        <f>VLOOKUP(A1212,Result!A:D,4,FALSE)</f>
        <v>1.071</v>
      </c>
      <c r="Q1212" s="16">
        <f>VLOOKUP(A1212,Result!A:D,3,FALSE)</f>
        <v>0</v>
      </c>
      <c r="R1212" s="16">
        <f>VLOOKUP(A1212,Result!A:E,5,FALSE)</f>
        <v>0</v>
      </c>
      <c r="S1212" s="28">
        <f>P1212+Q1212+R1212</f>
        <v>1.071</v>
      </c>
      <c r="T1212" s="32">
        <f t="shared" si="79"/>
        <v>0</v>
      </c>
      <c r="U1212" s="32">
        <f t="shared" si="80"/>
        <v>696.14999999999986</v>
      </c>
      <c r="V1212" s="33">
        <f t="shared" si="81"/>
        <v>292.5</v>
      </c>
      <c r="W1212" s="34">
        <f t="shared" si="78"/>
        <v>988.64999999999986</v>
      </c>
      <c r="X1212" s="10"/>
      <c r="Y1212" s="10"/>
      <c r="Z1212" s="10"/>
      <c r="AA1212" s="10"/>
      <c r="AB1212" s="10"/>
      <c r="AC1212" s="10"/>
      <c r="AD1212" s="10"/>
      <c r="AE1212" s="10"/>
      <c r="AF1212" s="10"/>
      <c r="AG1212" s="10"/>
      <c r="AH1212" s="10"/>
      <c r="AI1212" s="10"/>
    </row>
    <row r="1213" spans="1:35" ht="15" customHeight="1" x14ac:dyDescent="0.25">
      <c r="A1213" s="6">
        <v>352</v>
      </c>
      <c r="B1213" s="11" t="s">
        <v>75</v>
      </c>
      <c r="C1213" s="11" t="s">
        <v>275</v>
      </c>
      <c r="D1213" s="11" t="s">
        <v>1353</v>
      </c>
      <c r="E1213" s="12">
        <v>24371</v>
      </c>
      <c r="F1213" s="19"/>
      <c r="G1213" s="12">
        <v>43917</v>
      </c>
      <c r="H1213" s="11" t="s">
        <v>78</v>
      </c>
      <c r="I1213" s="14" t="s">
        <v>1354</v>
      </c>
      <c r="J1213" s="11" t="s">
        <v>1355</v>
      </c>
      <c r="K1213" s="11" t="s">
        <v>82</v>
      </c>
      <c r="L1213" s="14" t="s">
        <v>82</v>
      </c>
      <c r="M1213" s="11" t="s">
        <v>1356</v>
      </c>
      <c r="N1213" s="15">
        <v>1.1599999999999999</v>
      </c>
      <c r="O1213" s="15" t="str">
        <f>VLOOKUP(A1213,Result!A:D,2,FALSE)</f>
        <v>No</v>
      </c>
      <c r="P1213" s="15">
        <f>VLOOKUP(A1213,Result!A:D,4,FALSE)</f>
        <v>1.27</v>
      </c>
      <c r="Q1213" s="16">
        <f>VLOOKUP(A1213,Result!A:D,3,FALSE)</f>
        <v>0</v>
      </c>
      <c r="R1213" s="16">
        <f>VLOOKUP(A1213,Result!A:E,5,FALSE)</f>
        <v>0</v>
      </c>
      <c r="S1213" s="28">
        <f>P1213+Q1213+R1213</f>
        <v>1.27</v>
      </c>
      <c r="T1213" s="32">
        <f t="shared" si="79"/>
        <v>0</v>
      </c>
      <c r="U1213" s="32">
        <f t="shared" si="80"/>
        <v>825.49999999999989</v>
      </c>
      <c r="V1213" s="33">
        <f t="shared" si="81"/>
        <v>292.5</v>
      </c>
      <c r="W1213" s="34">
        <f t="shared" si="78"/>
        <v>1118</v>
      </c>
      <c r="X1213" s="10"/>
      <c r="Y1213" s="10"/>
      <c r="Z1213" s="10"/>
      <c r="AA1213" s="10"/>
      <c r="AB1213" s="10"/>
      <c r="AC1213" s="10"/>
      <c r="AD1213" s="10"/>
      <c r="AE1213" s="10"/>
      <c r="AF1213" s="10"/>
      <c r="AG1213" s="10"/>
      <c r="AH1213" s="10"/>
      <c r="AI1213" s="10"/>
    </row>
    <row r="1214" spans="1:35" ht="15" customHeight="1" x14ac:dyDescent="0.25">
      <c r="A1214" s="6">
        <v>356</v>
      </c>
      <c r="B1214" s="11" t="s">
        <v>75</v>
      </c>
      <c r="C1214" s="11" t="s">
        <v>275</v>
      </c>
      <c r="D1214" s="11" t="s">
        <v>1366</v>
      </c>
      <c r="E1214" s="12">
        <v>19173</v>
      </c>
      <c r="F1214" s="19"/>
      <c r="G1214" s="12">
        <v>43922</v>
      </c>
      <c r="H1214" s="11" t="s">
        <v>78</v>
      </c>
      <c r="I1214" s="14" t="s">
        <v>1367</v>
      </c>
      <c r="J1214" s="11" t="s">
        <v>80</v>
      </c>
      <c r="K1214" s="11" t="s">
        <v>1368</v>
      </c>
      <c r="L1214" s="14" t="s">
        <v>82</v>
      </c>
      <c r="M1214" s="11" t="s">
        <v>1369</v>
      </c>
      <c r="N1214" s="15">
        <v>4.18</v>
      </c>
      <c r="O1214" s="15" t="str">
        <f>VLOOKUP(A1214,Result!A:D,2,FALSE)</f>
        <v>No</v>
      </c>
      <c r="P1214" s="15">
        <f>VLOOKUP(A1214,Result!A:D,4,FALSE)</f>
        <v>2.7440000000000002</v>
      </c>
      <c r="Q1214" s="16">
        <f>VLOOKUP(A1214,Result!A:D,3,FALSE)</f>
        <v>0</v>
      </c>
      <c r="R1214" s="16">
        <f>VLOOKUP(A1214,Result!A:E,5,FALSE)</f>
        <v>0</v>
      </c>
      <c r="S1214" s="28">
        <f>P1214+Q1214+R1214</f>
        <v>2.7440000000000002</v>
      </c>
      <c r="T1214" s="32">
        <f t="shared" si="79"/>
        <v>0</v>
      </c>
      <c r="U1214" s="32">
        <f t="shared" si="80"/>
        <v>1783.6000000000001</v>
      </c>
      <c r="V1214" s="33">
        <f t="shared" si="81"/>
        <v>292.5</v>
      </c>
      <c r="W1214" s="34">
        <f t="shared" si="78"/>
        <v>2076.1000000000004</v>
      </c>
      <c r="X1214" s="10"/>
      <c r="Y1214" s="10"/>
      <c r="Z1214" s="10"/>
      <c r="AA1214" s="10"/>
      <c r="AB1214" s="10"/>
      <c r="AC1214" s="10"/>
      <c r="AD1214" s="10"/>
      <c r="AE1214" s="10"/>
      <c r="AF1214" s="10"/>
      <c r="AG1214" s="10"/>
      <c r="AH1214" s="10"/>
      <c r="AI1214" s="10"/>
    </row>
    <row r="1215" spans="1:35" ht="15" customHeight="1" x14ac:dyDescent="0.25">
      <c r="A1215" s="6">
        <v>375</v>
      </c>
      <c r="B1215" s="11" t="s">
        <v>75</v>
      </c>
      <c r="C1215" s="11" t="s">
        <v>275</v>
      </c>
      <c r="D1215" s="11" t="s">
        <v>1445</v>
      </c>
      <c r="E1215" s="12">
        <v>18842</v>
      </c>
      <c r="F1215" s="22"/>
      <c r="G1215" s="12">
        <v>43880</v>
      </c>
      <c r="H1215" s="11" t="s">
        <v>217</v>
      </c>
      <c r="I1215" s="14" t="s">
        <v>1446</v>
      </c>
      <c r="J1215" s="11" t="s">
        <v>80</v>
      </c>
      <c r="K1215" s="11" t="s">
        <v>1447</v>
      </c>
      <c r="L1215" s="14" t="s">
        <v>1448</v>
      </c>
      <c r="M1215" s="11" t="s">
        <v>650</v>
      </c>
      <c r="N1215" s="15">
        <v>5.72</v>
      </c>
      <c r="O1215" s="15" t="str">
        <f>VLOOKUP(A1215,Result!A:D,2,FALSE)</f>
        <v>No</v>
      </c>
      <c r="P1215" s="15">
        <f>VLOOKUP(A1215,Result!A:D,4,FALSE)</f>
        <v>4.2</v>
      </c>
      <c r="Q1215" s="16">
        <f>VLOOKUP(A1215,Result!A:D,3,FALSE)</f>
        <v>0.71599999999999997</v>
      </c>
      <c r="R1215" s="16">
        <f>VLOOKUP(A1215,Result!A:E,5,FALSE)</f>
        <v>0.20200000000000001</v>
      </c>
      <c r="S1215" s="28">
        <f>P1215+Q1215+R1215</f>
        <v>5.1180000000000003</v>
      </c>
      <c r="T1215" s="32">
        <f t="shared" si="79"/>
        <v>596.69999999999993</v>
      </c>
      <c r="U1215" s="32">
        <f t="shared" si="80"/>
        <v>3326.7</v>
      </c>
      <c r="V1215" s="33">
        <f t="shared" si="81"/>
        <v>292.5</v>
      </c>
      <c r="W1215" s="34">
        <f t="shared" si="78"/>
        <v>3619.2</v>
      </c>
      <c r="X1215" s="10"/>
      <c r="Y1215" s="10"/>
      <c r="Z1215" s="10"/>
      <c r="AA1215" s="10"/>
      <c r="AB1215" s="10"/>
      <c r="AC1215" s="10"/>
      <c r="AD1215" s="10"/>
      <c r="AE1215" s="10"/>
      <c r="AF1215" s="10"/>
      <c r="AG1215" s="10"/>
      <c r="AH1215" s="10"/>
      <c r="AI1215" s="10"/>
    </row>
    <row r="1216" spans="1:35" ht="15" customHeight="1" x14ac:dyDescent="0.25">
      <c r="A1216" s="6">
        <v>385</v>
      </c>
      <c r="B1216" s="11" t="s">
        <v>75</v>
      </c>
      <c r="C1216" s="11" t="s">
        <v>275</v>
      </c>
      <c r="D1216" s="11" t="s">
        <v>1482</v>
      </c>
      <c r="E1216" s="12">
        <v>20058</v>
      </c>
      <c r="F1216" s="23"/>
      <c r="G1216" s="12">
        <v>43887</v>
      </c>
      <c r="H1216" s="11" t="s">
        <v>78</v>
      </c>
      <c r="I1216" s="14" t="s">
        <v>1483</v>
      </c>
      <c r="J1216" s="11" t="s">
        <v>1484</v>
      </c>
      <c r="K1216" s="11" t="s">
        <v>82</v>
      </c>
      <c r="L1216" s="14" t="s">
        <v>1485</v>
      </c>
      <c r="M1216" s="11" t="s">
        <v>1486</v>
      </c>
      <c r="N1216" s="15">
        <v>1.46</v>
      </c>
      <c r="O1216" s="15" t="str">
        <f>VLOOKUP(A1216,Result!A:D,2,FALSE)</f>
        <v>No</v>
      </c>
      <c r="P1216" s="15">
        <f>VLOOKUP(A1216,Result!A:D,4,FALSE)</f>
        <v>2.0830000000000002</v>
      </c>
      <c r="Q1216" s="16">
        <f>VLOOKUP(A1216,Result!A:D,3,FALSE)</f>
        <v>0.21199999999999999</v>
      </c>
      <c r="R1216" s="16">
        <f>VLOOKUP(A1216,Result!A:E,5,FALSE)</f>
        <v>0.111</v>
      </c>
      <c r="S1216" s="28">
        <f>P1216+Q1216+R1216</f>
        <v>2.4060000000000006</v>
      </c>
      <c r="T1216" s="32">
        <f t="shared" si="79"/>
        <v>209.95</v>
      </c>
      <c r="U1216" s="32">
        <f t="shared" si="80"/>
        <v>1563.9000000000003</v>
      </c>
      <c r="V1216" s="33">
        <f t="shared" si="81"/>
        <v>292.5</v>
      </c>
      <c r="W1216" s="34">
        <f t="shared" si="78"/>
        <v>1856.4000000000003</v>
      </c>
      <c r="X1216" s="10"/>
      <c r="Y1216" s="10"/>
      <c r="Z1216" s="10"/>
      <c r="AA1216" s="10"/>
      <c r="AB1216" s="10"/>
      <c r="AC1216" s="10"/>
      <c r="AD1216" s="10"/>
      <c r="AE1216" s="10"/>
      <c r="AF1216" s="10"/>
      <c r="AG1216" s="10"/>
      <c r="AH1216" s="10"/>
      <c r="AI1216" s="10"/>
    </row>
    <row r="1217" spans="1:35" ht="15" customHeight="1" x14ac:dyDescent="0.25">
      <c r="A1217" s="6">
        <v>393</v>
      </c>
      <c r="B1217" s="11" t="s">
        <v>75</v>
      </c>
      <c r="C1217" s="11" t="s">
        <v>275</v>
      </c>
      <c r="D1217" s="11" t="s">
        <v>1513</v>
      </c>
      <c r="E1217" s="12">
        <v>17031</v>
      </c>
      <c r="F1217" s="23"/>
      <c r="G1217" s="12">
        <v>43915</v>
      </c>
      <c r="H1217" s="11" t="s">
        <v>134</v>
      </c>
      <c r="I1217" s="14" t="s">
        <v>1514</v>
      </c>
      <c r="J1217" s="11" t="s">
        <v>80</v>
      </c>
      <c r="K1217" s="11" t="s">
        <v>1515</v>
      </c>
      <c r="L1217" s="14" t="s">
        <v>82</v>
      </c>
      <c r="M1217" s="11" t="s">
        <v>1516</v>
      </c>
      <c r="N1217" s="15">
        <v>0.34</v>
      </c>
      <c r="O1217" s="15" t="str">
        <f>VLOOKUP(A1217,Result!A:D,2,FALSE)</f>
        <v>No</v>
      </c>
      <c r="P1217" s="15">
        <f>VLOOKUP(A1217,Result!A:D,4,FALSE)</f>
        <v>1.3779999999999999</v>
      </c>
      <c r="Q1217" s="16">
        <f>VLOOKUP(A1217,Result!A:D,3,FALSE)</f>
        <v>0</v>
      </c>
      <c r="R1217" s="16">
        <f>VLOOKUP(A1217,Result!A:E,5,FALSE)</f>
        <v>0</v>
      </c>
      <c r="S1217" s="28">
        <f>P1217+Q1217+R1217</f>
        <v>1.3779999999999999</v>
      </c>
      <c r="T1217" s="32">
        <f t="shared" si="79"/>
        <v>0</v>
      </c>
      <c r="U1217" s="32">
        <f t="shared" si="80"/>
        <v>895.69999999999993</v>
      </c>
      <c r="V1217" s="33">
        <f t="shared" si="81"/>
        <v>292.5</v>
      </c>
      <c r="W1217" s="34">
        <f t="shared" si="78"/>
        <v>1188.1999999999998</v>
      </c>
      <c r="X1217" s="10"/>
      <c r="Y1217" s="10"/>
      <c r="Z1217" s="10"/>
      <c r="AA1217" s="10"/>
      <c r="AB1217" s="10"/>
      <c r="AC1217" s="10"/>
      <c r="AD1217" s="10"/>
      <c r="AE1217" s="10"/>
      <c r="AF1217" s="10"/>
      <c r="AG1217" s="10"/>
      <c r="AH1217" s="10"/>
      <c r="AI1217" s="10"/>
    </row>
    <row r="1218" spans="1:35" ht="15" customHeight="1" x14ac:dyDescent="0.25">
      <c r="A1218" s="6">
        <v>395</v>
      </c>
      <c r="B1218" s="11" t="s">
        <v>75</v>
      </c>
      <c r="C1218" s="11" t="s">
        <v>275</v>
      </c>
      <c r="D1218" s="11" t="s">
        <v>1519</v>
      </c>
      <c r="E1218" s="12">
        <v>13032</v>
      </c>
      <c r="F1218" s="23"/>
      <c r="G1218" s="12">
        <v>43845</v>
      </c>
      <c r="H1218" s="11" t="s">
        <v>78</v>
      </c>
      <c r="I1218" s="14" t="s">
        <v>1520</v>
      </c>
      <c r="J1218" s="11" t="s">
        <v>97</v>
      </c>
      <c r="K1218" s="11" t="s">
        <v>82</v>
      </c>
      <c r="L1218" s="14" t="s">
        <v>82</v>
      </c>
      <c r="M1218" s="11" t="s">
        <v>82</v>
      </c>
      <c r="N1218" s="15">
        <v>1.82</v>
      </c>
      <c r="O1218" s="15" t="str">
        <f>VLOOKUP(A1218,Result!A:D,2,FALSE)</f>
        <v>No</v>
      </c>
      <c r="P1218" s="15">
        <f>VLOOKUP(A1218,Result!A:D,4,FALSE)</f>
        <v>1.5960000000000001</v>
      </c>
      <c r="Q1218" s="16">
        <f>VLOOKUP(A1218,Result!A:D,3,FALSE)</f>
        <v>0</v>
      </c>
      <c r="R1218" s="16">
        <f>VLOOKUP(A1218,Result!A:E,5,FALSE)</f>
        <v>0.111</v>
      </c>
      <c r="S1218" s="28">
        <f>P1218+Q1218+R1218</f>
        <v>1.7070000000000001</v>
      </c>
      <c r="T1218" s="32">
        <f t="shared" si="79"/>
        <v>72.149999999999991</v>
      </c>
      <c r="U1218" s="32">
        <f t="shared" si="80"/>
        <v>1109.55</v>
      </c>
      <c r="V1218" s="33">
        <f t="shared" si="81"/>
        <v>292.5</v>
      </c>
      <c r="W1218" s="34">
        <f t="shared" si="78"/>
        <v>1402.05</v>
      </c>
      <c r="X1218" s="10"/>
      <c r="Y1218" s="10"/>
      <c r="Z1218" s="10"/>
      <c r="AA1218" s="10"/>
      <c r="AB1218" s="10"/>
      <c r="AC1218" s="10"/>
      <c r="AD1218" s="10"/>
      <c r="AE1218" s="10"/>
      <c r="AF1218" s="10"/>
      <c r="AG1218" s="10"/>
      <c r="AH1218" s="10"/>
      <c r="AI1218" s="10"/>
    </row>
    <row r="1219" spans="1:35" ht="15" customHeight="1" x14ac:dyDescent="0.25">
      <c r="A1219" s="6">
        <v>396</v>
      </c>
      <c r="B1219" s="11" t="s">
        <v>75</v>
      </c>
      <c r="C1219" s="11" t="s">
        <v>275</v>
      </c>
      <c r="D1219" s="11" t="s">
        <v>1521</v>
      </c>
      <c r="E1219" s="12">
        <v>14101</v>
      </c>
      <c r="F1219" s="23"/>
      <c r="G1219" s="12">
        <v>43872</v>
      </c>
      <c r="H1219" s="11" t="s">
        <v>290</v>
      </c>
      <c r="I1219" s="14" t="s">
        <v>1522</v>
      </c>
      <c r="J1219" s="11" t="s">
        <v>80</v>
      </c>
      <c r="K1219" s="11" t="s">
        <v>82</v>
      </c>
      <c r="L1219" s="14" t="s">
        <v>1523</v>
      </c>
      <c r="M1219" s="11" t="s">
        <v>1524</v>
      </c>
      <c r="N1219" s="15">
        <v>3.84</v>
      </c>
      <c r="O1219" s="15" t="str">
        <f>VLOOKUP(A1219,Result!A:D,2,FALSE)</f>
        <v>No</v>
      </c>
      <c r="P1219" s="15">
        <f>VLOOKUP(A1219,Result!A:D,4,FALSE)</f>
        <v>1.78</v>
      </c>
      <c r="Q1219" s="16">
        <f>VLOOKUP(A1219,Result!A:D,3,FALSE)</f>
        <v>0.57999999999999996</v>
      </c>
      <c r="R1219" s="16">
        <f>VLOOKUP(A1219,Result!A:E,5,FALSE)</f>
        <v>0.35399999999999998</v>
      </c>
      <c r="S1219" s="28">
        <f>P1219+Q1219+R1219</f>
        <v>2.714</v>
      </c>
      <c r="T1219" s="32">
        <f t="shared" si="79"/>
        <v>607.09999999999991</v>
      </c>
      <c r="U1219" s="32">
        <f t="shared" si="80"/>
        <v>1764.1</v>
      </c>
      <c r="V1219" s="33">
        <f t="shared" si="81"/>
        <v>292.5</v>
      </c>
      <c r="W1219" s="34">
        <f t="shared" si="78"/>
        <v>2056.6</v>
      </c>
      <c r="X1219" s="10"/>
      <c r="Y1219" s="10"/>
      <c r="Z1219" s="10"/>
      <c r="AA1219" s="10"/>
      <c r="AB1219" s="10"/>
      <c r="AC1219" s="10"/>
      <c r="AD1219" s="10"/>
      <c r="AE1219" s="10"/>
      <c r="AF1219" s="10"/>
      <c r="AG1219" s="10"/>
      <c r="AH1219" s="10"/>
      <c r="AI1219" s="10"/>
    </row>
    <row r="1220" spans="1:35" ht="15" customHeight="1" x14ac:dyDescent="0.25">
      <c r="A1220" s="6">
        <v>397</v>
      </c>
      <c r="B1220" s="11" t="s">
        <v>75</v>
      </c>
      <c r="C1220" s="11" t="s">
        <v>275</v>
      </c>
      <c r="D1220" s="11" t="s">
        <v>1525</v>
      </c>
      <c r="E1220" s="12">
        <v>20117</v>
      </c>
      <c r="F1220" s="23"/>
      <c r="G1220" s="12">
        <v>43846</v>
      </c>
      <c r="H1220" s="11" t="s">
        <v>78</v>
      </c>
      <c r="I1220" s="14" t="s">
        <v>1526</v>
      </c>
      <c r="J1220" s="11" t="s">
        <v>1527</v>
      </c>
      <c r="K1220" s="11" t="s">
        <v>1528</v>
      </c>
      <c r="L1220" s="14" t="s">
        <v>82</v>
      </c>
      <c r="M1220" s="11"/>
      <c r="N1220" s="15">
        <v>0.88</v>
      </c>
      <c r="O1220" s="15" t="str">
        <f>VLOOKUP(A1220,Result!A:D,2,FALSE)</f>
        <v>No</v>
      </c>
      <c r="P1220" s="15">
        <f>VLOOKUP(A1220,Result!A:D,4,FALSE)</f>
        <v>2.0019999999999998</v>
      </c>
      <c r="Q1220" s="16">
        <f>VLOOKUP(A1220,Result!A:D,3,FALSE)</f>
        <v>0</v>
      </c>
      <c r="R1220" s="16">
        <f>VLOOKUP(A1220,Result!A:E,5,FALSE)</f>
        <v>0</v>
      </c>
      <c r="S1220" s="28">
        <f>P1220+Q1220+R1220</f>
        <v>2.0019999999999998</v>
      </c>
      <c r="T1220" s="32">
        <f t="shared" si="79"/>
        <v>0</v>
      </c>
      <c r="U1220" s="32">
        <f t="shared" si="80"/>
        <v>1301.3</v>
      </c>
      <c r="V1220" s="33">
        <f t="shared" si="81"/>
        <v>292.5</v>
      </c>
      <c r="W1220" s="34">
        <f t="shared" si="78"/>
        <v>1593.8</v>
      </c>
      <c r="X1220" s="10"/>
      <c r="Y1220" s="10"/>
      <c r="Z1220" s="10"/>
      <c r="AA1220" s="10"/>
      <c r="AB1220" s="10"/>
      <c r="AC1220" s="10"/>
      <c r="AD1220" s="10"/>
      <c r="AE1220" s="10"/>
      <c r="AF1220" s="10"/>
      <c r="AG1220" s="10"/>
      <c r="AH1220" s="10"/>
      <c r="AI1220" s="10"/>
    </row>
    <row r="1221" spans="1:35" ht="15" customHeight="1" x14ac:dyDescent="0.25">
      <c r="A1221" s="6">
        <v>398</v>
      </c>
      <c r="B1221" s="11" t="s">
        <v>75</v>
      </c>
      <c r="C1221" s="11" t="s">
        <v>275</v>
      </c>
      <c r="D1221" s="11" t="s">
        <v>1529</v>
      </c>
      <c r="E1221" s="12">
        <v>19735</v>
      </c>
      <c r="F1221" s="23"/>
      <c r="G1221" s="12">
        <v>43918</v>
      </c>
      <c r="H1221" s="11" t="s">
        <v>78</v>
      </c>
      <c r="I1221" s="14" t="s">
        <v>115</v>
      </c>
      <c r="J1221" s="11" t="s">
        <v>97</v>
      </c>
      <c r="K1221" s="11" t="s">
        <v>82</v>
      </c>
      <c r="L1221" s="14" t="s">
        <v>82</v>
      </c>
      <c r="M1221" s="11" t="s">
        <v>1530</v>
      </c>
      <c r="N1221" s="15">
        <v>0.47</v>
      </c>
      <c r="O1221" s="15" t="str">
        <f>VLOOKUP(A1221,Result!A:D,2,FALSE)</f>
        <v>No</v>
      </c>
      <c r="P1221" s="15">
        <f>VLOOKUP(A1221,Result!A:D,4,FALSE)</f>
        <v>0</v>
      </c>
      <c r="Q1221" s="16">
        <f>VLOOKUP(A1221,Result!A:D,3,FALSE)</f>
        <v>0</v>
      </c>
      <c r="R1221" s="16">
        <f>VLOOKUP(A1221,Result!A:E,5,FALSE)</f>
        <v>0</v>
      </c>
      <c r="S1221" s="28">
        <f>P1221+Q1221+R1221</f>
        <v>0</v>
      </c>
      <c r="T1221" s="32">
        <f t="shared" si="79"/>
        <v>0</v>
      </c>
      <c r="U1221" s="32">
        <f t="shared" si="80"/>
        <v>0</v>
      </c>
      <c r="V1221" s="33">
        <f t="shared" si="81"/>
        <v>292.5</v>
      </c>
      <c r="W1221" s="34">
        <f t="shared" si="78"/>
        <v>292.5</v>
      </c>
      <c r="X1221" s="10"/>
      <c r="Y1221" s="10"/>
      <c r="Z1221" s="10"/>
      <c r="AA1221" s="10"/>
      <c r="AB1221" s="10"/>
      <c r="AC1221" s="10"/>
      <c r="AD1221" s="10"/>
      <c r="AE1221" s="10"/>
      <c r="AF1221" s="10"/>
      <c r="AG1221" s="10"/>
      <c r="AH1221" s="10"/>
      <c r="AI1221" s="10"/>
    </row>
    <row r="1222" spans="1:35" ht="15" customHeight="1" x14ac:dyDescent="0.25">
      <c r="A1222" s="6">
        <v>399</v>
      </c>
      <c r="B1222" s="11" t="s">
        <v>75</v>
      </c>
      <c r="C1222" s="11" t="s">
        <v>275</v>
      </c>
      <c r="D1222" s="11" t="s">
        <v>1531</v>
      </c>
      <c r="E1222" s="12">
        <v>21175</v>
      </c>
      <c r="F1222" s="23"/>
      <c r="G1222" s="12">
        <v>43844</v>
      </c>
      <c r="H1222" s="11" t="s">
        <v>78</v>
      </c>
      <c r="I1222" s="14" t="s">
        <v>1532</v>
      </c>
      <c r="J1222" s="11" t="s">
        <v>80</v>
      </c>
      <c r="K1222" s="11" t="s">
        <v>1533</v>
      </c>
      <c r="L1222" s="14" t="s">
        <v>82</v>
      </c>
      <c r="M1222" s="11" t="s">
        <v>1534</v>
      </c>
      <c r="N1222" s="15">
        <v>0.92</v>
      </c>
      <c r="O1222" s="15" t="str">
        <f>VLOOKUP(A1222,Result!A:D,2,FALSE)</f>
        <v>No</v>
      </c>
      <c r="P1222" s="15">
        <f>VLOOKUP(A1222,Result!A:D,4,FALSE)</f>
        <v>3.4540000000000002</v>
      </c>
      <c r="Q1222" s="16">
        <f>VLOOKUP(A1222,Result!A:D,3,FALSE)</f>
        <v>0</v>
      </c>
      <c r="R1222" s="16">
        <f>VLOOKUP(A1222,Result!A:E,5,FALSE)</f>
        <v>0</v>
      </c>
      <c r="S1222" s="28">
        <f>P1222+Q1222+R1222</f>
        <v>3.4540000000000002</v>
      </c>
      <c r="T1222" s="32">
        <f t="shared" si="79"/>
        <v>0</v>
      </c>
      <c r="U1222" s="32">
        <f t="shared" si="80"/>
        <v>2245.1</v>
      </c>
      <c r="V1222" s="33">
        <f t="shared" si="81"/>
        <v>292.5</v>
      </c>
      <c r="W1222" s="34">
        <f t="shared" si="78"/>
        <v>2537.6</v>
      </c>
      <c r="X1222" s="10"/>
      <c r="Y1222" s="10"/>
      <c r="Z1222" s="10"/>
      <c r="AA1222" s="10"/>
      <c r="AB1222" s="10"/>
      <c r="AC1222" s="10"/>
      <c r="AD1222" s="10"/>
      <c r="AE1222" s="10"/>
      <c r="AF1222" s="10"/>
      <c r="AG1222" s="10"/>
      <c r="AH1222" s="10"/>
      <c r="AI1222" s="10"/>
    </row>
    <row r="1223" spans="1:35" ht="15" customHeight="1" x14ac:dyDescent="0.25">
      <c r="A1223" s="6">
        <v>400</v>
      </c>
      <c r="B1223" s="11" t="s">
        <v>75</v>
      </c>
      <c r="C1223" s="11" t="s">
        <v>275</v>
      </c>
      <c r="D1223" s="11" t="s">
        <v>1535</v>
      </c>
      <c r="E1223" s="12">
        <v>17202</v>
      </c>
      <c r="F1223" s="24"/>
      <c r="G1223" s="12">
        <v>43901</v>
      </c>
      <c r="H1223" s="11" t="s">
        <v>78</v>
      </c>
      <c r="I1223" s="14" t="s">
        <v>1536</v>
      </c>
      <c r="J1223" s="11" t="s">
        <v>80</v>
      </c>
      <c r="K1223" s="11" t="s">
        <v>82</v>
      </c>
      <c r="L1223" s="14" t="s">
        <v>82</v>
      </c>
      <c r="M1223" s="11" t="s">
        <v>1275</v>
      </c>
      <c r="N1223" s="15">
        <v>1.3</v>
      </c>
      <c r="O1223" s="15" t="str">
        <f>VLOOKUP(A1223,Result!A:D,2,FALSE)</f>
        <v>No</v>
      </c>
      <c r="P1223" s="15">
        <f>VLOOKUP(A1223,Result!A:D,4,FALSE)</f>
        <v>0.877</v>
      </c>
      <c r="Q1223" s="16">
        <f>VLOOKUP(A1223,Result!A:D,3,FALSE)</f>
        <v>0</v>
      </c>
      <c r="R1223" s="16">
        <f>VLOOKUP(A1223,Result!A:E,5,FALSE)</f>
        <v>0</v>
      </c>
      <c r="S1223" s="28">
        <f>P1223+Q1223+R1223</f>
        <v>0.877</v>
      </c>
      <c r="T1223" s="32">
        <f t="shared" si="79"/>
        <v>0</v>
      </c>
      <c r="U1223" s="32">
        <f t="shared" si="80"/>
        <v>570.04999999999995</v>
      </c>
      <c r="V1223" s="33">
        <f t="shared" si="81"/>
        <v>292.5</v>
      </c>
      <c r="W1223" s="34">
        <f t="shared" si="78"/>
        <v>862.55</v>
      </c>
      <c r="X1223" s="10"/>
      <c r="Y1223" s="10"/>
      <c r="Z1223" s="10"/>
      <c r="AA1223" s="10"/>
      <c r="AB1223" s="10"/>
      <c r="AC1223" s="10"/>
      <c r="AD1223" s="10"/>
      <c r="AE1223" s="10"/>
      <c r="AF1223" s="10"/>
      <c r="AG1223" s="10"/>
      <c r="AH1223" s="10"/>
      <c r="AI1223" s="10"/>
    </row>
    <row r="1224" spans="1:35" ht="15" customHeight="1" x14ac:dyDescent="0.25">
      <c r="A1224" s="6">
        <v>401</v>
      </c>
      <c r="B1224" s="11" t="s">
        <v>75</v>
      </c>
      <c r="C1224" s="11" t="s">
        <v>275</v>
      </c>
      <c r="D1224" s="11" t="s">
        <v>1537</v>
      </c>
      <c r="E1224" s="12">
        <v>19670</v>
      </c>
      <c r="F1224" s="23"/>
      <c r="G1224" s="12">
        <v>43846</v>
      </c>
      <c r="H1224" s="11" t="s">
        <v>78</v>
      </c>
      <c r="I1224" s="14" t="s">
        <v>1538</v>
      </c>
      <c r="J1224" s="11" t="s">
        <v>80</v>
      </c>
      <c r="K1224" s="11" t="s">
        <v>82</v>
      </c>
      <c r="L1224" s="14" t="s">
        <v>82</v>
      </c>
      <c r="M1224" s="11" t="s">
        <v>82</v>
      </c>
      <c r="N1224" s="15">
        <v>2.86</v>
      </c>
      <c r="O1224" s="15" t="str">
        <f>VLOOKUP(A1224,Result!A:D,2,FALSE)</f>
        <v>No</v>
      </c>
      <c r="P1224" s="15">
        <f>VLOOKUP(A1224,Result!A:D,4,FALSE)</f>
        <v>3.6680000000000001</v>
      </c>
      <c r="Q1224" s="16">
        <f>VLOOKUP(A1224,Result!A:D,3,FALSE)</f>
        <v>0</v>
      </c>
      <c r="R1224" s="16">
        <f>VLOOKUP(A1224,Result!A:E,5,FALSE)</f>
        <v>0</v>
      </c>
      <c r="S1224" s="28">
        <f>P1224+Q1224+R1224</f>
        <v>3.6680000000000001</v>
      </c>
      <c r="T1224" s="32">
        <f t="shared" si="79"/>
        <v>0</v>
      </c>
      <c r="U1224" s="32">
        <f t="shared" si="80"/>
        <v>2384.1999999999998</v>
      </c>
      <c r="V1224" s="33">
        <f t="shared" si="81"/>
        <v>292.5</v>
      </c>
      <c r="W1224" s="34">
        <f t="shared" si="78"/>
        <v>2676.7</v>
      </c>
      <c r="X1224" s="10"/>
      <c r="Y1224" s="10"/>
      <c r="Z1224" s="10"/>
      <c r="AA1224" s="10"/>
      <c r="AB1224" s="10"/>
      <c r="AC1224" s="10"/>
      <c r="AD1224" s="10"/>
      <c r="AE1224" s="10"/>
      <c r="AF1224" s="10"/>
      <c r="AG1224" s="10"/>
      <c r="AH1224" s="10"/>
      <c r="AI1224" s="10"/>
    </row>
    <row r="1225" spans="1:35" ht="15" customHeight="1" x14ac:dyDescent="0.25">
      <c r="A1225" s="6">
        <v>402</v>
      </c>
      <c r="B1225" s="11" t="s">
        <v>75</v>
      </c>
      <c r="C1225" s="11" t="s">
        <v>275</v>
      </c>
      <c r="D1225" s="11" t="s">
        <v>1539</v>
      </c>
      <c r="E1225" s="12">
        <v>17949</v>
      </c>
      <c r="F1225" s="23"/>
      <c r="G1225" s="12">
        <v>43862</v>
      </c>
      <c r="H1225" s="11" t="s">
        <v>78</v>
      </c>
      <c r="I1225" s="14" t="s">
        <v>1540</v>
      </c>
      <c r="J1225" s="11" t="s">
        <v>80</v>
      </c>
      <c r="K1225" s="11" t="s">
        <v>1541</v>
      </c>
      <c r="L1225" s="14" t="s">
        <v>82</v>
      </c>
      <c r="M1225" s="11" t="s">
        <v>1542</v>
      </c>
      <c r="N1225" s="15">
        <v>2.8</v>
      </c>
      <c r="O1225" s="15" t="str">
        <f>VLOOKUP(A1225,Result!A:D,2,FALSE)</f>
        <v>No</v>
      </c>
      <c r="P1225" s="15">
        <f>VLOOKUP(A1225,Result!A:D,4,FALSE)</f>
        <v>2.0760000000000001</v>
      </c>
      <c r="Q1225" s="16">
        <f>VLOOKUP(A1225,Result!A:D,3,FALSE)</f>
        <v>0</v>
      </c>
      <c r="R1225" s="16">
        <f>VLOOKUP(A1225,Result!A:E,5,FALSE)</f>
        <v>0</v>
      </c>
      <c r="S1225" s="28">
        <f>P1225+Q1225+R1225</f>
        <v>2.0760000000000001</v>
      </c>
      <c r="T1225" s="32">
        <f t="shared" si="79"/>
        <v>0</v>
      </c>
      <c r="U1225" s="32">
        <f t="shared" si="80"/>
        <v>1349.3999999999999</v>
      </c>
      <c r="V1225" s="33">
        <f t="shared" si="81"/>
        <v>292.5</v>
      </c>
      <c r="W1225" s="34">
        <f t="shared" si="78"/>
        <v>1641.8999999999999</v>
      </c>
      <c r="X1225" s="10"/>
      <c r="Y1225" s="10"/>
      <c r="Z1225" s="10"/>
      <c r="AA1225" s="10"/>
      <c r="AB1225" s="10"/>
      <c r="AC1225" s="10"/>
      <c r="AD1225" s="10"/>
      <c r="AE1225" s="10"/>
      <c r="AF1225" s="10"/>
      <c r="AG1225" s="10"/>
      <c r="AH1225" s="10"/>
      <c r="AI1225" s="10"/>
    </row>
    <row r="1226" spans="1:35" ht="15" customHeight="1" x14ac:dyDescent="0.25">
      <c r="A1226" s="6">
        <v>430</v>
      </c>
      <c r="B1226" s="11" t="s">
        <v>75</v>
      </c>
      <c r="C1226" s="11" t="s">
        <v>275</v>
      </c>
      <c r="D1226" s="11" t="s">
        <v>1603</v>
      </c>
      <c r="E1226" s="12">
        <v>14276</v>
      </c>
      <c r="F1226" s="19"/>
      <c r="G1226" s="11"/>
      <c r="H1226" s="18"/>
      <c r="I1226" s="14"/>
      <c r="J1226" s="11"/>
      <c r="K1226" s="11"/>
      <c r="L1226" s="14"/>
      <c r="M1226" s="11"/>
      <c r="N1226" s="15" t="s">
        <v>85</v>
      </c>
      <c r="O1226" s="15" t="str">
        <f>VLOOKUP(A1226,Result!A:D,2,FALSE)</f>
        <v>No</v>
      </c>
      <c r="P1226" s="15">
        <f>VLOOKUP(A1226,Result!A:D,4,FALSE)</f>
        <v>0</v>
      </c>
      <c r="Q1226" s="16">
        <f>VLOOKUP(A1226,Result!A:D,3,FALSE)</f>
        <v>0</v>
      </c>
      <c r="R1226" s="16">
        <f>VLOOKUP(A1226,Result!A:E,5,FALSE)</f>
        <v>0</v>
      </c>
      <c r="S1226" s="28">
        <f>P1226+Q1226+R1226</f>
        <v>0</v>
      </c>
      <c r="T1226" s="32">
        <f t="shared" si="79"/>
        <v>0</v>
      </c>
      <c r="U1226" s="32">
        <f t="shared" si="80"/>
        <v>0</v>
      </c>
      <c r="V1226" s="33">
        <f t="shared" si="81"/>
        <v>292.5</v>
      </c>
      <c r="W1226" s="34">
        <f t="shared" si="78"/>
        <v>292.5</v>
      </c>
      <c r="X1226" s="10"/>
      <c r="Y1226" s="10"/>
      <c r="Z1226" s="10"/>
      <c r="AA1226" s="10"/>
      <c r="AB1226" s="10"/>
      <c r="AC1226" s="10"/>
      <c r="AD1226" s="10"/>
      <c r="AE1226" s="10"/>
      <c r="AF1226" s="10"/>
      <c r="AG1226" s="10"/>
      <c r="AH1226" s="10"/>
      <c r="AI1226" s="10"/>
    </row>
    <row r="1227" spans="1:35" ht="15" customHeight="1" x14ac:dyDescent="0.25">
      <c r="A1227" s="6">
        <v>431</v>
      </c>
      <c r="B1227" s="11" t="s">
        <v>75</v>
      </c>
      <c r="C1227" s="11" t="s">
        <v>275</v>
      </c>
      <c r="D1227" s="11" t="s">
        <v>1604</v>
      </c>
      <c r="E1227" s="12">
        <v>28611</v>
      </c>
      <c r="F1227" s="19"/>
      <c r="G1227" s="11"/>
      <c r="H1227" s="18"/>
      <c r="I1227" s="14"/>
      <c r="J1227" s="11"/>
      <c r="K1227" s="11"/>
      <c r="L1227" s="14"/>
      <c r="M1227" s="11"/>
      <c r="N1227" s="15" t="s">
        <v>85</v>
      </c>
      <c r="O1227" s="15" t="str">
        <f>VLOOKUP(A1227,Result!A:D,2,FALSE)</f>
        <v>No</v>
      </c>
      <c r="P1227" s="15">
        <f>VLOOKUP(A1227,Result!A:D,4,FALSE)</f>
        <v>0</v>
      </c>
      <c r="Q1227" s="16">
        <f>VLOOKUP(A1227,Result!A:D,3,FALSE)</f>
        <v>0</v>
      </c>
      <c r="R1227" s="16">
        <f>VLOOKUP(A1227,Result!A:E,5,FALSE)</f>
        <v>0</v>
      </c>
      <c r="S1227" s="28">
        <f>P1227+Q1227+R1227</f>
        <v>0</v>
      </c>
      <c r="T1227" s="32">
        <f t="shared" si="79"/>
        <v>0</v>
      </c>
      <c r="U1227" s="32">
        <f t="shared" si="80"/>
        <v>0</v>
      </c>
      <c r="V1227" s="33">
        <f t="shared" si="81"/>
        <v>292.5</v>
      </c>
      <c r="W1227" s="34">
        <f t="shared" si="78"/>
        <v>292.5</v>
      </c>
      <c r="X1227" s="10"/>
      <c r="Y1227" s="10"/>
      <c r="Z1227" s="10"/>
      <c r="AA1227" s="10"/>
      <c r="AB1227" s="10"/>
      <c r="AC1227" s="10"/>
      <c r="AD1227" s="10"/>
      <c r="AE1227" s="10"/>
      <c r="AF1227" s="10"/>
      <c r="AG1227" s="10"/>
      <c r="AH1227" s="10"/>
      <c r="AI1227" s="10"/>
    </row>
    <row r="1228" spans="1:35" ht="15" customHeight="1" x14ac:dyDescent="0.25">
      <c r="A1228" s="6">
        <v>432</v>
      </c>
      <c r="B1228" s="11" t="s">
        <v>75</v>
      </c>
      <c r="C1228" s="11" t="s">
        <v>275</v>
      </c>
      <c r="D1228" s="11" t="s">
        <v>1605</v>
      </c>
      <c r="E1228" s="12">
        <v>10625</v>
      </c>
      <c r="F1228" s="19"/>
      <c r="G1228" s="11"/>
      <c r="H1228" s="18"/>
      <c r="I1228" s="14"/>
      <c r="J1228" s="11"/>
      <c r="K1228" s="11"/>
      <c r="L1228" s="14"/>
      <c r="M1228" s="11"/>
      <c r="N1228" s="15" t="s">
        <v>85</v>
      </c>
      <c r="O1228" s="15" t="str">
        <f>VLOOKUP(A1228,Result!A:D,2,FALSE)</f>
        <v>No</v>
      </c>
      <c r="P1228" s="15">
        <f>VLOOKUP(A1228,Result!A:D,4,FALSE)</f>
        <v>0</v>
      </c>
      <c r="Q1228" s="16">
        <f>VLOOKUP(A1228,Result!A:D,3,FALSE)</f>
        <v>0</v>
      </c>
      <c r="R1228" s="16">
        <f>VLOOKUP(A1228,Result!A:E,5,FALSE)</f>
        <v>0</v>
      </c>
      <c r="S1228" s="28">
        <f>P1228+Q1228+R1228</f>
        <v>0</v>
      </c>
      <c r="T1228" s="32">
        <f t="shared" si="79"/>
        <v>0</v>
      </c>
      <c r="U1228" s="32">
        <f t="shared" si="80"/>
        <v>0</v>
      </c>
      <c r="V1228" s="33">
        <f t="shared" si="81"/>
        <v>292.5</v>
      </c>
      <c r="W1228" s="34">
        <f t="shared" si="78"/>
        <v>292.5</v>
      </c>
      <c r="X1228" s="10"/>
      <c r="Y1228" s="10"/>
      <c r="Z1228" s="10"/>
      <c r="AA1228" s="10"/>
      <c r="AB1228" s="10"/>
      <c r="AC1228" s="10"/>
      <c r="AD1228" s="10"/>
      <c r="AE1228" s="10"/>
      <c r="AF1228" s="10"/>
      <c r="AG1228" s="10"/>
      <c r="AH1228" s="10"/>
      <c r="AI1228" s="10"/>
    </row>
    <row r="1229" spans="1:35" ht="15" customHeight="1" x14ac:dyDescent="0.25">
      <c r="A1229" s="6">
        <v>760</v>
      </c>
      <c r="B1229" s="11" t="s">
        <v>75</v>
      </c>
      <c r="C1229" s="11" t="s">
        <v>1606</v>
      </c>
      <c r="D1229" s="11" t="s">
        <v>2752</v>
      </c>
      <c r="E1229" s="12">
        <v>18974</v>
      </c>
      <c r="F1229" s="13">
        <v>43999</v>
      </c>
      <c r="G1229" s="12">
        <v>43837</v>
      </c>
      <c r="H1229" s="11" t="s">
        <v>78</v>
      </c>
      <c r="I1229" s="14" t="s">
        <v>431</v>
      </c>
      <c r="J1229" s="11" t="s">
        <v>80</v>
      </c>
      <c r="K1229" s="11" t="s">
        <v>82</v>
      </c>
      <c r="L1229" s="14" t="s">
        <v>82</v>
      </c>
      <c r="M1229" s="11" t="s">
        <v>2753</v>
      </c>
      <c r="N1229" s="15">
        <v>0.27</v>
      </c>
      <c r="O1229" s="15" t="str">
        <f>VLOOKUP(A1229,Result!A:D,2,FALSE)</f>
        <v>No</v>
      </c>
      <c r="P1229" s="15">
        <f>VLOOKUP(A1229,Result!A:D,4,FALSE)</f>
        <v>0.214</v>
      </c>
      <c r="Q1229" s="16">
        <f>VLOOKUP(A1229,Result!A:D,3,FALSE)</f>
        <v>0</v>
      </c>
      <c r="R1229" s="16">
        <f>VLOOKUP(A1229,Result!A:E,5,FALSE)</f>
        <v>0</v>
      </c>
      <c r="S1229" s="28">
        <f>P1229+Q1229+R1229</f>
        <v>0.214</v>
      </c>
      <c r="T1229" s="32">
        <f t="shared" si="79"/>
        <v>0</v>
      </c>
      <c r="U1229" s="32">
        <f t="shared" si="80"/>
        <v>139.1</v>
      </c>
      <c r="V1229" s="33">
        <f t="shared" si="81"/>
        <v>292.5</v>
      </c>
      <c r="W1229" s="34">
        <f t="shared" si="78"/>
        <v>431.6</v>
      </c>
      <c r="X1229" s="10"/>
      <c r="Y1229" s="10"/>
      <c r="Z1229" s="10"/>
      <c r="AA1229" s="10"/>
      <c r="AB1229" s="10"/>
      <c r="AC1229" s="10"/>
      <c r="AD1229" s="10"/>
      <c r="AE1229" s="10"/>
      <c r="AF1229" s="10"/>
      <c r="AG1229" s="10"/>
      <c r="AH1229" s="10"/>
      <c r="AI1229" s="10"/>
    </row>
    <row r="1230" spans="1:35" ht="15" customHeight="1" x14ac:dyDescent="0.25">
      <c r="A1230" s="6">
        <v>761</v>
      </c>
      <c r="B1230" s="11" t="s">
        <v>75</v>
      </c>
      <c r="C1230" s="11" t="s">
        <v>1619</v>
      </c>
      <c r="D1230" s="11" t="s">
        <v>2754</v>
      </c>
      <c r="E1230" s="12">
        <v>19833</v>
      </c>
      <c r="F1230" s="17">
        <v>44057</v>
      </c>
      <c r="G1230" s="12">
        <v>43885</v>
      </c>
      <c r="H1230" s="11" t="s">
        <v>114</v>
      </c>
      <c r="I1230" s="14" t="s">
        <v>809</v>
      </c>
      <c r="J1230" s="11" t="s">
        <v>97</v>
      </c>
      <c r="K1230" s="11" t="s">
        <v>82</v>
      </c>
      <c r="L1230" s="14" t="s">
        <v>82</v>
      </c>
      <c r="M1230" s="11"/>
      <c r="N1230" s="15">
        <v>0.46</v>
      </c>
      <c r="O1230" s="15" t="str">
        <f>VLOOKUP(A1230,Result!A:D,2,FALSE)</f>
        <v>No</v>
      </c>
      <c r="P1230" s="15">
        <f>VLOOKUP(A1230,Result!A:D,4,FALSE)</f>
        <v>0.26200000000000001</v>
      </c>
      <c r="Q1230" s="16">
        <f>VLOOKUP(A1230,Result!A:D,3,FALSE)</f>
        <v>0</v>
      </c>
      <c r="R1230" s="16">
        <f>VLOOKUP(A1230,Result!A:E,5,FALSE)</f>
        <v>0</v>
      </c>
      <c r="S1230" s="28">
        <f>P1230+Q1230+R1230</f>
        <v>0.26200000000000001</v>
      </c>
      <c r="T1230" s="32">
        <f t="shared" si="79"/>
        <v>0</v>
      </c>
      <c r="U1230" s="32">
        <f t="shared" si="80"/>
        <v>170.3</v>
      </c>
      <c r="V1230" s="33">
        <f t="shared" si="81"/>
        <v>292.5</v>
      </c>
      <c r="W1230" s="34">
        <f t="shared" si="78"/>
        <v>462.8</v>
      </c>
      <c r="X1230" s="10"/>
      <c r="Y1230" s="10"/>
      <c r="Z1230" s="10"/>
      <c r="AA1230" s="10"/>
      <c r="AB1230" s="10"/>
      <c r="AC1230" s="10"/>
      <c r="AD1230" s="10"/>
      <c r="AE1230" s="10"/>
      <c r="AF1230" s="10"/>
      <c r="AG1230" s="10"/>
      <c r="AH1230" s="10"/>
      <c r="AI1230" s="10"/>
    </row>
    <row r="1231" spans="1:35" ht="15" customHeight="1" x14ac:dyDescent="0.25">
      <c r="A1231" s="6">
        <v>762</v>
      </c>
      <c r="B1231" s="11" t="s">
        <v>75</v>
      </c>
      <c r="C1231" s="11" t="s">
        <v>1619</v>
      </c>
      <c r="D1231" s="11" t="s">
        <v>2755</v>
      </c>
      <c r="E1231" s="12">
        <v>18688</v>
      </c>
      <c r="F1231" s="17">
        <v>44027</v>
      </c>
      <c r="G1231" s="12">
        <v>43885</v>
      </c>
      <c r="H1231" s="11" t="s">
        <v>114</v>
      </c>
      <c r="I1231" s="14" t="s">
        <v>2756</v>
      </c>
      <c r="J1231" s="11" t="s">
        <v>2757</v>
      </c>
      <c r="K1231" s="11" t="s">
        <v>2758</v>
      </c>
      <c r="L1231" s="14" t="s">
        <v>2759</v>
      </c>
      <c r="M1231" s="11" t="s">
        <v>2760</v>
      </c>
      <c r="N1231" s="15">
        <v>2.58</v>
      </c>
      <c r="O1231" s="15" t="str">
        <f>VLOOKUP(A1231,Result!A:D,2,FALSE)</f>
        <v>No</v>
      </c>
      <c r="P1231" s="15">
        <f>VLOOKUP(A1231,Result!A:D,4,FALSE)</f>
        <v>2.121</v>
      </c>
      <c r="Q1231" s="16">
        <f>VLOOKUP(A1231,Result!A:D,3,FALSE)</f>
        <v>0.307</v>
      </c>
      <c r="R1231" s="16">
        <f>VLOOKUP(A1231,Result!A:E,5,FALSE)</f>
        <v>0.152</v>
      </c>
      <c r="S1231" s="28">
        <f>P1231+Q1231+R1231</f>
        <v>2.58</v>
      </c>
      <c r="T1231" s="32">
        <f t="shared" si="79"/>
        <v>298.34999999999997</v>
      </c>
      <c r="U1231" s="32">
        <f t="shared" si="80"/>
        <v>1677</v>
      </c>
      <c r="V1231" s="33">
        <f t="shared" si="81"/>
        <v>292.5</v>
      </c>
      <c r="W1231" s="34">
        <f t="shared" si="78"/>
        <v>1969.5</v>
      </c>
      <c r="X1231" s="10"/>
      <c r="Y1231" s="10"/>
      <c r="Z1231" s="10"/>
      <c r="AA1231" s="10"/>
      <c r="AB1231" s="10"/>
      <c r="AC1231" s="10"/>
      <c r="AD1231" s="10"/>
      <c r="AE1231" s="10"/>
      <c r="AF1231" s="10"/>
      <c r="AG1231" s="10"/>
      <c r="AH1231" s="10"/>
      <c r="AI1231" s="10"/>
    </row>
    <row r="1232" spans="1:35" ht="15" customHeight="1" x14ac:dyDescent="0.25">
      <c r="A1232" s="6">
        <v>763</v>
      </c>
      <c r="B1232" s="11" t="s">
        <v>75</v>
      </c>
      <c r="C1232" s="11" t="s">
        <v>1619</v>
      </c>
      <c r="D1232" s="11" t="s">
        <v>2761</v>
      </c>
      <c r="E1232" s="12">
        <v>16918</v>
      </c>
      <c r="F1232" s="17">
        <v>43945</v>
      </c>
      <c r="G1232" s="12">
        <v>43885</v>
      </c>
      <c r="H1232" s="11" t="s">
        <v>114</v>
      </c>
      <c r="I1232" s="14" t="s">
        <v>2762</v>
      </c>
      <c r="J1232" s="11" t="s">
        <v>80</v>
      </c>
      <c r="K1232" s="11" t="s">
        <v>82</v>
      </c>
      <c r="L1232" s="14" t="s">
        <v>2763</v>
      </c>
      <c r="M1232" s="11" t="s">
        <v>1788</v>
      </c>
      <c r="N1232" s="15">
        <v>1</v>
      </c>
      <c r="O1232" s="15" t="str">
        <f>VLOOKUP(A1232,Result!A:D,2,FALSE)</f>
        <v>No</v>
      </c>
      <c r="P1232" s="15">
        <f>VLOOKUP(A1232,Result!A:D,4,FALSE)</f>
        <v>0.96399999999999997</v>
      </c>
      <c r="Q1232" s="16">
        <f>VLOOKUP(A1232,Result!A:D,3,FALSE)</f>
        <v>0.42599999999999999</v>
      </c>
      <c r="R1232" s="16">
        <f>VLOOKUP(A1232,Result!A:E,5,FALSE)</f>
        <v>0</v>
      </c>
      <c r="S1232" s="28">
        <f>P1232+Q1232+R1232</f>
        <v>1.39</v>
      </c>
      <c r="T1232" s="32">
        <f t="shared" si="79"/>
        <v>276.89999999999998</v>
      </c>
      <c r="U1232" s="32">
        <f t="shared" si="80"/>
        <v>903.49999999999989</v>
      </c>
      <c r="V1232" s="33">
        <f t="shared" si="81"/>
        <v>292.5</v>
      </c>
      <c r="W1232" s="34">
        <f t="shared" ref="W1232:W1295" si="82">SUM(U1232+V1232)</f>
        <v>1196</v>
      </c>
      <c r="X1232" s="10"/>
      <c r="Y1232" s="10"/>
      <c r="Z1232" s="10"/>
      <c r="AA1232" s="10"/>
      <c r="AB1232" s="10"/>
      <c r="AC1232" s="10"/>
      <c r="AD1232" s="10"/>
      <c r="AE1232" s="10"/>
      <c r="AF1232" s="10"/>
      <c r="AG1232" s="10"/>
      <c r="AH1232" s="10"/>
      <c r="AI1232" s="10"/>
    </row>
    <row r="1233" spans="1:35" ht="15" customHeight="1" x14ac:dyDescent="0.25">
      <c r="A1233" s="6">
        <v>764</v>
      </c>
      <c r="B1233" s="11" t="s">
        <v>75</v>
      </c>
      <c r="C1233" s="11" t="s">
        <v>1606</v>
      </c>
      <c r="D1233" s="11" t="s">
        <v>2764</v>
      </c>
      <c r="E1233" s="12">
        <v>25691</v>
      </c>
      <c r="F1233" s="17">
        <v>43948</v>
      </c>
      <c r="G1233" s="12">
        <v>43833</v>
      </c>
      <c r="H1233" s="11" t="s">
        <v>78</v>
      </c>
      <c r="I1233" s="14" t="s">
        <v>2765</v>
      </c>
      <c r="J1233" s="11" t="s">
        <v>80</v>
      </c>
      <c r="K1233" s="11" t="s">
        <v>82</v>
      </c>
      <c r="L1233" s="14" t="s">
        <v>82</v>
      </c>
      <c r="M1233" s="11" t="s">
        <v>650</v>
      </c>
      <c r="N1233" s="15">
        <v>2.5099999999999998</v>
      </c>
      <c r="O1233" s="15" t="str">
        <f>VLOOKUP(A1233,Result!A:D,2,FALSE)</f>
        <v>No</v>
      </c>
      <c r="P1233" s="15">
        <f>VLOOKUP(A1233,Result!A:D,4,FALSE)</f>
        <v>2.503000000000001</v>
      </c>
      <c r="Q1233" s="16">
        <f>VLOOKUP(A1233,Result!A:D,3,FALSE)</f>
        <v>0</v>
      </c>
      <c r="R1233" s="16">
        <f>VLOOKUP(A1233,Result!A:E,5,FALSE)</f>
        <v>0</v>
      </c>
      <c r="S1233" s="28">
        <f>P1233+Q1233+R1233</f>
        <v>2.503000000000001</v>
      </c>
      <c r="T1233" s="32">
        <f t="shared" si="79"/>
        <v>0</v>
      </c>
      <c r="U1233" s="32">
        <f t="shared" si="80"/>
        <v>1626.9500000000007</v>
      </c>
      <c r="V1233" s="33">
        <f t="shared" si="81"/>
        <v>292.5</v>
      </c>
      <c r="W1233" s="34">
        <f t="shared" si="82"/>
        <v>1919.4500000000007</v>
      </c>
      <c r="X1233" s="10"/>
      <c r="Y1233" s="10"/>
      <c r="Z1233" s="10"/>
      <c r="AA1233" s="10"/>
      <c r="AB1233" s="10"/>
      <c r="AC1233" s="10"/>
      <c r="AD1233" s="10"/>
      <c r="AE1233" s="10"/>
      <c r="AF1233" s="10"/>
      <c r="AG1233" s="10"/>
      <c r="AH1233" s="10"/>
      <c r="AI1233" s="10"/>
    </row>
    <row r="1234" spans="1:35" ht="15" customHeight="1" x14ac:dyDescent="0.25">
      <c r="A1234" s="6">
        <v>765</v>
      </c>
      <c r="B1234" s="11" t="s">
        <v>75</v>
      </c>
      <c r="C1234" s="11" t="s">
        <v>1619</v>
      </c>
      <c r="D1234" s="11" t="s">
        <v>2766</v>
      </c>
      <c r="E1234" s="12">
        <v>20800</v>
      </c>
      <c r="F1234" s="17">
        <v>43941</v>
      </c>
      <c r="G1234" s="12">
        <v>43912</v>
      </c>
      <c r="H1234" s="11" t="s">
        <v>134</v>
      </c>
      <c r="I1234" s="14" t="s">
        <v>2767</v>
      </c>
      <c r="J1234" s="11" t="s">
        <v>80</v>
      </c>
      <c r="K1234" s="11" t="s">
        <v>82</v>
      </c>
      <c r="L1234" s="14" t="s">
        <v>82</v>
      </c>
      <c r="M1234" s="11" t="s">
        <v>650</v>
      </c>
      <c r="N1234" s="15">
        <v>3.71</v>
      </c>
      <c r="O1234" s="15" t="str">
        <f>VLOOKUP(A1234,Result!A:D,2,FALSE)</f>
        <v>No</v>
      </c>
      <c r="P1234" s="15">
        <f>VLOOKUP(A1234,Result!A:D,4,FALSE)</f>
        <v>2.585</v>
      </c>
      <c r="Q1234" s="16">
        <f>VLOOKUP(A1234,Result!A:D,3,FALSE)</f>
        <v>0</v>
      </c>
      <c r="R1234" s="16">
        <f>VLOOKUP(A1234,Result!A:E,5,FALSE)</f>
        <v>0.46500000000000002</v>
      </c>
      <c r="S1234" s="28">
        <f>P1234+Q1234+R1234</f>
        <v>3.05</v>
      </c>
      <c r="T1234" s="32">
        <f t="shared" si="79"/>
        <v>302.25</v>
      </c>
      <c r="U1234" s="32">
        <f t="shared" si="80"/>
        <v>1982.5</v>
      </c>
      <c r="V1234" s="33">
        <f t="shared" si="81"/>
        <v>292.5</v>
      </c>
      <c r="W1234" s="34">
        <f t="shared" si="82"/>
        <v>2275</v>
      </c>
      <c r="X1234" s="10"/>
      <c r="Y1234" s="10"/>
      <c r="Z1234" s="10"/>
      <c r="AA1234" s="10"/>
      <c r="AB1234" s="10"/>
      <c r="AC1234" s="10"/>
      <c r="AD1234" s="10"/>
      <c r="AE1234" s="10"/>
      <c r="AF1234" s="10"/>
      <c r="AG1234" s="10"/>
      <c r="AH1234" s="10"/>
      <c r="AI1234" s="10"/>
    </row>
    <row r="1235" spans="1:35" ht="15" customHeight="1" x14ac:dyDescent="0.25">
      <c r="A1235" s="6">
        <v>766</v>
      </c>
      <c r="B1235" s="11" t="s">
        <v>75</v>
      </c>
      <c r="C1235" s="11" t="s">
        <v>1619</v>
      </c>
      <c r="D1235" s="11" t="s">
        <v>2768</v>
      </c>
      <c r="E1235" s="12">
        <v>21371</v>
      </c>
      <c r="F1235" s="17">
        <v>43994</v>
      </c>
      <c r="G1235" s="12">
        <v>43885</v>
      </c>
      <c r="H1235" s="11" t="s">
        <v>114</v>
      </c>
      <c r="I1235" s="14" t="s">
        <v>2769</v>
      </c>
      <c r="J1235" s="11" t="s">
        <v>80</v>
      </c>
      <c r="K1235" s="11" t="s">
        <v>2120</v>
      </c>
      <c r="L1235" s="14" t="s">
        <v>2770</v>
      </c>
      <c r="M1235" s="11" t="s">
        <v>1130</v>
      </c>
      <c r="N1235" s="15">
        <v>1.78</v>
      </c>
      <c r="O1235" s="15" t="str">
        <f>VLOOKUP(A1235,Result!A:D,2,FALSE)</f>
        <v>No</v>
      </c>
      <c r="P1235" s="15">
        <f>VLOOKUP(A1235,Result!A:D,4,FALSE)</f>
        <v>1.343</v>
      </c>
      <c r="Q1235" s="16">
        <f>VLOOKUP(A1235,Result!A:D,3,FALSE)</f>
        <v>0.42599999999999999</v>
      </c>
      <c r="R1235" s="16">
        <f>VLOOKUP(A1235,Result!A:E,5,FALSE)</f>
        <v>0</v>
      </c>
      <c r="S1235" s="28">
        <f>P1235+Q1235+R1235</f>
        <v>1.7689999999999999</v>
      </c>
      <c r="T1235" s="32">
        <f t="shared" si="79"/>
        <v>276.89999999999998</v>
      </c>
      <c r="U1235" s="32">
        <f t="shared" si="80"/>
        <v>1149.8499999999999</v>
      </c>
      <c r="V1235" s="33">
        <f t="shared" si="81"/>
        <v>292.5</v>
      </c>
      <c r="W1235" s="34">
        <f t="shared" si="82"/>
        <v>1442.35</v>
      </c>
      <c r="X1235" s="10"/>
      <c r="Y1235" s="10"/>
      <c r="Z1235" s="10"/>
      <c r="AA1235" s="10"/>
      <c r="AB1235" s="10"/>
      <c r="AC1235" s="10"/>
      <c r="AD1235" s="10"/>
      <c r="AE1235" s="10"/>
      <c r="AF1235" s="10"/>
      <c r="AG1235" s="10"/>
      <c r="AH1235" s="10"/>
      <c r="AI1235" s="10"/>
    </row>
    <row r="1236" spans="1:35" ht="15" customHeight="1" x14ac:dyDescent="0.25">
      <c r="A1236" s="6">
        <v>767</v>
      </c>
      <c r="B1236" s="11" t="s">
        <v>75</v>
      </c>
      <c r="C1236" s="11" t="s">
        <v>1619</v>
      </c>
      <c r="D1236" s="11" t="s">
        <v>2771</v>
      </c>
      <c r="E1236" s="12">
        <v>16937</v>
      </c>
      <c r="F1236" s="17">
        <v>43945</v>
      </c>
      <c r="G1236" s="12">
        <v>43885</v>
      </c>
      <c r="H1236" s="11" t="s">
        <v>114</v>
      </c>
      <c r="I1236" s="14" t="s">
        <v>2772</v>
      </c>
      <c r="J1236" s="11" t="s">
        <v>97</v>
      </c>
      <c r="K1236" s="11" t="s">
        <v>2773</v>
      </c>
      <c r="L1236" s="14" t="s">
        <v>82</v>
      </c>
      <c r="M1236" s="11" t="s">
        <v>2642</v>
      </c>
      <c r="N1236" s="15">
        <v>0.75</v>
      </c>
      <c r="O1236" s="15" t="str">
        <f>VLOOKUP(A1236,Result!A:D,2,FALSE)</f>
        <v>No</v>
      </c>
      <c r="P1236" s="15">
        <f>VLOOKUP(A1236,Result!A:D,4,FALSE)</f>
        <v>0.214</v>
      </c>
      <c r="Q1236" s="16">
        <f>VLOOKUP(A1236,Result!A:D,3,FALSE)</f>
        <v>0</v>
      </c>
      <c r="R1236" s="16">
        <f>VLOOKUP(A1236,Result!A:E,5,FALSE)</f>
        <v>0</v>
      </c>
      <c r="S1236" s="28">
        <f>P1236+Q1236+R1236</f>
        <v>0.214</v>
      </c>
      <c r="T1236" s="32">
        <f t="shared" si="79"/>
        <v>0</v>
      </c>
      <c r="U1236" s="32">
        <f t="shared" si="80"/>
        <v>139.1</v>
      </c>
      <c r="V1236" s="33">
        <f t="shared" si="81"/>
        <v>292.5</v>
      </c>
      <c r="W1236" s="34">
        <f t="shared" si="82"/>
        <v>431.6</v>
      </c>
      <c r="X1236" s="10"/>
      <c r="Y1236" s="10"/>
      <c r="Z1236" s="10"/>
      <c r="AA1236" s="10"/>
      <c r="AB1236" s="10"/>
      <c r="AC1236" s="10"/>
      <c r="AD1236" s="10"/>
      <c r="AE1236" s="10"/>
      <c r="AF1236" s="10"/>
      <c r="AG1236" s="10"/>
      <c r="AH1236" s="10"/>
      <c r="AI1236" s="10"/>
    </row>
    <row r="1237" spans="1:35" ht="15" customHeight="1" x14ac:dyDescent="0.25">
      <c r="A1237" s="6">
        <v>768</v>
      </c>
      <c r="B1237" s="11" t="s">
        <v>75</v>
      </c>
      <c r="C1237" s="11" t="s">
        <v>1606</v>
      </c>
      <c r="D1237" s="11" t="s">
        <v>2774</v>
      </c>
      <c r="E1237" s="12">
        <v>17456</v>
      </c>
      <c r="F1237" s="17">
        <v>43964</v>
      </c>
      <c r="G1237" s="12">
        <v>43885</v>
      </c>
      <c r="H1237" s="11" t="s">
        <v>114</v>
      </c>
      <c r="I1237" s="14" t="s">
        <v>121</v>
      </c>
      <c r="J1237" s="11" t="s">
        <v>2775</v>
      </c>
      <c r="K1237" s="11" t="s">
        <v>82</v>
      </c>
      <c r="L1237" s="14" t="s">
        <v>82</v>
      </c>
      <c r="M1237" s="11" t="s">
        <v>1717</v>
      </c>
      <c r="N1237" s="15">
        <v>1.02</v>
      </c>
      <c r="O1237" s="15" t="str">
        <f>VLOOKUP(A1237,Result!A:D,2,FALSE)</f>
        <v>No</v>
      </c>
      <c r="P1237" s="15">
        <f>VLOOKUP(A1237,Result!A:D,4,FALSE)</f>
        <v>0.307</v>
      </c>
      <c r="Q1237" s="16">
        <f>VLOOKUP(A1237,Result!A:D,3,FALSE)</f>
        <v>0</v>
      </c>
      <c r="R1237" s="16">
        <f>VLOOKUP(A1237,Result!A:E,5,FALSE)</f>
        <v>0</v>
      </c>
      <c r="S1237" s="28">
        <f>P1237+Q1237+R1237</f>
        <v>0.307</v>
      </c>
      <c r="T1237" s="32">
        <f t="shared" si="79"/>
        <v>0</v>
      </c>
      <c r="U1237" s="32">
        <f t="shared" si="80"/>
        <v>199.54999999999998</v>
      </c>
      <c r="V1237" s="33">
        <f t="shared" si="81"/>
        <v>292.5</v>
      </c>
      <c r="W1237" s="34">
        <f t="shared" si="82"/>
        <v>492.04999999999995</v>
      </c>
      <c r="X1237" s="10"/>
      <c r="Y1237" s="10"/>
      <c r="Z1237" s="10"/>
      <c r="AA1237" s="10"/>
      <c r="AB1237" s="10"/>
      <c r="AC1237" s="10"/>
      <c r="AD1237" s="10"/>
      <c r="AE1237" s="10"/>
      <c r="AF1237" s="10"/>
      <c r="AG1237" s="10"/>
      <c r="AH1237" s="10"/>
      <c r="AI1237" s="10"/>
    </row>
    <row r="1238" spans="1:35" ht="15" customHeight="1" x14ac:dyDescent="0.25">
      <c r="A1238" s="6">
        <v>769</v>
      </c>
      <c r="B1238" s="11" t="s">
        <v>75</v>
      </c>
      <c r="C1238" s="11" t="s">
        <v>1606</v>
      </c>
      <c r="D1238" s="11" t="s">
        <v>2776</v>
      </c>
      <c r="E1238" s="12">
        <v>13185</v>
      </c>
      <c r="F1238" s="13">
        <v>43944</v>
      </c>
      <c r="G1238" s="12">
        <v>43837</v>
      </c>
      <c r="H1238" s="11" t="s">
        <v>78</v>
      </c>
      <c r="I1238" s="14" t="s">
        <v>2777</v>
      </c>
      <c r="J1238" s="11" t="s">
        <v>2778</v>
      </c>
      <c r="K1238" s="11"/>
      <c r="L1238" s="14" t="s">
        <v>82</v>
      </c>
      <c r="M1238" s="11" t="s">
        <v>94</v>
      </c>
      <c r="N1238" s="15">
        <v>3.34</v>
      </c>
      <c r="O1238" s="15" t="str">
        <f>VLOOKUP(A1238,Result!A:D,2,FALSE)</f>
        <v>No</v>
      </c>
      <c r="P1238" s="15">
        <f>VLOOKUP(A1238,Result!A:D,4,FALSE)</f>
        <v>3.1269999999999998</v>
      </c>
      <c r="Q1238" s="16">
        <f>VLOOKUP(A1238,Result!A:D,3,FALSE)</f>
        <v>0</v>
      </c>
      <c r="R1238" s="16">
        <f>VLOOKUP(A1238,Result!A:E,5,FALSE)</f>
        <v>0</v>
      </c>
      <c r="S1238" s="28">
        <f>P1238+Q1238+R1238</f>
        <v>3.1269999999999998</v>
      </c>
      <c r="T1238" s="32">
        <f t="shared" ref="T1238:T1301" si="83">SUM((Q1238+R1238)*65/0.1)</f>
        <v>0</v>
      </c>
      <c r="U1238" s="32">
        <f t="shared" ref="U1238:U1301" si="84">SUM(S1238*65/0.1)</f>
        <v>2032.55</v>
      </c>
      <c r="V1238" s="33">
        <f t="shared" ref="V1238:V1301" si="85">SUM(0.45*65/0.1)</f>
        <v>292.5</v>
      </c>
      <c r="W1238" s="34">
        <f t="shared" si="82"/>
        <v>2325.0500000000002</v>
      </c>
      <c r="X1238" s="10"/>
      <c r="Y1238" s="10"/>
      <c r="Z1238" s="10"/>
      <c r="AA1238" s="10"/>
      <c r="AB1238" s="10"/>
      <c r="AC1238" s="10"/>
      <c r="AD1238" s="10"/>
      <c r="AE1238" s="10"/>
      <c r="AF1238" s="10"/>
      <c r="AG1238" s="10"/>
      <c r="AH1238" s="10"/>
      <c r="AI1238" s="10"/>
    </row>
    <row r="1239" spans="1:35" ht="15" customHeight="1" x14ac:dyDescent="0.25">
      <c r="A1239" s="6">
        <v>770</v>
      </c>
      <c r="B1239" s="11" t="s">
        <v>75</v>
      </c>
      <c r="C1239" s="11" t="s">
        <v>1606</v>
      </c>
      <c r="D1239" s="11" t="s">
        <v>2779</v>
      </c>
      <c r="E1239" s="12">
        <v>16790</v>
      </c>
      <c r="F1239" s="13">
        <v>43965</v>
      </c>
      <c r="G1239" s="12">
        <v>43836</v>
      </c>
      <c r="H1239" s="11" t="s">
        <v>78</v>
      </c>
      <c r="I1239" s="14" t="s">
        <v>2780</v>
      </c>
      <c r="J1239" s="11" t="s">
        <v>2781</v>
      </c>
      <c r="K1239" s="11" t="s">
        <v>2782</v>
      </c>
      <c r="L1239" s="14" t="s">
        <v>82</v>
      </c>
      <c r="M1239" s="11" t="s">
        <v>2783</v>
      </c>
      <c r="N1239" s="15">
        <v>1</v>
      </c>
      <c r="O1239" s="15" t="str">
        <f>VLOOKUP(A1239,Result!A:D,2,FALSE)</f>
        <v>No</v>
      </c>
      <c r="P1239" s="15">
        <f>VLOOKUP(A1239,Result!A:D,4,FALSE)</f>
        <v>0.56699999999999995</v>
      </c>
      <c r="Q1239" s="16">
        <f>VLOOKUP(A1239,Result!A:D,3,FALSE)</f>
        <v>0</v>
      </c>
      <c r="R1239" s="16">
        <f>VLOOKUP(A1239,Result!A:E,5,FALSE)</f>
        <v>0</v>
      </c>
      <c r="S1239" s="28">
        <f>P1239+Q1239+R1239</f>
        <v>0.56699999999999995</v>
      </c>
      <c r="T1239" s="32">
        <f t="shared" si="83"/>
        <v>0</v>
      </c>
      <c r="U1239" s="32">
        <f t="shared" si="84"/>
        <v>368.54999999999995</v>
      </c>
      <c r="V1239" s="33">
        <f t="shared" si="85"/>
        <v>292.5</v>
      </c>
      <c r="W1239" s="34">
        <f t="shared" si="82"/>
        <v>661.05</v>
      </c>
      <c r="X1239" s="10"/>
      <c r="Y1239" s="10"/>
      <c r="Z1239" s="10"/>
      <c r="AA1239" s="10"/>
      <c r="AB1239" s="10"/>
      <c r="AC1239" s="10"/>
      <c r="AD1239" s="10"/>
      <c r="AE1239" s="10"/>
      <c r="AF1239" s="10"/>
      <c r="AG1239" s="10"/>
      <c r="AH1239" s="10"/>
      <c r="AI1239" s="10"/>
    </row>
    <row r="1240" spans="1:35" ht="15" customHeight="1" x14ac:dyDescent="0.25">
      <c r="A1240" s="6">
        <v>771</v>
      </c>
      <c r="B1240" s="11" t="s">
        <v>75</v>
      </c>
      <c r="C1240" s="11" t="s">
        <v>1606</v>
      </c>
      <c r="D1240" s="11" t="s">
        <v>2784</v>
      </c>
      <c r="E1240" s="12">
        <v>17859</v>
      </c>
      <c r="F1240" s="17">
        <v>43955</v>
      </c>
      <c r="G1240" s="11"/>
      <c r="H1240" s="18"/>
      <c r="I1240" s="14"/>
      <c r="J1240" s="11"/>
      <c r="K1240" s="11"/>
      <c r="L1240" s="14"/>
      <c r="M1240" s="11"/>
      <c r="N1240" s="15" t="s">
        <v>85</v>
      </c>
      <c r="O1240" s="15" t="str">
        <f>VLOOKUP(A1240,Result!A:D,2,FALSE)</f>
        <v>No</v>
      </c>
      <c r="P1240" s="15">
        <f>VLOOKUP(A1240,Result!A:D,4,FALSE)</f>
        <v>0</v>
      </c>
      <c r="Q1240" s="16">
        <f>VLOOKUP(A1240,Result!A:D,3,FALSE)</f>
        <v>0</v>
      </c>
      <c r="R1240" s="16">
        <f>VLOOKUP(A1240,Result!A:E,5,FALSE)</f>
        <v>0</v>
      </c>
      <c r="S1240" s="28">
        <f>P1240+Q1240+R1240</f>
        <v>0</v>
      </c>
      <c r="T1240" s="32">
        <f t="shared" si="83"/>
        <v>0</v>
      </c>
      <c r="U1240" s="32">
        <f t="shared" si="84"/>
        <v>0</v>
      </c>
      <c r="V1240" s="33">
        <f t="shared" si="85"/>
        <v>292.5</v>
      </c>
      <c r="W1240" s="34">
        <f t="shared" si="82"/>
        <v>292.5</v>
      </c>
      <c r="X1240" s="10"/>
      <c r="Y1240" s="10"/>
      <c r="Z1240" s="10"/>
      <c r="AA1240" s="10"/>
      <c r="AB1240" s="10"/>
      <c r="AC1240" s="10"/>
      <c r="AD1240" s="10"/>
      <c r="AE1240" s="10"/>
      <c r="AF1240" s="10"/>
      <c r="AG1240" s="10"/>
      <c r="AH1240" s="10"/>
      <c r="AI1240" s="10"/>
    </row>
    <row r="1241" spans="1:35" ht="15" customHeight="1" x14ac:dyDescent="0.25">
      <c r="A1241" s="6">
        <v>772</v>
      </c>
      <c r="B1241" s="11" t="s">
        <v>75</v>
      </c>
      <c r="C1241" s="11" t="s">
        <v>1619</v>
      </c>
      <c r="D1241" s="11" t="s">
        <v>2785</v>
      </c>
      <c r="E1241" s="12">
        <v>14362</v>
      </c>
      <c r="F1241" s="17">
        <v>44118</v>
      </c>
      <c r="G1241" s="11"/>
      <c r="H1241" s="18"/>
      <c r="I1241" s="14"/>
      <c r="J1241" s="11"/>
      <c r="K1241" s="11"/>
      <c r="L1241" s="14"/>
      <c r="M1241" s="11"/>
      <c r="N1241" s="15">
        <v>1.46</v>
      </c>
      <c r="O1241" s="15" t="str">
        <f>VLOOKUP(A1241,Result!A:D,2,FALSE)</f>
        <v>No</v>
      </c>
      <c r="P1241" s="15">
        <f>VLOOKUP(A1241,Result!A:D,4,FALSE)</f>
        <v>0</v>
      </c>
      <c r="Q1241" s="16">
        <f>VLOOKUP(A1241,Result!A:D,3,FALSE)</f>
        <v>0</v>
      </c>
      <c r="R1241" s="16">
        <f>VLOOKUP(A1241,Result!A:E,5,FALSE)</f>
        <v>0</v>
      </c>
      <c r="S1241" s="28">
        <f>P1241+Q1241+R1241</f>
        <v>0</v>
      </c>
      <c r="T1241" s="32">
        <f t="shared" si="83"/>
        <v>0</v>
      </c>
      <c r="U1241" s="32">
        <f t="shared" si="84"/>
        <v>0</v>
      </c>
      <c r="V1241" s="33">
        <f t="shared" si="85"/>
        <v>292.5</v>
      </c>
      <c r="W1241" s="34">
        <f t="shared" si="82"/>
        <v>292.5</v>
      </c>
      <c r="X1241" s="10"/>
      <c r="Y1241" s="10"/>
      <c r="Z1241" s="10"/>
      <c r="AA1241" s="10"/>
      <c r="AB1241" s="10"/>
      <c r="AC1241" s="10"/>
      <c r="AD1241" s="10"/>
      <c r="AE1241" s="10"/>
      <c r="AF1241" s="10"/>
      <c r="AG1241" s="10"/>
      <c r="AH1241" s="10"/>
      <c r="AI1241" s="10"/>
    </row>
    <row r="1242" spans="1:35" ht="15" customHeight="1" x14ac:dyDescent="0.25">
      <c r="A1242" s="6">
        <v>773</v>
      </c>
      <c r="B1242" s="11" t="s">
        <v>75</v>
      </c>
      <c r="C1242" s="11" t="s">
        <v>1619</v>
      </c>
      <c r="D1242" s="11" t="s">
        <v>2786</v>
      </c>
      <c r="E1242" s="12">
        <v>17724</v>
      </c>
      <c r="F1242" s="17">
        <v>43963</v>
      </c>
      <c r="G1242" s="12">
        <v>43871</v>
      </c>
      <c r="H1242" s="11" t="s">
        <v>114</v>
      </c>
      <c r="I1242" s="14" t="s">
        <v>2787</v>
      </c>
      <c r="J1242" s="11" t="s">
        <v>2788</v>
      </c>
      <c r="K1242" s="11" t="s">
        <v>2789</v>
      </c>
      <c r="L1242" s="14" t="s">
        <v>2790</v>
      </c>
      <c r="M1242" s="11" t="s">
        <v>2791</v>
      </c>
      <c r="N1242" s="15">
        <v>1.84</v>
      </c>
      <c r="O1242" s="15" t="str">
        <f>VLOOKUP(A1242,Result!A:D,2,FALSE)</f>
        <v>No</v>
      </c>
      <c r="P1242" s="15">
        <f>VLOOKUP(A1242,Result!A:D,4,FALSE)</f>
        <v>1.8740000000000001</v>
      </c>
      <c r="Q1242" s="16">
        <f>VLOOKUP(A1242,Result!A:D,3,FALSE)</f>
        <v>0.73099999999999998</v>
      </c>
      <c r="R1242" s="16">
        <f>VLOOKUP(A1242,Result!A:E,5,FALSE)</f>
        <v>0</v>
      </c>
      <c r="S1242" s="28">
        <f>P1242+Q1242+R1242</f>
        <v>2.605</v>
      </c>
      <c r="T1242" s="32">
        <f t="shared" si="83"/>
        <v>475.15</v>
      </c>
      <c r="U1242" s="32">
        <f t="shared" si="84"/>
        <v>1693.2499999999998</v>
      </c>
      <c r="V1242" s="33">
        <f t="shared" si="85"/>
        <v>292.5</v>
      </c>
      <c r="W1242" s="34">
        <f t="shared" si="82"/>
        <v>1985.7499999999998</v>
      </c>
      <c r="X1242" s="10"/>
      <c r="Y1242" s="10"/>
      <c r="Z1242" s="10"/>
      <c r="AA1242" s="10"/>
      <c r="AB1242" s="10"/>
      <c r="AC1242" s="10"/>
      <c r="AD1242" s="10"/>
      <c r="AE1242" s="10"/>
      <c r="AF1242" s="10"/>
      <c r="AG1242" s="10"/>
      <c r="AH1242" s="10"/>
      <c r="AI1242" s="10"/>
    </row>
    <row r="1243" spans="1:35" ht="15" customHeight="1" x14ac:dyDescent="0.25">
      <c r="A1243" s="6">
        <v>774</v>
      </c>
      <c r="B1243" s="11" t="s">
        <v>75</v>
      </c>
      <c r="C1243" s="11" t="s">
        <v>1606</v>
      </c>
      <c r="D1243" s="11" t="s">
        <v>2792</v>
      </c>
      <c r="E1243" s="12">
        <v>20938</v>
      </c>
      <c r="F1243" s="13">
        <v>43945</v>
      </c>
      <c r="G1243" s="12">
        <v>43885</v>
      </c>
      <c r="H1243" s="11" t="s">
        <v>114</v>
      </c>
      <c r="I1243" s="14" t="s">
        <v>2793</v>
      </c>
      <c r="J1243" s="11" t="s">
        <v>2794</v>
      </c>
      <c r="K1243" s="11" t="s">
        <v>82</v>
      </c>
      <c r="L1243" s="14" t="s">
        <v>2795</v>
      </c>
      <c r="M1243" s="11"/>
      <c r="N1243" s="15">
        <v>0.99</v>
      </c>
      <c r="O1243" s="15" t="str">
        <f>VLOOKUP(A1243,Result!A:D,2,FALSE)</f>
        <v>No</v>
      </c>
      <c r="P1243" s="15">
        <f>VLOOKUP(A1243,Result!A:D,4,FALSE)</f>
        <v>0.47399999999999998</v>
      </c>
      <c r="Q1243" s="16">
        <f>VLOOKUP(A1243,Result!A:D,3,FALSE)</f>
        <v>0.30499999999999999</v>
      </c>
      <c r="R1243" s="16">
        <f>VLOOKUP(A1243,Result!A:E,5,FALSE)</f>
        <v>0</v>
      </c>
      <c r="S1243" s="28">
        <f>P1243+Q1243+R1243</f>
        <v>0.77899999999999991</v>
      </c>
      <c r="T1243" s="32">
        <f t="shared" si="83"/>
        <v>198.24999999999997</v>
      </c>
      <c r="U1243" s="32">
        <f t="shared" si="84"/>
        <v>506.34999999999991</v>
      </c>
      <c r="V1243" s="33">
        <f t="shared" si="85"/>
        <v>292.5</v>
      </c>
      <c r="W1243" s="34">
        <f t="shared" si="82"/>
        <v>798.84999999999991</v>
      </c>
      <c r="X1243" s="10"/>
      <c r="Y1243" s="10"/>
      <c r="Z1243" s="10"/>
      <c r="AA1243" s="10"/>
      <c r="AB1243" s="10"/>
      <c r="AC1243" s="10"/>
      <c r="AD1243" s="10"/>
      <c r="AE1243" s="10"/>
      <c r="AF1243" s="10"/>
      <c r="AG1243" s="10"/>
      <c r="AH1243" s="10"/>
      <c r="AI1243" s="10"/>
    </row>
    <row r="1244" spans="1:35" ht="15" customHeight="1" x14ac:dyDescent="0.25">
      <c r="A1244" s="6">
        <v>775</v>
      </c>
      <c r="B1244" s="11" t="s">
        <v>75</v>
      </c>
      <c r="C1244" s="11" t="s">
        <v>1619</v>
      </c>
      <c r="D1244" s="11" t="s">
        <v>2796</v>
      </c>
      <c r="E1244" s="12">
        <v>17839</v>
      </c>
      <c r="F1244" s="17">
        <v>43990</v>
      </c>
      <c r="G1244" s="12">
        <v>43885</v>
      </c>
      <c r="H1244" s="11" t="s">
        <v>114</v>
      </c>
      <c r="I1244" s="14" t="s">
        <v>97</v>
      </c>
      <c r="J1244" s="11" t="s">
        <v>97</v>
      </c>
      <c r="K1244" s="11" t="s">
        <v>82</v>
      </c>
      <c r="L1244" s="14" t="s">
        <v>82</v>
      </c>
      <c r="M1244" s="11" t="s">
        <v>2642</v>
      </c>
      <c r="N1244" s="15">
        <v>0.33</v>
      </c>
      <c r="O1244" s="15" t="str">
        <f>VLOOKUP(A1244,Result!A:D,2,FALSE)</f>
        <v>No</v>
      </c>
      <c r="P1244" s="15">
        <f>VLOOKUP(A1244,Result!A:D,4,FALSE)</f>
        <v>0</v>
      </c>
      <c r="Q1244" s="16">
        <f>VLOOKUP(A1244,Result!A:D,3,FALSE)</f>
        <v>0</v>
      </c>
      <c r="R1244" s="16">
        <f>VLOOKUP(A1244,Result!A:E,5,FALSE)</f>
        <v>0</v>
      </c>
      <c r="S1244" s="28">
        <f>P1244+Q1244+R1244</f>
        <v>0</v>
      </c>
      <c r="T1244" s="32">
        <f t="shared" si="83"/>
        <v>0</v>
      </c>
      <c r="U1244" s="32">
        <f t="shared" si="84"/>
        <v>0</v>
      </c>
      <c r="V1244" s="33">
        <f t="shared" si="85"/>
        <v>292.5</v>
      </c>
      <c r="W1244" s="34">
        <f t="shared" si="82"/>
        <v>292.5</v>
      </c>
      <c r="X1244" s="10"/>
      <c r="Y1244" s="10"/>
      <c r="Z1244" s="10"/>
      <c r="AA1244" s="10"/>
      <c r="AB1244" s="10"/>
      <c r="AC1244" s="10"/>
      <c r="AD1244" s="10"/>
      <c r="AE1244" s="10"/>
      <c r="AF1244" s="10"/>
      <c r="AG1244" s="10"/>
      <c r="AH1244" s="10"/>
      <c r="AI1244" s="10"/>
    </row>
    <row r="1245" spans="1:35" ht="15" customHeight="1" x14ac:dyDescent="0.25">
      <c r="A1245" s="6">
        <v>776</v>
      </c>
      <c r="B1245" s="11" t="s">
        <v>75</v>
      </c>
      <c r="C1245" s="11" t="s">
        <v>1606</v>
      </c>
      <c r="D1245" s="11" t="s">
        <v>2797</v>
      </c>
      <c r="E1245" s="12">
        <v>16506</v>
      </c>
      <c r="F1245" s="17">
        <v>43973</v>
      </c>
      <c r="G1245" s="12">
        <v>43885</v>
      </c>
      <c r="H1245" s="11" t="s">
        <v>114</v>
      </c>
      <c r="I1245" s="14" t="s">
        <v>2798</v>
      </c>
      <c r="J1245" s="11" t="s">
        <v>2799</v>
      </c>
      <c r="K1245" s="11" t="s">
        <v>82</v>
      </c>
      <c r="L1245" s="14" t="s">
        <v>82</v>
      </c>
      <c r="M1245" s="11" t="s">
        <v>2642</v>
      </c>
      <c r="N1245" s="15">
        <v>0.61</v>
      </c>
      <c r="O1245" s="15" t="str">
        <f>VLOOKUP(A1245,Result!A:D,2,FALSE)</f>
        <v>No</v>
      </c>
      <c r="P1245" s="15">
        <f>VLOOKUP(A1245,Result!A:D,4,FALSE)</f>
        <v>0.41299999999999998</v>
      </c>
      <c r="Q1245" s="16">
        <f>VLOOKUP(A1245,Result!A:D,3,FALSE)</f>
        <v>0</v>
      </c>
      <c r="R1245" s="16">
        <f>VLOOKUP(A1245,Result!A:E,5,FALSE)</f>
        <v>0</v>
      </c>
      <c r="S1245" s="28">
        <f>P1245+Q1245+R1245</f>
        <v>0.41299999999999998</v>
      </c>
      <c r="T1245" s="32">
        <f t="shared" si="83"/>
        <v>0</v>
      </c>
      <c r="U1245" s="32">
        <f t="shared" si="84"/>
        <v>268.45</v>
      </c>
      <c r="V1245" s="33">
        <f t="shared" si="85"/>
        <v>292.5</v>
      </c>
      <c r="W1245" s="34">
        <f t="shared" si="82"/>
        <v>560.95000000000005</v>
      </c>
      <c r="X1245" s="10"/>
      <c r="Y1245" s="10"/>
      <c r="Z1245" s="10"/>
      <c r="AA1245" s="10"/>
      <c r="AB1245" s="10"/>
      <c r="AC1245" s="10"/>
      <c r="AD1245" s="10"/>
      <c r="AE1245" s="10"/>
      <c r="AF1245" s="10"/>
      <c r="AG1245" s="10"/>
      <c r="AH1245" s="10"/>
      <c r="AI1245" s="10"/>
    </row>
    <row r="1246" spans="1:35" ht="15" customHeight="1" x14ac:dyDescent="0.25">
      <c r="A1246" s="6">
        <v>777</v>
      </c>
      <c r="B1246" s="11" t="s">
        <v>75</v>
      </c>
      <c r="C1246" s="11" t="s">
        <v>1606</v>
      </c>
      <c r="D1246" s="11" t="s">
        <v>2800</v>
      </c>
      <c r="E1246" s="12">
        <v>16839</v>
      </c>
      <c r="F1246" s="13">
        <v>44008</v>
      </c>
      <c r="G1246" s="12">
        <v>43837</v>
      </c>
      <c r="H1246" s="11" t="s">
        <v>78</v>
      </c>
      <c r="I1246" s="14" t="s">
        <v>97</v>
      </c>
      <c r="J1246" s="11" t="s">
        <v>97</v>
      </c>
      <c r="K1246" s="11" t="s">
        <v>2801</v>
      </c>
      <c r="L1246" s="14" t="s">
        <v>82</v>
      </c>
      <c r="M1246" s="11" t="s">
        <v>94</v>
      </c>
      <c r="N1246" s="15">
        <v>0.33</v>
      </c>
      <c r="O1246" s="15" t="str">
        <f>VLOOKUP(A1246,Result!A:D,2,FALSE)</f>
        <v>No</v>
      </c>
      <c r="P1246" s="15">
        <f>VLOOKUP(A1246,Result!A:D,4,FALSE)</f>
        <v>0</v>
      </c>
      <c r="Q1246" s="16">
        <f>VLOOKUP(A1246,Result!A:D,3,FALSE)</f>
        <v>0</v>
      </c>
      <c r="R1246" s="16">
        <f>VLOOKUP(A1246,Result!A:E,5,FALSE)</f>
        <v>0</v>
      </c>
      <c r="S1246" s="28">
        <f>P1246+Q1246+R1246</f>
        <v>0</v>
      </c>
      <c r="T1246" s="32">
        <f t="shared" si="83"/>
        <v>0</v>
      </c>
      <c r="U1246" s="32">
        <f t="shared" si="84"/>
        <v>0</v>
      </c>
      <c r="V1246" s="33">
        <f t="shared" si="85"/>
        <v>292.5</v>
      </c>
      <c r="W1246" s="34">
        <f t="shared" si="82"/>
        <v>292.5</v>
      </c>
      <c r="X1246" s="10"/>
      <c r="Y1246" s="10"/>
      <c r="Z1246" s="10"/>
      <c r="AA1246" s="10"/>
      <c r="AB1246" s="10"/>
      <c r="AC1246" s="10"/>
      <c r="AD1246" s="10"/>
      <c r="AE1246" s="10"/>
      <c r="AF1246" s="10"/>
      <c r="AG1246" s="10"/>
      <c r="AH1246" s="10"/>
      <c r="AI1246" s="10"/>
    </row>
    <row r="1247" spans="1:35" ht="15" customHeight="1" x14ac:dyDescent="0.25">
      <c r="A1247" s="6">
        <v>778</v>
      </c>
      <c r="B1247" s="11" t="s">
        <v>75</v>
      </c>
      <c r="C1247" s="11" t="s">
        <v>1606</v>
      </c>
      <c r="D1247" s="11" t="s">
        <v>2802</v>
      </c>
      <c r="E1247" s="12">
        <v>18133</v>
      </c>
      <c r="F1247" s="17">
        <v>43970</v>
      </c>
      <c r="G1247" s="12">
        <v>43885</v>
      </c>
      <c r="H1247" s="11" t="s">
        <v>114</v>
      </c>
      <c r="I1247" s="14" t="s">
        <v>2803</v>
      </c>
      <c r="J1247" s="11" t="s">
        <v>2804</v>
      </c>
      <c r="K1247" s="11" t="s">
        <v>82</v>
      </c>
      <c r="L1247" s="14" t="s">
        <v>2805</v>
      </c>
      <c r="M1247" s="11" t="s">
        <v>2806</v>
      </c>
      <c r="N1247" s="15">
        <v>2.27</v>
      </c>
      <c r="O1247" s="15" t="str">
        <f>VLOOKUP(A1247,Result!A:D,2,FALSE)</f>
        <v>No</v>
      </c>
      <c r="P1247" s="15">
        <f>VLOOKUP(A1247,Result!A:D,4,FALSE)</f>
        <v>1.206</v>
      </c>
      <c r="Q1247" s="16">
        <f>VLOOKUP(A1247,Result!A:D,3,FALSE)</f>
        <v>0.45300000000000001</v>
      </c>
      <c r="R1247" s="16">
        <f>VLOOKUP(A1247,Result!A:E,5,FALSE)</f>
        <v>0.26300000000000001</v>
      </c>
      <c r="S1247" s="28">
        <f>P1247+Q1247+R1247</f>
        <v>1.9220000000000002</v>
      </c>
      <c r="T1247" s="32">
        <f t="shared" si="83"/>
        <v>465.4</v>
      </c>
      <c r="U1247" s="32">
        <f t="shared" si="84"/>
        <v>1249.3</v>
      </c>
      <c r="V1247" s="33">
        <f t="shared" si="85"/>
        <v>292.5</v>
      </c>
      <c r="W1247" s="34">
        <f t="shared" si="82"/>
        <v>1541.8</v>
      </c>
      <c r="X1247" s="10"/>
      <c r="Y1247" s="10"/>
      <c r="Z1247" s="10"/>
      <c r="AA1247" s="10"/>
      <c r="AB1247" s="10"/>
      <c r="AC1247" s="10"/>
      <c r="AD1247" s="10"/>
      <c r="AE1247" s="10"/>
      <c r="AF1247" s="10"/>
      <c r="AG1247" s="10"/>
      <c r="AH1247" s="10"/>
      <c r="AI1247" s="10"/>
    </row>
    <row r="1248" spans="1:35" ht="15" customHeight="1" x14ac:dyDescent="0.25">
      <c r="A1248" s="6">
        <v>779</v>
      </c>
      <c r="B1248" s="11" t="s">
        <v>75</v>
      </c>
      <c r="C1248" s="11" t="s">
        <v>1606</v>
      </c>
      <c r="D1248" s="11" t="s">
        <v>2807</v>
      </c>
      <c r="E1248" s="12">
        <v>18957</v>
      </c>
      <c r="F1248" s="17">
        <v>43945</v>
      </c>
      <c r="G1248" s="12">
        <v>43885</v>
      </c>
      <c r="H1248" s="11" t="s">
        <v>114</v>
      </c>
      <c r="I1248" s="14" t="s">
        <v>2808</v>
      </c>
      <c r="J1248" s="11" t="s">
        <v>2809</v>
      </c>
      <c r="K1248" s="11" t="s">
        <v>2810</v>
      </c>
      <c r="L1248" s="14" t="s">
        <v>82</v>
      </c>
      <c r="M1248" s="11" t="s">
        <v>2352</v>
      </c>
      <c r="N1248" s="15">
        <v>3.4</v>
      </c>
      <c r="O1248" s="15" t="str">
        <f>VLOOKUP(A1248,Result!A:D,2,FALSE)</f>
        <v>No</v>
      </c>
      <c r="P1248" s="15">
        <f>VLOOKUP(A1248,Result!A:D,4,FALSE)</f>
        <v>3.9500000000000011</v>
      </c>
      <c r="Q1248" s="16">
        <f>VLOOKUP(A1248,Result!A:D,3,FALSE)</f>
        <v>0</v>
      </c>
      <c r="R1248" s="16">
        <f>VLOOKUP(A1248,Result!A:E,5,FALSE)</f>
        <v>0</v>
      </c>
      <c r="S1248" s="28">
        <f>P1248+Q1248+R1248</f>
        <v>3.9500000000000011</v>
      </c>
      <c r="T1248" s="32">
        <f t="shared" si="83"/>
        <v>0</v>
      </c>
      <c r="U1248" s="32">
        <f t="shared" si="84"/>
        <v>2567.5000000000005</v>
      </c>
      <c r="V1248" s="33">
        <f t="shared" si="85"/>
        <v>292.5</v>
      </c>
      <c r="W1248" s="34">
        <f t="shared" si="82"/>
        <v>2860.0000000000005</v>
      </c>
      <c r="X1248" s="10"/>
      <c r="Y1248" s="10"/>
      <c r="Z1248" s="10"/>
      <c r="AA1248" s="10"/>
      <c r="AB1248" s="10"/>
      <c r="AC1248" s="10"/>
      <c r="AD1248" s="10"/>
      <c r="AE1248" s="10"/>
      <c r="AF1248" s="10"/>
      <c r="AG1248" s="10"/>
      <c r="AH1248" s="10"/>
      <c r="AI1248" s="10"/>
    </row>
    <row r="1249" spans="1:35" ht="15" customHeight="1" x14ac:dyDescent="0.25">
      <c r="A1249" s="6">
        <v>780</v>
      </c>
      <c r="B1249" s="11" t="s">
        <v>75</v>
      </c>
      <c r="C1249" s="11" t="s">
        <v>1619</v>
      </c>
      <c r="D1249" s="11" t="s">
        <v>2811</v>
      </c>
      <c r="E1249" s="12">
        <v>12695</v>
      </c>
      <c r="F1249" s="17">
        <v>43941</v>
      </c>
      <c r="G1249" s="12">
        <v>43885</v>
      </c>
      <c r="H1249" s="11" t="s">
        <v>114</v>
      </c>
      <c r="I1249" s="14" t="s">
        <v>2812</v>
      </c>
      <c r="J1249" s="11" t="s">
        <v>2813</v>
      </c>
      <c r="K1249" s="11" t="s">
        <v>2814</v>
      </c>
      <c r="L1249" s="14" t="s">
        <v>82</v>
      </c>
      <c r="M1249" s="11" t="s">
        <v>2815</v>
      </c>
      <c r="N1249" s="15">
        <v>2.06</v>
      </c>
      <c r="O1249" s="15" t="str">
        <f>VLOOKUP(A1249,Result!A:D,2,FALSE)</f>
        <v>No</v>
      </c>
      <c r="P1249" s="15">
        <f>VLOOKUP(A1249,Result!A:D,4,FALSE)</f>
        <v>1.77</v>
      </c>
      <c r="Q1249" s="16">
        <f>VLOOKUP(A1249,Result!A:D,3,FALSE)</f>
        <v>0</v>
      </c>
      <c r="R1249" s="16">
        <f>VLOOKUP(A1249,Result!A:E,5,FALSE)</f>
        <v>0</v>
      </c>
      <c r="S1249" s="28">
        <f>P1249+Q1249+R1249</f>
        <v>1.77</v>
      </c>
      <c r="T1249" s="32">
        <f t="shared" si="83"/>
        <v>0</v>
      </c>
      <c r="U1249" s="32">
        <f t="shared" si="84"/>
        <v>1150.5</v>
      </c>
      <c r="V1249" s="33">
        <f t="shared" si="85"/>
        <v>292.5</v>
      </c>
      <c r="W1249" s="34">
        <f t="shared" si="82"/>
        <v>1443</v>
      </c>
      <c r="X1249" s="10"/>
      <c r="Y1249" s="10"/>
      <c r="Z1249" s="10"/>
      <c r="AA1249" s="10"/>
      <c r="AB1249" s="10"/>
      <c r="AC1249" s="10"/>
      <c r="AD1249" s="10"/>
      <c r="AE1249" s="10"/>
      <c r="AF1249" s="10"/>
      <c r="AG1249" s="10"/>
      <c r="AH1249" s="10"/>
      <c r="AI1249" s="10"/>
    </row>
    <row r="1250" spans="1:35" ht="15" customHeight="1" x14ac:dyDescent="0.25">
      <c r="A1250" s="6">
        <v>781</v>
      </c>
      <c r="B1250" s="11" t="s">
        <v>75</v>
      </c>
      <c r="C1250" s="11" t="s">
        <v>1606</v>
      </c>
      <c r="D1250" s="11" t="s">
        <v>2816</v>
      </c>
      <c r="E1250" s="12">
        <v>11969</v>
      </c>
      <c r="F1250" s="17">
        <v>43971</v>
      </c>
      <c r="G1250" s="12">
        <v>43871</v>
      </c>
      <c r="H1250" s="11" t="s">
        <v>114</v>
      </c>
      <c r="I1250" s="14" t="s">
        <v>2817</v>
      </c>
      <c r="J1250" s="11" t="s">
        <v>80</v>
      </c>
      <c r="K1250" s="11" t="s">
        <v>82</v>
      </c>
      <c r="L1250" s="14" t="s">
        <v>82</v>
      </c>
      <c r="M1250" s="11"/>
      <c r="N1250" s="15">
        <v>2.7</v>
      </c>
      <c r="O1250" s="15" t="str">
        <f>VLOOKUP(A1250,Result!A:D,2,FALSE)</f>
        <v>No</v>
      </c>
      <c r="P1250" s="15">
        <f>VLOOKUP(A1250,Result!A:D,4,FALSE)</f>
        <v>4.4800000000000004</v>
      </c>
      <c r="Q1250" s="16">
        <f>VLOOKUP(A1250,Result!A:D,3,FALSE)</f>
        <v>0</v>
      </c>
      <c r="R1250" s="16">
        <f>VLOOKUP(A1250,Result!A:E,5,FALSE)</f>
        <v>1.1599999999999999</v>
      </c>
      <c r="S1250" s="28">
        <f>P1250+Q1250+R1250</f>
        <v>5.6400000000000006</v>
      </c>
      <c r="T1250" s="32">
        <f t="shared" si="83"/>
        <v>753.99999999999989</v>
      </c>
      <c r="U1250" s="32">
        <f t="shared" si="84"/>
        <v>3666</v>
      </c>
      <c r="V1250" s="33">
        <f t="shared" si="85"/>
        <v>292.5</v>
      </c>
      <c r="W1250" s="34">
        <f t="shared" si="82"/>
        <v>3958.5</v>
      </c>
      <c r="X1250" s="10"/>
      <c r="Y1250" s="10"/>
      <c r="Z1250" s="10"/>
      <c r="AA1250" s="10"/>
      <c r="AB1250" s="10"/>
      <c r="AC1250" s="10"/>
      <c r="AD1250" s="10"/>
      <c r="AE1250" s="10"/>
      <c r="AF1250" s="10"/>
      <c r="AG1250" s="10"/>
      <c r="AH1250" s="10"/>
      <c r="AI1250" s="10"/>
    </row>
    <row r="1251" spans="1:35" ht="15" customHeight="1" x14ac:dyDescent="0.25">
      <c r="A1251" s="6">
        <v>782</v>
      </c>
      <c r="B1251" s="11" t="s">
        <v>75</v>
      </c>
      <c r="C1251" s="11" t="s">
        <v>1606</v>
      </c>
      <c r="D1251" s="11" t="s">
        <v>2818</v>
      </c>
      <c r="E1251" s="12">
        <v>22448</v>
      </c>
      <c r="F1251" s="17">
        <v>43936</v>
      </c>
      <c r="G1251" s="12">
        <v>43871</v>
      </c>
      <c r="H1251" s="11" t="s">
        <v>114</v>
      </c>
      <c r="I1251" s="14" t="s">
        <v>1849</v>
      </c>
      <c r="J1251" s="11" t="s">
        <v>80</v>
      </c>
      <c r="K1251" s="11" t="s">
        <v>82</v>
      </c>
      <c r="L1251" s="14" t="s">
        <v>2819</v>
      </c>
      <c r="M1251" s="11" t="s">
        <v>2820</v>
      </c>
      <c r="N1251" s="15">
        <v>0.81</v>
      </c>
      <c r="O1251" s="15" t="str">
        <f>VLOOKUP(A1251,Result!A:D,2,FALSE)</f>
        <v>No</v>
      </c>
      <c r="P1251" s="15">
        <f>VLOOKUP(A1251,Result!A:D,4,FALSE)</f>
        <v>0.35299999999999998</v>
      </c>
      <c r="Q1251" s="16">
        <f>VLOOKUP(A1251,Result!A:D,3,FALSE)</f>
        <v>0.42599999999999999</v>
      </c>
      <c r="R1251" s="16">
        <f>VLOOKUP(A1251,Result!A:E,5,FALSE)</f>
        <v>0</v>
      </c>
      <c r="S1251" s="28">
        <f>P1251+Q1251+R1251</f>
        <v>0.77899999999999991</v>
      </c>
      <c r="T1251" s="32">
        <f t="shared" si="83"/>
        <v>276.89999999999998</v>
      </c>
      <c r="U1251" s="32">
        <f t="shared" si="84"/>
        <v>506.34999999999991</v>
      </c>
      <c r="V1251" s="33">
        <f t="shared" si="85"/>
        <v>292.5</v>
      </c>
      <c r="W1251" s="34">
        <f t="shared" si="82"/>
        <v>798.84999999999991</v>
      </c>
      <c r="X1251" s="10"/>
      <c r="Y1251" s="10"/>
      <c r="Z1251" s="10"/>
      <c r="AA1251" s="10"/>
      <c r="AB1251" s="10"/>
      <c r="AC1251" s="10"/>
      <c r="AD1251" s="10"/>
      <c r="AE1251" s="10"/>
      <c r="AF1251" s="10"/>
      <c r="AG1251" s="10"/>
      <c r="AH1251" s="10"/>
      <c r="AI1251" s="10"/>
    </row>
    <row r="1252" spans="1:35" ht="15" customHeight="1" x14ac:dyDescent="0.25">
      <c r="A1252" s="6">
        <v>783</v>
      </c>
      <c r="B1252" s="11" t="s">
        <v>75</v>
      </c>
      <c r="C1252" s="11" t="s">
        <v>1606</v>
      </c>
      <c r="D1252" s="11" t="s">
        <v>2821</v>
      </c>
      <c r="E1252" s="12">
        <v>18221</v>
      </c>
      <c r="F1252" s="13">
        <v>43942</v>
      </c>
      <c r="G1252" s="12">
        <v>43885</v>
      </c>
      <c r="H1252" s="11" t="s">
        <v>114</v>
      </c>
      <c r="I1252" s="14" t="s">
        <v>121</v>
      </c>
      <c r="J1252" s="11" t="s">
        <v>80</v>
      </c>
      <c r="K1252" s="11" t="s">
        <v>82</v>
      </c>
      <c r="L1252" s="14" t="s">
        <v>2822</v>
      </c>
      <c r="M1252" s="11" t="s">
        <v>2823</v>
      </c>
      <c r="N1252" s="15">
        <v>0.84</v>
      </c>
      <c r="O1252" s="15" t="str">
        <f>VLOOKUP(A1252,Result!A:D,2,FALSE)</f>
        <v>No</v>
      </c>
      <c r="P1252" s="15">
        <f>VLOOKUP(A1252,Result!A:D,4,FALSE)</f>
        <v>0.307</v>
      </c>
      <c r="Q1252" s="16">
        <f>VLOOKUP(A1252,Result!A:D,3,FALSE)</f>
        <v>6.8000000000000005E-2</v>
      </c>
      <c r="R1252" s="16">
        <f>VLOOKUP(A1252,Result!A:E,5,FALSE)</f>
        <v>0</v>
      </c>
      <c r="S1252" s="28">
        <f>P1252+Q1252+R1252</f>
        <v>0.375</v>
      </c>
      <c r="T1252" s="32">
        <f t="shared" si="83"/>
        <v>44.199999999999996</v>
      </c>
      <c r="U1252" s="32">
        <f t="shared" si="84"/>
        <v>243.75</v>
      </c>
      <c r="V1252" s="33">
        <f t="shared" si="85"/>
        <v>292.5</v>
      </c>
      <c r="W1252" s="34">
        <f t="shared" si="82"/>
        <v>536.25</v>
      </c>
      <c r="X1252" s="10"/>
      <c r="Y1252" s="10"/>
      <c r="Z1252" s="10"/>
      <c r="AA1252" s="10"/>
      <c r="AB1252" s="10"/>
      <c r="AC1252" s="10"/>
      <c r="AD1252" s="10"/>
      <c r="AE1252" s="10"/>
      <c r="AF1252" s="10"/>
      <c r="AG1252" s="10"/>
      <c r="AH1252" s="10"/>
      <c r="AI1252" s="10"/>
    </row>
    <row r="1253" spans="1:35" ht="15" customHeight="1" x14ac:dyDescent="0.25">
      <c r="A1253" s="6">
        <v>784</v>
      </c>
      <c r="B1253" s="11" t="s">
        <v>75</v>
      </c>
      <c r="C1253" s="11" t="s">
        <v>1619</v>
      </c>
      <c r="D1253" s="11" t="s">
        <v>2824</v>
      </c>
      <c r="E1253" s="12">
        <v>30536</v>
      </c>
      <c r="F1253" s="17">
        <v>43948</v>
      </c>
      <c r="G1253" s="12">
        <v>43885</v>
      </c>
      <c r="H1253" s="11" t="s">
        <v>114</v>
      </c>
      <c r="I1253" s="14" t="s">
        <v>2825</v>
      </c>
      <c r="J1253" s="11" t="s">
        <v>2826</v>
      </c>
      <c r="K1253" s="11" t="s">
        <v>82</v>
      </c>
      <c r="L1253" s="14" t="s">
        <v>82</v>
      </c>
      <c r="M1253" s="11" t="s">
        <v>2827</v>
      </c>
      <c r="N1253" s="15">
        <v>0.45</v>
      </c>
      <c r="O1253" s="15" t="str">
        <f>VLOOKUP(A1253,Result!A:D,2,FALSE)</f>
        <v>No</v>
      </c>
      <c r="P1253" s="15">
        <f>VLOOKUP(A1253,Result!A:D,4,FALSE)</f>
        <v>0.61599999999999999</v>
      </c>
      <c r="Q1253" s="16">
        <f>VLOOKUP(A1253,Result!A:D,3,FALSE)</f>
        <v>0</v>
      </c>
      <c r="R1253" s="16">
        <f>VLOOKUP(A1253,Result!A:E,5,FALSE)</f>
        <v>0</v>
      </c>
      <c r="S1253" s="28">
        <f>P1253+Q1253+R1253</f>
        <v>0.61599999999999999</v>
      </c>
      <c r="T1253" s="32">
        <f t="shared" si="83"/>
        <v>0</v>
      </c>
      <c r="U1253" s="32">
        <f t="shared" si="84"/>
        <v>400.4</v>
      </c>
      <c r="V1253" s="33">
        <f t="shared" si="85"/>
        <v>292.5</v>
      </c>
      <c r="W1253" s="34">
        <f t="shared" si="82"/>
        <v>692.9</v>
      </c>
      <c r="X1253" s="10"/>
      <c r="Y1253" s="10"/>
      <c r="Z1253" s="10"/>
      <c r="AA1253" s="10"/>
      <c r="AB1253" s="10"/>
      <c r="AC1253" s="10"/>
      <c r="AD1253" s="10"/>
      <c r="AE1253" s="10"/>
      <c r="AF1253" s="10"/>
      <c r="AG1253" s="10"/>
      <c r="AH1253" s="10"/>
      <c r="AI1253" s="10"/>
    </row>
    <row r="1254" spans="1:35" ht="15" customHeight="1" x14ac:dyDescent="0.25">
      <c r="A1254" s="6">
        <v>785</v>
      </c>
      <c r="B1254" s="11" t="s">
        <v>75</v>
      </c>
      <c r="C1254" s="11" t="s">
        <v>1606</v>
      </c>
      <c r="D1254" s="11" t="s">
        <v>2828</v>
      </c>
      <c r="E1254" s="12">
        <v>22688</v>
      </c>
      <c r="F1254" s="17">
        <v>44007</v>
      </c>
      <c r="G1254" s="12">
        <v>43902</v>
      </c>
      <c r="H1254" s="11" t="s">
        <v>114</v>
      </c>
      <c r="I1254" s="14" t="s">
        <v>115</v>
      </c>
      <c r="J1254" s="11"/>
      <c r="K1254" s="11"/>
      <c r="L1254" s="14"/>
      <c r="M1254" s="11"/>
      <c r="N1254" s="15" t="s">
        <v>85</v>
      </c>
      <c r="O1254" s="15" t="str">
        <f>VLOOKUP(A1254,Result!A:D,2,FALSE)</f>
        <v>No</v>
      </c>
      <c r="P1254" s="15">
        <f>VLOOKUP(A1254,Result!A:D,4,FALSE)</f>
        <v>0</v>
      </c>
      <c r="Q1254" s="16">
        <f>VLOOKUP(A1254,Result!A:D,3,FALSE)</f>
        <v>0</v>
      </c>
      <c r="R1254" s="16">
        <f>VLOOKUP(A1254,Result!A:E,5,FALSE)</f>
        <v>0</v>
      </c>
      <c r="S1254" s="28">
        <f>P1254+Q1254+R1254</f>
        <v>0</v>
      </c>
      <c r="T1254" s="32">
        <f t="shared" si="83"/>
        <v>0</v>
      </c>
      <c r="U1254" s="32">
        <f t="shared" si="84"/>
        <v>0</v>
      </c>
      <c r="V1254" s="33">
        <f t="shared" si="85"/>
        <v>292.5</v>
      </c>
      <c r="W1254" s="34">
        <f t="shared" si="82"/>
        <v>292.5</v>
      </c>
      <c r="X1254" s="10"/>
      <c r="Y1254" s="10"/>
      <c r="Z1254" s="10"/>
      <c r="AA1254" s="10"/>
      <c r="AB1254" s="10"/>
      <c r="AC1254" s="10"/>
      <c r="AD1254" s="10"/>
      <c r="AE1254" s="10"/>
      <c r="AF1254" s="10"/>
      <c r="AG1254" s="10"/>
      <c r="AH1254" s="10"/>
      <c r="AI1254" s="10"/>
    </row>
    <row r="1255" spans="1:35" ht="15" customHeight="1" x14ac:dyDescent="0.25">
      <c r="A1255" s="6">
        <v>786</v>
      </c>
      <c r="B1255" s="11" t="s">
        <v>75</v>
      </c>
      <c r="C1255" s="11" t="s">
        <v>1619</v>
      </c>
      <c r="D1255" s="11" t="s">
        <v>2829</v>
      </c>
      <c r="E1255" s="12">
        <v>18078</v>
      </c>
      <c r="F1255" s="17">
        <v>44008</v>
      </c>
      <c r="G1255" s="12">
        <v>43885</v>
      </c>
      <c r="H1255" s="11" t="s">
        <v>114</v>
      </c>
      <c r="I1255" s="14" t="s">
        <v>2830</v>
      </c>
      <c r="J1255" s="11" t="s">
        <v>80</v>
      </c>
      <c r="K1255" s="11" t="s">
        <v>82</v>
      </c>
      <c r="L1255" s="14" t="s">
        <v>82</v>
      </c>
      <c r="M1255" s="11" t="s">
        <v>139</v>
      </c>
      <c r="N1255" s="15">
        <v>1.79</v>
      </c>
      <c r="O1255" s="15" t="str">
        <f>VLOOKUP(A1255,Result!A:D,2,FALSE)</f>
        <v>No</v>
      </c>
      <c r="P1255" s="15">
        <f>VLOOKUP(A1255,Result!A:D,4,FALSE)</f>
        <v>1.9039999999999999</v>
      </c>
      <c r="Q1255" s="16">
        <f>VLOOKUP(A1255,Result!A:D,3,FALSE)</f>
        <v>0</v>
      </c>
      <c r="R1255" s="16">
        <f>VLOOKUP(A1255,Result!A:E,5,FALSE)</f>
        <v>0.152</v>
      </c>
      <c r="S1255" s="28">
        <f>P1255+Q1255+R1255</f>
        <v>2.056</v>
      </c>
      <c r="T1255" s="32">
        <f t="shared" si="83"/>
        <v>98.799999999999983</v>
      </c>
      <c r="U1255" s="32">
        <f t="shared" si="84"/>
        <v>1336.4</v>
      </c>
      <c r="V1255" s="33">
        <f t="shared" si="85"/>
        <v>292.5</v>
      </c>
      <c r="W1255" s="34">
        <f t="shared" si="82"/>
        <v>1628.9</v>
      </c>
      <c r="X1255" s="10"/>
      <c r="Y1255" s="10"/>
      <c r="Z1255" s="10"/>
      <c r="AA1255" s="10"/>
      <c r="AB1255" s="10"/>
      <c r="AC1255" s="10"/>
      <c r="AD1255" s="10"/>
      <c r="AE1255" s="10"/>
      <c r="AF1255" s="10"/>
      <c r="AG1255" s="10"/>
      <c r="AH1255" s="10"/>
      <c r="AI1255" s="10"/>
    </row>
    <row r="1256" spans="1:35" ht="15" customHeight="1" x14ac:dyDescent="0.25">
      <c r="A1256" s="6">
        <v>787</v>
      </c>
      <c r="B1256" s="11" t="s">
        <v>75</v>
      </c>
      <c r="C1256" s="11" t="s">
        <v>1619</v>
      </c>
      <c r="D1256" s="11" t="s">
        <v>2831</v>
      </c>
      <c r="E1256" s="12">
        <v>19896</v>
      </c>
      <c r="F1256" s="17">
        <v>44027</v>
      </c>
      <c r="G1256" s="12">
        <v>43885</v>
      </c>
      <c r="H1256" s="11" t="s">
        <v>114</v>
      </c>
      <c r="I1256" s="14" t="s">
        <v>2832</v>
      </c>
      <c r="J1256" s="11" t="s">
        <v>2833</v>
      </c>
      <c r="K1256" s="11" t="s">
        <v>2834</v>
      </c>
      <c r="L1256" s="14" t="s">
        <v>2835</v>
      </c>
      <c r="M1256" s="11" t="s">
        <v>2836</v>
      </c>
      <c r="N1256" s="15">
        <v>1.85</v>
      </c>
      <c r="O1256" s="15" t="str">
        <f>VLOOKUP(A1256,Result!A:D,2,FALSE)</f>
        <v>No</v>
      </c>
      <c r="P1256" s="15">
        <f>VLOOKUP(A1256,Result!A:D,4,FALSE)</f>
        <v>1.653</v>
      </c>
      <c r="Q1256" s="16">
        <f>VLOOKUP(A1256,Result!A:D,3,FALSE)</f>
        <v>0.73299999999999998</v>
      </c>
      <c r="R1256" s="16">
        <f>VLOOKUP(A1256,Result!A:E,5,FALSE)</f>
        <v>0</v>
      </c>
      <c r="S1256" s="28">
        <f>P1256+Q1256+R1256</f>
        <v>2.3860000000000001</v>
      </c>
      <c r="T1256" s="32">
        <f t="shared" si="83"/>
        <v>476.44999999999993</v>
      </c>
      <c r="U1256" s="32">
        <f t="shared" si="84"/>
        <v>1550.8999999999999</v>
      </c>
      <c r="V1256" s="33">
        <f t="shared" si="85"/>
        <v>292.5</v>
      </c>
      <c r="W1256" s="34">
        <f t="shared" si="82"/>
        <v>1843.3999999999999</v>
      </c>
      <c r="X1256" s="10"/>
      <c r="Y1256" s="10"/>
      <c r="Z1256" s="10"/>
      <c r="AA1256" s="10"/>
      <c r="AB1256" s="10"/>
      <c r="AC1256" s="10"/>
      <c r="AD1256" s="10"/>
      <c r="AE1256" s="10"/>
      <c r="AF1256" s="10"/>
      <c r="AG1256" s="10"/>
      <c r="AH1256" s="10"/>
      <c r="AI1256" s="10"/>
    </row>
    <row r="1257" spans="1:35" ht="15" customHeight="1" x14ac:dyDescent="0.25">
      <c r="A1257" s="6">
        <v>788</v>
      </c>
      <c r="B1257" s="11" t="s">
        <v>75</v>
      </c>
      <c r="C1257" s="11" t="s">
        <v>1606</v>
      </c>
      <c r="D1257" s="11" t="s">
        <v>2837</v>
      </c>
      <c r="E1257" s="12">
        <v>12732</v>
      </c>
      <c r="F1257" s="17">
        <v>43948</v>
      </c>
      <c r="G1257" s="12">
        <v>43838</v>
      </c>
      <c r="H1257" s="11" t="s">
        <v>78</v>
      </c>
      <c r="I1257" s="14" t="s">
        <v>2838</v>
      </c>
      <c r="J1257" s="11" t="s">
        <v>2839</v>
      </c>
      <c r="K1257" s="11" t="s">
        <v>82</v>
      </c>
      <c r="L1257" s="14" t="s">
        <v>82</v>
      </c>
      <c r="M1257" s="11" t="s">
        <v>2840</v>
      </c>
      <c r="N1257" s="15">
        <v>1.29</v>
      </c>
      <c r="O1257" s="15" t="str">
        <f>VLOOKUP(A1257,Result!A:D,2,FALSE)</f>
        <v>No</v>
      </c>
      <c r="P1257" s="15">
        <f>VLOOKUP(A1257,Result!A:D,4,FALSE)</f>
        <v>0.378</v>
      </c>
      <c r="Q1257" s="16">
        <f>VLOOKUP(A1257,Result!A:D,3,FALSE)</f>
        <v>0</v>
      </c>
      <c r="R1257" s="16">
        <f>VLOOKUP(A1257,Result!A:E,5,FALSE)</f>
        <v>0</v>
      </c>
      <c r="S1257" s="28">
        <f>P1257+Q1257+R1257</f>
        <v>0.378</v>
      </c>
      <c r="T1257" s="32">
        <f t="shared" si="83"/>
        <v>0</v>
      </c>
      <c r="U1257" s="32">
        <f t="shared" si="84"/>
        <v>245.7</v>
      </c>
      <c r="V1257" s="33">
        <f t="shared" si="85"/>
        <v>292.5</v>
      </c>
      <c r="W1257" s="34">
        <f t="shared" si="82"/>
        <v>538.20000000000005</v>
      </c>
      <c r="X1257" s="10"/>
      <c r="Y1257" s="10"/>
      <c r="Z1257" s="10"/>
      <c r="AA1257" s="10"/>
      <c r="AB1257" s="10"/>
      <c r="AC1257" s="10"/>
      <c r="AD1257" s="10"/>
      <c r="AE1257" s="10"/>
      <c r="AF1257" s="10"/>
      <c r="AG1257" s="10"/>
      <c r="AH1257" s="10"/>
      <c r="AI1257" s="10"/>
    </row>
    <row r="1258" spans="1:35" ht="15" customHeight="1" x14ac:dyDescent="0.25">
      <c r="A1258" s="6">
        <v>789</v>
      </c>
      <c r="B1258" s="11" t="s">
        <v>75</v>
      </c>
      <c r="C1258" s="11" t="s">
        <v>1606</v>
      </c>
      <c r="D1258" s="11" t="s">
        <v>2841</v>
      </c>
      <c r="E1258" s="12">
        <v>11943</v>
      </c>
      <c r="F1258" s="17">
        <v>43992</v>
      </c>
      <c r="G1258" s="12">
        <v>43837</v>
      </c>
      <c r="H1258" s="11" t="s">
        <v>78</v>
      </c>
      <c r="I1258" s="14" t="s">
        <v>2842</v>
      </c>
      <c r="J1258" s="11" t="s">
        <v>80</v>
      </c>
      <c r="K1258" s="11" t="s">
        <v>82</v>
      </c>
      <c r="L1258" s="14" t="s">
        <v>82</v>
      </c>
      <c r="M1258" s="11" t="s">
        <v>2843</v>
      </c>
      <c r="N1258" s="15">
        <v>1.05</v>
      </c>
      <c r="O1258" s="15" t="str">
        <f>VLOOKUP(A1258,Result!A:D,2,FALSE)</f>
        <v>No</v>
      </c>
      <c r="P1258" s="15">
        <f>VLOOKUP(A1258,Result!A:D,4,FALSE)</f>
        <v>0.55300000000000005</v>
      </c>
      <c r="Q1258" s="16">
        <f>VLOOKUP(A1258,Result!A:D,3,FALSE)</f>
        <v>0</v>
      </c>
      <c r="R1258" s="16">
        <f>VLOOKUP(A1258,Result!A:E,5,FALSE)</f>
        <v>0</v>
      </c>
      <c r="S1258" s="28">
        <f>P1258+Q1258+R1258</f>
        <v>0.55300000000000005</v>
      </c>
      <c r="T1258" s="32">
        <f t="shared" si="83"/>
        <v>0</v>
      </c>
      <c r="U1258" s="32">
        <f t="shared" si="84"/>
        <v>359.45</v>
      </c>
      <c r="V1258" s="33">
        <f t="shared" si="85"/>
        <v>292.5</v>
      </c>
      <c r="W1258" s="34">
        <f t="shared" si="82"/>
        <v>651.95000000000005</v>
      </c>
      <c r="X1258" s="10"/>
      <c r="Y1258" s="10"/>
      <c r="Z1258" s="10"/>
      <c r="AA1258" s="10"/>
      <c r="AB1258" s="10"/>
      <c r="AC1258" s="10"/>
      <c r="AD1258" s="10"/>
      <c r="AE1258" s="10"/>
      <c r="AF1258" s="10"/>
      <c r="AG1258" s="10"/>
      <c r="AH1258" s="10"/>
      <c r="AI1258" s="10"/>
    </row>
    <row r="1259" spans="1:35" ht="15" customHeight="1" x14ac:dyDescent="0.25">
      <c r="A1259" s="6">
        <v>790</v>
      </c>
      <c r="B1259" s="11" t="s">
        <v>75</v>
      </c>
      <c r="C1259" s="11" t="s">
        <v>1606</v>
      </c>
      <c r="D1259" s="11" t="s">
        <v>2844</v>
      </c>
      <c r="E1259" s="12">
        <v>22802</v>
      </c>
      <c r="F1259" s="13">
        <v>43971</v>
      </c>
      <c r="G1259" s="12">
        <v>43838</v>
      </c>
      <c r="H1259" s="11" t="s">
        <v>78</v>
      </c>
      <c r="I1259" s="14" t="s">
        <v>2845</v>
      </c>
      <c r="J1259" s="11" t="s">
        <v>80</v>
      </c>
      <c r="K1259" s="11" t="s">
        <v>82</v>
      </c>
      <c r="L1259" s="14" t="s">
        <v>82</v>
      </c>
      <c r="M1259" s="11" t="s">
        <v>2846</v>
      </c>
      <c r="N1259" s="15">
        <v>0.77</v>
      </c>
      <c r="O1259" s="15" t="str">
        <f>VLOOKUP(A1259,Result!A:D,2,FALSE)</f>
        <v>No</v>
      </c>
      <c r="P1259" s="15">
        <f>VLOOKUP(A1259,Result!A:D,4,FALSE)</f>
        <v>1.147</v>
      </c>
      <c r="Q1259" s="16">
        <f>VLOOKUP(A1259,Result!A:D,3,FALSE)</f>
        <v>0</v>
      </c>
      <c r="R1259" s="16">
        <f>VLOOKUP(A1259,Result!A:E,5,FALSE)</f>
        <v>0</v>
      </c>
      <c r="S1259" s="28">
        <f>P1259+Q1259+R1259</f>
        <v>1.147</v>
      </c>
      <c r="T1259" s="32">
        <f t="shared" si="83"/>
        <v>0</v>
      </c>
      <c r="U1259" s="32">
        <f t="shared" si="84"/>
        <v>745.55000000000007</v>
      </c>
      <c r="V1259" s="33">
        <f t="shared" si="85"/>
        <v>292.5</v>
      </c>
      <c r="W1259" s="34">
        <f t="shared" si="82"/>
        <v>1038.0500000000002</v>
      </c>
      <c r="X1259" s="10"/>
      <c r="Y1259" s="10"/>
      <c r="Z1259" s="10"/>
      <c r="AA1259" s="10"/>
      <c r="AB1259" s="10"/>
      <c r="AC1259" s="10"/>
      <c r="AD1259" s="10"/>
      <c r="AE1259" s="10"/>
      <c r="AF1259" s="10"/>
      <c r="AG1259" s="10"/>
      <c r="AH1259" s="10"/>
      <c r="AI1259" s="10"/>
    </row>
    <row r="1260" spans="1:35" ht="15" customHeight="1" x14ac:dyDescent="0.25">
      <c r="A1260" s="6">
        <v>791</v>
      </c>
      <c r="B1260" s="11" t="s">
        <v>75</v>
      </c>
      <c r="C1260" s="11" t="s">
        <v>1606</v>
      </c>
      <c r="D1260" s="11" t="s">
        <v>2847</v>
      </c>
      <c r="E1260" s="12">
        <v>22361</v>
      </c>
      <c r="F1260" s="17">
        <v>43964</v>
      </c>
      <c r="G1260" s="12">
        <v>43885</v>
      </c>
      <c r="H1260" s="11" t="s">
        <v>114</v>
      </c>
      <c r="I1260" s="14" t="s">
        <v>2848</v>
      </c>
      <c r="J1260" s="11" t="s">
        <v>2849</v>
      </c>
      <c r="K1260" s="11" t="s">
        <v>2850</v>
      </c>
      <c r="L1260" s="14" t="s">
        <v>2851</v>
      </c>
      <c r="M1260" s="11"/>
      <c r="N1260" s="15">
        <v>2.75</v>
      </c>
      <c r="O1260" s="15" t="str">
        <f>VLOOKUP(A1260,Result!A:D,2,FALSE)</f>
        <v>No</v>
      </c>
      <c r="P1260" s="15">
        <f>VLOOKUP(A1260,Result!A:D,4,FALSE)</f>
        <v>2.3580000000000001</v>
      </c>
      <c r="Q1260" s="16">
        <f>VLOOKUP(A1260,Result!A:D,3,FALSE)</f>
        <v>0.61199999999999999</v>
      </c>
      <c r="R1260" s="16">
        <f>VLOOKUP(A1260,Result!A:E,5,FALSE)</f>
        <v>0</v>
      </c>
      <c r="S1260" s="28">
        <f>P1260+Q1260+R1260</f>
        <v>2.97</v>
      </c>
      <c r="T1260" s="32">
        <f t="shared" si="83"/>
        <v>397.8</v>
      </c>
      <c r="U1260" s="32">
        <f t="shared" si="84"/>
        <v>1930.5</v>
      </c>
      <c r="V1260" s="33">
        <f t="shared" si="85"/>
        <v>292.5</v>
      </c>
      <c r="W1260" s="34">
        <f t="shared" si="82"/>
        <v>2223</v>
      </c>
      <c r="X1260" s="10"/>
      <c r="Y1260" s="10"/>
      <c r="Z1260" s="10"/>
      <c r="AA1260" s="10"/>
      <c r="AB1260" s="10"/>
      <c r="AC1260" s="10"/>
      <c r="AD1260" s="10"/>
      <c r="AE1260" s="10"/>
      <c r="AF1260" s="10"/>
      <c r="AG1260" s="10"/>
      <c r="AH1260" s="10"/>
      <c r="AI1260" s="10"/>
    </row>
    <row r="1261" spans="1:35" ht="15" customHeight="1" x14ac:dyDescent="0.25">
      <c r="A1261" s="6">
        <v>792</v>
      </c>
      <c r="B1261" s="11" t="s">
        <v>75</v>
      </c>
      <c r="C1261" s="11" t="s">
        <v>1606</v>
      </c>
      <c r="D1261" s="11" t="s">
        <v>2852</v>
      </c>
      <c r="E1261" s="12">
        <v>20382</v>
      </c>
      <c r="F1261" s="17">
        <v>44001</v>
      </c>
      <c r="G1261" s="11"/>
      <c r="H1261" s="18"/>
      <c r="I1261" s="14"/>
      <c r="J1261" s="11"/>
      <c r="K1261" s="11"/>
      <c r="L1261" s="14"/>
      <c r="M1261" s="11"/>
      <c r="N1261" s="15" t="s">
        <v>85</v>
      </c>
      <c r="O1261" s="15" t="str">
        <f>VLOOKUP(A1261,Result!A:D,2,FALSE)</f>
        <v>No</v>
      </c>
      <c r="P1261" s="15">
        <f>VLOOKUP(A1261,Result!A:D,4,FALSE)</f>
        <v>0</v>
      </c>
      <c r="Q1261" s="16">
        <f>VLOOKUP(A1261,Result!A:D,3,FALSE)</f>
        <v>0</v>
      </c>
      <c r="R1261" s="16">
        <f>VLOOKUP(A1261,Result!A:E,5,FALSE)</f>
        <v>0</v>
      </c>
      <c r="S1261" s="28">
        <f>P1261+Q1261+R1261</f>
        <v>0</v>
      </c>
      <c r="T1261" s="32">
        <f t="shared" si="83"/>
        <v>0</v>
      </c>
      <c r="U1261" s="32">
        <f t="shared" si="84"/>
        <v>0</v>
      </c>
      <c r="V1261" s="33">
        <f t="shared" si="85"/>
        <v>292.5</v>
      </c>
      <c r="W1261" s="34">
        <f t="shared" si="82"/>
        <v>292.5</v>
      </c>
      <c r="X1261" s="10"/>
      <c r="Y1261" s="10"/>
      <c r="Z1261" s="10"/>
      <c r="AA1261" s="10"/>
      <c r="AB1261" s="10"/>
      <c r="AC1261" s="10"/>
      <c r="AD1261" s="10"/>
      <c r="AE1261" s="10"/>
      <c r="AF1261" s="10"/>
      <c r="AG1261" s="10"/>
      <c r="AH1261" s="10"/>
      <c r="AI1261" s="10"/>
    </row>
    <row r="1262" spans="1:35" ht="15" customHeight="1" x14ac:dyDescent="0.25">
      <c r="A1262" s="6">
        <v>793</v>
      </c>
      <c r="B1262" s="11" t="s">
        <v>75</v>
      </c>
      <c r="C1262" s="11" t="s">
        <v>1619</v>
      </c>
      <c r="D1262" s="11" t="s">
        <v>2853</v>
      </c>
      <c r="E1262" s="12">
        <v>24330</v>
      </c>
      <c r="F1262" s="12">
        <v>44014</v>
      </c>
      <c r="G1262" s="12">
        <v>43885</v>
      </c>
      <c r="H1262" s="11" t="s">
        <v>114</v>
      </c>
      <c r="I1262" s="14" t="s">
        <v>2854</v>
      </c>
      <c r="J1262" s="11" t="s">
        <v>80</v>
      </c>
      <c r="K1262" s="11" t="s">
        <v>82</v>
      </c>
      <c r="L1262" s="14" t="s">
        <v>82</v>
      </c>
      <c r="M1262" s="11" t="s">
        <v>94</v>
      </c>
      <c r="N1262" s="15">
        <v>2.11</v>
      </c>
      <c r="O1262" s="15" t="str">
        <f>VLOOKUP(A1262,Result!A:D,2,FALSE)</f>
        <v>No</v>
      </c>
      <c r="P1262" s="15">
        <f>VLOOKUP(A1262,Result!A:D,4,FALSE)</f>
        <v>2.8029999999999999</v>
      </c>
      <c r="Q1262" s="16">
        <f>VLOOKUP(A1262,Result!A:D,3,FALSE)</f>
        <v>0</v>
      </c>
      <c r="R1262" s="16">
        <f>VLOOKUP(A1262,Result!A:E,5,FALSE)</f>
        <v>0</v>
      </c>
      <c r="S1262" s="28">
        <f>P1262+Q1262+R1262</f>
        <v>2.8029999999999999</v>
      </c>
      <c r="T1262" s="32">
        <f t="shared" si="83"/>
        <v>0</v>
      </c>
      <c r="U1262" s="32">
        <f t="shared" si="84"/>
        <v>1821.9499999999998</v>
      </c>
      <c r="V1262" s="33">
        <f t="shared" si="85"/>
        <v>292.5</v>
      </c>
      <c r="W1262" s="34">
        <f t="shared" si="82"/>
        <v>2114.4499999999998</v>
      </c>
      <c r="X1262" s="10"/>
      <c r="Y1262" s="10"/>
      <c r="Z1262" s="10"/>
      <c r="AA1262" s="10"/>
      <c r="AB1262" s="10"/>
      <c r="AC1262" s="10"/>
      <c r="AD1262" s="10"/>
      <c r="AE1262" s="10"/>
      <c r="AF1262" s="10"/>
      <c r="AG1262" s="10"/>
      <c r="AH1262" s="10"/>
      <c r="AI1262" s="10"/>
    </row>
    <row r="1263" spans="1:35" ht="15" customHeight="1" x14ac:dyDescent="0.25">
      <c r="A1263" s="6">
        <v>794</v>
      </c>
      <c r="B1263" s="11" t="s">
        <v>75</v>
      </c>
      <c r="C1263" s="11" t="s">
        <v>1606</v>
      </c>
      <c r="D1263" s="11" t="s">
        <v>2855</v>
      </c>
      <c r="E1263" s="12">
        <v>12327</v>
      </c>
      <c r="F1263" s="13">
        <v>44025</v>
      </c>
      <c r="G1263" s="12">
        <v>43838</v>
      </c>
      <c r="H1263" s="11" t="s">
        <v>78</v>
      </c>
      <c r="I1263" s="14" t="s">
        <v>2856</v>
      </c>
      <c r="J1263" s="11" t="s">
        <v>80</v>
      </c>
      <c r="K1263" s="11"/>
      <c r="L1263" s="14"/>
      <c r="M1263" s="11"/>
      <c r="N1263" s="15">
        <v>1.08</v>
      </c>
      <c r="O1263" s="15" t="str">
        <f>VLOOKUP(A1263,Result!A:D,2,FALSE)</f>
        <v>No</v>
      </c>
      <c r="P1263" s="15">
        <f>VLOOKUP(A1263,Result!A:D,4,FALSE)</f>
        <v>0.58699999999999997</v>
      </c>
      <c r="Q1263" s="16">
        <f>VLOOKUP(A1263,Result!A:D,3,FALSE)</f>
        <v>0</v>
      </c>
      <c r="R1263" s="16">
        <f>VLOOKUP(A1263,Result!A:E,5,FALSE)</f>
        <v>0</v>
      </c>
      <c r="S1263" s="28">
        <f>P1263+Q1263+R1263</f>
        <v>0.58699999999999997</v>
      </c>
      <c r="T1263" s="32">
        <f t="shared" si="83"/>
        <v>0</v>
      </c>
      <c r="U1263" s="32">
        <f t="shared" si="84"/>
        <v>381.55</v>
      </c>
      <c r="V1263" s="33">
        <f t="shared" si="85"/>
        <v>292.5</v>
      </c>
      <c r="W1263" s="34">
        <f t="shared" si="82"/>
        <v>674.05</v>
      </c>
      <c r="X1263" s="10"/>
      <c r="Y1263" s="10"/>
      <c r="Z1263" s="10"/>
      <c r="AA1263" s="10"/>
      <c r="AB1263" s="10"/>
      <c r="AC1263" s="10"/>
      <c r="AD1263" s="10"/>
      <c r="AE1263" s="10"/>
      <c r="AF1263" s="10"/>
      <c r="AG1263" s="10"/>
      <c r="AH1263" s="10"/>
      <c r="AI1263" s="10"/>
    </row>
    <row r="1264" spans="1:35" ht="15" customHeight="1" x14ac:dyDescent="0.25">
      <c r="A1264" s="6">
        <v>795</v>
      </c>
      <c r="B1264" s="11" t="s">
        <v>75</v>
      </c>
      <c r="C1264" s="11" t="s">
        <v>1606</v>
      </c>
      <c r="D1264" s="11" t="s">
        <v>2857</v>
      </c>
      <c r="E1264" s="12">
        <v>30720</v>
      </c>
      <c r="F1264" s="19"/>
      <c r="G1264" s="12">
        <v>43885</v>
      </c>
      <c r="H1264" s="11" t="s">
        <v>114</v>
      </c>
      <c r="I1264" s="14" t="s">
        <v>2858</v>
      </c>
      <c r="J1264" s="11" t="s">
        <v>2859</v>
      </c>
      <c r="K1264" s="11" t="s">
        <v>82</v>
      </c>
      <c r="L1264" s="14" t="s">
        <v>2860</v>
      </c>
      <c r="M1264" s="11" t="s">
        <v>2861</v>
      </c>
      <c r="N1264" s="15">
        <v>1.1599999999999999</v>
      </c>
      <c r="O1264" s="15" t="str">
        <f>VLOOKUP(A1264,Result!A:D,2,FALSE)</f>
        <v>No</v>
      </c>
      <c r="P1264" s="15">
        <f>VLOOKUP(A1264,Result!A:D,4,FALSE)</f>
        <v>0.35299999999999998</v>
      </c>
      <c r="Q1264" s="16">
        <f>VLOOKUP(A1264,Result!A:D,3,FALSE)</f>
        <v>0.63</v>
      </c>
      <c r="R1264" s="16">
        <f>VLOOKUP(A1264,Result!A:E,5,FALSE)</f>
        <v>0</v>
      </c>
      <c r="S1264" s="28">
        <f>P1264+Q1264+R1264</f>
        <v>0.98299999999999998</v>
      </c>
      <c r="T1264" s="32">
        <f t="shared" si="83"/>
        <v>409.5</v>
      </c>
      <c r="U1264" s="32">
        <f t="shared" si="84"/>
        <v>638.94999999999993</v>
      </c>
      <c r="V1264" s="33">
        <f t="shared" si="85"/>
        <v>292.5</v>
      </c>
      <c r="W1264" s="34">
        <f t="shared" si="82"/>
        <v>931.44999999999993</v>
      </c>
      <c r="X1264" s="10"/>
      <c r="Y1264" s="10"/>
      <c r="Z1264" s="10"/>
      <c r="AA1264" s="10"/>
      <c r="AB1264" s="10"/>
      <c r="AC1264" s="10"/>
      <c r="AD1264" s="10"/>
      <c r="AE1264" s="10"/>
      <c r="AF1264" s="10"/>
      <c r="AG1264" s="10"/>
      <c r="AH1264" s="10"/>
      <c r="AI1264" s="10"/>
    </row>
    <row r="1265" spans="1:35" ht="15" customHeight="1" x14ac:dyDescent="0.25">
      <c r="A1265" s="6">
        <v>796</v>
      </c>
      <c r="B1265" s="11" t="s">
        <v>75</v>
      </c>
      <c r="C1265" s="11" t="s">
        <v>1606</v>
      </c>
      <c r="D1265" s="11" t="s">
        <v>2862</v>
      </c>
      <c r="E1265" s="12">
        <v>17727</v>
      </c>
      <c r="F1265" s="13">
        <v>43987</v>
      </c>
      <c r="G1265" s="12">
        <v>43885</v>
      </c>
      <c r="H1265" s="11" t="s">
        <v>114</v>
      </c>
      <c r="I1265" s="14" t="s">
        <v>97</v>
      </c>
      <c r="J1265" s="11" t="s">
        <v>97</v>
      </c>
      <c r="K1265" s="11" t="s">
        <v>82</v>
      </c>
      <c r="L1265" s="14" t="s">
        <v>2863</v>
      </c>
      <c r="M1265" s="11" t="s">
        <v>2642</v>
      </c>
      <c r="N1265" s="15">
        <v>0.55000000000000004</v>
      </c>
      <c r="O1265" s="15" t="str">
        <f>VLOOKUP(A1265,Result!A:D,2,FALSE)</f>
        <v>No</v>
      </c>
      <c r="P1265" s="15">
        <f>VLOOKUP(A1265,Result!A:D,4,FALSE)</f>
        <v>0</v>
      </c>
      <c r="Q1265" s="16">
        <f>VLOOKUP(A1265,Result!A:D,3,FALSE)</f>
        <v>1.29</v>
      </c>
      <c r="R1265" s="16">
        <f>VLOOKUP(A1265,Result!A:E,5,FALSE)</f>
        <v>0</v>
      </c>
      <c r="S1265" s="28">
        <f>P1265+Q1265+R1265</f>
        <v>1.29</v>
      </c>
      <c r="T1265" s="32">
        <f t="shared" si="83"/>
        <v>838.5</v>
      </c>
      <c r="U1265" s="32">
        <f t="shared" si="84"/>
        <v>838.5</v>
      </c>
      <c r="V1265" s="33">
        <f t="shared" si="85"/>
        <v>292.5</v>
      </c>
      <c r="W1265" s="34">
        <f t="shared" si="82"/>
        <v>1131</v>
      </c>
      <c r="X1265" s="10"/>
      <c r="Y1265" s="10"/>
      <c r="Z1265" s="10"/>
      <c r="AA1265" s="10"/>
      <c r="AB1265" s="10"/>
      <c r="AC1265" s="10"/>
      <c r="AD1265" s="10"/>
      <c r="AE1265" s="10"/>
      <c r="AF1265" s="10"/>
      <c r="AG1265" s="10"/>
      <c r="AH1265" s="10"/>
      <c r="AI1265" s="10"/>
    </row>
    <row r="1266" spans="1:35" ht="15" customHeight="1" x14ac:dyDescent="0.25">
      <c r="A1266" s="6">
        <v>797</v>
      </c>
      <c r="B1266" s="11" t="s">
        <v>75</v>
      </c>
      <c r="C1266" s="11" t="s">
        <v>1606</v>
      </c>
      <c r="D1266" s="11" t="s">
        <v>2864</v>
      </c>
      <c r="E1266" s="12">
        <v>17595</v>
      </c>
      <c r="F1266" s="13">
        <v>43959</v>
      </c>
      <c r="G1266" s="12">
        <v>43871</v>
      </c>
      <c r="H1266" s="11" t="s">
        <v>114</v>
      </c>
      <c r="I1266" s="14" t="s">
        <v>2865</v>
      </c>
      <c r="J1266" s="11" t="s">
        <v>2866</v>
      </c>
      <c r="K1266" s="11" t="s">
        <v>2867</v>
      </c>
      <c r="L1266" s="14" t="s">
        <v>82</v>
      </c>
      <c r="M1266" s="11" t="s">
        <v>2791</v>
      </c>
      <c r="N1266" s="15">
        <v>1.23</v>
      </c>
      <c r="O1266" s="15" t="str">
        <f>VLOOKUP(A1266,Result!A:D,2,FALSE)</f>
        <v>No</v>
      </c>
      <c r="P1266" s="15">
        <f>VLOOKUP(A1266,Result!A:D,4,FALSE)</f>
        <v>1.63</v>
      </c>
      <c r="Q1266" s="16">
        <f>VLOOKUP(A1266,Result!A:D,3,FALSE)</f>
        <v>0</v>
      </c>
      <c r="R1266" s="16">
        <f>VLOOKUP(A1266,Result!A:E,5,FALSE)</f>
        <v>0</v>
      </c>
      <c r="S1266" s="28">
        <f>P1266+Q1266+R1266</f>
        <v>1.63</v>
      </c>
      <c r="T1266" s="32">
        <f t="shared" si="83"/>
        <v>0</v>
      </c>
      <c r="U1266" s="32">
        <f t="shared" si="84"/>
        <v>1059.4999999999998</v>
      </c>
      <c r="V1266" s="33">
        <f t="shared" si="85"/>
        <v>292.5</v>
      </c>
      <c r="W1266" s="34">
        <f t="shared" si="82"/>
        <v>1351.9999999999998</v>
      </c>
      <c r="X1266" s="10"/>
      <c r="Y1266" s="10"/>
      <c r="Z1266" s="10"/>
      <c r="AA1266" s="10"/>
      <c r="AB1266" s="10"/>
      <c r="AC1266" s="10"/>
      <c r="AD1266" s="10"/>
      <c r="AE1266" s="10"/>
      <c r="AF1266" s="10"/>
      <c r="AG1266" s="10"/>
      <c r="AH1266" s="10"/>
      <c r="AI1266" s="10"/>
    </row>
    <row r="1267" spans="1:35" ht="15" customHeight="1" x14ac:dyDescent="0.25">
      <c r="A1267" s="6">
        <v>798</v>
      </c>
      <c r="B1267" s="11" t="s">
        <v>75</v>
      </c>
      <c r="C1267" s="11" t="s">
        <v>1606</v>
      </c>
      <c r="D1267" s="11" t="s">
        <v>2868</v>
      </c>
      <c r="E1267" s="12">
        <v>15124</v>
      </c>
      <c r="F1267" s="17">
        <v>43969</v>
      </c>
      <c r="G1267" s="12">
        <v>43885</v>
      </c>
      <c r="H1267" s="11" t="s">
        <v>114</v>
      </c>
      <c r="I1267" s="14" t="s">
        <v>2869</v>
      </c>
      <c r="J1267" s="11" t="s">
        <v>2870</v>
      </c>
      <c r="K1267" s="11" t="s">
        <v>2871</v>
      </c>
      <c r="L1267" s="14" t="s">
        <v>2872</v>
      </c>
      <c r="M1267" s="11" t="s">
        <v>2873</v>
      </c>
      <c r="N1267" s="15">
        <v>1.41</v>
      </c>
      <c r="O1267" s="15" t="str">
        <f>VLOOKUP(A1267,Result!A:D,2,FALSE)</f>
        <v>No</v>
      </c>
      <c r="P1267" s="15">
        <f>VLOOKUP(A1267,Result!A:D,4,FALSE)</f>
        <v>1.232</v>
      </c>
      <c r="Q1267" s="16">
        <f>VLOOKUP(A1267,Result!A:D,3,FALSE)</f>
        <v>0.214</v>
      </c>
      <c r="R1267" s="16">
        <f>VLOOKUP(A1267,Result!A:E,5,FALSE)</f>
        <v>0</v>
      </c>
      <c r="S1267" s="28">
        <f>P1267+Q1267+R1267</f>
        <v>1.446</v>
      </c>
      <c r="T1267" s="32">
        <f t="shared" si="83"/>
        <v>139.1</v>
      </c>
      <c r="U1267" s="32">
        <f t="shared" si="84"/>
        <v>939.89999999999986</v>
      </c>
      <c r="V1267" s="33">
        <f t="shared" si="85"/>
        <v>292.5</v>
      </c>
      <c r="W1267" s="34">
        <f t="shared" si="82"/>
        <v>1232.3999999999999</v>
      </c>
      <c r="X1267" s="10"/>
      <c r="Y1267" s="10"/>
      <c r="Z1267" s="10"/>
      <c r="AA1267" s="10"/>
      <c r="AB1267" s="10"/>
      <c r="AC1267" s="10"/>
      <c r="AD1267" s="10"/>
      <c r="AE1267" s="10"/>
      <c r="AF1267" s="10"/>
      <c r="AG1267" s="10"/>
      <c r="AH1267" s="10"/>
      <c r="AI1267" s="10"/>
    </row>
    <row r="1268" spans="1:35" ht="15" customHeight="1" x14ac:dyDescent="0.25">
      <c r="A1268" s="6">
        <v>799</v>
      </c>
      <c r="B1268" s="11" t="s">
        <v>75</v>
      </c>
      <c r="C1268" s="11" t="s">
        <v>1606</v>
      </c>
      <c r="D1268" s="11" t="s">
        <v>2874</v>
      </c>
      <c r="E1268" s="12">
        <v>16863</v>
      </c>
      <c r="F1268" s="13">
        <v>43969</v>
      </c>
      <c r="G1268" s="12">
        <v>43885</v>
      </c>
      <c r="H1268" s="11" t="s">
        <v>114</v>
      </c>
      <c r="I1268" s="14" t="s">
        <v>2045</v>
      </c>
      <c r="J1268" s="11" t="s">
        <v>97</v>
      </c>
      <c r="K1268" s="11" t="s">
        <v>2875</v>
      </c>
      <c r="L1268" s="14" t="s">
        <v>2876</v>
      </c>
      <c r="M1268" s="11"/>
      <c r="N1268" s="15">
        <v>1.1200000000000001</v>
      </c>
      <c r="O1268" s="15" t="str">
        <f>VLOOKUP(A1268,Result!A:D,2,FALSE)</f>
        <v>No</v>
      </c>
      <c r="P1268" s="15">
        <f>VLOOKUP(A1268,Result!A:D,4,FALSE)</f>
        <v>0.36799999999999999</v>
      </c>
      <c r="Q1268" s="16">
        <f>VLOOKUP(A1268,Result!A:D,3,FALSE)</f>
        <v>1.3140000000000001</v>
      </c>
      <c r="R1268" s="16">
        <f>VLOOKUP(A1268,Result!A:E,5,FALSE)</f>
        <v>0</v>
      </c>
      <c r="S1268" s="28">
        <f>P1268+Q1268+R1268</f>
        <v>1.6819999999999999</v>
      </c>
      <c r="T1268" s="32">
        <f t="shared" si="83"/>
        <v>854.09999999999991</v>
      </c>
      <c r="U1268" s="32">
        <f t="shared" si="84"/>
        <v>1093.3</v>
      </c>
      <c r="V1268" s="33">
        <f t="shared" si="85"/>
        <v>292.5</v>
      </c>
      <c r="W1268" s="34">
        <f t="shared" si="82"/>
        <v>1385.8</v>
      </c>
      <c r="X1268" s="10"/>
      <c r="Y1268" s="10"/>
      <c r="Z1268" s="10"/>
      <c r="AA1268" s="10"/>
      <c r="AB1268" s="10"/>
      <c r="AC1268" s="10"/>
      <c r="AD1268" s="10"/>
      <c r="AE1268" s="10"/>
      <c r="AF1268" s="10"/>
      <c r="AG1268" s="10"/>
      <c r="AH1268" s="10"/>
      <c r="AI1268" s="10"/>
    </row>
    <row r="1269" spans="1:35" ht="15" customHeight="1" x14ac:dyDescent="0.25">
      <c r="A1269" s="6">
        <v>800</v>
      </c>
      <c r="B1269" s="11" t="s">
        <v>75</v>
      </c>
      <c r="C1269" s="11" t="s">
        <v>1606</v>
      </c>
      <c r="D1269" s="11" t="s">
        <v>2877</v>
      </c>
      <c r="E1269" s="12">
        <v>16893</v>
      </c>
      <c r="F1269" s="17">
        <v>43942</v>
      </c>
      <c r="G1269" s="12">
        <v>43885</v>
      </c>
      <c r="H1269" s="11" t="s">
        <v>114</v>
      </c>
      <c r="I1269" s="14" t="s">
        <v>2398</v>
      </c>
      <c r="J1269" s="11" t="s">
        <v>80</v>
      </c>
      <c r="K1269" s="11" t="s">
        <v>2878</v>
      </c>
      <c r="L1269" s="14" t="s">
        <v>82</v>
      </c>
      <c r="M1269" s="11" t="s">
        <v>137</v>
      </c>
      <c r="N1269" s="15">
        <v>0.88</v>
      </c>
      <c r="O1269" s="15" t="str">
        <f>VLOOKUP(A1269,Result!A:D,2,FALSE)</f>
        <v>No</v>
      </c>
      <c r="P1269" s="15">
        <f>VLOOKUP(A1269,Result!A:D,4,FALSE)</f>
        <v>0.64</v>
      </c>
      <c r="Q1269" s="16">
        <f>VLOOKUP(A1269,Result!A:D,3,FALSE)</f>
        <v>0</v>
      </c>
      <c r="R1269" s="16">
        <f>VLOOKUP(A1269,Result!A:E,5,FALSE)</f>
        <v>0</v>
      </c>
      <c r="S1269" s="28">
        <f>P1269+Q1269+R1269</f>
        <v>0.64</v>
      </c>
      <c r="T1269" s="32">
        <f t="shared" si="83"/>
        <v>0</v>
      </c>
      <c r="U1269" s="32">
        <f t="shared" si="84"/>
        <v>416</v>
      </c>
      <c r="V1269" s="33">
        <f t="shared" si="85"/>
        <v>292.5</v>
      </c>
      <c r="W1269" s="34">
        <f t="shared" si="82"/>
        <v>708.5</v>
      </c>
      <c r="X1269" s="10"/>
      <c r="Y1269" s="10"/>
      <c r="Z1269" s="10"/>
      <c r="AA1269" s="10"/>
      <c r="AB1269" s="10"/>
      <c r="AC1269" s="10"/>
      <c r="AD1269" s="10"/>
      <c r="AE1269" s="10"/>
      <c r="AF1269" s="10"/>
      <c r="AG1269" s="10"/>
      <c r="AH1269" s="10"/>
      <c r="AI1269" s="10"/>
    </row>
    <row r="1270" spans="1:35" ht="15" customHeight="1" x14ac:dyDescent="0.25">
      <c r="A1270" s="6">
        <v>801</v>
      </c>
      <c r="B1270" s="11" t="s">
        <v>75</v>
      </c>
      <c r="C1270" s="11" t="s">
        <v>1606</v>
      </c>
      <c r="D1270" s="11" t="s">
        <v>2879</v>
      </c>
      <c r="E1270" s="12">
        <v>19481</v>
      </c>
      <c r="F1270" s="17">
        <v>44036</v>
      </c>
      <c r="G1270" s="12">
        <v>43885</v>
      </c>
      <c r="H1270" s="11" t="s">
        <v>114</v>
      </c>
      <c r="I1270" s="14" t="s">
        <v>2880</v>
      </c>
      <c r="J1270" s="11" t="s">
        <v>80</v>
      </c>
      <c r="K1270" s="11" t="s">
        <v>2881</v>
      </c>
      <c r="L1270" s="14" t="s">
        <v>82</v>
      </c>
      <c r="M1270" s="11"/>
      <c r="N1270" s="15">
        <v>0.74</v>
      </c>
      <c r="O1270" s="15" t="str">
        <f>VLOOKUP(A1270,Result!A:D,2,FALSE)</f>
        <v>No</v>
      </c>
      <c r="P1270" s="15">
        <f>VLOOKUP(A1270,Result!A:D,4,FALSE)</f>
        <v>0.65599999999999992</v>
      </c>
      <c r="Q1270" s="16">
        <f>VLOOKUP(A1270,Result!A:D,3,FALSE)</f>
        <v>0</v>
      </c>
      <c r="R1270" s="16">
        <f>VLOOKUP(A1270,Result!A:E,5,FALSE)</f>
        <v>0</v>
      </c>
      <c r="S1270" s="28">
        <f>P1270+Q1270+R1270</f>
        <v>0.65599999999999992</v>
      </c>
      <c r="T1270" s="32">
        <f t="shared" si="83"/>
        <v>0</v>
      </c>
      <c r="U1270" s="32">
        <f t="shared" si="84"/>
        <v>426.39999999999992</v>
      </c>
      <c r="V1270" s="33">
        <f t="shared" si="85"/>
        <v>292.5</v>
      </c>
      <c r="W1270" s="34">
        <f t="shared" si="82"/>
        <v>718.89999999999986</v>
      </c>
      <c r="X1270" s="10"/>
      <c r="Y1270" s="10"/>
      <c r="Z1270" s="10"/>
      <c r="AA1270" s="10"/>
      <c r="AB1270" s="10"/>
      <c r="AC1270" s="10"/>
      <c r="AD1270" s="10"/>
      <c r="AE1270" s="10"/>
      <c r="AF1270" s="10"/>
      <c r="AG1270" s="10"/>
      <c r="AH1270" s="10"/>
      <c r="AI1270" s="10"/>
    </row>
    <row r="1271" spans="1:35" ht="15" customHeight="1" x14ac:dyDescent="0.25">
      <c r="A1271" s="6">
        <v>802</v>
      </c>
      <c r="B1271" s="11" t="s">
        <v>75</v>
      </c>
      <c r="C1271" s="11" t="s">
        <v>1606</v>
      </c>
      <c r="D1271" s="11" t="s">
        <v>2882</v>
      </c>
      <c r="E1271" s="12">
        <v>20844</v>
      </c>
      <c r="F1271" s="17">
        <v>43979</v>
      </c>
      <c r="G1271" s="12">
        <v>43859</v>
      </c>
      <c r="H1271" s="11" t="s">
        <v>78</v>
      </c>
      <c r="I1271" s="14" t="s">
        <v>2883</v>
      </c>
      <c r="J1271" s="11" t="s">
        <v>2884</v>
      </c>
      <c r="K1271" s="11" t="s">
        <v>82</v>
      </c>
      <c r="L1271" s="14" t="s">
        <v>82</v>
      </c>
      <c r="M1271" s="11" t="s">
        <v>1088</v>
      </c>
      <c r="N1271" s="15">
        <v>1.59</v>
      </c>
      <c r="O1271" s="15" t="str">
        <f>VLOOKUP(A1271,Result!A:D,2,FALSE)</f>
        <v>No</v>
      </c>
      <c r="P1271" s="15">
        <f>VLOOKUP(A1271,Result!A:D,4,FALSE)</f>
        <v>1.472</v>
      </c>
      <c r="Q1271" s="16">
        <f>VLOOKUP(A1271,Result!A:D,3,FALSE)</f>
        <v>0</v>
      </c>
      <c r="R1271" s="16">
        <f>VLOOKUP(A1271,Result!A:E,5,FALSE)</f>
        <v>0</v>
      </c>
      <c r="S1271" s="28">
        <f>P1271+Q1271+R1271</f>
        <v>1.472</v>
      </c>
      <c r="T1271" s="32">
        <f t="shared" si="83"/>
        <v>0</v>
      </c>
      <c r="U1271" s="32">
        <f t="shared" si="84"/>
        <v>956.79999999999984</v>
      </c>
      <c r="V1271" s="33">
        <f t="shared" si="85"/>
        <v>292.5</v>
      </c>
      <c r="W1271" s="34">
        <f t="shared" si="82"/>
        <v>1249.2999999999997</v>
      </c>
      <c r="X1271" s="10"/>
      <c r="Y1271" s="10"/>
      <c r="Z1271" s="10"/>
      <c r="AA1271" s="10"/>
      <c r="AB1271" s="10"/>
      <c r="AC1271" s="10"/>
      <c r="AD1271" s="10"/>
      <c r="AE1271" s="10"/>
      <c r="AF1271" s="10"/>
      <c r="AG1271" s="10"/>
      <c r="AH1271" s="10"/>
      <c r="AI1271" s="10"/>
    </row>
    <row r="1272" spans="1:35" ht="15" customHeight="1" x14ac:dyDescent="0.25">
      <c r="A1272" s="6">
        <v>803</v>
      </c>
      <c r="B1272" s="11" t="s">
        <v>75</v>
      </c>
      <c r="C1272" s="11" t="s">
        <v>1606</v>
      </c>
      <c r="D1272" s="11" t="s">
        <v>2885</v>
      </c>
      <c r="E1272" s="12">
        <v>16574</v>
      </c>
      <c r="F1272" s="17">
        <v>44026</v>
      </c>
      <c r="G1272" s="11"/>
      <c r="H1272" s="18"/>
      <c r="I1272" s="14"/>
      <c r="J1272" s="11"/>
      <c r="K1272" s="11"/>
      <c r="L1272" s="14"/>
      <c r="M1272" s="11"/>
      <c r="N1272" s="15" t="s">
        <v>85</v>
      </c>
      <c r="O1272" s="15" t="str">
        <f>VLOOKUP(A1272,Result!A:D,2,FALSE)</f>
        <v>No</v>
      </c>
      <c r="P1272" s="15">
        <f>VLOOKUP(A1272,Result!A:D,4,FALSE)</f>
        <v>0</v>
      </c>
      <c r="Q1272" s="16">
        <f>VLOOKUP(A1272,Result!A:D,3,FALSE)</f>
        <v>0</v>
      </c>
      <c r="R1272" s="16">
        <f>VLOOKUP(A1272,Result!A:E,5,FALSE)</f>
        <v>0</v>
      </c>
      <c r="S1272" s="28">
        <f>P1272+Q1272+R1272</f>
        <v>0</v>
      </c>
      <c r="T1272" s="32">
        <f t="shared" si="83"/>
        <v>0</v>
      </c>
      <c r="U1272" s="32">
        <f t="shared" si="84"/>
        <v>0</v>
      </c>
      <c r="V1272" s="33">
        <f t="shared" si="85"/>
        <v>292.5</v>
      </c>
      <c r="W1272" s="34">
        <f t="shared" si="82"/>
        <v>292.5</v>
      </c>
      <c r="X1272" s="10"/>
      <c r="Y1272" s="10"/>
      <c r="Z1272" s="10"/>
      <c r="AA1272" s="10"/>
      <c r="AB1272" s="10"/>
      <c r="AC1272" s="10"/>
      <c r="AD1272" s="10"/>
      <c r="AE1272" s="10"/>
      <c r="AF1272" s="10"/>
      <c r="AG1272" s="10"/>
      <c r="AH1272" s="10"/>
      <c r="AI1272" s="10"/>
    </row>
    <row r="1273" spans="1:35" ht="15" customHeight="1" x14ac:dyDescent="0.25">
      <c r="A1273" s="6">
        <v>804</v>
      </c>
      <c r="B1273" s="11" t="s">
        <v>75</v>
      </c>
      <c r="C1273" s="11" t="s">
        <v>1606</v>
      </c>
      <c r="D1273" s="11" t="s">
        <v>2886</v>
      </c>
      <c r="E1273" s="12">
        <v>18530</v>
      </c>
      <c r="F1273" s="13">
        <v>43992</v>
      </c>
      <c r="G1273" s="12">
        <v>43885</v>
      </c>
      <c r="H1273" s="11" t="s">
        <v>114</v>
      </c>
      <c r="I1273" s="14" t="s">
        <v>2887</v>
      </c>
      <c r="J1273" s="11" t="s">
        <v>80</v>
      </c>
      <c r="K1273" s="11" t="s">
        <v>2888</v>
      </c>
      <c r="L1273" s="14" t="s">
        <v>2889</v>
      </c>
      <c r="M1273" s="11"/>
      <c r="N1273" s="15">
        <v>2.69</v>
      </c>
      <c r="O1273" s="15" t="str">
        <f>VLOOKUP(A1273,Result!A:D,2,FALSE)</f>
        <v>No</v>
      </c>
      <c r="P1273" s="15">
        <f>VLOOKUP(A1273,Result!A:D,4,FALSE)</f>
        <v>1.1910000000000001</v>
      </c>
      <c r="Q1273" s="16">
        <f>VLOOKUP(A1273,Result!A:D,3,FALSE)</f>
        <v>0.307</v>
      </c>
      <c r="R1273" s="16">
        <f>VLOOKUP(A1273,Result!A:E,5,FALSE)</f>
        <v>0</v>
      </c>
      <c r="S1273" s="28">
        <f>P1273+Q1273+R1273</f>
        <v>1.498</v>
      </c>
      <c r="T1273" s="32">
        <f t="shared" si="83"/>
        <v>199.54999999999998</v>
      </c>
      <c r="U1273" s="32">
        <f t="shared" si="84"/>
        <v>973.7</v>
      </c>
      <c r="V1273" s="33">
        <f t="shared" si="85"/>
        <v>292.5</v>
      </c>
      <c r="W1273" s="34">
        <f t="shared" si="82"/>
        <v>1266.2</v>
      </c>
      <c r="X1273" s="10"/>
      <c r="Y1273" s="10"/>
      <c r="Z1273" s="10"/>
      <c r="AA1273" s="10"/>
      <c r="AB1273" s="10"/>
      <c r="AC1273" s="10"/>
      <c r="AD1273" s="10"/>
      <c r="AE1273" s="10"/>
      <c r="AF1273" s="10"/>
      <c r="AG1273" s="10"/>
      <c r="AH1273" s="10"/>
      <c r="AI1273" s="10"/>
    </row>
    <row r="1274" spans="1:35" ht="15" customHeight="1" x14ac:dyDescent="0.25">
      <c r="A1274" s="6">
        <v>805</v>
      </c>
      <c r="B1274" s="11" t="s">
        <v>75</v>
      </c>
      <c r="C1274" s="11" t="s">
        <v>1619</v>
      </c>
      <c r="D1274" s="11" t="s">
        <v>2890</v>
      </c>
      <c r="E1274" s="12">
        <v>17501</v>
      </c>
      <c r="F1274" s="17">
        <v>44018</v>
      </c>
      <c r="G1274" s="12">
        <v>43885</v>
      </c>
      <c r="H1274" s="11" t="s">
        <v>114</v>
      </c>
      <c r="I1274" s="14" t="s">
        <v>2891</v>
      </c>
      <c r="J1274" s="11" t="s">
        <v>2892</v>
      </c>
      <c r="K1274" s="11" t="s">
        <v>2893</v>
      </c>
      <c r="L1274" s="14" t="s">
        <v>2894</v>
      </c>
      <c r="M1274" s="11"/>
      <c r="N1274" s="15">
        <v>2.58</v>
      </c>
      <c r="O1274" s="15" t="str">
        <f>VLOOKUP(A1274,Result!A:D,2,FALSE)</f>
        <v>No</v>
      </c>
      <c r="P1274" s="15">
        <f>VLOOKUP(A1274,Result!A:D,4,FALSE)</f>
        <v>1.536</v>
      </c>
      <c r="Q1274" s="16">
        <f>VLOOKUP(A1274,Result!A:D,3,FALSE)</f>
        <v>0.307</v>
      </c>
      <c r="R1274" s="16">
        <f>VLOOKUP(A1274,Result!A:E,5,FALSE)</f>
        <v>0</v>
      </c>
      <c r="S1274" s="28">
        <f>P1274+Q1274+R1274</f>
        <v>1.843</v>
      </c>
      <c r="T1274" s="32">
        <f t="shared" si="83"/>
        <v>199.54999999999998</v>
      </c>
      <c r="U1274" s="32">
        <f t="shared" si="84"/>
        <v>1197.95</v>
      </c>
      <c r="V1274" s="33">
        <f t="shared" si="85"/>
        <v>292.5</v>
      </c>
      <c r="W1274" s="34">
        <f t="shared" si="82"/>
        <v>1490.45</v>
      </c>
      <c r="X1274" s="10"/>
      <c r="Y1274" s="10"/>
      <c r="Z1274" s="10"/>
      <c r="AA1274" s="10"/>
      <c r="AB1274" s="10"/>
      <c r="AC1274" s="10"/>
      <c r="AD1274" s="10"/>
      <c r="AE1274" s="10"/>
      <c r="AF1274" s="10"/>
      <c r="AG1274" s="10"/>
      <c r="AH1274" s="10"/>
      <c r="AI1274" s="10"/>
    </row>
    <row r="1275" spans="1:35" ht="15" customHeight="1" x14ac:dyDescent="0.25">
      <c r="A1275" s="6">
        <v>1031</v>
      </c>
      <c r="B1275" s="11" t="s">
        <v>75</v>
      </c>
      <c r="C1275" s="11" t="s">
        <v>3322</v>
      </c>
      <c r="D1275" s="11" t="s">
        <v>3536</v>
      </c>
      <c r="E1275" s="12">
        <v>19373</v>
      </c>
      <c r="F1275" s="25">
        <v>37401</v>
      </c>
      <c r="G1275" s="12">
        <v>43861</v>
      </c>
      <c r="H1275" s="11" t="s">
        <v>78</v>
      </c>
      <c r="I1275" s="14" t="s">
        <v>3537</v>
      </c>
      <c r="J1275" s="11" t="s">
        <v>3538</v>
      </c>
      <c r="K1275" s="11" t="s">
        <v>3539</v>
      </c>
      <c r="L1275" s="14" t="s">
        <v>3540</v>
      </c>
      <c r="M1275" s="11" t="s">
        <v>3541</v>
      </c>
      <c r="N1275" s="15">
        <v>2.88</v>
      </c>
      <c r="O1275" s="15" t="str">
        <f>VLOOKUP(A1275,Result!A:D,2,FALSE)</f>
        <v>Yes</v>
      </c>
      <c r="P1275" s="15">
        <f>VLOOKUP(A1275,Result!A:D,4,FALSE)</f>
        <v>1.698</v>
      </c>
      <c r="Q1275" s="16">
        <f>VLOOKUP(A1275,Result!A:D,3,FALSE)</f>
        <v>0.82899999999999996</v>
      </c>
      <c r="R1275" s="16">
        <f>VLOOKUP(A1275,Result!A:E,5,FALSE)</f>
        <v>0.152</v>
      </c>
      <c r="S1275" s="28">
        <f>P1275+Q1275+R1275</f>
        <v>2.6790000000000003</v>
      </c>
      <c r="T1275" s="32">
        <f t="shared" si="83"/>
        <v>637.65</v>
      </c>
      <c r="U1275" s="32">
        <f t="shared" si="84"/>
        <v>1741.3500000000001</v>
      </c>
      <c r="V1275" s="33">
        <f t="shared" si="85"/>
        <v>292.5</v>
      </c>
      <c r="W1275" s="34">
        <f t="shared" si="82"/>
        <v>2033.8500000000001</v>
      </c>
      <c r="X1275" s="10"/>
      <c r="Y1275" s="10"/>
      <c r="Z1275" s="10"/>
      <c r="AA1275" s="10"/>
      <c r="AB1275" s="10"/>
      <c r="AC1275" s="10"/>
      <c r="AD1275" s="10"/>
      <c r="AE1275" s="10"/>
      <c r="AF1275" s="10"/>
      <c r="AG1275" s="10"/>
      <c r="AH1275" s="10"/>
      <c r="AI1275" s="10"/>
    </row>
    <row r="1276" spans="1:35" ht="15" customHeight="1" x14ac:dyDescent="0.25">
      <c r="A1276" s="6">
        <v>1032</v>
      </c>
      <c r="B1276" s="11" t="s">
        <v>75</v>
      </c>
      <c r="C1276" s="11" t="s">
        <v>3322</v>
      </c>
      <c r="D1276" s="11" t="s">
        <v>3542</v>
      </c>
      <c r="E1276" s="12">
        <v>19602</v>
      </c>
      <c r="F1276" s="17">
        <v>43970</v>
      </c>
      <c r="G1276" s="12">
        <v>43878</v>
      </c>
      <c r="H1276" s="11" t="s">
        <v>783</v>
      </c>
      <c r="I1276" s="14" t="s">
        <v>3543</v>
      </c>
      <c r="J1276" s="11" t="s">
        <v>3544</v>
      </c>
      <c r="K1276" s="11" t="s">
        <v>3545</v>
      </c>
      <c r="L1276" s="14" t="s">
        <v>3546</v>
      </c>
      <c r="M1276" s="11" t="s">
        <v>3547</v>
      </c>
      <c r="N1276" s="15">
        <v>0.88</v>
      </c>
      <c r="O1276" s="15" t="str">
        <f>VLOOKUP(A1276,Result!A:D,2,FALSE)</f>
        <v>Yes</v>
      </c>
      <c r="P1276" s="15">
        <f>VLOOKUP(A1276,Result!A:D,4,FALSE)</f>
        <v>0.82899999999999996</v>
      </c>
      <c r="Q1276" s="16">
        <f>VLOOKUP(A1276,Result!A:D,3,FALSE)</f>
        <v>0.14299999999999999</v>
      </c>
      <c r="R1276" s="16">
        <f>VLOOKUP(A1276,Result!A:E,5,FALSE)</f>
        <v>0</v>
      </c>
      <c r="S1276" s="28">
        <f>P1276+Q1276+R1276</f>
        <v>0.97199999999999998</v>
      </c>
      <c r="T1276" s="32">
        <f t="shared" si="83"/>
        <v>92.949999999999989</v>
      </c>
      <c r="U1276" s="32">
        <f t="shared" si="84"/>
        <v>631.79999999999995</v>
      </c>
      <c r="V1276" s="33">
        <f t="shared" si="85"/>
        <v>292.5</v>
      </c>
      <c r="W1276" s="34">
        <f t="shared" si="82"/>
        <v>924.3</v>
      </c>
      <c r="X1276" s="10"/>
      <c r="Y1276" s="10"/>
      <c r="Z1276" s="10"/>
      <c r="AA1276" s="10"/>
      <c r="AB1276" s="10"/>
      <c r="AC1276" s="10"/>
      <c r="AD1276" s="10"/>
      <c r="AE1276" s="10"/>
      <c r="AF1276" s="10"/>
      <c r="AG1276" s="10"/>
      <c r="AH1276" s="10"/>
      <c r="AI1276" s="10"/>
    </row>
    <row r="1277" spans="1:35" ht="15" customHeight="1" x14ac:dyDescent="0.25">
      <c r="A1277" s="6">
        <v>1033</v>
      </c>
      <c r="B1277" s="11" t="s">
        <v>75</v>
      </c>
      <c r="C1277" s="11" t="s">
        <v>3365</v>
      </c>
      <c r="D1277" s="11" t="s">
        <v>3548</v>
      </c>
      <c r="E1277" s="12">
        <v>26218</v>
      </c>
      <c r="F1277" s="19"/>
      <c r="G1277" s="12">
        <v>43883</v>
      </c>
      <c r="H1277" s="11" t="s">
        <v>78</v>
      </c>
      <c r="I1277" s="14" t="s">
        <v>3549</v>
      </c>
      <c r="J1277" s="11" t="s">
        <v>80</v>
      </c>
      <c r="K1277" s="11" t="s">
        <v>82</v>
      </c>
      <c r="L1277" s="14" t="s">
        <v>3550</v>
      </c>
      <c r="M1277" s="11" t="s">
        <v>3551</v>
      </c>
      <c r="N1277" s="15">
        <v>1.53</v>
      </c>
      <c r="O1277" s="15" t="str">
        <f>VLOOKUP(A1277,Result!A:D,2,FALSE)</f>
        <v>No</v>
      </c>
      <c r="P1277" s="15">
        <f>VLOOKUP(A1277,Result!A:D,4,FALSE)</f>
        <v>0.63</v>
      </c>
      <c r="Q1277" s="16">
        <f>VLOOKUP(A1277,Result!A:D,3,FALSE)</f>
        <v>0.63</v>
      </c>
      <c r="R1277" s="16">
        <f>VLOOKUP(A1277,Result!A:E,5,FALSE)</f>
        <v>0</v>
      </c>
      <c r="S1277" s="28">
        <f>P1277+Q1277+R1277</f>
        <v>1.26</v>
      </c>
      <c r="T1277" s="32">
        <f t="shared" si="83"/>
        <v>409.5</v>
      </c>
      <c r="U1277" s="32">
        <f t="shared" si="84"/>
        <v>819</v>
      </c>
      <c r="V1277" s="33">
        <f t="shared" si="85"/>
        <v>292.5</v>
      </c>
      <c r="W1277" s="34">
        <f t="shared" si="82"/>
        <v>1111.5</v>
      </c>
      <c r="X1277" s="10"/>
      <c r="Y1277" s="10"/>
      <c r="Z1277" s="10"/>
      <c r="AA1277" s="10"/>
      <c r="AB1277" s="10"/>
      <c r="AC1277" s="10"/>
      <c r="AD1277" s="10"/>
      <c r="AE1277" s="10"/>
      <c r="AF1277" s="10"/>
      <c r="AG1277" s="10"/>
      <c r="AH1277" s="10"/>
      <c r="AI1277" s="10"/>
    </row>
    <row r="1278" spans="1:35" ht="15" customHeight="1" x14ac:dyDescent="0.25">
      <c r="A1278" s="6">
        <v>1034</v>
      </c>
      <c r="B1278" s="11" t="s">
        <v>75</v>
      </c>
      <c r="C1278" s="11" t="s">
        <v>3322</v>
      </c>
      <c r="D1278" s="11" t="s">
        <v>3552</v>
      </c>
      <c r="E1278" s="12">
        <v>20787</v>
      </c>
      <c r="F1278" s="13">
        <v>43941</v>
      </c>
      <c r="G1278" s="12">
        <v>43848</v>
      </c>
      <c r="H1278" s="11" t="s">
        <v>78</v>
      </c>
      <c r="I1278" s="14" t="s">
        <v>3553</v>
      </c>
      <c r="J1278" s="11" t="s">
        <v>80</v>
      </c>
      <c r="K1278" s="11" t="s">
        <v>82</v>
      </c>
      <c r="L1278" s="14" t="s">
        <v>3554</v>
      </c>
      <c r="M1278" s="11" t="s">
        <v>1088</v>
      </c>
      <c r="N1278" s="15">
        <v>0.76</v>
      </c>
      <c r="O1278" s="15" t="str">
        <f>VLOOKUP(A1278,Result!A:D,2,FALSE)</f>
        <v>Yes</v>
      </c>
      <c r="P1278" s="15">
        <f>VLOOKUP(A1278,Result!A:D,4,FALSE)</f>
        <v>1.056</v>
      </c>
      <c r="Q1278" s="16">
        <f>VLOOKUP(A1278,Result!A:D,3,FALSE)</f>
        <v>0.64400000000000002</v>
      </c>
      <c r="R1278" s="16">
        <f>VLOOKUP(A1278,Result!A:E,5,FALSE)</f>
        <v>0</v>
      </c>
      <c r="S1278" s="28">
        <f>P1278+Q1278+R1278</f>
        <v>1.7000000000000002</v>
      </c>
      <c r="T1278" s="32">
        <f t="shared" si="83"/>
        <v>418.59999999999997</v>
      </c>
      <c r="U1278" s="32">
        <f t="shared" si="84"/>
        <v>1105</v>
      </c>
      <c r="V1278" s="33">
        <f t="shared" si="85"/>
        <v>292.5</v>
      </c>
      <c r="W1278" s="34">
        <f t="shared" si="82"/>
        <v>1397.5</v>
      </c>
      <c r="X1278" s="10"/>
      <c r="Y1278" s="10"/>
      <c r="Z1278" s="10"/>
      <c r="AA1278" s="10"/>
      <c r="AB1278" s="10"/>
      <c r="AC1278" s="10"/>
      <c r="AD1278" s="10"/>
      <c r="AE1278" s="10"/>
      <c r="AF1278" s="10"/>
      <c r="AG1278" s="10"/>
      <c r="AH1278" s="10"/>
      <c r="AI1278" s="10"/>
    </row>
    <row r="1279" spans="1:35" ht="15" customHeight="1" x14ac:dyDescent="0.25">
      <c r="A1279" s="6">
        <v>1035</v>
      </c>
      <c r="B1279" s="11" t="s">
        <v>75</v>
      </c>
      <c r="C1279" s="11" t="s">
        <v>3322</v>
      </c>
      <c r="D1279" s="11" t="s">
        <v>3555</v>
      </c>
      <c r="E1279" s="12">
        <v>21245</v>
      </c>
      <c r="F1279" s="13">
        <v>43976</v>
      </c>
      <c r="G1279" s="12">
        <v>43883</v>
      </c>
      <c r="H1279" s="11" t="s">
        <v>783</v>
      </c>
      <c r="I1279" s="14" t="s">
        <v>3556</v>
      </c>
      <c r="J1279" s="11" t="s">
        <v>80</v>
      </c>
      <c r="K1279" s="11" t="s">
        <v>82</v>
      </c>
      <c r="L1279" s="14" t="s">
        <v>3557</v>
      </c>
      <c r="M1279" s="11" t="s">
        <v>3420</v>
      </c>
      <c r="N1279" s="15">
        <v>0.64</v>
      </c>
      <c r="O1279" s="15" t="str">
        <f>VLOOKUP(A1279,Result!A:D,2,FALSE)</f>
        <v>No</v>
      </c>
      <c r="P1279" s="15">
        <f>VLOOKUP(A1279,Result!A:D,4,FALSE)</f>
        <v>0.307</v>
      </c>
      <c r="Q1279" s="16">
        <f>VLOOKUP(A1279,Result!A:D,3,FALSE)</f>
        <v>0.106</v>
      </c>
      <c r="R1279" s="16">
        <f>VLOOKUP(A1279,Result!A:E,5,FALSE)</f>
        <v>0</v>
      </c>
      <c r="S1279" s="28">
        <f>P1279+Q1279+R1279</f>
        <v>0.41299999999999998</v>
      </c>
      <c r="T1279" s="32">
        <f t="shared" si="83"/>
        <v>68.899999999999991</v>
      </c>
      <c r="U1279" s="32">
        <f t="shared" si="84"/>
        <v>268.45</v>
      </c>
      <c r="V1279" s="33">
        <f t="shared" si="85"/>
        <v>292.5</v>
      </c>
      <c r="W1279" s="34">
        <f t="shared" si="82"/>
        <v>560.95000000000005</v>
      </c>
      <c r="X1279" s="10"/>
      <c r="Y1279" s="10"/>
      <c r="Z1279" s="10"/>
      <c r="AA1279" s="10"/>
      <c r="AB1279" s="10"/>
      <c r="AC1279" s="10"/>
      <c r="AD1279" s="10"/>
      <c r="AE1279" s="10"/>
      <c r="AF1279" s="10"/>
      <c r="AG1279" s="10"/>
      <c r="AH1279" s="10"/>
      <c r="AI1279" s="10"/>
    </row>
    <row r="1280" spans="1:35" ht="15" customHeight="1" x14ac:dyDescent="0.25">
      <c r="A1280" s="6">
        <v>1036</v>
      </c>
      <c r="B1280" s="11" t="s">
        <v>75</v>
      </c>
      <c r="C1280" s="11" t="s">
        <v>3322</v>
      </c>
      <c r="D1280" s="11" t="s">
        <v>3558</v>
      </c>
      <c r="E1280" s="12">
        <v>14873</v>
      </c>
      <c r="F1280" s="17">
        <v>44006</v>
      </c>
      <c r="G1280" s="12">
        <v>43868</v>
      </c>
      <c r="H1280" s="11" t="s">
        <v>114</v>
      </c>
      <c r="I1280" s="14" t="s">
        <v>2838</v>
      </c>
      <c r="J1280" s="11" t="s">
        <v>3253</v>
      </c>
      <c r="K1280" s="11" t="s">
        <v>82</v>
      </c>
      <c r="L1280" s="14" t="s">
        <v>82</v>
      </c>
      <c r="M1280" s="11" t="s">
        <v>3559</v>
      </c>
      <c r="N1280" s="15">
        <v>0.44</v>
      </c>
      <c r="O1280" s="15" t="str">
        <f>VLOOKUP(A1280,Result!A:D,2,FALSE)</f>
        <v>No</v>
      </c>
      <c r="P1280" s="15">
        <f>VLOOKUP(A1280,Result!A:D,4,FALSE)</f>
        <v>0.378</v>
      </c>
      <c r="Q1280" s="16">
        <f>VLOOKUP(A1280,Result!A:D,3,FALSE)</f>
        <v>0</v>
      </c>
      <c r="R1280" s="16">
        <f>VLOOKUP(A1280,Result!A:E,5,FALSE)</f>
        <v>0</v>
      </c>
      <c r="S1280" s="28">
        <f>P1280+Q1280+R1280</f>
        <v>0.378</v>
      </c>
      <c r="T1280" s="32">
        <f t="shared" si="83"/>
        <v>0</v>
      </c>
      <c r="U1280" s="32">
        <f t="shared" si="84"/>
        <v>245.7</v>
      </c>
      <c r="V1280" s="33">
        <f t="shared" si="85"/>
        <v>292.5</v>
      </c>
      <c r="W1280" s="34">
        <f t="shared" si="82"/>
        <v>538.20000000000005</v>
      </c>
      <c r="X1280" s="10"/>
      <c r="Y1280" s="10"/>
      <c r="Z1280" s="10"/>
      <c r="AA1280" s="10"/>
      <c r="AB1280" s="10"/>
      <c r="AC1280" s="10"/>
      <c r="AD1280" s="10"/>
      <c r="AE1280" s="10"/>
      <c r="AF1280" s="10"/>
      <c r="AG1280" s="10"/>
      <c r="AH1280" s="10"/>
      <c r="AI1280" s="10"/>
    </row>
    <row r="1281" spans="1:35" ht="15" customHeight="1" x14ac:dyDescent="0.25">
      <c r="A1281" s="6">
        <v>1037</v>
      </c>
      <c r="B1281" s="11" t="s">
        <v>75</v>
      </c>
      <c r="C1281" s="11" t="s">
        <v>3322</v>
      </c>
      <c r="D1281" s="11" t="s">
        <v>3560</v>
      </c>
      <c r="E1281" s="12">
        <v>19642</v>
      </c>
      <c r="F1281" s="19"/>
      <c r="G1281" s="12">
        <v>43885</v>
      </c>
      <c r="H1281" s="11" t="s">
        <v>783</v>
      </c>
      <c r="I1281" s="14" t="s">
        <v>115</v>
      </c>
      <c r="J1281" s="11" t="s">
        <v>97</v>
      </c>
      <c r="K1281" s="11" t="s">
        <v>82</v>
      </c>
      <c r="L1281" s="14" t="s">
        <v>82</v>
      </c>
      <c r="M1281" s="11" t="s">
        <v>94</v>
      </c>
      <c r="N1281" s="15">
        <v>0.45</v>
      </c>
      <c r="O1281" s="15" t="str">
        <f>VLOOKUP(A1281,Result!A:D,2,FALSE)</f>
        <v>No</v>
      </c>
      <c r="P1281" s="15">
        <f>VLOOKUP(A1281,Result!A:D,4,FALSE)</f>
        <v>0</v>
      </c>
      <c r="Q1281" s="16">
        <f>VLOOKUP(A1281,Result!A:D,3,FALSE)</f>
        <v>0</v>
      </c>
      <c r="R1281" s="16">
        <f>VLOOKUP(A1281,Result!A:E,5,FALSE)</f>
        <v>0</v>
      </c>
      <c r="S1281" s="28">
        <f>P1281+Q1281+R1281</f>
        <v>0</v>
      </c>
      <c r="T1281" s="32">
        <f t="shared" si="83"/>
        <v>0</v>
      </c>
      <c r="U1281" s="32">
        <f t="shared" si="84"/>
        <v>0</v>
      </c>
      <c r="V1281" s="33">
        <f t="shared" si="85"/>
        <v>292.5</v>
      </c>
      <c r="W1281" s="34">
        <f t="shared" si="82"/>
        <v>292.5</v>
      </c>
      <c r="X1281" s="10"/>
      <c r="Y1281" s="10"/>
      <c r="Z1281" s="10"/>
      <c r="AA1281" s="10"/>
      <c r="AB1281" s="10"/>
      <c r="AC1281" s="10"/>
      <c r="AD1281" s="10"/>
      <c r="AE1281" s="10"/>
      <c r="AF1281" s="10"/>
      <c r="AG1281" s="10"/>
      <c r="AH1281" s="10"/>
      <c r="AI1281" s="10"/>
    </row>
    <row r="1282" spans="1:35" ht="15" customHeight="1" x14ac:dyDescent="0.25">
      <c r="A1282" s="6">
        <v>1038</v>
      </c>
      <c r="B1282" s="11" t="s">
        <v>75</v>
      </c>
      <c r="C1282" s="11" t="s">
        <v>3322</v>
      </c>
      <c r="D1282" s="11" t="s">
        <v>3561</v>
      </c>
      <c r="E1282" s="12">
        <v>13227</v>
      </c>
      <c r="F1282" s="17">
        <v>44004</v>
      </c>
      <c r="G1282" s="12">
        <v>43885</v>
      </c>
      <c r="H1282" s="11" t="s">
        <v>783</v>
      </c>
      <c r="I1282" s="14" t="s">
        <v>265</v>
      </c>
      <c r="J1282" s="11" t="s">
        <v>1644</v>
      </c>
      <c r="K1282" s="11" t="s">
        <v>82</v>
      </c>
      <c r="L1282" s="14" t="s">
        <v>3562</v>
      </c>
      <c r="M1282" s="11" t="s">
        <v>3563</v>
      </c>
      <c r="N1282" s="15">
        <v>1.19</v>
      </c>
      <c r="O1282" s="15" t="str">
        <f>VLOOKUP(A1282,Result!A:D,2,FALSE)</f>
        <v>No</v>
      </c>
      <c r="P1282" s="15">
        <f>VLOOKUP(A1282,Result!A:D,4,FALSE)</f>
        <v>6.8000000000000005E-2</v>
      </c>
      <c r="Q1282" s="16">
        <f>VLOOKUP(A1282,Result!A:D,3,FALSE)</f>
        <v>0.30499999999999999</v>
      </c>
      <c r="R1282" s="16">
        <f>VLOOKUP(A1282,Result!A:E,5,FALSE)</f>
        <v>0</v>
      </c>
      <c r="S1282" s="28">
        <f>P1282+Q1282+R1282</f>
        <v>0.373</v>
      </c>
      <c r="T1282" s="32">
        <f t="shared" si="83"/>
        <v>198.24999999999997</v>
      </c>
      <c r="U1282" s="32">
        <f t="shared" si="84"/>
        <v>242.45</v>
      </c>
      <c r="V1282" s="33">
        <f t="shared" si="85"/>
        <v>292.5</v>
      </c>
      <c r="W1282" s="34">
        <f t="shared" si="82"/>
        <v>534.95000000000005</v>
      </c>
      <c r="X1282" s="10"/>
      <c r="Y1282" s="10"/>
      <c r="Z1282" s="10"/>
      <c r="AA1282" s="10"/>
      <c r="AB1282" s="10"/>
      <c r="AC1282" s="10"/>
      <c r="AD1282" s="10"/>
      <c r="AE1282" s="10"/>
      <c r="AF1282" s="10"/>
      <c r="AG1282" s="10"/>
      <c r="AH1282" s="10"/>
      <c r="AI1282" s="10"/>
    </row>
    <row r="1283" spans="1:35" ht="15" customHeight="1" x14ac:dyDescent="0.25">
      <c r="A1283" s="6">
        <v>1039</v>
      </c>
      <c r="B1283" s="11" t="s">
        <v>75</v>
      </c>
      <c r="C1283" s="11" t="s">
        <v>3365</v>
      </c>
      <c r="D1283" s="11" t="s">
        <v>3564</v>
      </c>
      <c r="E1283" s="12">
        <v>13418</v>
      </c>
      <c r="F1283" s="19"/>
      <c r="G1283" s="12">
        <v>43878</v>
      </c>
      <c r="H1283" s="11" t="s">
        <v>783</v>
      </c>
      <c r="I1283" s="14" t="s">
        <v>3565</v>
      </c>
      <c r="J1283" s="11" t="s">
        <v>80</v>
      </c>
      <c r="K1283" s="11" t="s">
        <v>82</v>
      </c>
      <c r="L1283" s="14" t="s">
        <v>3566</v>
      </c>
      <c r="M1283" s="11"/>
      <c r="N1283" s="15">
        <v>1.9</v>
      </c>
      <c r="O1283" s="15" t="str">
        <f>VLOOKUP(A1283,Result!A:D,2,FALSE)</f>
        <v>No</v>
      </c>
      <c r="P1283" s="15">
        <f>VLOOKUP(A1283,Result!A:D,4,FALSE)</f>
        <v>0.88800000000000001</v>
      </c>
      <c r="Q1283" s="16">
        <f>VLOOKUP(A1283,Result!A:D,3,FALSE)</f>
        <v>1.0629999999999999</v>
      </c>
      <c r="R1283" s="16">
        <f>VLOOKUP(A1283,Result!A:E,5,FALSE)</f>
        <v>0</v>
      </c>
      <c r="S1283" s="28">
        <f>P1283+Q1283+R1283</f>
        <v>1.9510000000000001</v>
      </c>
      <c r="T1283" s="32">
        <f t="shared" si="83"/>
        <v>690.94999999999993</v>
      </c>
      <c r="U1283" s="32">
        <f t="shared" si="84"/>
        <v>1268.1499999999999</v>
      </c>
      <c r="V1283" s="33">
        <f t="shared" si="85"/>
        <v>292.5</v>
      </c>
      <c r="W1283" s="34">
        <f t="shared" si="82"/>
        <v>1560.6499999999999</v>
      </c>
      <c r="X1283" s="10"/>
      <c r="Y1283" s="10"/>
      <c r="Z1283" s="10"/>
      <c r="AA1283" s="10"/>
      <c r="AB1283" s="10"/>
      <c r="AC1283" s="10"/>
      <c r="AD1283" s="10"/>
      <c r="AE1283" s="10"/>
      <c r="AF1283" s="10"/>
      <c r="AG1283" s="10"/>
      <c r="AH1283" s="10"/>
      <c r="AI1283" s="10"/>
    </row>
    <row r="1284" spans="1:35" ht="15" customHeight="1" x14ac:dyDescent="0.25">
      <c r="A1284" s="6">
        <v>1040</v>
      </c>
      <c r="B1284" s="11" t="s">
        <v>75</v>
      </c>
      <c r="C1284" s="11" t="s">
        <v>3365</v>
      </c>
      <c r="D1284" s="11" t="s">
        <v>3567</v>
      </c>
      <c r="E1284" s="12">
        <v>18739</v>
      </c>
      <c r="F1284" s="19"/>
      <c r="G1284" s="12">
        <v>43878</v>
      </c>
      <c r="H1284" s="11" t="s">
        <v>783</v>
      </c>
      <c r="I1284" s="14" t="s">
        <v>3568</v>
      </c>
      <c r="J1284" s="11" t="s">
        <v>80</v>
      </c>
      <c r="K1284" s="11" t="s">
        <v>82</v>
      </c>
      <c r="L1284" s="14" t="s">
        <v>82</v>
      </c>
      <c r="M1284" s="11" t="s">
        <v>650</v>
      </c>
      <c r="N1284" s="15">
        <v>1.19</v>
      </c>
      <c r="O1284" s="15" t="str">
        <f>VLOOKUP(A1284,Result!A:D,2,FALSE)</f>
        <v>No</v>
      </c>
      <c r="P1284" s="15">
        <f>VLOOKUP(A1284,Result!A:D,4,FALSE)</f>
        <v>0.67500000000000004</v>
      </c>
      <c r="Q1284" s="16">
        <f>VLOOKUP(A1284,Result!A:D,3,FALSE)</f>
        <v>0</v>
      </c>
      <c r="R1284" s="16">
        <f>VLOOKUP(A1284,Result!A:E,5,FALSE)</f>
        <v>0</v>
      </c>
      <c r="S1284" s="28">
        <f>P1284+Q1284+R1284</f>
        <v>0.67500000000000004</v>
      </c>
      <c r="T1284" s="32">
        <f t="shared" si="83"/>
        <v>0</v>
      </c>
      <c r="U1284" s="32">
        <f t="shared" si="84"/>
        <v>438.75</v>
      </c>
      <c r="V1284" s="33">
        <f t="shared" si="85"/>
        <v>292.5</v>
      </c>
      <c r="W1284" s="34">
        <f t="shared" si="82"/>
        <v>731.25</v>
      </c>
      <c r="X1284" s="10"/>
      <c r="Y1284" s="10"/>
      <c r="Z1284" s="10"/>
      <c r="AA1284" s="10"/>
      <c r="AB1284" s="10"/>
      <c r="AC1284" s="10"/>
      <c r="AD1284" s="10"/>
      <c r="AE1284" s="10"/>
      <c r="AF1284" s="10"/>
      <c r="AG1284" s="10"/>
      <c r="AH1284" s="10"/>
      <c r="AI1284" s="10"/>
    </row>
    <row r="1285" spans="1:35" ht="15" customHeight="1" x14ac:dyDescent="0.25">
      <c r="A1285" s="6">
        <v>1041</v>
      </c>
      <c r="B1285" s="11" t="s">
        <v>75</v>
      </c>
      <c r="C1285" s="11" t="s">
        <v>3322</v>
      </c>
      <c r="D1285" s="11" t="s">
        <v>3569</v>
      </c>
      <c r="E1285" s="12">
        <v>19969</v>
      </c>
      <c r="F1285" s="19"/>
      <c r="G1285" s="12">
        <v>43876</v>
      </c>
      <c r="H1285" s="11" t="s">
        <v>78</v>
      </c>
      <c r="I1285" s="14" t="s">
        <v>1808</v>
      </c>
      <c r="J1285" s="11" t="s">
        <v>80</v>
      </c>
      <c r="K1285" s="11" t="s">
        <v>3570</v>
      </c>
      <c r="L1285" s="14" t="s">
        <v>3167</v>
      </c>
      <c r="M1285" s="11" t="s">
        <v>3571</v>
      </c>
      <c r="N1285" s="15">
        <v>0.88</v>
      </c>
      <c r="O1285" s="15" t="str">
        <f>VLOOKUP(A1285,Result!A:D,2,FALSE)</f>
        <v>No</v>
      </c>
      <c r="P1285" s="15">
        <f>VLOOKUP(A1285,Result!A:D,4,FALSE)</f>
        <v>0.307</v>
      </c>
      <c r="Q1285" s="16">
        <f>VLOOKUP(A1285,Result!A:D,3,FALSE)</f>
        <v>0.106</v>
      </c>
      <c r="R1285" s="16">
        <f>VLOOKUP(A1285,Result!A:E,5,FALSE)</f>
        <v>0</v>
      </c>
      <c r="S1285" s="28">
        <f>P1285+Q1285+R1285</f>
        <v>0.41299999999999998</v>
      </c>
      <c r="T1285" s="32">
        <f t="shared" si="83"/>
        <v>68.899999999999991</v>
      </c>
      <c r="U1285" s="32">
        <f t="shared" si="84"/>
        <v>268.45</v>
      </c>
      <c r="V1285" s="33">
        <f t="shared" si="85"/>
        <v>292.5</v>
      </c>
      <c r="W1285" s="34">
        <f t="shared" si="82"/>
        <v>560.95000000000005</v>
      </c>
      <c r="X1285" s="10"/>
      <c r="Y1285" s="10"/>
      <c r="Z1285" s="10"/>
      <c r="AA1285" s="10"/>
      <c r="AB1285" s="10"/>
      <c r="AC1285" s="10"/>
      <c r="AD1285" s="10"/>
      <c r="AE1285" s="10"/>
      <c r="AF1285" s="10"/>
      <c r="AG1285" s="10"/>
      <c r="AH1285" s="10"/>
      <c r="AI1285" s="10"/>
    </row>
    <row r="1286" spans="1:35" ht="15" customHeight="1" x14ac:dyDescent="0.25">
      <c r="A1286" s="6">
        <v>1042</v>
      </c>
      <c r="B1286" s="11" t="s">
        <v>75</v>
      </c>
      <c r="C1286" s="11" t="s">
        <v>3322</v>
      </c>
      <c r="D1286" s="11" t="s">
        <v>3572</v>
      </c>
      <c r="E1286" s="12">
        <v>23207</v>
      </c>
      <c r="F1286" s="17">
        <v>43997</v>
      </c>
      <c r="G1286" s="12">
        <v>43872</v>
      </c>
      <c r="H1286" s="11" t="s">
        <v>114</v>
      </c>
      <c r="I1286" s="14" t="s">
        <v>3573</v>
      </c>
      <c r="J1286" s="11" t="s">
        <v>3574</v>
      </c>
      <c r="K1286" s="11" t="s">
        <v>3575</v>
      </c>
      <c r="L1286" s="14" t="s">
        <v>3576</v>
      </c>
      <c r="M1286" s="11" t="s">
        <v>3577</v>
      </c>
      <c r="N1286" s="15">
        <v>2.72</v>
      </c>
      <c r="O1286" s="15" t="str">
        <f>VLOOKUP(A1286,Result!A:D,2,FALSE)</f>
        <v>No</v>
      </c>
      <c r="P1286" s="15">
        <f>VLOOKUP(A1286,Result!A:D,4,FALSE)</f>
        <v>1.7490000000000001</v>
      </c>
      <c r="Q1286" s="16">
        <f>VLOOKUP(A1286,Result!A:D,3,FALSE)</f>
        <v>0.79400000000000004</v>
      </c>
      <c r="R1286" s="16">
        <f>VLOOKUP(A1286,Result!A:E,5,FALSE)</f>
        <v>0.152</v>
      </c>
      <c r="S1286" s="28">
        <f>P1286+Q1286+R1286</f>
        <v>2.6950000000000003</v>
      </c>
      <c r="T1286" s="32">
        <f t="shared" si="83"/>
        <v>614.9</v>
      </c>
      <c r="U1286" s="32">
        <f t="shared" si="84"/>
        <v>1751.75</v>
      </c>
      <c r="V1286" s="33">
        <f t="shared" si="85"/>
        <v>292.5</v>
      </c>
      <c r="W1286" s="34">
        <f t="shared" si="82"/>
        <v>2044.25</v>
      </c>
      <c r="X1286" s="10"/>
      <c r="Y1286" s="10"/>
      <c r="Z1286" s="10"/>
      <c r="AA1286" s="10"/>
      <c r="AB1286" s="10"/>
      <c r="AC1286" s="10"/>
      <c r="AD1286" s="10"/>
      <c r="AE1286" s="10"/>
      <c r="AF1286" s="10"/>
      <c r="AG1286" s="10"/>
      <c r="AH1286" s="10"/>
      <c r="AI1286" s="10"/>
    </row>
    <row r="1287" spans="1:35" ht="15" customHeight="1" x14ac:dyDescent="0.25">
      <c r="A1287" s="6">
        <v>1043</v>
      </c>
      <c r="B1287" s="11" t="s">
        <v>75</v>
      </c>
      <c r="C1287" s="11" t="s">
        <v>3322</v>
      </c>
      <c r="D1287" s="11" t="s">
        <v>3578</v>
      </c>
      <c r="E1287" s="12">
        <v>17077</v>
      </c>
      <c r="F1287" s="17">
        <v>43966</v>
      </c>
      <c r="G1287" s="12">
        <v>43885</v>
      </c>
      <c r="H1287" s="11" t="s">
        <v>783</v>
      </c>
      <c r="I1287" s="14" t="s">
        <v>3579</v>
      </c>
      <c r="J1287" s="11" t="s">
        <v>80</v>
      </c>
      <c r="K1287" s="11" t="s">
        <v>3580</v>
      </c>
      <c r="L1287" s="14" t="s">
        <v>82</v>
      </c>
      <c r="M1287" s="11" t="s">
        <v>3581</v>
      </c>
      <c r="N1287" s="15">
        <v>1.62</v>
      </c>
      <c r="O1287" s="15" t="str">
        <f>VLOOKUP(A1287,Result!A:D,2,FALSE)</f>
        <v>No</v>
      </c>
      <c r="P1287" s="15">
        <f>VLOOKUP(A1287,Result!A:D,4,FALSE)</f>
        <v>0.76600000000000001</v>
      </c>
      <c r="Q1287" s="16">
        <f>VLOOKUP(A1287,Result!A:D,3,FALSE)</f>
        <v>0</v>
      </c>
      <c r="R1287" s="16">
        <f>VLOOKUP(A1287,Result!A:E,5,FALSE)</f>
        <v>0</v>
      </c>
      <c r="S1287" s="28">
        <f>P1287+Q1287+R1287</f>
        <v>0.76600000000000001</v>
      </c>
      <c r="T1287" s="32">
        <f t="shared" si="83"/>
        <v>0</v>
      </c>
      <c r="U1287" s="32">
        <f t="shared" si="84"/>
        <v>497.9</v>
      </c>
      <c r="V1287" s="33">
        <f t="shared" si="85"/>
        <v>292.5</v>
      </c>
      <c r="W1287" s="34">
        <f t="shared" si="82"/>
        <v>790.4</v>
      </c>
      <c r="X1287" s="10"/>
      <c r="Y1287" s="10"/>
      <c r="Z1287" s="10"/>
      <c r="AA1287" s="10"/>
      <c r="AB1287" s="10"/>
      <c r="AC1287" s="10"/>
      <c r="AD1287" s="10"/>
      <c r="AE1287" s="10"/>
      <c r="AF1287" s="10"/>
      <c r="AG1287" s="10"/>
      <c r="AH1287" s="10"/>
      <c r="AI1287" s="10"/>
    </row>
    <row r="1288" spans="1:35" ht="15" customHeight="1" x14ac:dyDescent="0.25">
      <c r="A1288" s="6">
        <v>1044</v>
      </c>
      <c r="B1288" s="11" t="s">
        <v>75</v>
      </c>
      <c r="C1288" s="11" t="s">
        <v>3322</v>
      </c>
      <c r="D1288" s="11" t="s">
        <v>3582</v>
      </c>
      <c r="E1288" s="12">
        <v>18188</v>
      </c>
      <c r="F1288" s="17">
        <v>44068</v>
      </c>
      <c r="G1288" s="12">
        <v>43885</v>
      </c>
      <c r="H1288" s="11" t="s">
        <v>783</v>
      </c>
      <c r="I1288" s="14" t="s">
        <v>3583</v>
      </c>
      <c r="J1288" s="11" t="s">
        <v>3584</v>
      </c>
      <c r="K1288" s="11" t="s">
        <v>82</v>
      </c>
      <c r="L1288" s="14" t="s">
        <v>3585</v>
      </c>
      <c r="M1288" s="11" t="s">
        <v>3586</v>
      </c>
      <c r="N1288" s="15">
        <v>0.33</v>
      </c>
      <c r="O1288" s="15" t="str">
        <f>VLOOKUP(A1288,Result!A:D,2,FALSE)</f>
        <v>No</v>
      </c>
      <c r="P1288" s="15">
        <f>VLOOKUP(A1288,Result!A:D,4,FALSE)</f>
        <v>0.35299999999999998</v>
      </c>
      <c r="Q1288" s="16">
        <f>VLOOKUP(A1288,Result!A:D,3,FALSE)</f>
        <v>0.56699999999999995</v>
      </c>
      <c r="R1288" s="16">
        <f>VLOOKUP(A1288,Result!A:E,5,FALSE)</f>
        <v>0</v>
      </c>
      <c r="S1288" s="28">
        <f>P1288+Q1288+R1288</f>
        <v>0.91999999999999993</v>
      </c>
      <c r="T1288" s="32">
        <f t="shared" si="83"/>
        <v>368.54999999999995</v>
      </c>
      <c r="U1288" s="32">
        <f t="shared" si="84"/>
        <v>597.99999999999989</v>
      </c>
      <c r="V1288" s="33">
        <f t="shared" si="85"/>
        <v>292.5</v>
      </c>
      <c r="W1288" s="34">
        <f t="shared" si="82"/>
        <v>890.49999999999989</v>
      </c>
      <c r="X1288" s="10"/>
      <c r="Y1288" s="10"/>
      <c r="Z1288" s="10"/>
      <c r="AA1288" s="10"/>
      <c r="AB1288" s="10"/>
      <c r="AC1288" s="10"/>
      <c r="AD1288" s="10"/>
      <c r="AE1288" s="10"/>
      <c r="AF1288" s="10"/>
      <c r="AG1288" s="10"/>
      <c r="AH1288" s="10"/>
      <c r="AI1288" s="10"/>
    </row>
    <row r="1289" spans="1:35" ht="15" customHeight="1" x14ac:dyDescent="0.25">
      <c r="A1289" s="6">
        <v>1045</v>
      </c>
      <c r="B1289" s="11" t="s">
        <v>75</v>
      </c>
      <c r="C1289" s="11" t="s">
        <v>3322</v>
      </c>
      <c r="D1289" s="11" t="s">
        <v>3587</v>
      </c>
      <c r="E1289" s="12">
        <v>14142</v>
      </c>
      <c r="F1289" s="25">
        <v>43935</v>
      </c>
      <c r="G1289" s="12">
        <v>43885</v>
      </c>
      <c r="H1289" s="11" t="s">
        <v>783</v>
      </c>
      <c r="I1289" s="14" t="s">
        <v>3588</v>
      </c>
      <c r="J1289" s="11" t="s">
        <v>3589</v>
      </c>
      <c r="K1289" s="11" t="s">
        <v>82</v>
      </c>
      <c r="L1289" s="14" t="s">
        <v>3590</v>
      </c>
      <c r="M1289" s="11" t="s">
        <v>3591</v>
      </c>
      <c r="N1289" s="15">
        <v>5.2</v>
      </c>
      <c r="O1289" s="15" t="str">
        <f>VLOOKUP(A1289,Result!A:D,2,FALSE)</f>
        <v>No</v>
      </c>
      <c r="P1289" s="15">
        <f>VLOOKUP(A1289,Result!A:D,4,FALSE)</f>
        <v>2.6469999999999998</v>
      </c>
      <c r="Q1289" s="16">
        <f>VLOOKUP(A1289,Result!A:D,3,FALSE)</f>
        <v>0.214</v>
      </c>
      <c r="R1289" s="16">
        <f>VLOOKUP(A1289,Result!A:E,5,FALSE)</f>
        <v>0</v>
      </c>
      <c r="S1289" s="28">
        <f>P1289+Q1289+R1289</f>
        <v>2.8609999999999998</v>
      </c>
      <c r="T1289" s="32">
        <f t="shared" si="83"/>
        <v>139.1</v>
      </c>
      <c r="U1289" s="32">
        <f t="shared" si="84"/>
        <v>1859.6499999999996</v>
      </c>
      <c r="V1289" s="33">
        <f t="shared" si="85"/>
        <v>292.5</v>
      </c>
      <c r="W1289" s="34">
        <f t="shared" si="82"/>
        <v>2152.1499999999996</v>
      </c>
      <c r="X1289" s="10"/>
      <c r="Y1289" s="10"/>
      <c r="Z1289" s="10"/>
      <c r="AA1289" s="10"/>
      <c r="AB1289" s="10"/>
      <c r="AC1289" s="10"/>
      <c r="AD1289" s="10"/>
      <c r="AE1289" s="10"/>
      <c r="AF1289" s="10"/>
      <c r="AG1289" s="10"/>
      <c r="AH1289" s="10"/>
      <c r="AI1289" s="10"/>
    </row>
    <row r="1290" spans="1:35" ht="15" customHeight="1" x14ac:dyDescent="0.25">
      <c r="A1290" s="6">
        <v>1046</v>
      </c>
      <c r="B1290" s="11" t="s">
        <v>75</v>
      </c>
      <c r="C1290" s="11" t="s">
        <v>3322</v>
      </c>
      <c r="D1290" s="11" t="s">
        <v>3592</v>
      </c>
      <c r="E1290" s="12">
        <v>18213</v>
      </c>
      <c r="F1290" s="17">
        <v>43994</v>
      </c>
      <c r="G1290" s="12">
        <v>43885</v>
      </c>
      <c r="H1290" s="11" t="s">
        <v>783</v>
      </c>
      <c r="I1290" s="14" t="s">
        <v>3593</v>
      </c>
      <c r="J1290" s="11" t="s">
        <v>3594</v>
      </c>
      <c r="K1290" s="11" t="s">
        <v>3595</v>
      </c>
      <c r="L1290" s="14" t="s">
        <v>3596</v>
      </c>
      <c r="M1290" s="11" t="s">
        <v>3597</v>
      </c>
      <c r="N1290" s="15">
        <v>0.34</v>
      </c>
      <c r="O1290" s="15" t="str">
        <f>VLOOKUP(A1290,Result!A:D,2,FALSE)</f>
        <v>No</v>
      </c>
      <c r="P1290" s="15">
        <f>VLOOKUP(A1290,Result!A:D,4,FALSE)</f>
        <v>0.748</v>
      </c>
      <c r="Q1290" s="16">
        <f>VLOOKUP(A1290,Result!A:D,3,FALSE)</f>
        <v>0.58199999999999996</v>
      </c>
      <c r="R1290" s="16">
        <f>VLOOKUP(A1290,Result!A:E,5,FALSE)</f>
        <v>0</v>
      </c>
      <c r="S1290" s="28">
        <f>P1290+Q1290+R1290</f>
        <v>1.33</v>
      </c>
      <c r="T1290" s="32">
        <f t="shared" si="83"/>
        <v>378.29999999999995</v>
      </c>
      <c r="U1290" s="32">
        <f t="shared" si="84"/>
        <v>864.5</v>
      </c>
      <c r="V1290" s="33">
        <f t="shared" si="85"/>
        <v>292.5</v>
      </c>
      <c r="W1290" s="34">
        <f t="shared" si="82"/>
        <v>1157</v>
      </c>
      <c r="X1290" s="10"/>
      <c r="Y1290" s="10"/>
      <c r="Z1290" s="10"/>
      <c r="AA1290" s="10"/>
      <c r="AB1290" s="10"/>
      <c r="AC1290" s="10"/>
      <c r="AD1290" s="10"/>
      <c r="AE1290" s="10"/>
      <c r="AF1290" s="10"/>
      <c r="AG1290" s="10"/>
      <c r="AH1290" s="10"/>
      <c r="AI1290" s="10"/>
    </row>
    <row r="1291" spans="1:35" ht="15" customHeight="1" x14ac:dyDescent="0.25">
      <c r="A1291" s="6">
        <v>1047</v>
      </c>
      <c r="B1291" s="11" t="s">
        <v>75</v>
      </c>
      <c r="C1291" s="11" t="s">
        <v>3322</v>
      </c>
      <c r="D1291" s="11" t="s">
        <v>3598</v>
      </c>
      <c r="E1291" s="12">
        <v>14752</v>
      </c>
      <c r="F1291" s="17">
        <v>43971</v>
      </c>
      <c r="G1291" s="12">
        <v>43878</v>
      </c>
      <c r="H1291" s="11" t="s">
        <v>783</v>
      </c>
      <c r="I1291" s="14" t="s">
        <v>2123</v>
      </c>
      <c r="J1291" s="11" t="s">
        <v>1644</v>
      </c>
      <c r="K1291" s="11" t="s">
        <v>82</v>
      </c>
      <c r="L1291" s="14" t="s">
        <v>82</v>
      </c>
      <c r="M1291" s="11" t="s">
        <v>3414</v>
      </c>
      <c r="N1291" s="15">
        <v>0.72</v>
      </c>
      <c r="O1291" s="15" t="str">
        <f>VLOOKUP(A1291,Result!A:D,2,FALSE)</f>
        <v>No</v>
      </c>
      <c r="P1291" s="15">
        <f>VLOOKUP(A1291,Result!A:D,4,FALSE)</f>
        <v>0.48099999999999998</v>
      </c>
      <c r="Q1291" s="16">
        <f>VLOOKUP(A1291,Result!A:D,3,FALSE)</f>
        <v>0</v>
      </c>
      <c r="R1291" s="16">
        <f>VLOOKUP(A1291,Result!A:E,5,FALSE)</f>
        <v>0</v>
      </c>
      <c r="S1291" s="28">
        <f>P1291+Q1291+R1291</f>
        <v>0.48099999999999998</v>
      </c>
      <c r="T1291" s="32">
        <f t="shared" si="83"/>
        <v>0</v>
      </c>
      <c r="U1291" s="32">
        <f t="shared" si="84"/>
        <v>312.64999999999998</v>
      </c>
      <c r="V1291" s="33">
        <f t="shared" si="85"/>
        <v>292.5</v>
      </c>
      <c r="W1291" s="34">
        <f t="shared" si="82"/>
        <v>605.15</v>
      </c>
      <c r="X1291" s="10"/>
      <c r="Y1291" s="10"/>
      <c r="Z1291" s="10"/>
      <c r="AA1291" s="10"/>
      <c r="AB1291" s="10"/>
      <c r="AC1291" s="10"/>
      <c r="AD1291" s="10"/>
      <c r="AE1291" s="10"/>
      <c r="AF1291" s="10"/>
      <c r="AG1291" s="10"/>
      <c r="AH1291" s="10"/>
      <c r="AI1291" s="10"/>
    </row>
    <row r="1292" spans="1:35" ht="15" customHeight="1" x14ac:dyDescent="0.25">
      <c r="A1292" s="6">
        <v>1048</v>
      </c>
      <c r="B1292" s="11" t="s">
        <v>75</v>
      </c>
      <c r="C1292" s="11" t="s">
        <v>3322</v>
      </c>
      <c r="D1292" s="11" t="s">
        <v>3599</v>
      </c>
      <c r="E1292" s="12">
        <v>16669</v>
      </c>
      <c r="F1292" s="17">
        <v>43944</v>
      </c>
      <c r="G1292" s="12">
        <v>43856</v>
      </c>
      <c r="H1292" s="11" t="s">
        <v>78</v>
      </c>
      <c r="I1292" s="14" t="s">
        <v>2681</v>
      </c>
      <c r="J1292" s="11" t="s">
        <v>3600</v>
      </c>
      <c r="K1292" s="11" t="s">
        <v>82</v>
      </c>
      <c r="L1292" s="14" t="s">
        <v>3601</v>
      </c>
      <c r="M1292" s="11" t="s">
        <v>3602</v>
      </c>
      <c r="N1292" s="15">
        <v>0.36</v>
      </c>
      <c r="O1292" s="15" t="str">
        <f>VLOOKUP(A1292,Result!A:D,2,FALSE)</f>
        <v>No</v>
      </c>
      <c r="P1292" s="15">
        <f>VLOOKUP(A1292,Result!A:D,4,FALSE)</f>
        <v>0.35299999999999998</v>
      </c>
      <c r="Q1292" s="16">
        <f>VLOOKUP(A1292,Result!A:D,3,FALSE)</f>
        <v>0.58199999999999996</v>
      </c>
      <c r="R1292" s="16">
        <f>VLOOKUP(A1292,Result!A:E,5,FALSE)</f>
        <v>0</v>
      </c>
      <c r="S1292" s="28">
        <f>P1292+Q1292+R1292</f>
        <v>0.93499999999999994</v>
      </c>
      <c r="T1292" s="32">
        <f t="shared" si="83"/>
        <v>378.29999999999995</v>
      </c>
      <c r="U1292" s="32">
        <f t="shared" si="84"/>
        <v>607.75</v>
      </c>
      <c r="V1292" s="33">
        <f t="shared" si="85"/>
        <v>292.5</v>
      </c>
      <c r="W1292" s="34">
        <f t="shared" si="82"/>
        <v>900.25</v>
      </c>
      <c r="X1292" s="10"/>
      <c r="Y1292" s="10"/>
      <c r="Z1292" s="10"/>
      <c r="AA1292" s="10"/>
      <c r="AB1292" s="10"/>
      <c r="AC1292" s="10"/>
      <c r="AD1292" s="10"/>
      <c r="AE1292" s="10"/>
      <c r="AF1292" s="10"/>
      <c r="AG1292" s="10"/>
      <c r="AH1292" s="10"/>
      <c r="AI1292" s="10"/>
    </row>
    <row r="1293" spans="1:35" ht="15" customHeight="1" x14ac:dyDescent="0.25">
      <c r="A1293" s="6">
        <v>1049</v>
      </c>
      <c r="B1293" s="11" t="s">
        <v>75</v>
      </c>
      <c r="C1293" s="11" t="s">
        <v>3365</v>
      </c>
      <c r="D1293" s="11" t="s">
        <v>3603</v>
      </c>
      <c r="E1293" s="12">
        <v>16726</v>
      </c>
      <c r="F1293" s="17">
        <v>43969</v>
      </c>
      <c r="G1293" s="12">
        <v>43885</v>
      </c>
      <c r="H1293" s="11" t="s">
        <v>783</v>
      </c>
      <c r="I1293" s="14" t="s">
        <v>3604</v>
      </c>
      <c r="J1293" s="11" t="s">
        <v>3605</v>
      </c>
      <c r="K1293" s="11" t="s">
        <v>3606</v>
      </c>
      <c r="L1293" s="14" t="s">
        <v>3607</v>
      </c>
      <c r="M1293" s="11" t="s">
        <v>650</v>
      </c>
      <c r="N1293" s="15">
        <v>2.2000000000000002</v>
      </c>
      <c r="O1293" s="15" t="str">
        <f>VLOOKUP(A1293,Result!A:D,2,FALSE)</f>
        <v>No</v>
      </c>
      <c r="P1293" s="15">
        <f>VLOOKUP(A1293,Result!A:D,4,FALSE)</f>
        <v>0.72299999999999998</v>
      </c>
      <c r="Q1293" s="16">
        <f>VLOOKUP(A1293,Result!A:D,3,FALSE)</f>
        <v>0.31</v>
      </c>
      <c r="R1293" s="16">
        <f>VLOOKUP(A1293,Result!A:E,5,FALSE)</f>
        <v>0.152</v>
      </c>
      <c r="S1293" s="28">
        <f>P1293+Q1293+R1293</f>
        <v>1.1849999999999998</v>
      </c>
      <c r="T1293" s="32">
        <f t="shared" si="83"/>
        <v>300.29999999999995</v>
      </c>
      <c r="U1293" s="32">
        <f t="shared" si="84"/>
        <v>770.24999999999989</v>
      </c>
      <c r="V1293" s="33">
        <f t="shared" si="85"/>
        <v>292.5</v>
      </c>
      <c r="W1293" s="34">
        <f t="shared" si="82"/>
        <v>1062.75</v>
      </c>
      <c r="X1293" s="10"/>
      <c r="Y1293" s="10"/>
      <c r="Z1293" s="10"/>
      <c r="AA1293" s="10"/>
      <c r="AB1293" s="10"/>
      <c r="AC1293" s="10"/>
      <c r="AD1293" s="10"/>
      <c r="AE1293" s="10"/>
      <c r="AF1293" s="10"/>
      <c r="AG1293" s="10"/>
      <c r="AH1293" s="10"/>
      <c r="AI1293" s="10"/>
    </row>
    <row r="1294" spans="1:35" ht="15" customHeight="1" x14ac:dyDescent="0.25">
      <c r="A1294" s="6">
        <v>1050</v>
      </c>
      <c r="B1294" s="11" t="s">
        <v>75</v>
      </c>
      <c r="C1294" s="11" t="s">
        <v>3365</v>
      </c>
      <c r="D1294" s="11" t="s">
        <v>3608</v>
      </c>
      <c r="E1294" s="12">
        <v>13291</v>
      </c>
      <c r="F1294" s="17">
        <v>43969</v>
      </c>
      <c r="G1294" s="12">
        <v>43885</v>
      </c>
      <c r="H1294" s="11" t="s">
        <v>783</v>
      </c>
      <c r="I1294" s="14" t="s">
        <v>3609</v>
      </c>
      <c r="J1294" s="11" t="s">
        <v>3610</v>
      </c>
      <c r="K1294" s="11" t="s">
        <v>3611</v>
      </c>
      <c r="L1294" s="14" t="s">
        <v>3612</v>
      </c>
      <c r="M1294" s="11" t="s">
        <v>3597</v>
      </c>
      <c r="N1294" s="15">
        <v>1.03</v>
      </c>
      <c r="O1294" s="15" t="str">
        <f>VLOOKUP(A1294,Result!A:D,2,FALSE)</f>
        <v>No</v>
      </c>
      <c r="P1294" s="15">
        <f>VLOOKUP(A1294,Result!A:D,4,FALSE)</f>
        <v>0.64500000000000002</v>
      </c>
      <c r="Q1294" s="16">
        <f>VLOOKUP(A1294,Result!A:D,3,FALSE)</f>
        <v>0.33500000000000002</v>
      </c>
      <c r="R1294" s="16">
        <f>VLOOKUP(A1294,Result!A:E,5,FALSE)</f>
        <v>0</v>
      </c>
      <c r="S1294" s="28">
        <f>P1294+Q1294+R1294</f>
        <v>0.98</v>
      </c>
      <c r="T1294" s="32">
        <f t="shared" si="83"/>
        <v>217.75</v>
      </c>
      <c r="U1294" s="32">
        <f t="shared" si="84"/>
        <v>636.99999999999989</v>
      </c>
      <c r="V1294" s="33">
        <f t="shared" si="85"/>
        <v>292.5</v>
      </c>
      <c r="W1294" s="34">
        <f t="shared" si="82"/>
        <v>929.49999999999989</v>
      </c>
      <c r="X1294" s="10"/>
      <c r="Y1294" s="10"/>
      <c r="Z1294" s="10"/>
      <c r="AA1294" s="10"/>
      <c r="AB1294" s="10"/>
      <c r="AC1294" s="10"/>
      <c r="AD1294" s="10"/>
      <c r="AE1294" s="10"/>
      <c r="AF1294" s="10"/>
      <c r="AG1294" s="10"/>
      <c r="AH1294" s="10"/>
      <c r="AI1294" s="10"/>
    </row>
    <row r="1295" spans="1:35" ht="15" customHeight="1" x14ac:dyDescent="0.25">
      <c r="A1295" s="6">
        <v>1051</v>
      </c>
      <c r="B1295" s="11" t="s">
        <v>75</v>
      </c>
      <c r="C1295" s="11" t="s">
        <v>3322</v>
      </c>
      <c r="D1295" s="11" t="s">
        <v>3613</v>
      </c>
      <c r="E1295" s="12">
        <v>16278</v>
      </c>
      <c r="F1295" s="17">
        <v>43950</v>
      </c>
      <c r="G1295" s="12">
        <v>43853</v>
      </c>
      <c r="H1295" s="11" t="s">
        <v>78</v>
      </c>
      <c r="I1295" s="14" t="s">
        <v>2709</v>
      </c>
      <c r="J1295" s="11" t="s">
        <v>3614</v>
      </c>
      <c r="K1295" s="11" t="s">
        <v>82</v>
      </c>
      <c r="L1295" s="14" t="s">
        <v>82</v>
      </c>
      <c r="M1295" s="11" t="s">
        <v>3615</v>
      </c>
      <c r="N1295" s="15">
        <v>0.67</v>
      </c>
      <c r="O1295" s="15" t="str">
        <f>VLOOKUP(A1295,Result!A:D,2,FALSE)</f>
        <v>No</v>
      </c>
      <c r="P1295" s="15">
        <f>VLOOKUP(A1295,Result!A:D,4,FALSE)</f>
        <v>0.307</v>
      </c>
      <c r="Q1295" s="16">
        <f>VLOOKUP(A1295,Result!A:D,3,FALSE)</f>
        <v>0</v>
      </c>
      <c r="R1295" s="16">
        <f>VLOOKUP(A1295,Result!A:E,5,FALSE)</f>
        <v>0</v>
      </c>
      <c r="S1295" s="28">
        <f>P1295+Q1295+R1295</f>
        <v>0.307</v>
      </c>
      <c r="T1295" s="32">
        <f t="shared" si="83"/>
        <v>0</v>
      </c>
      <c r="U1295" s="32">
        <f t="shared" si="84"/>
        <v>199.54999999999998</v>
      </c>
      <c r="V1295" s="33">
        <f t="shared" si="85"/>
        <v>292.5</v>
      </c>
      <c r="W1295" s="34">
        <f t="shared" si="82"/>
        <v>492.04999999999995</v>
      </c>
      <c r="X1295" s="10"/>
      <c r="Y1295" s="10"/>
      <c r="Z1295" s="10"/>
      <c r="AA1295" s="10"/>
      <c r="AB1295" s="10"/>
      <c r="AC1295" s="10"/>
      <c r="AD1295" s="10"/>
      <c r="AE1295" s="10"/>
      <c r="AF1295" s="10"/>
      <c r="AG1295" s="10"/>
      <c r="AH1295" s="10"/>
      <c r="AI1295" s="10"/>
    </row>
    <row r="1296" spans="1:35" ht="15" customHeight="1" x14ac:dyDescent="0.25">
      <c r="A1296" s="6">
        <v>1052</v>
      </c>
      <c r="B1296" s="11" t="s">
        <v>75</v>
      </c>
      <c r="C1296" s="11" t="s">
        <v>3322</v>
      </c>
      <c r="D1296" s="11" t="s">
        <v>3616</v>
      </c>
      <c r="E1296" s="12">
        <v>15868</v>
      </c>
      <c r="F1296" s="17">
        <v>44000</v>
      </c>
      <c r="G1296" s="12">
        <v>43885</v>
      </c>
      <c r="H1296" s="11" t="s">
        <v>783</v>
      </c>
      <c r="I1296" s="14" t="s">
        <v>97</v>
      </c>
      <c r="J1296" s="11" t="s">
        <v>97</v>
      </c>
      <c r="K1296" s="11" t="s">
        <v>82</v>
      </c>
      <c r="L1296" s="14" t="s">
        <v>3617</v>
      </c>
      <c r="M1296" s="11" t="s">
        <v>3618</v>
      </c>
      <c r="N1296" s="15">
        <v>0.54</v>
      </c>
      <c r="O1296" s="15" t="str">
        <f>VLOOKUP(A1296,Result!A:D,2,FALSE)</f>
        <v>No</v>
      </c>
      <c r="P1296" s="15">
        <f>VLOOKUP(A1296,Result!A:D,4,FALSE)</f>
        <v>0</v>
      </c>
      <c r="Q1296" s="16">
        <f>VLOOKUP(A1296,Result!A:D,3,FALSE)</f>
        <v>0.56699999999999995</v>
      </c>
      <c r="R1296" s="16">
        <f>VLOOKUP(A1296,Result!A:E,5,FALSE)</f>
        <v>0</v>
      </c>
      <c r="S1296" s="28">
        <f>P1296+Q1296+R1296</f>
        <v>0.56699999999999995</v>
      </c>
      <c r="T1296" s="32">
        <f t="shared" si="83"/>
        <v>368.54999999999995</v>
      </c>
      <c r="U1296" s="32">
        <f t="shared" si="84"/>
        <v>368.54999999999995</v>
      </c>
      <c r="V1296" s="33">
        <f t="shared" si="85"/>
        <v>292.5</v>
      </c>
      <c r="W1296" s="34">
        <f t="shared" ref="W1296:W1359" si="86">SUM(U1296+V1296)</f>
        <v>661.05</v>
      </c>
      <c r="X1296" s="10"/>
      <c r="Y1296" s="10"/>
      <c r="Z1296" s="10"/>
      <c r="AA1296" s="10"/>
      <c r="AB1296" s="10"/>
      <c r="AC1296" s="10"/>
      <c r="AD1296" s="10"/>
      <c r="AE1296" s="10"/>
      <c r="AF1296" s="10"/>
      <c r="AG1296" s="10"/>
      <c r="AH1296" s="10"/>
      <c r="AI1296" s="10"/>
    </row>
    <row r="1297" spans="1:35" ht="15" customHeight="1" x14ac:dyDescent="0.25">
      <c r="A1297" s="6">
        <v>1053</v>
      </c>
      <c r="B1297" s="11" t="s">
        <v>75</v>
      </c>
      <c r="C1297" s="11" t="s">
        <v>3322</v>
      </c>
      <c r="D1297" s="11" t="s">
        <v>3619</v>
      </c>
      <c r="E1297" s="12">
        <v>17497</v>
      </c>
      <c r="F1297" s="17">
        <v>44054</v>
      </c>
      <c r="G1297" s="12">
        <v>43885</v>
      </c>
      <c r="H1297" s="11" t="s">
        <v>783</v>
      </c>
      <c r="I1297" s="14" t="s">
        <v>809</v>
      </c>
      <c r="J1297" s="11" t="s">
        <v>97</v>
      </c>
      <c r="K1297" s="11" t="s">
        <v>3620</v>
      </c>
      <c r="L1297" s="14" t="s">
        <v>82</v>
      </c>
      <c r="M1297" s="11" t="s">
        <v>3621</v>
      </c>
      <c r="N1297" s="15">
        <v>1.52</v>
      </c>
      <c r="O1297" s="15" t="str">
        <f>VLOOKUP(A1297,Result!A:D,2,FALSE)</f>
        <v>No</v>
      </c>
      <c r="P1297" s="15">
        <f>VLOOKUP(A1297,Result!A:D,4,FALSE)</f>
        <v>0.26200000000000001</v>
      </c>
      <c r="Q1297" s="16">
        <f>VLOOKUP(A1297,Result!A:D,3,FALSE)</f>
        <v>0</v>
      </c>
      <c r="R1297" s="16">
        <f>VLOOKUP(A1297,Result!A:E,5,FALSE)</f>
        <v>0</v>
      </c>
      <c r="S1297" s="28">
        <f>P1297+Q1297+R1297</f>
        <v>0.26200000000000001</v>
      </c>
      <c r="T1297" s="32">
        <f t="shared" si="83"/>
        <v>0</v>
      </c>
      <c r="U1297" s="32">
        <f t="shared" si="84"/>
        <v>170.3</v>
      </c>
      <c r="V1297" s="33">
        <f t="shared" si="85"/>
        <v>292.5</v>
      </c>
      <c r="W1297" s="34">
        <f t="shared" si="86"/>
        <v>462.8</v>
      </c>
      <c r="X1297" s="10"/>
      <c r="Y1297" s="10"/>
      <c r="Z1297" s="10"/>
      <c r="AA1297" s="10"/>
      <c r="AB1297" s="10"/>
      <c r="AC1297" s="10"/>
      <c r="AD1297" s="10"/>
      <c r="AE1297" s="10"/>
      <c r="AF1297" s="10"/>
      <c r="AG1297" s="10"/>
      <c r="AH1297" s="10"/>
      <c r="AI1297" s="10"/>
    </row>
    <row r="1298" spans="1:35" ht="15" customHeight="1" x14ac:dyDescent="0.25">
      <c r="A1298" s="6">
        <v>1054</v>
      </c>
      <c r="B1298" s="11" t="s">
        <v>75</v>
      </c>
      <c r="C1298" s="11" t="s">
        <v>3365</v>
      </c>
      <c r="D1298" s="11" t="s">
        <v>3622</v>
      </c>
      <c r="E1298" s="12">
        <v>16045</v>
      </c>
      <c r="F1298" s="17">
        <v>43957</v>
      </c>
      <c r="G1298" s="12">
        <v>43885</v>
      </c>
      <c r="H1298" s="11" t="s">
        <v>783</v>
      </c>
      <c r="I1298" s="14" t="s">
        <v>3623</v>
      </c>
      <c r="J1298" s="11" t="s">
        <v>3624</v>
      </c>
      <c r="K1298" s="11" t="s">
        <v>3625</v>
      </c>
      <c r="L1298" s="14" t="s">
        <v>3612</v>
      </c>
      <c r="M1298" s="11" t="s">
        <v>3597</v>
      </c>
      <c r="N1298" s="15">
        <v>1.46</v>
      </c>
      <c r="O1298" s="15" t="str">
        <f>VLOOKUP(A1298,Result!A:D,2,FALSE)</f>
        <v>No</v>
      </c>
      <c r="P1298" s="15">
        <f>VLOOKUP(A1298,Result!A:D,4,FALSE)</f>
        <v>0.82299999999999995</v>
      </c>
      <c r="Q1298" s="16">
        <f>VLOOKUP(A1298,Result!A:D,3,FALSE)</f>
        <v>0.33500000000000002</v>
      </c>
      <c r="R1298" s="16">
        <f>VLOOKUP(A1298,Result!A:E,5,FALSE)</f>
        <v>0</v>
      </c>
      <c r="S1298" s="28">
        <f>P1298+Q1298+R1298</f>
        <v>1.1579999999999999</v>
      </c>
      <c r="T1298" s="32">
        <f t="shared" si="83"/>
        <v>217.75</v>
      </c>
      <c r="U1298" s="32">
        <f t="shared" si="84"/>
        <v>752.69999999999993</v>
      </c>
      <c r="V1298" s="33">
        <f t="shared" si="85"/>
        <v>292.5</v>
      </c>
      <c r="W1298" s="34">
        <f t="shared" si="86"/>
        <v>1045.1999999999998</v>
      </c>
      <c r="X1298" s="10"/>
      <c r="Y1298" s="10"/>
      <c r="Z1298" s="10"/>
      <c r="AA1298" s="10"/>
      <c r="AB1298" s="10"/>
      <c r="AC1298" s="10"/>
      <c r="AD1298" s="10"/>
      <c r="AE1298" s="10"/>
      <c r="AF1298" s="10"/>
      <c r="AG1298" s="10"/>
      <c r="AH1298" s="10"/>
      <c r="AI1298" s="10"/>
    </row>
    <row r="1299" spans="1:35" ht="15" customHeight="1" x14ac:dyDescent="0.25">
      <c r="A1299" s="6">
        <v>1055</v>
      </c>
      <c r="B1299" s="11" t="s">
        <v>75</v>
      </c>
      <c r="C1299" s="11" t="s">
        <v>3322</v>
      </c>
      <c r="D1299" s="11" t="s">
        <v>3626</v>
      </c>
      <c r="E1299" s="12">
        <v>16879</v>
      </c>
      <c r="F1299" s="17">
        <v>43945</v>
      </c>
      <c r="G1299" s="12">
        <v>43885</v>
      </c>
      <c r="H1299" s="11" t="s">
        <v>783</v>
      </c>
      <c r="I1299" s="14" t="s">
        <v>3627</v>
      </c>
      <c r="J1299" s="11" t="s">
        <v>80</v>
      </c>
      <c r="K1299" s="11" t="s">
        <v>82</v>
      </c>
      <c r="L1299" s="14"/>
      <c r="M1299" s="11" t="s">
        <v>3628</v>
      </c>
      <c r="N1299" s="15">
        <v>1.3</v>
      </c>
      <c r="O1299" s="15" t="str">
        <f>VLOOKUP(A1299,Result!A:D,2,FALSE)</f>
        <v>No</v>
      </c>
      <c r="P1299" s="15">
        <f>VLOOKUP(A1299,Result!A:D,4,FALSE)</f>
        <v>1.2270000000000001</v>
      </c>
      <c r="Q1299" s="16">
        <f>VLOOKUP(A1299,Result!A:D,3,FALSE)</f>
        <v>0</v>
      </c>
      <c r="R1299" s="16">
        <f>VLOOKUP(A1299,Result!A:E,5,FALSE)</f>
        <v>0</v>
      </c>
      <c r="S1299" s="28">
        <f>P1299+Q1299+R1299</f>
        <v>1.2270000000000001</v>
      </c>
      <c r="T1299" s="32">
        <f t="shared" si="83"/>
        <v>0</v>
      </c>
      <c r="U1299" s="32">
        <f t="shared" si="84"/>
        <v>797.55000000000007</v>
      </c>
      <c r="V1299" s="33">
        <f t="shared" si="85"/>
        <v>292.5</v>
      </c>
      <c r="W1299" s="34">
        <f t="shared" si="86"/>
        <v>1090.0500000000002</v>
      </c>
      <c r="X1299" s="10"/>
      <c r="Y1299" s="10"/>
      <c r="Z1299" s="10"/>
      <c r="AA1299" s="10"/>
      <c r="AB1299" s="10"/>
      <c r="AC1299" s="10"/>
      <c r="AD1299" s="10"/>
      <c r="AE1299" s="10"/>
      <c r="AF1299" s="10"/>
      <c r="AG1299" s="10"/>
      <c r="AH1299" s="10"/>
      <c r="AI1299" s="10"/>
    </row>
    <row r="1300" spans="1:35" ht="15" customHeight="1" x14ac:dyDescent="0.25">
      <c r="A1300" s="6">
        <v>1056</v>
      </c>
      <c r="B1300" s="11" t="s">
        <v>75</v>
      </c>
      <c r="C1300" s="11" t="s">
        <v>3322</v>
      </c>
      <c r="D1300" s="11" t="s">
        <v>3629</v>
      </c>
      <c r="E1300" s="12">
        <v>17716</v>
      </c>
      <c r="F1300" s="13">
        <v>43945</v>
      </c>
      <c r="G1300" s="12">
        <v>43885</v>
      </c>
      <c r="H1300" s="11" t="s">
        <v>783</v>
      </c>
      <c r="I1300" s="14" t="s">
        <v>97</v>
      </c>
      <c r="J1300" s="11" t="s">
        <v>97</v>
      </c>
      <c r="K1300" s="11" t="s">
        <v>82</v>
      </c>
      <c r="L1300" s="14" t="s">
        <v>82</v>
      </c>
      <c r="M1300" s="11" t="s">
        <v>3630</v>
      </c>
      <c r="N1300" s="15">
        <v>0.9</v>
      </c>
      <c r="O1300" s="15" t="str">
        <f>VLOOKUP(A1300,Result!A:D,2,FALSE)</f>
        <v>No</v>
      </c>
      <c r="P1300" s="15">
        <f>VLOOKUP(A1300,Result!A:D,4,FALSE)</f>
        <v>0</v>
      </c>
      <c r="Q1300" s="16">
        <f>VLOOKUP(A1300,Result!A:D,3,FALSE)</f>
        <v>0</v>
      </c>
      <c r="R1300" s="16">
        <f>VLOOKUP(A1300,Result!A:E,5,FALSE)</f>
        <v>0</v>
      </c>
      <c r="S1300" s="28">
        <f>P1300+Q1300+R1300</f>
        <v>0</v>
      </c>
      <c r="T1300" s="32">
        <f t="shared" si="83"/>
        <v>0</v>
      </c>
      <c r="U1300" s="32">
        <f t="shared" si="84"/>
        <v>0</v>
      </c>
      <c r="V1300" s="33">
        <f t="shared" si="85"/>
        <v>292.5</v>
      </c>
      <c r="W1300" s="34">
        <f t="shared" si="86"/>
        <v>292.5</v>
      </c>
      <c r="X1300" s="10"/>
      <c r="Y1300" s="10"/>
      <c r="Z1300" s="10"/>
      <c r="AA1300" s="10"/>
      <c r="AB1300" s="10"/>
      <c r="AC1300" s="10"/>
      <c r="AD1300" s="10"/>
      <c r="AE1300" s="10"/>
      <c r="AF1300" s="10"/>
      <c r="AG1300" s="10"/>
      <c r="AH1300" s="10"/>
      <c r="AI1300" s="10"/>
    </row>
    <row r="1301" spans="1:35" ht="15" customHeight="1" x14ac:dyDescent="0.25">
      <c r="A1301" s="6">
        <v>1057</v>
      </c>
      <c r="B1301" s="11" t="s">
        <v>75</v>
      </c>
      <c r="C1301" s="11" t="s">
        <v>3322</v>
      </c>
      <c r="D1301" s="11" t="s">
        <v>3631</v>
      </c>
      <c r="E1301" s="12">
        <v>35593</v>
      </c>
      <c r="F1301" s="13">
        <v>43977</v>
      </c>
      <c r="G1301" s="12">
        <v>43885</v>
      </c>
      <c r="H1301" s="11" t="s">
        <v>783</v>
      </c>
      <c r="I1301" s="14" t="s">
        <v>3632</v>
      </c>
      <c r="J1301" s="11" t="s">
        <v>80</v>
      </c>
      <c r="K1301" s="11" t="s">
        <v>3633</v>
      </c>
      <c r="L1301" s="14" t="s">
        <v>82</v>
      </c>
      <c r="M1301" s="11" t="s">
        <v>3634</v>
      </c>
      <c r="N1301" s="15">
        <v>1.43</v>
      </c>
      <c r="O1301" s="15" t="str">
        <f>VLOOKUP(A1301,Result!A:D,2,FALSE)</f>
        <v>No</v>
      </c>
      <c r="P1301" s="15">
        <f>VLOOKUP(A1301,Result!A:D,4,FALSE)</f>
        <v>1.0649999999999999</v>
      </c>
      <c r="Q1301" s="16">
        <f>VLOOKUP(A1301,Result!A:D,3,FALSE)</f>
        <v>0</v>
      </c>
      <c r="R1301" s="16">
        <f>VLOOKUP(A1301,Result!A:E,5,FALSE)</f>
        <v>0</v>
      </c>
      <c r="S1301" s="28">
        <f>P1301+Q1301+R1301</f>
        <v>1.0649999999999999</v>
      </c>
      <c r="T1301" s="32">
        <f t="shared" si="83"/>
        <v>0</v>
      </c>
      <c r="U1301" s="32">
        <f t="shared" si="84"/>
        <v>692.24999999999989</v>
      </c>
      <c r="V1301" s="33">
        <f t="shared" si="85"/>
        <v>292.5</v>
      </c>
      <c r="W1301" s="34">
        <f t="shared" si="86"/>
        <v>984.74999999999989</v>
      </c>
      <c r="X1301" s="10"/>
      <c r="Y1301" s="10"/>
      <c r="Z1301" s="10"/>
      <c r="AA1301" s="10"/>
      <c r="AB1301" s="10"/>
      <c r="AC1301" s="10"/>
      <c r="AD1301" s="10"/>
      <c r="AE1301" s="10"/>
      <c r="AF1301" s="10"/>
      <c r="AG1301" s="10"/>
      <c r="AH1301" s="10"/>
      <c r="AI1301" s="10"/>
    </row>
    <row r="1302" spans="1:35" ht="15" customHeight="1" x14ac:dyDescent="0.25">
      <c r="A1302" s="6">
        <v>1058</v>
      </c>
      <c r="B1302" s="11" t="s">
        <v>75</v>
      </c>
      <c r="C1302" s="11" t="s">
        <v>3322</v>
      </c>
      <c r="D1302" s="11" t="s">
        <v>3635</v>
      </c>
      <c r="E1302" s="12">
        <v>19026</v>
      </c>
      <c r="F1302" s="17">
        <v>43962</v>
      </c>
      <c r="G1302" s="12">
        <v>43885</v>
      </c>
      <c r="H1302" s="11" t="s">
        <v>783</v>
      </c>
      <c r="I1302" s="14" t="s">
        <v>3636</v>
      </c>
      <c r="J1302" s="11" t="s">
        <v>3637</v>
      </c>
      <c r="K1302" s="11" t="s">
        <v>3638</v>
      </c>
      <c r="L1302" s="14" t="s">
        <v>3639</v>
      </c>
      <c r="M1302" s="11" t="s">
        <v>3640</v>
      </c>
      <c r="N1302" s="15">
        <v>1.1200000000000001</v>
      </c>
      <c r="O1302" s="15" t="str">
        <f>VLOOKUP(A1302,Result!A:D,2,FALSE)</f>
        <v>No</v>
      </c>
      <c r="P1302" s="15">
        <f>VLOOKUP(A1302,Result!A:D,4,FALSE)</f>
        <v>1.393</v>
      </c>
      <c r="Q1302" s="16">
        <f>VLOOKUP(A1302,Result!A:D,3,FALSE)</f>
        <v>0.35299999999999998</v>
      </c>
      <c r="R1302" s="16">
        <f>VLOOKUP(A1302,Result!A:E,5,FALSE)</f>
        <v>0</v>
      </c>
      <c r="S1302" s="28">
        <f>P1302+Q1302+R1302</f>
        <v>1.746</v>
      </c>
      <c r="T1302" s="32">
        <f t="shared" ref="T1302:T1365" si="87">SUM((Q1302+R1302)*65/0.1)</f>
        <v>229.45</v>
      </c>
      <c r="U1302" s="32">
        <f t="shared" ref="U1302:U1365" si="88">SUM(S1302*65/0.1)</f>
        <v>1134.8999999999999</v>
      </c>
      <c r="V1302" s="33">
        <f t="shared" ref="V1302:V1365" si="89">SUM(0.45*65/0.1)</f>
        <v>292.5</v>
      </c>
      <c r="W1302" s="34">
        <f t="shared" si="86"/>
        <v>1427.3999999999999</v>
      </c>
      <c r="X1302" s="10"/>
      <c r="Y1302" s="10"/>
      <c r="Z1302" s="10"/>
      <c r="AA1302" s="10"/>
      <c r="AB1302" s="10"/>
      <c r="AC1302" s="10"/>
      <c r="AD1302" s="10"/>
      <c r="AE1302" s="10"/>
      <c r="AF1302" s="10"/>
      <c r="AG1302" s="10"/>
      <c r="AH1302" s="10"/>
      <c r="AI1302" s="10"/>
    </row>
    <row r="1303" spans="1:35" ht="15" customHeight="1" x14ac:dyDescent="0.25">
      <c r="A1303" s="6">
        <v>1059</v>
      </c>
      <c r="B1303" s="11" t="s">
        <v>75</v>
      </c>
      <c r="C1303" s="11" t="s">
        <v>3322</v>
      </c>
      <c r="D1303" s="11" t="s">
        <v>3641</v>
      </c>
      <c r="E1303" s="12">
        <v>18973</v>
      </c>
      <c r="F1303" s="17">
        <v>44018</v>
      </c>
      <c r="G1303" s="12">
        <v>43885</v>
      </c>
      <c r="H1303" s="11" t="s">
        <v>783</v>
      </c>
      <c r="I1303" s="14" t="s">
        <v>131</v>
      </c>
      <c r="J1303" s="11" t="s">
        <v>80</v>
      </c>
      <c r="K1303" s="11" t="s">
        <v>82</v>
      </c>
      <c r="L1303" s="14" t="s">
        <v>82</v>
      </c>
      <c r="M1303" s="11" t="s">
        <v>3642</v>
      </c>
      <c r="N1303" s="15">
        <v>0.56999999999999995</v>
      </c>
      <c r="O1303" s="15" t="str">
        <f>VLOOKUP(A1303,Result!A:D,2,FALSE)</f>
        <v>No</v>
      </c>
      <c r="P1303" s="15">
        <f>VLOOKUP(A1303,Result!A:D,4,FALSE)</f>
        <v>0.33500000000000002</v>
      </c>
      <c r="Q1303" s="16">
        <f>VLOOKUP(A1303,Result!A:D,3,FALSE)</f>
        <v>0</v>
      </c>
      <c r="R1303" s="16">
        <f>VLOOKUP(A1303,Result!A:E,5,FALSE)</f>
        <v>0</v>
      </c>
      <c r="S1303" s="28">
        <f>P1303+Q1303+R1303</f>
        <v>0.33500000000000002</v>
      </c>
      <c r="T1303" s="32">
        <f t="shared" si="87"/>
        <v>0</v>
      </c>
      <c r="U1303" s="32">
        <f t="shared" si="88"/>
        <v>217.75</v>
      </c>
      <c r="V1303" s="33">
        <f t="shared" si="89"/>
        <v>292.5</v>
      </c>
      <c r="W1303" s="34">
        <f t="shared" si="86"/>
        <v>510.25</v>
      </c>
      <c r="X1303" s="10"/>
      <c r="Y1303" s="10"/>
      <c r="Z1303" s="10"/>
      <c r="AA1303" s="10"/>
      <c r="AB1303" s="10"/>
      <c r="AC1303" s="10"/>
      <c r="AD1303" s="10"/>
      <c r="AE1303" s="10"/>
      <c r="AF1303" s="10"/>
      <c r="AG1303" s="10"/>
      <c r="AH1303" s="10"/>
      <c r="AI1303" s="10"/>
    </row>
    <row r="1304" spans="1:35" ht="15" customHeight="1" x14ac:dyDescent="0.25">
      <c r="A1304" s="6">
        <v>1060</v>
      </c>
      <c r="B1304" s="11" t="s">
        <v>75</v>
      </c>
      <c r="C1304" s="11" t="s">
        <v>3322</v>
      </c>
      <c r="D1304" s="11" t="s">
        <v>3643</v>
      </c>
      <c r="E1304" s="12">
        <v>11977</v>
      </c>
      <c r="F1304" s="17">
        <v>44000</v>
      </c>
      <c r="G1304" s="12">
        <v>43868</v>
      </c>
      <c r="H1304" s="11" t="s">
        <v>114</v>
      </c>
      <c r="I1304" s="14" t="s">
        <v>3644</v>
      </c>
      <c r="J1304" s="11" t="s">
        <v>3645</v>
      </c>
      <c r="K1304" s="11" t="s">
        <v>82</v>
      </c>
      <c r="L1304" s="14" t="s">
        <v>3646</v>
      </c>
      <c r="M1304" s="11" t="s">
        <v>3647</v>
      </c>
      <c r="N1304" s="15">
        <v>1.5</v>
      </c>
      <c r="O1304" s="15" t="str">
        <f>VLOOKUP(A1304,Result!A:D,2,FALSE)</f>
        <v>No</v>
      </c>
      <c r="P1304" s="15">
        <f>VLOOKUP(A1304,Result!A:D,4,FALSE)</f>
        <v>0.62200000000000011</v>
      </c>
      <c r="Q1304" s="16">
        <f>VLOOKUP(A1304,Result!A:D,3,FALSE)</f>
        <v>0.42599999999999999</v>
      </c>
      <c r="R1304" s="16">
        <f>VLOOKUP(A1304,Result!A:E,5,FALSE)</f>
        <v>0</v>
      </c>
      <c r="S1304" s="28">
        <f>P1304+Q1304+R1304</f>
        <v>1.048</v>
      </c>
      <c r="T1304" s="32">
        <f t="shared" si="87"/>
        <v>276.89999999999998</v>
      </c>
      <c r="U1304" s="32">
        <f t="shared" si="88"/>
        <v>681.2</v>
      </c>
      <c r="V1304" s="33">
        <f t="shared" si="89"/>
        <v>292.5</v>
      </c>
      <c r="W1304" s="34">
        <f t="shared" si="86"/>
        <v>973.7</v>
      </c>
      <c r="X1304" s="10"/>
      <c r="Y1304" s="10"/>
      <c r="Z1304" s="10"/>
      <c r="AA1304" s="10"/>
      <c r="AB1304" s="10"/>
      <c r="AC1304" s="10"/>
      <c r="AD1304" s="10"/>
      <c r="AE1304" s="10"/>
      <c r="AF1304" s="10"/>
      <c r="AG1304" s="10"/>
      <c r="AH1304" s="10"/>
      <c r="AI1304" s="10"/>
    </row>
    <row r="1305" spans="1:35" ht="15" customHeight="1" x14ac:dyDescent="0.25">
      <c r="A1305" s="6">
        <v>1061</v>
      </c>
      <c r="B1305" s="11" t="s">
        <v>75</v>
      </c>
      <c r="C1305" s="11" t="s">
        <v>3322</v>
      </c>
      <c r="D1305" s="11" t="s">
        <v>3648</v>
      </c>
      <c r="E1305" s="12">
        <v>19184</v>
      </c>
      <c r="F1305" s="19"/>
      <c r="G1305" s="12">
        <v>43885</v>
      </c>
      <c r="H1305" s="11" t="s">
        <v>783</v>
      </c>
      <c r="I1305" s="14" t="s">
        <v>97</v>
      </c>
      <c r="J1305" s="11" t="s">
        <v>97</v>
      </c>
      <c r="K1305" s="11" t="s">
        <v>82</v>
      </c>
      <c r="L1305" s="14" t="s">
        <v>3649</v>
      </c>
      <c r="M1305" s="11" t="s">
        <v>650</v>
      </c>
      <c r="N1305" s="15">
        <v>0.59</v>
      </c>
      <c r="O1305" s="15" t="str">
        <f>VLOOKUP(A1305,Result!A:D,2,FALSE)</f>
        <v>No</v>
      </c>
      <c r="P1305" s="15">
        <f>VLOOKUP(A1305,Result!A:D,4,FALSE)</f>
        <v>0</v>
      </c>
      <c r="Q1305" s="16">
        <f>VLOOKUP(A1305,Result!A:D,3,FALSE)</f>
        <v>0.35299999999999998</v>
      </c>
      <c r="R1305" s="16">
        <f>VLOOKUP(A1305,Result!A:E,5,FALSE)</f>
        <v>0</v>
      </c>
      <c r="S1305" s="28">
        <f>P1305+Q1305+R1305</f>
        <v>0.35299999999999998</v>
      </c>
      <c r="T1305" s="32">
        <f t="shared" si="87"/>
        <v>229.45</v>
      </c>
      <c r="U1305" s="32">
        <f t="shared" si="88"/>
        <v>229.45</v>
      </c>
      <c r="V1305" s="33">
        <f t="shared" si="89"/>
        <v>292.5</v>
      </c>
      <c r="W1305" s="34">
        <f t="shared" si="86"/>
        <v>521.95000000000005</v>
      </c>
      <c r="X1305" s="10"/>
      <c r="Y1305" s="10"/>
      <c r="Z1305" s="10"/>
      <c r="AA1305" s="10"/>
      <c r="AB1305" s="10"/>
      <c r="AC1305" s="10"/>
      <c r="AD1305" s="10"/>
      <c r="AE1305" s="10"/>
      <c r="AF1305" s="10"/>
      <c r="AG1305" s="10"/>
      <c r="AH1305" s="10"/>
      <c r="AI1305" s="10"/>
    </row>
    <row r="1306" spans="1:35" ht="15" customHeight="1" x14ac:dyDescent="0.25">
      <c r="A1306" s="6">
        <v>1062</v>
      </c>
      <c r="B1306" s="11" t="s">
        <v>75</v>
      </c>
      <c r="C1306" s="11" t="s">
        <v>3322</v>
      </c>
      <c r="D1306" s="11" t="s">
        <v>3650</v>
      </c>
      <c r="E1306" s="12">
        <v>15869</v>
      </c>
      <c r="F1306" s="17">
        <v>43969</v>
      </c>
      <c r="G1306" s="12">
        <v>43847</v>
      </c>
      <c r="H1306" s="11" t="s">
        <v>78</v>
      </c>
      <c r="I1306" s="14" t="s">
        <v>3651</v>
      </c>
      <c r="J1306" s="11" t="s">
        <v>3652</v>
      </c>
      <c r="K1306" s="11" t="s">
        <v>3653</v>
      </c>
      <c r="L1306" s="14" t="s">
        <v>3654</v>
      </c>
      <c r="M1306" s="11" t="s">
        <v>3655</v>
      </c>
      <c r="N1306" s="15">
        <v>0.92</v>
      </c>
      <c r="O1306" s="15" t="str">
        <f>VLOOKUP(A1306,Result!A:D,2,FALSE)</f>
        <v>No</v>
      </c>
      <c r="P1306" s="15">
        <f>VLOOKUP(A1306,Result!A:D,4,FALSE)</f>
        <v>0.89800000000000002</v>
      </c>
      <c r="Q1306" s="16">
        <f>VLOOKUP(A1306,Result!A:D,3,FALSE)</f>
        <v>0.51900000000000002</v>
      </c>
      <c r="R1306" s="16">
        <f>VLOOKUP(A1306,Result!A:E,5,FALSE)</f>
        <v>0</v>
      </c>
      <c r="S1306" s="28">
        <f>P1306+Q1306+R1306</f>
        <v>1.417</v>
      </c>
      <c r="T1306" s="32">
        <f t="shared" si="87"/>
        <v>337.34999999999997</v>
      </c>
      <c r="U1306" s="32">
        <f t="shared" si="88"/>
        <v>921.05</v>
      </c>
      <c r="V1306" s="33">
        <f t="shared" si="89"/>
        <v>292.5</v>
      </c>
      <c r="W1306" s="34">
        <f t="shared" si="86"/>
        <v>1213.55</v>
      </c>
      <c r="X1306" s="10"/>
      <c r="Y1306" s="10"/>
      <c r="Z1306" s="10"/>
      <c r="AA1306" s="10"/>
      <c r="AB1306" s="10"/>
      <c r="AC1306" s="10"/>
      <c r="AD1306" s="10"/>
      <c r="AE1306" s="10"/>
      <c r="AF1306" s="10"/>
      <c r="AG1306" s="10"/>
      <c r="AH1306" s="10"/>
      <c r="AI1306" s="10"/>
    </row>
    <row r="1307" spans="1:35" ht="15" customHeight="1" x14ac:dyDescent="0.25">
      <c r="A1307" s="6">
        <v>1063</v>
      </c>
      <c r="B1307" s="11" t="s">
        <v>75</v>
      </c>
      <c r="C1307" s="11" t="s">
        <v>3322</v>
      </c>
      <c r="D1307" s="11" t="s">
        <v>3656</v>
      </c>
      <c r="E1307" s="12">
        <v>17865</v>
      </c>
      <c r="F1307" s="17">
        <v>44015</v>
      </c>
      <c r="G1307" s="12">
        <v>43885</v>
      </c>
      <c r="H1307" s="11" t="s">
        <v>783</v>
      </c>
      <c r="I1307" s="14" t="s">
        <v>3657</v>
      </c>
      <c r="J1307" s="11" t="s">
        <v>3658</v>
      </c>
      <c r="K1307" s="11" t="s">
        <v>3659</v>
      </c>
      <c r="L1307" s="14" t="s">
        <v>82</v>
      </c>
      <c r="M1307" s="11" t="s">
        <v>3640</v>
      </c>
      <c r="N1307" s="15">
        <v>1.51</v>
      </c>
      <c r="O1307" s="15" t="str">
        <f>VLOOKUP(A1307,Result!A:D,2,FALSE)</f>
        <v>No</v>
      </c>
      <c r="P1307" s="15">
        <f>VLOOKUP(A1307,Result!A:D,4,FALSE)</f>
        <v>0.879</v>
      </c>
      <c r="Q1307" s="16">
        <f>VLOOKUP(A1307,Result!A:D,3,FALSE)</f>
        <v>0</v>
      </c>
      <c r="R1307" s="16">
        <f>VLOOKUP(A1307,Result!A:E,5,FALSE)</f>
        <v>0.152</v>
      </c>
      <c r="S1307" s="28">
        <f>P1307+Q1307+R1307</f>
        <v>1.0309999999999999</v>
      </c>
      <c r="T1307" s="32">
        <f t="shared" si="87"/>
        <v>98.799999999999983</v>
      </c>
      <c r="U1307" s="32">
        <f t="shared" si="88"/>
        <v>670.15</v>
      </c>
      <c r="V1307" s="33">
        <f t="shared" si="89"/>
        <v>292.5</v>
      </c>
      <c r="W1307" s="34">
        <f t="shared" si="86"/>
        <v>962.65</v>
      </c>
      <c r="X1307" s="10"/>
      <c r="Y1307" s="10"/>
      <c r="Z1307" s="10"/>
      <c r="AA1307" s="10"/>
      <c r="AB1307" s="10"/>
      <c r="AC1307" s="10"/>
      <c r="AD1307" s="10"/>
      <c r="AE1307" s="10"/>
      <c r="AF1307" s="10"/>
      <c r="AG1307" s="10"/>
      <c r="AH1307" s="10"/>
      <c r="AI1307" s="10"/>
    </row>
    <row r="1308" spans="1:35" ht="15" customHeight="1" x14ac:dyDescent="0.25">
      <c r="A1308" s="6">
        <v>1064</v>
      </c>
      <c r="B1308" s="11" t="s">
        <v>75</v>
      </c>
      <c r="C1308" s="11" t="s">
        <v>3322</v>
      </c>
      <c r="D1308" s="11" t="s">
        <v>3660</v>
      </c>
      <c r="E1308" s="12">
        <v>15914</v>
      </c>
      <c r="F1308" s="17">
        <v>44015</v>
      </c>
      <c r="G1308" s="12">
        <v>43867</v>
      </c>
      <c r="H1308" s="11" t="s">
        <v>114</v>
      </c>
      <c r="I1308" s="14" t="s">
        <v>3661</v>
      </c>
      <c r="J1308" s="11" t="s">
        <v>3662</v>
      </c>
      <c r="K1308" s="11" t="s">
        <v>82</v>
      </c>
      <c r="L1308" s="14" t="s">
        <v>82</v>
      </c>
      <c r="M1308" s="11" t="s">
        <v>94</v>
      </c>
      <c r="N1308" s="15">
        <v>1.1499999999999999</v>
      </c>
      <c r="O1308" s="15" t="str">
        <f>VLOOKUP(A1308,Result!A:D,2,FALSE)</f>
        <v>No</v>
      </c>
      <c r="P1308" s="15">
        <f>VLOOKUP(A1308,Result!A:D,4,FALSE)</f>
        <v>0.81600000000000006</v>
      </c>
      <c r="Q1308" s="16">
        <f>VLOOKUP(A1308,Result!A:D,3,FALSE)</f>
        <v>0</v>
      </c>
      <c r="R1308" s="16">
        <f>VLOOKUP(A1308,Result!A:E,5,FALSE)</f>
        <v>0</v>
      </c>
      <c r="S1308" s="28">
        <f>P1308+Q1308+R1308</f>
        <v>0.81600000000000006</v>
      </c>
      <c r="T1308" s="32">
        <f t="shared" si="87"/>
        <v>0</v>
      </c>
      <c r="U1308" s="32">
        <f t="shared" si="88"/>
        <v>530.4</v>
      </c>
      <c r="V1308" s="33">
        <f t="shared" si="89"/>
        <v>292.5</v>
      </c>
      <c r="W1308" s="34">
        <f t="shared" si="86"/>
        <v>822.9</v>
      </c>
      <c r="X1308" s="10"/>
      <c r="Y1308" s="10"/>
      <c r="Z1308" s="10"/>
      <c r="AA1308" s="10"/>
      <c r="AB1308" s="10"/>
      <c r="AC1308" s="10"/>
      <c r="AD1308" s="10"/>
      <c r="AE1308" s="10"/>
      <c r="AF1308" s="10"/>
      <c r="AG1308" s="10"/>
      <c r="AH1308" s="10"/>
      <c r="AI1308" s="10"/>
    </row>
    <row r="1309" spans="1:35" ht="15" customHeight="1" x14ac:dyDescent="0.25">
      <c r="A1309" s="6">
        <v>1065</v>
      </c>
      <c r="B1309" s="11" t="s">
        <v>75</v>
      </c>
      <c r="C1309" s="11" t="s">
        <v>3365</v>
      </c>
      <c r="D1309" s="11" t="s">
        <v>3663</v>
      </c>
      <c r="E1309" s="12">
        <v>15895</v>
      </c>
      <c r="F1309" s="17">
        <v>43941</v>
      </c>
      <c r="G1309" s="12">
        <v>43885</v>
      </c>
      <c r="H1309" s="11" t="s">
        <v>783</v>
      </c>
      <c r="I1309" s="14" t="s">
        <v>97</v>
      </c>
      <c r="J1309" s="11" t="s">
        <v>97</v>
      </c>
      <c r="K1309" s="11" t="s">
        <v>82</v>
      </c>
      <c r="L1309" s="14" t="s">
        <v>82</v>
      </c>
      <c r="M1309" s="11" t="s">
        <v>3664</v>
      </c>
      <c r="N1309" s="15">
        <v>1.55</v>
      </c>
      <c r="O1309" s="15" t="str">
        <f>VLOOKUP(A1309,Result!A:D,2,FALSE)</f>
        <v>No</v>
      </c>
      <c r="P1309" s="15">
        <f>VLOOKUP(A1309,Result!A:D,4,FALSE)</f>
        <v>0</v>
      </c>
      <c r="Q1309" s="16">
        <f>VLOOKUP(A1309,Result!A:D,3,FALSE)</f>
        <v>0</v>
      </c>
      <c r="R1309" s="16">
        <f>VLOOKUP(A1309,Result!A:E,5,FALSE)</f>
        <v>0</v>
      </c>
      <c r="S1309" s="28">
        <f>P1309+Q1309+R1309</f>
        <v>0</v>
      </c>
      <c r="T1309" s="32">
        <f t="shared" si="87"/>
        <v>0</v>
      </c>
      <c r="U1309" s="32">
        <f t="shared" si="88"/>
        <v>0</v>
      </c>
      <c r="V1309" s="33">
        <f t="shared" si="89"/>
        <v>292.5</v>
      </c>
      <c r="W1309" s="34">
        <f t="shared" si="86"/>
        <v>292.5</v>
      </c>
      <c r="X1309" s="10"/>
      <c r="Y1309" s="10"/>
      <c r="Z1309" s="10"/>
      <c r="AA1309" s="10"/>
      <c r="AB1309" s="10"/>
      <c r="AC1309" s="10"/>
      <c r="AD1309" s="10"/>
      <c r="AE1309" s="10"/>
      <c r="AF1309" s="10"/>
      <c r="AG1309" s="10"/>
      <c r="AH1309" s="10"/>
      <c r="AI1309" s="10"/>
    </row>
    <row r="1310" spans="1:35" ht="15" customHeight="1" x14ac:dyDescent="0.25">
      <c r="A1310" s="6">
        <v>1066</v>
      </c>
      <c r="B1310" s="11" t="s">
        <v>75</v>
      </c>
      <c r="C1310" s="11" t="s">
        <v>3322</v>
      </c>
      <c r="D1310" s="11" t="s">
        <v>3665</v>
      </c>
      <c r="E1310" s="12">
        <v>19183</v>
      </c>
      <c r="F1310" s="17">
        <v>43944</v>
      </c>
      <c r="G1310" s="12">
        <v>43885</v>
      </c>
      <c r="H1310" s="11" t="s">
        <v>783</v>
      </c>
      <c r="I1310" s="14" t="s">
        <v>2045</v>
      </c>
      <c r="J1310" s="11" t="s">
        <v>80</v>
      </c>
      <c r="K1310" s="11" t="s">
        <v>82</v>
      </c>
      <c r="L1310" s="14" t="s">
        <v>3666</v>
      </c>
      <c r="M1310" s="11" t="s">
        <v>3667</v>
      </c>
      <c r="N1310" s="15">
        <v>0.9</v>
      </c>
      <c r="O1310" s="15" t="str">
        <f>VLOOKUP(A1310,Result!A:D,2,FALSE)</f>
        <v>No</v>
      </c>
      <c r="P1310" s="15">
        <f>VLOOKUP(A1310,Result!A:D,4,FALSE)</f>
        <v>0.36799999999999999</v>
      </c>
      <c r="Q1310" s="16">
        <f>VLOOKUP(A1310,Result!A:D,3,FALSE)</f>
        <v>0.50600000000000001</v>
      </c>
      <c r="R1310" s="16">
        <f>VLOOKUP(A1310,Result!A:E,5,FALSE)</f>
        <v>0</v>
      </c>
      <c r="S1310" s="28">
        <f>P1310+Q1310+R1310</f>
        <v>0.874</v>
      </c>
      <c r="T1310" s="32">
        <f t="shared" si="87"/>
        <v>328.9</v>
      </c>
      <c r="U1310" s="32">
        <f t="shared" si="88"/>
        <v>568.1</v>
      </c>
      <c r="V1310" s="33">
        <f t="shared" si="89"/>
        <v>292.5</v>
      </c>
      <c r="W1310" s="34">
        <f t="shared" si="86"/>
        <v>860.6</v>
      </c>
      <c r="X1310" s="10"/>
      <c r="Y1310" s="10"/>
      <c r="Z1310" s="10"/>
      <c r="AA1310" s="10"/>
      <c r="AB1310" s="10"/>
      <c r="AC1310" s="10"/>
      <c r="AD1310" s="10"/>
      <c r="AE1310" s="10"/>
      <c r="AF1310" s="10"/>
      <c r="AG1310" s="10"/>
      <c r="AH1310" s="10"/>
      <c r="AI1310" s="10"/>
    </row>
    <row r="1311" spans="1:35" ht="15" customHeight="1" x14ac:dyDescent="0.25">
      <c r="A1311" s="6">
        <v>1067</v>
      </c>
      <c r="B1311" s="11" t="s">
        <v>75</v>
      </c>
      <c r="C1311" s="11" t="s">
        <v>3322</v>
      </c>
      <c r="D1311" s="11" t="s">
        <v>3668</v>
      </c>
      <c r="E1311" s="12">
        <v>19230</v>
      </c>
      <c r="F1311" s="19"/>
      <c r="G1311" s="12">
        <v>43876</v>
      </c>
      <c r="H1311" s="11" t="s">
        <v>78</v>
      </c>
      <c r="I1311" s="14" t="s">
        <v>2958</v>
      </c>
      <c r="J1311" s="11" t="s">
        <v>3669</v>
      </c>
      <c r="K1311" s="11" t="s">
        <v>82</v>
      </c>
      <c r="L1311" s="14" t="s">
        <v>3670</v>
      </c>
      <c r="M1311" s="11" t="s">
        <v>82</v>
      </c>
      <c r="N1311" s="15">
        <v>0.59</v>
      </c>
      <c r="O1311" s="15" t="str">
        <f>VLOOKUP(A1311,Result!A:D,2,FALSE)</f>
        <v>No</v>
      </c>
      <c r="P1311" s="15">
        <f>VLOOKUP(A1311,Result!A:D,4,FALSE)</f>
        <v>0.35299999999999998</v>
      </c>
      <c r="Q1311" s="16">
        <f>VLOOKUP(A1311,Result!A:D,3,FALSE)</f>
        <v>0.30499999999999999</v>
      </c>
      <c r="R1311" s="16">
        <f>VLOOKUP(A1311,Result!A:E,5,FALSE)</f>
        <v>0</v>
      </c>
      <c r="S1311" s="28">
        <f>P1311+Q1311+R1311</f>
        <v>0.65799999999999992</v>
      </c>
      <c r="T1311" s="32">
        <f t="shared" si="87"/>
        <v>198.24999999999997</v>
      </c>
      <c r="U1311" s="32">
        <f t="shared" si="88"/>
        <v>427.69999999999993</v>
      </c>
      <c r="V1311" s="33">
        <f t="shared" si="89"/>
        <v>292.5</v>
      </c>
      <c r="W1311" s="34">
        <f t="shared" si="86"/>
        <v>720.19999999999993</v>
      </c>
      <c r="X1311" s="10"/>
      <c r="Y1311" s="10"/>
      <c r="Z1311" s="10"/>
      <c r="AA1311" s="10"/>
      <c r="AB1311" s="10"/>
      <c r="AC1311" s="10"/>
      <c r="AD1311" s="10"/>
      <c r="AE1311" s="10"/>
      <c r="AF1311" s="10"/>
      <c r="AG1311" s="10"/>
      <c r="AH1311" s="10"/>
      <c r="AI1311" s="10"/>
    </row>
    <row r="1312" spans="1:35" ht="15" customHeight="1" x14ac:dyDescent="0.25">
      <c r="A1312" s="6">
        <v>1068</v>
      </c>
      <c r="B1312" s="11" t="s">
        <v>75</v>
      </c>
      <c r="C1312" s="11" t="s">
        <v>3365</v>
      </c>
      <c r="D1312" s="11" t="s">
        <v>3671</v>
      </c>
      <c r="E1312" s="12">
        <v>13140</v>
      </c>
      <c r="F1312" s="17">
        <v>43983</v>
      </c>
      <c r="G1312" s="12">
        <v>43885</v>
      </c>
      <c r="H1312" s="11" t="s">
        <v>783</v>
      </c>
      <c r="I1312" s="14" t="s">
        <v>3672</v>
      </c>
      <c r="J1312" s="11" t="s">
        <v>3673</v>
      </c>
      <c r="K1312" s="11" t="s">
        <v>82</v>
      </c>
      <c r="L1312" s="14" t="s">
        <v>3674</v>
      </c>
      <c r="M1312" s="11" t="s">
        <v>3675</v>
      </c>
      <c r="N1312" s="15">
        <v>4.76</v>
      </c>
      <c r="O1312" s="15" t="str">
        <f>VLOOKUP(A1312,Result!A:D,2,FALSE)</f>
        <v>No</v>
      </c>
      <c r="P1312" s="15">
        <f>VLOOKUP(A1312,Result!A:D,4,FALSE)</f>
        <v>2.475000000000001</v>
      </c>
      <c r="Q1312" s="16">
        <f>VLOOKUP(A1312,Result!A:D,3,FALSE)</f>
        <v>0.61</v>
      </c>
      <c r="R1312" s="16">
        <f>VLOOKUP(A1312,Result!A:E,5,FALSE)</f>
        <v>0</v>
      </c>
      <c r="S1312" s="28">
        <f>P1312+Q1312+R1312</f>
        <v>3.0850000000000009</v>
      </c>
      <c r="T1312" s="32">
        <f t="shared" si="87"/>
        <v>396.49999999999994</v>
      </c>
      <c r="U1312" s="32">
        <f t="shared" si="88"/>
        <v>2005.2500000000005</v>
      </c>
      <c r="V1312" s="33">
        <f t="shared" si="89"/>
        <v>292.5</v>
      </c>
      <c r="W1312" s="34">
        <f t="shared" si="86"/>
        <v>2297.7500000000005</v>
      </c>
      <c r="X1312" s="10"/>
      <c r="Y1312" s="10"/>
      <c r="Z1312" s="10"/>
      <c r="AA1312" s="10"/>
      <c r="AB1312" s="10"/>
      <c r="AC1312" s="10"/>
      <c r="AD1312" s="10"/>
      <c r="AE1312" s="10"/>
      <c r="AF1312" s="10"/>
      <c r="AG1312" s="10"/>
      <c r="AH1312" s="10"/>
      <c r="AI1312" s="10"/>
    </row>
    <row r="1313" spans="1:35" ht="15" customHeight="1" x14ac:dyDescent="0.25">
      <c r="A1313" s="6">
        <v>1069</v>
      </c>
      <c r="B1313" s="11" t="s">
        <v>75</v>
      </c>
      <c r="C1313" s="11" t="s">
        <v>3322</v>
      </c>
      <c r="D1313" s="11" t="s">
        <v>3676</v>
      </c>
      <c r="E1313" s="12">
        <v>20929</v>
      </c>
      <c r="F1313" s="19"/>
      <c r="G1313" s="12">
        <v>43885</v>
      </c>
      <c r="H1313" s="11" t="s">
        <v>783</v>
      </c>
      <c r="I1313" s="14" t="s">
        <v>97</v>
      </c>
      <c r="J1313" s="11" t="s">
        <v>97</v>
      </c>
      <c r="K1313" s="11" t="s">
        <v>82</v>
      </c>
      <c r="L1313" s="14" t="s">
        <v>3677</v>
      </c>
      <c r="M1313" s="11" t="s">
        <v>3678</v>
      </c>
      <c r="N1313" s="15">
        <v>0.81</v>
      </c>
      <c r="O1313" s="15" t="str">
        <f>VLOOKUP(A1313,Result!A:D,2,FALSE)</f>
        <v>No</v>
      </c>
      <c r="P1313" s="15">
        <f>VLOOKUP(A1313,Result!A:D,4,FALSE)</f>
        <v>0</v>
      </c>
      <c r="Q1313" s="16">
        <f>VLOOKUP(A1313,Result!A:D,3,FALSE)</f>
        <v>0.64500000000000002</v>
      </c>
      <c r="R1313" s="16">
        <f>VLOOKUP(A1313,Result!A:E,5,FALSE)</f>
        <v>0</v>
      </c>
      <c r="S1313" s="28">
        <f>P1313+Q1313+R1313</f>
        <v>0.64500000000000002</v>
      </c>
      <c r="T1313" s="32">
        <f t="shared" si="87"/>
        <v>419.25</v>
      </c>
      <c r="U1313" s="32">
        <f t="shared" si="88"/>
        <v>419.25</v>
      </c>
      <c r="V1313" s="33">
        <f t="shared" si="89"/>
        <v>292.5</v>
      </c>
      <c r="W1313" s="34">
        <f t="shared" si="86"/>
        <v>711.75</v>
      </c>
      <c r="X1313" s="10"/>
      <c r="Y1313" s="10"/>
      <c r="Z1313" s="10"/>
      <c r="AA1313" s="10"/>
      <c r="AB1313" s="10"/>
      <c r="AC1313" s="10"/>
      <c r="AD1313" s="10"/>
      <c r="AE1313" s="10"/>
      <c r="AF1313" s="10"/>
      <c r="AG1313" s="10"/>
      <c r="AH1313" s="10"/>
      <c r="AI1313" s="10"/>
    </row>
    <row r="1314" spans="1:35" ht="15" customHeight="1" x14ac:dyDescent="0.25">
      <c r="A1314" s="6">
        <v>1070</v>
      </c>
      <c r="B1314" s="11" t="s">
        <v>75</v>
      </c>
      <c r="C1314" s="11" t="s">
        <v>3322</v>
      </c>
      <c r="D1314" s="11" t="s">
        <v>3679</v>
      </c>
      <c r="E1314" s="12">
        <v>16885</v>
      </c>
      <c r="F1314" s="19"/>
      <c r="G1314" s="12">
        <v>43885</v>
      </c>
      <c r="H1314" s="11" t="s">
        <v>783</v>
      </c>
      <c r="I1314" s="14" t="s">
        <v>3680</v>
      </c>
      <c r="J1314" s="11" t="s">
        <v>3681</v>
      </c>
      <c r="K1314" s="11" t="s">
        <v>82</v>
      </c>
      <c r="L1314" s="14" t="s">
        <v>82</v>
      </c>
      <c r="M1314" s="11" t="s">
        <v>3682</v>
      </c>
      <c r="N1314" s="15">
        <v>2.59</v>
      </c>
      <c r="O1314" s="15" t="str">
        <f>VLOOKUP(A1314,Result!A:D,2,FALSE)</f>
        <v>No</v>
      </c>
      <c r="P1314" s="15">
        <f>VLOOKUP(A1314,Result!A:D,4,FALSE)</f>
        <v>1.575</v>
      </c>
      <c r="Q1314" s="16">
        <f>VLOOKUP(A1314,Result!A:D,3,FALSE)</f>
        <v>0</v>
      </c>
      <c r="R1314" s="16">
        <f>VLOOKUP(A1314,Result!A:E,5,FALSE)</f>
        <v>0</v>
      </c>
      <c r="S1314" s="28">
        <f>P1314+Q1314+R1314</f>
        <v>1.575</v>
      </c>
      <c r="T1314" s="32">
        <f t="shared" si="87"/>
        <v>0</v>
      </c>
      <c r="U1314" s="32">
        <f t="shared" si="88"/>
        <v>1023.75</v>
      </c>
      <c r="V1314" s="33">
        <f t="shared" si="89"/>
        <v>292.5</v>
      </c>
      <c r="W1314" s="34">
        <f t="shared" si="86"/>
        <v>1316.25</v>
      </c>
      <c r="X1314" s="10"/>
      <c r="Y1314" s="10"/>
      <c r="Z1314" s="10"/>
      <c r="AA1314" s="10"/>
      <c r="AB1314" s="10"/>
      <c r="AC1314" s="10"/>
      <c r="AD1314" s="10"/>
      <c r="AE1314" s="10"/>
      <c r="AF1314" s="10"/>
      <c r="AG1314" s="10"/>
      <c r="AH1314" s="10"/>
      <c r="AI1314" s="10"/>
    </row>
    <row r="1315" spans="1:35" ht="15" customHeight="1" x14ac:dyDescent="0.25">
      <c r="A1315" s="6">
        <v>1071</v>
      </c>
      <c r="B1315" s="11" t="s">
        <v>75</v>
      </c>
      <c r="C1315" s="11" t="s">
        <v>3322</v>
      </c>
      <c r="D1315" s="11" t="s">
        <v>3683</v>
      </c>
      <c r="E1315" s="12">
        <v>15295</v>
      </c>
      <c r="F1315" s="17">
        <v>43991</v>
      </c>
      <c r="G1315" s="12">
        <v>43885</v>
      </c>
      <c r="H1315" s="11" t="s">
        <v>783</v>
      </c>
      <c r="I1315" s="14" t="s">
        <v>167</v>
      </c>
      <c r="J1315" s="11" t="s">
        <v>3684</v>
      </c>
      <c r="K1315" s="11" t="s">
        <v>82</v>
      </c>
      <c r="L1315" s="14" t="s">
        <v>3685</v>
      </c>
      <c r="M1315" s="11" t="s">
        <v>650</v>
      </c>
      <c r="N1315" s="15">
        <v>0.94</v>
      </c>
      <c r="O1315" s="15" t="str">
        <f>VLOOKUP(A1315,Result!A:D,2,FALSE)</f>
        <v>No</v>
      </c>
      <c r="P1315" s="15">
        <f>VLOOKUP(A1315,Result!A:D,4,FALSE)</f>
        <v>0.153</v>
      </c>
      <c r="Q1315" s="16">
        <f>VLOOKUP(A1315,Result!A:D,3,FALSE)</f>
        <v>0</v>
      </c>
      <c r="R1315" s="16">
        <f>VLOOKUP(A1315,Result!A:E,5,FALSE)</f>
        <v>0</v>
      </c>
      <c r="S1315" s="28">
        <f>P1315+Q1315+R1315</f>
        <v>0.153</v>
      </c>
      <c r="T1315" s="32">
        <f t="shared" si="87"/>
        <v>0</v>
      </c>
      <c r="U1315" s="32">
        <f t="shared" si="88"/>
        <v>99.45</v>
      </c>
      <c r="V1315" s="33">
        <f t="shared" si="89"/>
        <v>292.5</v>
      </c>
      <c r="W1315" s="34">
        <f t="shared" si="86"/>
        <v>391.95</v>
      </c>
      <c r="X1315" s="10"/>
      <c r="Y1315" s="10"/>
      <c r="Z1315" s="10"/>
      <c r="AA1315" s="10"/>
      <c r="AB1315" s="10"/>
      <c r="AC1315" s="10"/>
      <c r="AD1315" s="10"/>
      <c r="AE1315" s="10"/>
      <c r="AF1315" s="10"/>
      <c r="AG1315" s="10"/>
      <c r="AH1315" s="10"/>
      <c r="AI1315" s="10"/>
    </row>
    <row r="1316" spans="1:35" ht="15" customHeight="1" x14ac:dyDescent="0.25">
      <c r="A1316" s="6">
        <v>1072</v>
      </c>
      <c r="B1316" s="11" t="s">
        <v>75</v>
      </c>
      <c r="C1316" s="11" t="s">
        <v>3322</v>
      </c>
      <c r="D1316" s="11" t="s">
        <v>3686</v>
      </c>
      <c r="E1316" s="12">
        <v>19635</v>
      </c>
      <c r="F1316" s="17">
        <v>43991</v>
      </c>
      <c r="G1316" s="12">
        <v>43885</v>
      </c>
      <c r="H1316" s="11" t="s">
        <v>783</v>
      </c>
      <c r="I1316" s="14" t="s">
        <v>3687</v>
      </c>
      <c r="J1316" s="11" t="s">
        <v>3688</v>
      </c>
      <c r="K1316" s="11" t="s">
        <v>82</v>
      </c>
      <c r="L1316" s="14" t="s">
        <v>82</v>
      </c>
      <c r="M1316" s="11" t="s">
        <v>3689</v>
      </c>
      <c r="N1316" s="15">
        <v>0.88</v>
      </c>
      <c r="O1316" s="15" t="str">
        <f>VLOOKUP(A1316,Result!A:D,2,FALSE)</f>
        <v>No</v>
      </c>
      <c r="P1316" s="15">
        <f>VLOOKUP(A1316,Result!A:D,4,FALSE)</f>
        <v>0.622</v>
      </c>
      <c r="Q1316" s="16">
        <f>VLOOKUP(A1316,Result!A:D,3,FALSE)</f>
        <v>0</v>
      </c>
      <c r="R1316" s="16">
        <f>VLOOKUP(A1316,Result!A:E,5,FALSE)</f>
        <v>0</v>
      </c>
      <c r="S1316" s="28">
        <f>P1316+Q1316+R1316</f>
        <v>0.622</v>
      </c>
      <c r="T1316" s="32">
        <f t="shared" si="87"/>
        <v>0</v>
      </c>
      <c r="U1316" s="32">
        <f t="shared" si="88"/>
        <v>404.29999999999995</v>
      </c>
      <c r="V1316" s="33">
        <f t="shared" si="89"/>
        <v>292.5</v>
      </c>
      <c r="W1316" s="34">
        <f t="shared" si="86"/>
        <v>696.8</v>
      </c>
      <c r="X1316" s="10"/>
      <c r="Y1316" s="10"/>
      <c r="Z1316" s="10"/>
      <c r="AA1316" s="10"/>
      <c r="AB1316" s="10"/>
      <c r="AC1316" s="10"/>
      <c r="AD1316" s="10"/>
      <c r="AE1316" s="10"/>
      <c r="AF1316" s="10"/>
      <c r="AG1316" s="10"/>
      <c r="AH1316" s="10"/>
      <c r="AI1316" s="10"/>
    </row>
    <row r="1317" spans="1:35" ht="15" customHeight="1" x14ac:dyDescent="0.25">
      <c r="A1317" s="6">
        <v>1073</v>
      </c>
      <c r="B1317" s="11" t="s">
        <v>75</v>
      </c>
      <c r="C1317" s="11" t="s">
        <v>3322</v>
      </c>
      <c r="D1317" s="11" t="s">
        <v>3690</v>
      </c>
      <c r="E1317" s="12">
        <v>15629</v>
      </c>
      <c r="F1317" s="25">
        <v>43935</v>
      </c>
      <c r="G1317" s="12">
        <v>43885</v>
      </c>
      <c r="H1317" s="11" t="s">
        <v>783</v>
      </c>
      <c r="I1317" s="14" t="s">
        <v>3691</v>
      </c>
      <c r="J1317" s="11"/>
      <c r="K1317" s="11" t="s">
        <v>82</v>
      </c>
      <c r="L1317" s="14" t="s">
        <v>3692</v>
      </c>
      <c r="M1317" s="11" t="s">
        <v>650</v>
      </c>
      <c r="N1317" s="15">
        <v>1.64</v>
      </c>
      <c r="O1317" s="15" t="str">
        <f>VLOOKUP(A1317,Result!A:D,2,FALSE)</f>
        <v>No</v>
      </c>
      <c r="P1317" s="15">
        <f>VLOOKUP(A1317,Result!A:D,4,FALSE)</f>
        <v>1.3180000000000001</v>
      </c>
      <c r="Q1317" s="16">
        <f>VLOOKUP(A1317,Result!A:D,3,FALSE)</f>
        <v>0.30499999999999999</v>
      </c>
      <c r="R1317" s="16">
        <f>VLOOKUP(A1317,Result!A:E,5,FALSE)</f>
        <v>0</v>
      </c>
      <c r="S1317" s="28">
        <f>P1317+Q1317+R1317</f>
        <v>1.623</v>
      </c>
      <c r="T1317" s="32">
        <f t="shared" si="87"/>
        <v>198.24999999999997</v>
      </c>
      <c r="U1317" s="32">
        <f t="shared" si="88"/>
        <v>1054.95</v>
      </c>
      <c r="V1317" s="33">
        <f t="shared" si="89"/>
        <v>292.5</v>
      </c>
      <c r="W1317" s="34">
        <f t="shared" si="86"/>
        <v>1347.45</v>
      </c>
      <c r="X1317" s="10"/>
      <c r="Y1317" s="10"/>
      <c r="Z1317" s="10"/>
      <c r="AA1317" s="10"/>
      <c r="AB1317" s="10"/>
      <c r="AC1317" s="10"/>
      <c r="AD1317" s="10"/>
      <c r="AE1317" s="10"/>
      <c r="AF1317" s="10"/>
      <c r="AG1317" s="10"/>
      <c r="AH1317" s="10"/>
      <c r="AI1317" s="10"/>
    </row>
    <row r="1318" spans="1:35" ht="15" customHeight="1" x14ac:dyDescent="0.25">
      <c r="A1318" s="6">
        <v>1074</v>
      </c>
      <c r="B1318" s="11" t="s">
        <v>75</v>
      </c>
      <c r="C1318" s="11" t="s">
        <v>3322</v>
      </c>
      <c r="D1318" s="11" t="s">
        <v>3693</v>
      </c>
      <c r="E1318" s="12">
        <v>15607</v>
      </c>
      <c r="F1318" s="17">
        <v>43959</v>
      </c>
      <c r="G1318" s="12">
        <v>43885</v>
      </c>
      <c r="H1318" s="11" t="s">
        <v>783</v>
      </c>
      <c r="I1318" s="14" t="s">
        <v>3694</v>
      </c>
      <c r="J1318" s="11" t="s">
        <v>80</v>
      </c>
      <c r="K1318" s="11" t="s">
        <v>82</v>
      </c>
      <c r="L1318" s="14" t="s">
        <v>3695</v>
      </c>
      <c r="M1318" s="11" t="s">
        <v>3597</v>
      </c>
      <c r="N1318" s="15">
        <v>0.68</v>
      </c>
      <c r="O1318" s="15" t="str">
        <f>VLOOKUP(A1318,Result!A:D,2,FALSE)</f>
        <v>No</v>
      </c>
      <c r="P1318" s="15">
        <f>VLOOKUP(A1318,Result!A:D,4,FALSE)</f>
        <v>0.31</v>
      </c>
      <c r="Q1318" s="16">
        <f>VLOOKUP(A1318,Result!A:D,3,FALSE)</f>
        <v>0</v>
      </c>
      <c r="R1318" s="16">
        <f>VLOOKUP(A1318,Result!A:E,5,FALSE)</f>
        <v>0</v>
      </c>
      <c r="S1318" s="28">
        <f>P1318+Q1318+R1318</f>
        <v>0.31</v>
      </c>
      <c r="T1318" s="32">
        <f t="shared" si="87"/>
        <v>0</v>
      </c>
      <c r="U1318" s="32">
        <f t="shared" si="88"/>
        <v>201.49999999999997</v>
      </c>
      <c r="V1318" s="33">
        <f t="shared" si="89"/>
        <v>292.5</v>
      </c>
      <c r="W1318" s="34">
        <f t="shared" si="86"/>
        <v>494</v>
      </c>
      <c r="X1318" s="10"/>
      <c r="Y1318" s="10"/>
      <c r="Z1318" s="10"/>
      <c r="AA1318" s="10"/>
      <c r="AB1318" s="10"/>
      <c r="AC1318" s="10"/>
      <c r="AD1318" s="10"/>
      <c r="AE1318" s="10"/>
      <c r="AF1318" s="10"/>
      <c r="AG1318" s="10"/>
      <c r="AH1318" s="10"/>
      <c r="AI1318" s="10"/>
    </row>
    <row r="1319" spans="1:35" ht="15" customHeight="1" x14ac:dyDescent="0.25">
      <c r="A1319" s="6">
        <v>1075</v>
      </c>
      <c r="B1319" s="11" t="s">
        <v>75</v>
      </c>
      <c r="C1319" s="11" t="s">
        <v>3322</v>
      </c>
      <c r="D1319" s="11" t="s">
        <v>3696</v>
      </c>
      <c r="E1319" s="12">
        <v>16940</v>
      </c>
      <c r="F1319" s="19"/>
      <c r="G1319" s="12">
        <v>43885</v>
      </c>
      <c r="H1319" s="11" t="s">
        <v>783</v>
      </c>
      <c r="I1319" s="14" t="s">
        <v>3697</v>
      </c>
      <c r="J1319" s="11" t="s">
        <v>3698</v>
      </c>
      <c r="K1319" s="11" t="s">
        <v>82</v>
      </c>
      <c r="L1319" s="14" t="s">
        <v>3699</v>
      </c>
      <c r="M1319" s="11" t="s">
        <v>94</v>
      </c>
      <c r="N1319" s="15">
        <v>0.81</v>
      </c>
      <c r="O1319" s="15" t="str">
        <f>VLOOKUP(A1319,Result!A:D,2,FALSE)</f>
        <v>No</v>
      </c>
      <c r="P1319" s="15">
        <f>VLOOKUP(A1319,Result!A:D,4,FALSE)</f>
        <v>0.85899999999999999</v>
      </c>
      <c r="Q1319" s="16">
        <f>VLOOKUP(A1319,Result!A:D,3,FALSE)</f>
        <v>0.88100000000000001</v>
      </c>
      <c r="R1319" s="16">
        <f>VLOOKUP(A1319,Result!A:E,5,FALSE)</f>
        <v>0</v>
      </c>
      <c r="S1319" s="28">
        <f>P1319+Q1319+R1319</f>
        <v>1.74</v>
      </c>
      <c r="T1319" s="32">
        <f t="shared" si="87"/>
        <v>572.65</v>
      </c>
      <c r="U1319" s="32">
        <f t="shared" si="88"/>
        <v>1130.9999999999998</v>
      </c>
      <c r="V1319" s="33">
        <f t="shared" si="89"/>
        <v>292.5</v>
      </c>
      <c r="W1319" s="34">
        <f t="shared" si="86"/>
        <v>1423.4999999999998</v>
      </c>
      <c r="X1319" s="10"/>
      <c r="Y1319" s="10"/>
      <c r="Z1319" s="10"/>
      <c r="AA1319" s="10"/>
      <c r="AB1319" s="10"/>
      <c r="AC1319" s="10"/>
      <c r="AD1319" s="10"/>
      <c r="AE1319" s="10"/>
      <c r="AF1319" s="10"/>
      <c r="AG1319" s="10"/>
      <c r="AH1319" s="10"/>
      <c r="AI1319" s="10"/>
    </row>
    <row r="1320" spans="1:35" ht="15" customHeight="1" x14ac:dyDescent="0.25">
      <c r="A1320" s="6">
        <v>1076</v>
      </c>
      <c r="B1320" s="11" t="s">
        <v>75</v>
      </c>
      <c r="C1320" s="11" t="s">
        <v>3322</v>
      </c>
      <c r="D1320" s="11" t="s">
        <v>3700</v>
      </c>
      <c r="E1320" s="12">
        <v>24651</v>
      </c>
      <c r="F1320" s="17">
        <v>44018</v>
      </c>
      <c r="G1320" s="12">
        <v>43885</v>
      </c>
      <c r="H1320" s="11" t="s">
        <v>783</v>
      </c>
      <c r="I1320" s="14" t="s">
        <v>170</v>
      </c>
      <c r="J1320" s="11" t="s">
        <v>830</v>
      </c>
      <c r="K1320" s="11" t="s">
        <v>82</v>
      </c>
      <c r="L1320" s="14" t="s">
        <v>3701</v>
      </c>
      <c r="M1320" s="11" t="s">
        <v>3702</v>
      </c>
      <c r="N1320" s="15">
        <v>1.0900000000000001</v>
      </c>
      <c r="O1320" s="15" t="str">
        <f>VLOOKUP(A1320,Result!A:D,2,FALSE)</f>
        <v>No</v>
      </c>
      <c r="P1320" s="15">
        <f>VLOOKUP(A1320,Result!A:D,4,FALSE)</f>
        <v>0.36799999999999999</v>
      </c>
      <c r="Q1320" s="16">
        <f>VLOOKUP(A1320,Result!A:D,3,FALSE)</f>
        <v>0.35299999999999998</v>
      </c>
      <c r="R1320" s="16">
        <f>VLOOKUP(A1320,Result!A:E,5,FALSE)</f>
        <v>0</v>
      </c>
      <c r="S1320" s="28">
        <f>P1320+Q1320+R1320</f>
        <v>0.72099999999999997</v>
      </c>
      <c r="T1320" s="32">
        <f t="shared" si="87"/>
        <v>229.45</v>
      </c>
      <c r="U1320" s="32">
        <f t="shared" si="88"/>
        <v>468.64999999999992</v>
      </c>
      <c r="V1320" s="33">
        <f t="shared" si="89"/>
        <v>292.5</v>
      </c>
      <c r="W1320" s="34">
        <f t="shared" si="86"/>
        <v>761.14999999999986</v>
      </c>
      <c r="X1320" s="10"/>
      <c r="Y1320" s="10"/>
      <c r="Z1320" s="10"/>
      <c r="AA1320" s="10"/>
      <c r="AB1320" s="10"/>
      <c r="AC1320" s="10"/>
      <c r="AD1320" s="10"/>
      <c r="AE1320" s="10"/>
      <c r="AF1320" s="10"/>
      <c r="AG1320" s="10"/>
      <c r="AH1320" s="10"/>
      <c r="AI1320" s="10"/>
    </row>
    <row r="1321" spans="1:35" ht="15" customHeight="1" x14ac:dyDescent="0.25">
      <c r="A1321" s="6">
        <v>1077</v>
      </c>
      <c r="B1321" s="11" t="s">
        <v>75</v>
      </c>
      <c r="C1321" s="11" t="s">
        <v>3322</v>
      </c>
      <c r="D1321" s="11" t="s">
        <v>3703</v>
      </c>
      <c r="E1321" s="12">
        <v>22608</v>
      </c>
      <c r="F1321" s="17">
        <v>43937</v>
      </c>
      <c r="G1321" s="12">
        <v>43901</v>
      </c>
      <c r="H1321" s="11" t="s">
        <v>78</v>
      </c>
      <c r="I1321" s="14" t="s">
        <v>115</v>
      </c>
      <c r="J1321" s="11" t="s">
        <v>97</v>
      </c>
      <c r="K1321" s="11" t="s">
        <v>82</v>
      </c>
      <c r="L1321" s="14" t="s">
        <v>82</v>
      </c>
      <c r="M1321" s="11" t="s">
        <v>99</v>
      </c>
      <c r="N1321" s="15">
        <v>0.94</v>
      </c>
      <c r="O1321" s="15" t="str">
        <f>VLOOKUP(A1321,Result!A:D,2,FALSE)</f>
        <v>No</v>
      </c>
      <c r="P1321" s="15">
        <f>VLOOKUP(A1321,Result!A:D,4,FALSE)</f>
        <v>0</v>
      </c>
      <c r="Q1321" s="16">
        <f>VLOOKUP(A1321,Result!A:D,3,FALSE)</f>
        <v>0</v>
      </c>
      <c r="R1321" s="16">
        <f>VLOOKUP(A1321,Result!A:E,5,FALSE)</f>
        <v>0</v>
      </c>
      <c r="S1321" s="28">
        <f>P1321+Q1321+R1321</f>
        <v>0</v>
      </c>
      <c r="T1321" s="32">
        <f t="shared" si="87"/>
        <v>0</v>
      </c>
      <c r="U1321" s="32">
        <f t="shared" si="88"/>
        <v>0</v>
      </c>
      <c r="V1321" s="33">
        <f t="shared" si="89"/>
        <v>292.5</v>
      </c>
      <c r="W1321" s="34">
        <f t="shared" si="86"/>
        <v>292.5</v>
      </c>
      <c r="X1321" s="10"/>
      <c r="Y1321" s="10"/>
      <c r="Z1321" s="10"/>
      <c r="AA1321" s="10"/>
      <c r="AB1321" s="10"/>
      <c r="AC1321" s="10"/>
      <c r="AD1321" s="10"/>
      <c r="AE1321" s="10"/>
      <c r="AF1321" s="10"/>
      <c r="AG1321" s="10"/>
      <c r="AH1321" s="10"/>
      <c r="AI1321" s="10"/>
    </row>
    <row r="1322" spans="1:35" ht="15" customHeight="1" x14ac:dyDescent="0.25">
      <c r="A1322" s="6">
        <v>1078</v>
      </c>
      <c r="B1322" s="11" t="s">
        <v>75</v>
      </c>
      <c r="C1322" s="11" t="s">
        <v>3365</v>
      </c>
      <c r="D1322" s="11" t="s">
        <v>3704</v>
      </c>
      <c r="E1322" s="12">
        <v>11599</v>
      </c>
      <c r="F1322" s="17">
        <v>43985</v>
      </c>
      <c r="G1322" s="12">
        <v>43885</v>
      </c>
      <c r="H1322" s="11" t="s">
        <v>783</v>
      </c>
      <c r="I1322" s="14" t="s">
        <v>3705</v>
      </c>
      <c r="J1322" s="11" t="s">
        <v>3706</v>
      </c>
      <c r="K1322" s="11" t="s">
        <v>3707</v>
      </c>
      <c r="L1322" s="14" t="s">
        <v>3708</v>
      </c>
      <c r="M1322" s="11" t="s">
        <v>3709</v>
      </c>
      <c r="N1322" s="15">
        <v>1.71</v>
      </c>
      <c r="O1322" s="15" t="str">
        <f>VLOOKUP(A1322,Result!A:D,2,FALSE)</f>
        <v>No</v>
      </c>
      <c r="P1322" s="15">
        <f>VLOOKUP(A1322,Result!A:D,4,FALSE)</f>
        <v>1.2170000000000001</v>
      </c>
      <c r="Q1322" s="16">
        <f>VLOOKUP(A1322,Result!A:D,3,FALSE)</f>
        <v>6.8000000000000005E-2</v>
      </c>
      <c r="R1322" s="16">
        <f>VLOOKUP(A1322,Result!A:E,5,FALSE)</f>
        <v>0.20200000000000001</v>
      </c>
      <c r="S1322" s="28">
        <f>P1322+Q1322+R1322</f>
        <v>1.4870000000000001</v>
      </c>
      <c r="T1322" s="32">
        <f t="shared" si="87"/>
        <v>175.5</v>
      </c>
      <c r="U1322" s="32">
        <f t="shared" si="88"/>
        <v>966.55</v>
      </c>
      <c r="V1322" s="33">
        <f t="shared" si="89"/>
        <v>292.5</v>
      </c>
      <c r="W1322" s="34">
        <f t="shared" si="86"/>
        <v>1259.05</v>
      </c>
      <c r="X1322" s="10"/>
      <c r="Y1322" s="10"/>
      <c r="Z1322" s="10"/>
      <c r="AA1322" s="10"/>
      <c r="AB1322" s="10"/>
      <c r="AC1322" s="10"/>
      <c r="AD1322" s="10"/>
      <c r="AE1322" s="10"/>
      <c r="AF1322" s="10"/>
      <c r="AG1322" s="10"/>
      <c r="AH1322" s="10"/>
      <c r="AI1322" s="10"/>
    </row>
    <row r="1323" spans="1:35" ht="15" customHeight="1" x14ac:dyDescent="0.25">
      <c r="A1323" s="6">
        <v>1079</v>
      </c>
      <c r="B1323" s="11" t="s">
        <v>75</v>
      </c>
      <c r="C1323" s="11" t="s">
        <v>3365</v>
      </c>
      <c r="D1323" s="11" t="s">
        <v>3710</v>
      </c>
      <c r="E1323" s="12">
        <v>17801</v>
      </c>
      <c r="F1323" s="17">
        <v>43990</v>
      </c>
      <c r="G1323" s="12">
        <v>43861</v>
      </c>
      <c r="H1323" s="11" t="s">
        <v>78</v>
      </c>
      <c r="I1323" s="14" t="s">
        <v>3711</v>
      </c>
      <c r="J1323" s="11" t="s">
        <v>3712</v>
      </c>
      <c r="K1323" s="11" t="s">
        <v>82</v>
      </c>
      <c r="L1323" s="14" t="s">
        <v>82</v>
      </c>
      <c r="M1323" s="11" t="s">
        <v>82</v>
      </c>
      <c r="N1323" s="15">
        <v>0.99</v>
      </c>
      <c r="O1323" s="15" t="str">
        <f>VLOOKUP(A1323,Result!A:D,2,FALSE)</f>
        <v>No</v>
      </c>
      <c r="P1323" s="15">
        <f>VLOOKUP(A1323,Result!A:D,4,FALSE)</f>
        <v>0.747</v>
      </c>
      <c r="Q1323" s="16">
        <f>VLOOKUP(A1323,Result!A:D,3,FALSE)</f>
        <v>0</v>
      </c>
      <c r="R1323" s="16">
        <f>VLOOKUP(A1323,Result!A:E,5,FALSE)</f>
        <v>0</v>
      </c>
      <c r="S1323" s="28">
        <f>P1323+Q1323+R1323</f>
        <v>0.747</v>
      </c>
      <c r="T1323" s="32">
        <f t="shared" si="87"/>
        <v>0</v>
      </c>
      <c r="U1323" s="32">
        <f t="shared" si="88"/>
        <v>485.54999999999995</v>
      </c>
      <c r="V1323" s="33">
        <f t="shared" si="89"/>
        <v>292.5</v>
      </c>
      <c r="W1323" s="34">
        <f t="shared" si="86"/>
        <v>778.05</v>
      </c>
      <c r="X1323" s="10"/>
      <c r="Y1323" s="10"/>
      <c r="Z1323" s="10"/>
      <c r="AA1323" s="10"/>
      <c r="AB1323" s="10"/>
      <c r="AC1323" s="10"/>
      <c r="AD1323" s="10"/>
      <c r="AE1323" s="10"/>
      <c r="AF1323" s="10"/>
      <c r="AG1323" s="10"/>
      <c r="AH1323" s="10"/>
      <c r="AI1323" s="10"/>
    </row>
    <row r="1324" spans="1:35" ht="15" customHeight="1" x14ac:dyDescent="0.25">
      <c r="A1324" s="6">
        <v>1080</v>
      </c>
      <c r="B1324" s="11" t="s">
        <v>75</v>
      </c>
      <c r="C1324" s="11" t="s">
        <v>3365</v>
      </c>
      <c r="D1324" s="11" t="s">
        <v>3713</v>
      </c>
      <c r="E1324" s="12">
        <v>19234</v>
      </c>
      <c r="F1324" s="17">
        <v>43962</v>
      </c>
      <c r="G1324" s="12">
        <v>43886</v>
      </c>
      <c r="H1324" s="11" t="s">
        <v>783</v>
      </c>
      <c r="I1324" s="14" t="s">
        <v>97</v>
      </c>
      <c r="J1324" s="11" t="s">
        <v>97</v>
      </c>
      <c r="K1324" s="11" t="s">
        <v>82</v>
      </c>
      <c r="L1324" s="14" t="s">
        <v>82</v>
      </c>
      <c r="M1324" s="11" t="s">
        <v>650</v>
      </c>
      <c r="N1324" s="15">
        <v>0.54</v>
      </c>
      <c r="O1324" s="15" t="str">
        <f>VLOOKUP(A1324,Result!A:D,2,FALSE)</f>
        <v>No</v>
      </c>
      <c r="P1324" s="15">
        <f>VLOOKUP(A1324,Result!A:D,4,FALSE)</f>
        <v>0</v>
      </c>
      <c r="Q1324" s="16">
        <f>VLOOKUP(A1324,Result!A:D,3,FALSE)</f>
        <v>0</v>
      </c>
      <c r="R1324" s="16">
        <f>VLOOKUP(A1324,Result!A:E,5,FALSE)</f>
        <v>0</v>
      </c>
      <c r="S1324" s="28">
        <f>P1324+Q1324+R1324</f>
        <v>0</v>
      </c>
      <c r="T1324" s="32">
        <f t="shared" si="87"/>
        <v>0</v>
      </c>
      <c r="U1324" s="32">
        <f t="shared" si="88"/>
        <v>0</v>
      </c>
      <c r="V1324" s="33">
        <f t="shared" si="89"/>
        <v>292.5</v>
      </c>
      <c r="W1324" s="34">
        <f t="shared" si="86"/>
        <v>292.5</v>
      </c>
      <c r="X1324" s="10"/>
      <c r="Y1324" s="10"/>
      <c r="Z1324" s="10"/>
      <c r="AA1324" s="10"/>
      <c r="AB1324" s="10"/>
      <c r="AC1324" s="10"/>
      <c r="AD1324" s="10"/>
      <c r="AE1324" s="10"/>
      <c r="AF1324" s="10"/>
      <c r="AG1324" s="10"/>
      <c r="AH1324" s="10"/>
      <c r="AI1324" s="10"/>
    </row>
    <row r="1325" spans="1:35" ht="15" customHeight="1" x14ac:dyDescent="0.25">
      <c r="A1325" s="6">
        <v>1081</v>
      </c>
      <c r="B1325" s="11" t="s">
        <v>75</v>
      </c>
      <c r="C1325" s="11" t="s">
        <v>3322</v>
      </c>
      <c r="D1325" s="11" t="s">
        <v>3714</v>
      </c>
      <c r="E1325" s="12">
        <v>11336</v>
      </c>
      <c r="F1325" s="13">
        <v>43958</v>
      </c>
      <c r="G1325" s="12">
        <v>43886</v>
      </c>
      <c r="H1325" s="11" t="s">
        <v>783</v>
      </c>
      <c r="I1325" s="14" t="s">
        <v>3715</v>
      </c>
      <c r="J1325" s="11" t="s">
        <v>80</v>
      </c>
      <c r="K1325" s="11" t="s">
        <v>82</v>
      </c>
      <c r="L1325" s="14" t="s">
        <v>3716</v>
      </c>
      <c r="M1325" s="11" t="s">
        <v>3717</v>
      </c>
      <c r="N1325" s="15">
        <v>1.78</v>
      </c>
      <c r="O1325" s="15" t="str">
        <f>VLOOKUP(A1325,Result!A:D,2,FALSE)</f>
        <v>No</v>
      </c>
      <c r="P1325" s="15">
        <f>VLOOKUP(A1325,Result!A:D,4,FALSE)</f>
        <v>0.58199999999999996</v>
      </c>
      <c r="Q1325" s="16">
        <f>VLOOKUP(A1325,Result!A:D,3,FALSE)</f>
        <v>0.373</v>
      </c>
      <c r="R1325" s="16">
        <f>VLOOKUP(A1325,Result!A:E,5,FALSE)</f>
        <v>0</v>
      </c>
      <c r="S1325" s="28">
        <f>P1325+Q1325+R1325</f>
        <v>0.95499999999999996</v>
      </c>
      <c r="T1325" s="32">
        <f t="shared" si="87"/>
        <v>242.45</v>
      </c>
      <c r="U1325" s="32">
        <f t="shared" si="88"/>
        <v>620.74999999999989</v>
      </c>
      <c r="V1325" s="33">
        <f t="shared" si="89"/>
        <v>292.5</v>
      </c>
      <c r="W1325" s="34">
        <f t="shared" si="86"/>
        <v>913.24999999999989</v>
      </c>
      <c r="X1325" s="10"/>
      <c r="Y1325" s="10"/>
      <c r="Z1325" s="10"/>
      <c r="AA1325" s="10"/>
      <c r="AB1325" s="10"/>
      <c r="AC1325" s="10"/>
      <c r="AD1325" s="10"/>
      <c r="AE1325" s="10"/>
      <c r="AF1325" s="10"/>
      <c r="AG1325" s="10"/>
      <c r="AH1325" s="10"/>
      <c r="AI1325" s="10"/>
    </row>
    <row r="1326" spans="1:35" ht="15" customHeight="1" x14ac:dyDescent="0.25">
      <c r="A1326" s="6">
        <v>1082</v>
      </c>
      <c r="B1326" s="11" t="s">
        <v>75</v>
      </c>
      <c r="C1326" s="11" t="s">
        <v>3322</v>
      </c>
      <c r="D1326" s="11" t="s">
        <v>3718</v>
      </c>
      <c r="E1326" s="12">
        <v>14077</v>
      </c>
      <c r="F1326" s="13">
        <v>43958</v>
      </c>
      <c r="G1326" s="12">
        <v>43886</v>
      </c>
      <c r="H1326" s="11" t="s">
        <v>783</v>
      </c>
      <c r="I1326" s="14" t="s">
        <v>3719</v>
      </c>
      <c r="J1326" s="11" t="s">
        <v>80</v>
      </c>
      <c r="K1326" s="11" t="s">
        <v>3720</v>
      </c>
      <c r="L1326" s="14" t="s">
        <v>3721</v>
      </c>
      <c r="M1326" s="11" t="s">
        <v>3722</v>
      </c>
      <c r="N1326" s="15">
        <v>1.03</v>
      </c>
      <c r="O1326" s="15" t="str">
        <f>VLOOKUP(A1326,Result!A:D,2,FALSE)</f>
        <v>No</v>
      </c>
      <c r="P1326" s="15">
        <f>VLOOKUP(A1326,Result!A:D,4,FALSE)</f>
        <v>0.35299999999999998</v>
      </c>
      <c r="Q1326" s="16">
        <f>VLOOKUP(A1326,Result!A:D,3,FALSE)</f>
        <v>6.8000000000000005E-2</v>
      </c>
      <c r="R1326" s="16">
        <f>VLOOKUP(A1326,Result!A:E,5,FALSE)</f>
        <v>0</v>
      </c>
      <c r="S1326" s="28">
        <f>P1326+Q1326+R1326</f>
        <v>0.42099999999999999</v>
      </c>
      <c r="T1326" s="32">
        <f t="shared" si="87"/>
        <v>44.199999999999996</v>
      </c>
      <c r="U1326" s="32">
        <f t="shared" si="88"/>
        <v>273.64999999999998</v>
      </c>
      <c r="V1326" s="33">
        <f t="shared" si="89"/>
        <v>292.5</v>
      </c>
      <c r="W1326" s="34">
        <f t="shared" si="86"/>
        <v>566.15</v>
      </c>
      <c r="X1326" s="10"/>
      <c r="Y1326" s="10"/>
      <c r="Z1326" s="10"/>
      <c r="AA1326" s="10"/>
      <c r="AB1326" s="10"/>
      <c r="AC1326" s="10"/>
      <c r="AD1326" s="10"/>
      <c r="AE1326" s="10"/>
      <c r="AF1326" s="10"/>
      <c r="AG1326" s="10"/>
      <c r="AH1326" s="10"/>
      <c r="AI1326" s="10"/>
    </row>
    <row r="1327" spans="1:35" ht="15" customHeight="1" x14ac:dyDescent="0.25">
      <c r="A1327" s="6">
        <v>1083</v>
      </c>
      <c r="B1327" s="11" t="s">
        <v>75</v>
      </c>
      <c r="C1327" s="11" t="s">
        <v>3322</v>
      </c>
      <c r="D1327" s="11" t="s">
        <v>3723</v>
      </c>
      <c r="E1327" s="12">
        <v>15136</v>
      </c>
      <c r="F1327" s="17">
        <v>43955</v>
      </c>
      <c r="G1327" s="12">
        <v>43861</v>
      </c>
      <c r="H1327" s="11" t="s">
        <v>78</v>
      </c>
      <c r="I1327" s="14" t="s">
        <v>446</v>
      </c>
      <c r="J1327" s="11" t="s">
        <v>80</v>
      </c>
      <c r="K1327" s="11" t="s">
        <v>82</v>
      </c>
      <c r="L1327" s="14" t="s">
        <v>82</v>
      </c>
      <c r="M1327" s="11" t="s">
        <v>650</v>
      </c>
      <c r="N1327" s="15">
        <v>0.65</v>
      </c>
      <c r="O1327" s="15" t="str">
        <f>VLOOKUP(A1327,Result!A:D,2,FALSE)</f>
        <v>No</v>
      </c>
      <c r="P1327" s="15">
        <f>VLOOKUP(A1327,Result!A:D,4,FALSE)</f>
        <v>0.30499999999999999</v>
      </c>
      <c r="Q1327" s="16">
        <f>VLOOKUP(A1327,Result!A:D,3,FALSE)</f>
        <v>0</v>
      </c>
      <c r="R1327" s="16">
        <f>VLOOKUP(A1327,Result!A:E,5,FALSE)</f>
        <v>0</v>
      </c>
      <c r="S1327" s="28">
        <f>P1327+Q1327+R1327</f>
        <v>0.30499999999999999</v>
      </c>
      <c r="T1327" s="32">
        <f t="shared" si="87"/>
        <v>0</v>
      </c>
      <c r="U1327" s="32">
        <f t="shared" si="88"/>
        <v>198.24999999999997</v>
      </c>
      <c r="V1327" s="33">
        <f t="shared" si="89"/>
        <v>292.5</v>
      </c>
      <c r="W1327" s="34">
        <f t="shared" si="86"/>
        <v>490.75</v>
      </c>
      <c r="X1327" s="10"/>
      <c r="Y1327" s="10"/>
      <c r="Z1327" s="10"/>
      <c r="AA1327" s="10"/>
      <c r="AB1327" s="10"/>
      <c r="AC1327" s="10"/>
      <c r="AD1327" s="10"/>
      <c r="AE1327" s="10"/>
      <c r="AF1327" s="10"/>
      <c r="AG1327" s="10"/>
      <c r="AH1327" s="10"/>
      <c r="AI1327" s="10"/>
    </row>
    <row r="1328" spans="1:35" ht="15" customHeight="1" x14ac:dyDescent="0.25">
      <c r="A1328" s="6">
        <v>1084</v>
      </c>
      <c r="B1328" s="11" t="s">
        <v>75</v>
      </c>
      <c r="C1328" s="11" t="s">
        <v>3365</v>
      </c>
      <c r="D1328" s="11" t="s">
        <v>3724</v>
      </c>
      <c r="E1328" s="12">
        <v>19993</v>
      </c>
      <c r="F1328" s="17">
        <v>43985</v>
      </c>
      <c r="G1328" s="12">
        <v>43886</v>
      </c>
      <c r="H1328" s="11" t="s">
        <v>783</v>
      </c>
      <c r="I1328" s="14" t="s">
        <v>3725</v>
      </c>
      <c r="J1328" s="11" t="s">
        <v>80</v>
      </c>
      <c r="K1328" s="11" t="s">
        <v>82</v>
      </c>
      <c r="L1328" s="14" t="s">
        <v>3726</v>
      </c>
      <c r="M1328" s="11" t="s">
        <v>1962</v>
      </c>
      <c r="N1328" s="15">
        <v>1.45</v>
      </c>
      <c r="O1328" s="15" t="str">
        <f>VLOOKUP(A1328,Result!A:D,2,FALSE)</f>
        <v>No</v>
      </c>
      <c r="P1328" s="15">
        <f>VLOOKUP(A1328,Result!A:D,4,FALSE)</f>
        <v>1.8580000000000001</v>
      </c>
      <c r="Q1328" s="16">
        <f>VLOOKUP(A1328,Result!A:D,3,FALSE)</f>
        <v>0.53900000000000003</v>
      </c>
      <c r="R1328" s="16">
        <f>VLOOKUP(A1328,Result!A:E,5,FALSE)</f>
        <v>0</v>
      </c>
      <c r="S1328" s="28">
        <f>P1328+Q1328+R1328</f>
        <v>2.3970000000000002</v>
      </c>
      <c r="T1328" s="32">
        <f t="shared" si="87"/>
        <v>350.35</v>
      </c>
      <c r="U1328" s="32">
        <f t="shared" si="88"/>
        <v>1558.05</v>
      </c>
      <c r="V1328" s="33">
        <f t="shared" si="89"/>
        <v>292.5</v>
      </c>
      <c r="W1328" s="34">
        <f t="shared" si="86"/>
        <v>1850.55</v>
      </c>
      <c r="X1328" s="10"/>
      <c r="Y1328" s="10"/>
      <c r="Z1328" s="10"/>
      <c r="AA1328" s="10"/>
      <c r="AB1328" s="10"/>
      <c r="AC1328" s="10"/>
      <c r="AD1328" s="10"/>
      <c r="AE1328" s="10"/>
      <c r="AF1328" s="10"/>
      <c r="AG1328" s="10"/>
      <c r="AH1328" s="10"/>
      <c r="AI1328" s="10"/>
    </row>
    <row r="1329" spans="1:35" ht="15" customHeight="1" x14ac:dyDescent="0.25">
      <c r="A1329" s="6">
        <v>1085</v>
      </c>
      <c r="B1329" s="11" t="s">
        <v>75</v>
      </c>
      <c r="C1329" s="11" t="s">
        <v>3322</v>
      </c>
      <c r="D1329" s="11" t="s">
        <v>3727</v>
      </c>
      <c r="E1329" s="12">
        <v>18542</v>
      </c>
      <c r="F1329" s="13">
        <v>43938</v>
      </c>
      <c r="G1329" s="12">
        <v>43886</v>
      </c>
      <c r="H1329" s="11" t="s">
        <v>783</v>
      </c>
      <c r="I1329" s="14" t="s">
        <v>3728</v>
      </c>
      <c r="J1329" s="11" t="s">
        <v>80</v>
      </c>
      <c r="K1329" s="11" t="s">
        <v>82</v>
      </c>
      <c r="L1329" s="14" t="s">
        <v>82</v>
      </c>
      <c r="M1329" s="11" t="s">
        <v>3729</v>
      </c>
      <c r="N1329" s="15">
        <v>0.27</v>
      </c>
      <c r="O1329" s="15" t="str">
        <f>VLOOKUP(A1329,Result!A:D,2,FALSE)</f>
        <v>No</v>
      </c>
      <c r="P1329" s="15">
        <f>VLOOKUP(A1329,Result!A:D,4,FALSE)</f>
        <v>0.68199999999999994</v>
      </c>
      <c r="Q1329" s="16">
        <f>VLOOKUP(A1329,Result!A:D,3,FALSE)</f>
        <v>0</v>
      </c>
      <c r="R1329" s="16">
        <f>VLOOKUP(A1329,Result!A:E,5,FALSE)</f>
        <v>0</v>
      </c>
      <c r="S1329" s="28">
        <f>P1329+Q1329+R1329</f>
        <v>0.68199999999999994</v>
      </c>
      <c r="T1329" s="32">
        <f t="shared" si="87"/>
        <v>0</v>
      </c>
      <c r="U1329" s="32">
        <f t="shared" si="88"/>
        <v>443.29999999999995</v>
      </c>
      <c r="V1329" s="33">
        <f t="shared" si="89"/>
        <v>292.5</v>
      </c>
      <c r="W1329" s="34">
        <f t="shared" si="86"/>
        <v>735.8</v>
      </c>
      <c r="X1329" s="10"/>
      <c r="Y1329" s="10"/>
      <c r="Z1329" s="10"/>
      <c r="AA1329" s="10"/>
      <c r="AB1329" s="10"/>
      <c r="AC1329" s="10"/>
      <c r="AD1329" s="10"/>
      <c r="AE1329" s="10"/>
      <c r="AF1329" s="10"/>
      <c r="AG1329" s="10"/>
      <c r="AH1329" s="10"/>
      <c r="AI1329" s="10"/>
    </row>
    <row r="1330" spans="1:35" ht="15" customHeight="1" x14ac:dyDescent="0.25">
      <c r="A1330" s="6">
        <v>1086</v>
      </c>
      <c r="B1330" s="11" t="s">
        <v>75</v>
      </c>
      <c r="C1330" s="11" t="s">
        <v>3365</v>
      </c>
      <c r="D1330" s="11" t="s">
        <v>3730</v>
      </c>
      <c r="E1330" s="12">
        <v>24917</v>
      </c>
      <c r="F1330" s="17">
        <v>43942</v>
      </c>
      <c r="G1330" s="12">
        <v>43871</v>
      </c>
      <c r="H1330" s="11" t="s">
        <v>114</v>
      </c>
      <c r="I1330" s="14" t="s">
        <v>3731</v>
      </c>
      <c r="J1330" s="11" t="s">
        <v>3732</v>
      </c>
      <c r="K1330" s="11" t="s">
        <v>82</v>
      </c>
      <c r="L1330" s="14" t="s">
        <v>3733</v>
      </c>
      <c r="M1330" s="11" t="s">
        <v>3734</v>
      </c>
      <c r="N1330" s="15">
        <v>2.29</v>
      </c>
      <c r="O1330" s="15" t="str">
        <f>VLOOKUP(A1330,Result!A:D,2,FALSE)</f>
        <v>No</v>
      </c>
      <c r="P1330" s="15">
        <f>VLOOKUP(A1330,Result!A:D,4,FALSE)</f>
        <v>1.147</v>
      </c>
      <c r="Q1330" s="16">
        <f>VLOOKUP(A1330,Result!A:D,3,FALSE)</f>
        <v>1.4470000000000001</v>
      </c>
      <c r="R1330" s="16">
        <f>VLOOKUP(A1330,Result!A:E,5,FALSE)</f>
        <v>0</v>
      </c>
      <c r="S1330" s="28">
        <f>P1330+Q1330+R1330</f>
        <v>2.5940000000000003</v>
      </c>
      <c r="T1330" s="32">
        <f t="shared" si="87"/>
        <v>940.55000000000007</v>
      </c>
      <c r="U1330" s="32">
        <f t="shared" si="88"/>
        <v>1686.1000000000001</v>
      </c>
      <c r="V1330" s="33">
        <f t="shared" si="89"/>
        <v>292.5</v>
      </c>
      <c r="W1330" s="34">
        <f t="shared" si="86"/>
        <v>1978.6000000000001</v>
      </c>
      <c r="X1330" s="10"/>
      <c r="Y1330" s="10"/>
      <c r="Z1330" s="10"/>
      <c r="AA1330" s="10"/>
      <c r="AB1330" s="10"/>
      <c r="AC1330" s="10"/>
      <c r="AD1330" s="10"/>
      <c r="AE1330" s="10"/>
      <c r="AF1330" s="10"/>
      <c r="AG1330" s="10"/>
      <c r="AH1330" s="10"/>
      <c r="AI1330" s="10"/>
    </row>
    <row r="1331" spans="1:35" ht="15" customHeight="1" x14ac:dyDescent="0.25">
      <c r="A1331" s="6">
        <v>1087</v>
      </c>
      <c r="B1331" s="11" t="s">
        <v>75</v>
      </c>
      <c r="C1331" s="11" t="s">
        <v>3322</v>
      </c>
      <c r="D1331" s="11" t="s">
        <v>3735</v>
      </c>
      <c r="E1331" s="12">
        <v>15834</v>
      </c>
      <c r="F1331" s="17">
        <v>43972</v>
      </c>
      <c r="G1331" s="12">
        <v>43886</v>
      </c>
      <c r="H1331" s="11" t="s">
        <v>783</v>
      </c>
      <c r="I1331" s="14" t="s">
        <v>3736</v>
      </c>
      <c r="J1331" s="11" t="s">
        <v>80</v>
      </c>
      <c r="K1331" s="11" t="s">
        <v>3737</v>
      </c>
      <c r="L1331" s="14" t="s">
        <v>3738</v>
      </c>
      <c r="M1331" s="11" t="s">
        <v>3739</v>
      </c>
      <c r="N1331" s="15">
        <v>1.87</v>
      </c>
      <c r="O1331" s="15" t="str">
        <f>VLOOKUP(A1331,Result!A:D,2,FALSE)</f>
        <v>No</v>
      </c>
      <c r="P1331" s="15">
        <f>VLOOKUP(A1331,Result!A:D,4,FALSE)</f>
        <v>1.6879999999999999</v>
      </c>
      <c r="Q1331" s="16">
        <f>VLOOKUP(A1331,Result!A:D,3,FALSE)</f>
        <v>0.30499999999999999</v>
      </c>
      <c r="R1331" s="16">
        <f>VLOOKUP(A1331,Result!A:E,5,FALSE)</f>
        <v>0.152</v>
      </c>
      <c r="S1331" s="28">
        <f>P1331+Q1331+R1331</f>
        <v>2.145</v>
      </c>
      <c r="T1331" s="32">
        <f t="shared" si="87"/>
        <v>297.04999999999995</v>
      </c>
      <c r="U1331" s="32">
        <f t="shared" si="88"/>
        <v>1394.25</v>
      </c>
      <c r="V1331" s="33">
        <f t="shared" si="89"/>
        <v>292.5</v>
      </c>
      <c r="W1331" s="34">
        <f t="shared" si="86"/>
        <v>1686.75</v>
      </c>
      <c r="X1331" s="10"/>
      <c r="Y1331" s="10"/>
      <c r="Z1331" s="10"/>
      <c r="AA1331" s="10"/>
      <c r="AB1331" s="10"/>
      <c r="AC1331" s="10"/>
      <c r="AD1331" s="10"/>
      <c r="AE1331" s="10"/>
      <c r="AF1331" s="10"/>
      <c r="AG1331" s="10"/>
      <c r="AH1331" s="10"/>
      <c r="AI1331" s="10"/>
    </row>
    <row r="1332" spans="1:35" ht="15" customHeight="1" x14ac:dyDescent="0.25">
      <c r="A1332" s="6">
        <v>1088</v>
      </c>
      <c r="B1332" s="11" t="s">
        <v>75</v>
      </c>
      <c r="C1332" s="11" t="s">
        <v>3322</v>
      </c>
      <c r="D1332" s="11" t="s">
        <v>3740</v>
      </c>
      <c r="E1332" s="12">
        <v>16090</v>
      </c>
      <c r="F1332" s="17">
        <v>43972</v>
      </c>
      <c r="G1332" s="12">
        <v>43886</v>
      </c>
      <c r="H1332" s="11" t="s">
        <v>783</v>
      </c>
      <c r="I1332" s="14" t="s">
        <v>3741</v>
      </c>
      <c r="J1332" s="11" t="s">
        <v>3742</v>
      </c>
      <c r="K1332" s="11" t="s">
        <v>3743</v>
      </c>
      <c r="L1332" s="14" t="s">
        <v>3744</v>
      </c>
      <c r="M1332" s="11" t="s">
        <v>3745</v>
      </c>
      <c r="N1332" s="15">
        <v>1.58</v>
      </c>
      <c r="O1332" s="15" t="str">
        <f>VLOOKUP(A1332,Result!A:D,2,FALSE)</f>
        <v>No</v>
      </c>
      <c r="P1332" s="15">
        <f>VLOOKUP(A1332,Result!A:D,4,FALSE)</f>
        <v>1.1930000000000001</v>
      </c>
      <c r="Q1332" s="16">
        <f>VLOOKUP(A1332,Result!A:D,3,FALSE)</f>
        <v>0.56899999999999995</v>
      </c>
      <c r="R1332" s="16">
        <f>VLOOKUP(A1332,Result!A:E,5,FALSE)</f>
        <v>0.26300000000000001</v>
      </c>
      <c r="S1332" s="28">
        <f>P1332+Q1332+R1332</f>
        <v>2.0249999999999999</v>
      </c>
      <c r="T1332" s="32">
        <f t="shared" si="87"/>
        <v>540.79999999999995</v>
      </c>
      <c r="U1332" s="32">
        <f t="shared" si="88"/>
        <v>1316.25</v>
      </c>
      <c r="V1332" s="33">
        <f t="shared" si="89"/>
        <v>292.5</v>
      </c>
      <c r="W1332" s="34">
        <f t="shared" si="86"/>
        <v>1608.75</v>
      </c>
      <c r="X1332" s="10"/>
      <c r="Y1332" s="10"/>
      <c r="Z1332" s="10"/>
      <c r="AA1332" s="10"/>
      <c r="AB1332" s="10"/>
      <c r="AC1332" s="10"/>
      <c r="AD1332" s="10"/>
      <c r="AE1332" s="10"/>
      <c r="AF1332" s="10"/>
      <c r="AG1332" s="10"/>
      <c r="AH1332" s="10"/>
      <c r="AI1332" s="10"/>
    </row>
    <row r="1333" spans="1:35" ht="15" customHeight="1" x14ac:dyDescent="0.25">
      <c r="A1333" s="6">
        <v>1089</v>
      </c>
      <c r="B1333" s="11" t="s">
        <v>75</v>
      </c>
      <c r="C1333" s="11" t="s">
        <v>3322</v>
      </c>
      <c r="D1333" s="11" t="s">
        <v>3746</v>
      </c>
      <c r="E1333" s="12">
        <v>16069</v>
      </c>
      <c r="F1333" s="17">
        <v>43949</v>
      </c>
      <c r="G1333" s="12">
        <v>43886</v>
      </c>
      <c r="H1333" s="11" t="s">
        <v>783</v>
      </c>
      <c r="I1333" s="14" t="s">
        <v>3747</v>
      </c>
      <c r="J1333" s="11" t="s">
        <v>80</v>
      </c>
      <c r="K1333" s="11" t="s">
        <v>82</v>
      </c>
      <c r="L1333" s="14" t="s">
        <v>3748</v>
      </c>
      <c r="M1333" s="11" t="s">
        <v>3621</v>
      </c>
      <c r="N1333" s="15">
        <v>1.49</v>
      </c>
      <c r="O1333" s="15" t="str">
        <f>VLOOKUP(A1333,Result!A:D,2,FALSE)</f>
        <v>No</v>
      </c>
      <c r="P1333" s="15">
        <f>VLOOKUP(A1333,Result!A:D,4,FALSE)</f>
        <v>0.87399999999999989</v>
      </c>
      <c r="Q1333" s="16">
        <f>VLOOKUP(A1333,Result!A:D,3,FALSE)</f>
        <v>0.61199999999999999</v>
      </c>
      <c r="R1333" s="16">
        <f>VLOOKUP(A1333,Result!A:E,5,FALSE)</f>
        <v>0</v>
      </c>
      <c r="S1333" s="28">
        <f>P1333+Q1333+R1333</f>
        <v>1.4859999999999998</v>
      </c>
      <c r="T1333" s="32">
        <f t="shared" si="87"/>
        <v>397.8</v>
      </c>
      <c r="U1333" s="32">
        <f t="shared" si="88"/>
        <v>965.89999999999986</v>
      </c>
      <c r="V1333" s="33">
        <f t="shared" si="89"/>
        <v>292.5</v>
      </c>
      <c r="W1333" s="34">
        <f t="shared" si="86"/>
        <v>1258.3999999999999</v>
      </c>
      <c r="X1333" s="10"/>
      <c r="Y1333" s="10"/>
      <c r="Z1333" s="10"/>
      <c r="AA1333" s="10"/>
      <c r="AB1333" s="10"/>
      <c r="AC1333" s="10"/>
      <c r="AD1333" s="10"/>
      <c r="AE1333" s="10"/>
      <c r="AF1333" s="10"/>
      <c r="AG1333" s="10"/>
      <c r="AH1333" s="10"/>
      <c r="AI1333" s="10"/>
    </row>
    <row r="1334" spans="1:35" ht="15" customHeight="1" x14ac:dyDescent="0.25">
      <c r="A1334" s="6">
        <v>1090</v>
      </c>
      <c r="B1334" s="11" t="s">
        <v>75</v>
      </c>
      <c r="C1334" s="11" t="s">
        <v>3322</v>
      </c>
      <c r="D1334" s="11" t="s">
        <v>3749</v>
      </c>
      <c r="E1334" s="12">
        <v>23439</v>
      </c>
      <c r="F1334" s="19"/>
      <c r="G1334" s="11"/>
      <c r="H1334" s="18"/>
      <c r="I1334" s="14"/>
      <c r="J1334" s="11"/>
      <c r="K1334" s="11"/>
      <c r="L1334" s="14"/>
      <c r="M1334" s="11"/>
      <c r="N1334" s="15" t="s">
        <v>85</v>
      </c>
      <c r="O1334" s="15" t="str">
        <f>VLOOKUP(A1334,Result!A:D,2,FALSE)</f>
        <v>No</v>
      </c>
      <c r="P1334" s="15">
        <f>VLOOKUP(A1334,Result!A:D,4,FALSE)</f>
        <v>0</v>
      </c>
      <c r="Q1334" s="16">
        <f>VLOOKUP(A1334,Result!A:D,3,FALSE)</f>
        <v>0</v>
      </c>
      <c r="R1334" s="16">
        <f>VLOOKUP(A1334,Result!A:E,5,FALSE)</f>
        <v>0</v>
      </c>
      <c r="S1334" s="28">
        <f>P1334+Q1334+R1334</f>
        <v>0</v>
      </c>
      <c r="T1334" s="32">
        <f t="shared" si="87"/>
        <v>0</v>
      </c>
      <c r="U1334" s="32">
        <f t="shared" si="88"/>
        <v>0</v>
      </c>
      <c r="V1334" s="33">
        <f t="shared" si="89"/>
        <v>292.5</v>
      </c>
      <c r="W1334" s="34">
        <f t="shared" si="86"/>
        <v>292.5</v>
      </c>
      <c r="X1334" s="10"/>
      <c r="Y1334" s="10"/>
      <c r="Z1334" s="10"/>
      <c r="AA1334" s="10"/>
      <c r="AB1334" s="10"/>
      <c r="AC1334" s="10"/>
      <c r="AD1334" s="10"/>
      <c r="AE1334" s="10"/>
      <c r="AF1334" s="10"/>
      <c r="AG1334" s="10"/>
      <c r="AH1334" s="10"/>
      <c r="AI1334" s="10"/>
    </row>
    <row r="1335" spans="1:35" ht="15" customHeight="1" x14ac:dyDescent="0.25">
      <c r="A1335" s="6">
        <v>1091</v>
      </c>
      <c r="B1335" s="11" t="s">
        <v>75</v>
      </c>
      <c r="C1335" s="11" t="s">
        <v>3322</v>
      </c>
      <c r="D1335" s="11" t="s">
        <v>3750</v>
      </c>
      <c r="E1335" s="12">
        <v>13197</v>
      </c>
      <c r="F1335" s="17">
        <v>43971</v>
      </c>
      <c r="G1335" s="12">
        <v>43878</v>
      </c>
      <c r="H1335" s="11" t="s">
        <v>783</v>
      </c>
      <c r="I1335" s="14" t="s">
        <v>446</v>
      </c>
      <c r="J1335" s="11" t="s">
        <v>80</v>
      </c>
      <c r="K1335" s="11" t="s">
        <v>82</v>
      </c>
      <c r="L1335" s="14" t="s">
        <v>3751</v>
      </c>
      <c r="M1335" s="11" t="s">
        <v>82</v>
      </c>
      <c r="N1335" s="15">
        <v>3.03</v>
      </c>
      <c r="O1335" s="15" t="str">
        <f>VLOOKUP(A1335,Result!A:D,2,FALSE)</f>
        <v>No</v>
      </c>
      <c r="P1335" s="15">
        <f>VLOOKUP(A1335,Result!A:D,4,FALSE)</f>
        <v>0.30499999999999999</v>
      </c>
      <c r="Q1335" s="16">
        <f>VLOOKUP(A1335,Result!A:D,3,FALSE)</f>
        <v>0.31</v>
      </c>
      <c r="R1335" s="16">
        <f>VLOOKUP(A1335,Result!A:E,5,FALSE)</f>
        <v>0</v>
      </c>
      <c r="S1335" s="28">
        <f>P1335+Q1335+R1335</f>
        <v>0.61499999999999999</v>
      </c>
      <c r="T1335" s="32">
        <f t="shared" si="87"/>
        <v>201.49999999999997</v>
      </c>
      <c r="U1335" s="32">
        <f t="shared" si="88"/>
        <v>399.75</v>
      </c>
      <c r="V1335" s="33">
        <f t="shared" si="89"/>
        <v>292.5</v>
      </c>
      <c r="W1335" s="34">
        <f t="shared" si="86"/>
        <v>692.25</v>
      </c>
      <c r="X1335" s="10"/>
      <c r="Y1335" s="10"/>
      <c r="Z1335" s="10"/>
      <c r="AA1335" s="10"/>
      <c r="AB1335" s="10"/>
      <c r="AC1335" s="10"/>
      <c r="AD1335" s="10"/>
      <c r="AE1335" s="10"/>
      <c r="AF1335" s="10"/>
      <c r="AG1335" s="10"/>
      <c r="AH1335" s="10"/>
      <c r="AI1335" s="10"/>
    </row>
    <row r="1336" spans="1:35" ht="15" customHeight="1" x14ac:dyDescent="0.25">
      <c r="A1336" s="6">
        <v>1092</v>
      </c>
      <c r="B1336" s="11" t="s">
        <v>75</v>
      </c>
      <c r="C1336" s="11" t="s">
        <v>3322</v>
      </c>
      <c r="D1336" s="11" t="s">
        <v>3752</v>
      </c>
      <c r="E1336" s="12">
        <v>16339</v>
      </c>
      <c r="F1336" s="17">
        <v>43962</v>
      </c>
      <c r="G1336" s="12">
        <v>43868</v>
      </c>
      <c r="H1336" s="11" t="s">
        <v>114</v>
      </c>
      <c r="I1336" s="14" t="s">
        <v>3753</v>
      </c>
      <c r="J1336" s="11" t="s">
        <v>3754</v>
      </c>
      <c r="K1336" s="11" t="s">
        <v>3755</v>
      </c>
      <c r="L1336" s="14" t="s">
        <v>3756</v>
      </c>
      <c r="M1336" s="11" t="s">
        <v>3647</v>
      </c>
      <c r="N1336" s="15">
        <v>2.65</v>
      </c>
      <c r="O1336" s="15" t="str">
        <f>VLOOKUP(A1336,Result!A:D,2,FALSE)</f>
        <v>No</v>
      </c>
      <c r="P1336" s="15">
        <f>VLOOKUP(A1336,Result!A:D,4,FALSE)</f>
        <v>0.86</v>
      </c>
      <c r="Q1336" s="16">
        <f>VLOOKUP(A1336,Result!A:D,3,FALSE)</f>
        <v>0.92199999999999993</v>
      </c>
      <c r="R1336" s="16">
        <f>VLOOKUP(A1336,Result!A:E,5,FALSE)</f>
        <v>0.46500000000000002</v>
      </c>
      <c r="S1336" s="28">
        <f>P1336+Q1336+R1336</f>
        <v>2.2469999999999999</v>
      </c>
      <c r="T1336" s="32">
        <f t="shared" si="87"/>
        <v>901.55</v>
      </c>
      <c r="U1336" s="32">
        <f t="shared" si="88"/>
        <v>1460.55</v>
      </c>
      <c r="V1336" s="33">
        <f t="shared" si="89"/>
        <v>292.5</v>
      </c>
      <c r="W1336" s="34">
        <f t="shared" si="86"/>
        <v>1753.05</v>
      </c>
      <c r="X1336" s="10"/>
      <c r="Y1336" s="10"/>
      <c r="Z1336" s="10"/>
      <c r="AA1336" s="10"/>
      <c r="AB1336" s="10"/>
      <c r="AC1336" s="10"/>
      <c r="AD1336" s="10"/>
      <c r="AE1336" s="10"/>
      <c r="AF1336" s="10"/>
      <c r="AG1336" s="10"/>
      <c r="AH1336" s="10"/>
      <c r="AI1336" s="10"/>
    </row>
    <row r="1337" spans="1:35" ht="15" customHeight="1" x14ac:dyDescent="0.25">
      <c r="A1337" s="6">
        <v>1093</v>
      </c>
      <c r="B1337" s="11" t="s">
        <v>75</v>
      </c>
      <c r="C1337" s="11" t="s">
        <v>3322</v>
      </c>
      <c r="D1337" s="11" t="s">
        <v>3757</v>
      </c>
      <c r="E1337" s="12">
        <v>16231</v>
      </c>
      <c r="F1337" s="17">
        <v>43962</v>
      </c>
      <c r="G1337" s="12">
        <v>43886</v>
      </c>
      <c r="H1337" s="11" t="s">
        <v>783</v>
      </c>
      <c r="I1337" s="14" t="s">
        <v>3758</v>
      </c>
      <c r="J1337" s="11" t="s">
        <v>80</v>
      </c>
      <c r="K1337" s="11" t="s">
        <v>3759</v>
      </c>
      <c r="L1337" s="14" t="s">
        <v>82</v>
      </c>
      <c r="M1337" s="11" t="s">
        <v>3760</v>
      </c>
      <c r="N1337" s="15">
        <v>1.1399999999999999</v>
      </c>
      <c r="O1337" s="15" t="str">
        <f>VLOOKUP(A1337,Result!A:D,2,FALSE)</f>
        <v>No</v>
      </c>
      <c r="P1337" s="15">
        <f>VLOOKUP(A1337,Result!A:D,4,FALSE)</f>
        <v>0.61399999999999999</v>
      </c>
      <c r="Q1337" s="16">
        <f>VLOOKUP(A1337,Result!A:D,3,FALSE)</f>
        <v>0</v>
      </c>
      <c r="R1337" s="16">
        <f>VLOOKUP(A1337,Result!A:E,5,FALSE)</f>
        <v>0</v>
      </c>
      <c r="S1337" s="28">
        <f>P1337+Q1337+R1337</f>
        <v>0.61399999999999999</v>
      </c>
      <c r="T1337" s="32">
        <f t="shared" si="87"/>
        <v>0</v>
      </c>
      <c r="U1337" s="32">
        <f t="shared" si="88"/>
        <v>399.09999999999997</v>
      </c>
      <c r="V1337" s="33">
        <f t="shared" si="89"/>
        <v>292.5</v>
      </c>
      <c r="W1337" s="34">
        <f t="shared" si="86"/>
        <v>691.59999999999991</v>
      </c>
      <c r="X1337" s="10"/>
      <c r="Y1337" s="10"/>
      <c r="Z1337" s="10"/>
      <c r="AA1337" s="10"/>
      <c r="AB1337" s="10"/>
      <c r="AC1337" s="10"/>
      <c r="AD1337" s="10"/>
      <c r="AE1337" s="10"/>
      <c r="AF1337" s="10"/>
      <c r="AG1337" s="10"/>
      <c r="AH1337" s="10"/>
      <c r="AI1337" s="10"/>
    </row>
    <row r="1338" spans="1:35" ht="15" customHeight="1" x14ac:dyDescent="0.25">
      <c r="A1338" s="6">
        <v>1094</v>
      </c>
      <c r="B1338" s="11" t="s">
        <v>75</v>
      </c>
      <c r="C1338" s="11" t="s">
        <v>3322</v>
      </c>
      <c r="D1338" s="11" t="s">
        <v>3761</v>
      </c>
      <c r="E1338" s="12">
        <v>15988</v>
      </c>
      <c r="F1338" s="17">
        <v>43955</v>
      </c>
      <c r="G1338" s="12">
        <v>43886</v>
      </c>
      <c r="H1338" s="11" t="s">
        <v>783</v>
      </c>
      <c r="I1338" s="14" t="s">
        <v>2188</v>
      </c>
      <c r="J1338" s="11" t="s">
        <v>316</v>
      </c>
      <c r="K1338" s="11" t="s">
        <v>82</v>
      </c>
      <c r="L1338" s="14" t="s">
        <v>82</v>
      </c>
      <c r="M1338" s="11" t="s">
        <v>3414</v>
      </c>
      <c r="N1338" s="15">
        <v>0.99</v>
      </c>
      <c r="O1338" s="15" t="str">
        <f>VLOOKUP(A1338,Result!A:D,2,FALSE)</f>
        <v>No</v>
      </c>
      <c r="P1338" s="15">
        <f>VLOOKUP(A1338,Result!A:D,4,FALSE)</f>
        <v>0.373</v>
      </c>
      <c r="Q1338" s="16">
        <f>VLOOKUP(A1338,Result!A:D,3,FALSE)</f>
        <v>0</v>
      </c>
      <c r="R1338" s="16">
        <f>VLOOKUP(A1338,Result!A:E,5,FALSE)</f>
        <v>0</v>
      </c>
      <c r="S1338" s="28">
        <f>P1338+Q1338+R1338</f>
        <v>0.373</v>
      </c>
      <c r="T1338" s="32">
        <f t="shared" si="87"/>
        <v>0</v>
      </c>
      <c r="U1338" s="32">
        <f t="shared" si="88"/>
        <v>242.45</v>
      </c>
      <c r="V1338" s="33">
        <f t="shared" si="89"/>
        <v>292.5</v>
      </c>
      <c r="W1338" s="34">
        <f t="shared" si="86"/>
        <v>534.95000000000005</v>
      </c>
      <c r="X1338" s="10"/>
      <c r="Y1338" s="10"/>
      <c r="Z1338" s="10"/>
      <c r="AA1338" s="10"/>
      <c r="AB1338" s="10"/>
      <c r="AC1338" s="10"/>
      <c r="AD1338" s="10"/>
      <c r="AE1338" s="10"/>
      <c r="AF1338" s="10"/>
      <c r="AG1338" s="10"/>
      <c r="AH1338" s="10"/>
      <c r="AI1338" s="10"/>
    </row>
    <row r="1339" spans="1:35" ht="15" customHeight="1" x14ac:dyDescent="0.25">
      <c r="A1339" s="6">
        <v>1095</v>
      </c>
      <c r="B1339" s="11" t="s">
        <v>75</v>
      </c>
      <c r="C1339" s="11" t="s">
        <v>3365</v>
      </c>
      <c r="D1339" s="11" t="s">
        <v>3762</v>
      </c>
      <c r="E1339" s="12">
        <v>26916</v>
      </c>
      <c r="F1339" s="13">
        <v>43973</v>
      </c>
      <c r="G1339" s="12">
        <v>43886</v>
      </c>
      <c r="H1339" s="11" t="s">
        <v>783</v>
      </c>
      <c r="I1339" s="14" t="s">
        <v>97</v>
      </c>
      <c r="J1339" s="11" t="s">
        <v>97</v>
      </c>
      <c r="K1339" s="11" t="s">
        <v>82</v>
      </c>
      <c r="L1339" s="14" t="s">
        <v>3763</v>
      </c>
      <c r="M1339" s="11" t="s">
        <v>3764</v>
      </c>
      <c r="N1339" s="15">
        <v>3.47</v>
      </c>
      <c r="O1339" s="15" t="str">
        <f>VLOOKUP(A1339,Result!A:D,2,FALSE)</f>
        <v>No</v>
      </c>
      <c r="P1339" s="15">
        <f>VLOOKUP(A1339,Result!A:D,4,FALSE)</f>
        <v>0</v>
      </c>
      <c r="Q1339" s="16">
        <f>VLOOKUP(A1339,Result!A:D,3,FALSE)</f>
        <v>0.84399999999999997</v>
      </c>
      <c r="R1339" s="16">
        <f>VLOOKUP(A1339,Result!A:E,5,FALSE)</f>
        <v>0</v>
      </c>
      <c r="S1339" s="28">
        <f>P1339+Q1339+R1339</f>
        <v>0.84399999999999997</v>
      </c>
      <c r="T1339" s="32">
        <f t="shared" si="87"/>
        <v>548.59999999999991</v>
      </c>
      <c r="U1339" s="32">
        <f t="shared" si="88"/>
        <v>548.59999999999991</v>
      </c>
      <c r="V1339" s="33">
        <f t="shared" si="89"/>
        <v>292.5</v>
      </c>
      <c r="W1339" s="34">
        <f t="shared" si="86"/>
        <v>841.09999999999991</v>
      </c>
      <c r="X1339" s="10"/>
      <c r="Y1339" s="10"/>
      <c r="Z1339" s="10"/>
      <c r="AA1339" s="10"/>
      <c r="AB1339" s="10"/>
      <c r="AC1339" s="10"/>
      <c r="AD1339" s="10"/>
      <c r="AE1339" s="10"/>
      <c r="AF1339" s="10"/>
      <c r="AG1339" s="10"/>
      <c r="AH1339" s="10"/>
      <c r="AI1339" s="10"/>
    </row>
    <row r="1340" spans="1:35" ht="15" customHeight="1" x14ac:dyDescent="0.25">
      <c r="A1340" s="6">
        <v>1096</v>
      </c>
      <c r="B1340" s="11" t="s">
        <v>75</v>
      </c>
      <c r="C1340" s="11" t="s">
        <v>3322</v>
      </c>
      <c r="D1340" s="11" t="s">
        <v>3765</v>
      </c>
      <c r="E1340" s="12">
        <v>19063</v>
      </c>
      <c r="F1340" s="17">
        <v>43946</v>
      </c>
      <c r="G1340" s="12">
        <v>43886</v>
      </c>
      <c r="H1340" s="11" t="s">
        <v>783</v>
      </c>
      <c r="I1340" s="14" t="s">
        <v>3766</v>
      </c>
      <c r="J1340" s="11" t="s">
        <v>3767</v>
      </c>
      <c r="K1340" s="11" t="s">
        <v>82</v>
      </c>
      <c r="L1340" s="14" t="s">
        <v>82</v>
      </c>
      <c r="M1340" s="11" t="s">
        <v>3414</v>
      </c>
      <c r="N1340" s="15">
        <v>1.52</v>
      </c>
      <c r="O1340" s="15" t="str">
        <f>VLOOKUP(A1340,Result!A:D,2,FALSE)</f>
        <v>No</v>
      </c>
      <c r="P1340" s="15">
        <f>VLOOKUP(A1340,Result!A:D,4,FALSE)</f>
        <v>1.05</v>
      </c>
      <c r="Q1340" s="16">
        <f>VLOOKUP(A1340,Result!A:D,3,FALSE)</f>
        <v>0</v>
      </c>
      <c r="R1340" s="16">
        <f>VLOOKUP(A1340,Result!A:E,5,FALSE)</f>
        <v>0</v>
      </c>
      <c r="S1340" s="28">
        <f>P1340+Q1340+R1340</f>
        <v>1.05</v>
      </c>
      <c r="T1340" s="32">
        <f t="shared" si="87"/>
        <v>0</v>
      </c>
      <c r="U1340" s="32">
        <f t="shared" si="88"/>
        <v>682.5</v>
      </c>
      <c r="V1340" s="33">
        <f t="shared" si="89"/>
        <v>292.5</v>
      </c>
      <c r="W1340" s="34">
        <f t="shared" si="86"/>
        <v>975</v>
      </c>
      <c r="X1340" s="10"/>
      <c r="Y1340" s="10"/>
      <c r="Z1340" s="10"/>
      <c r="AA1340" s="10"/>
      <c r="AB1340" s="10"/>
      <c r="AC1340" s="10"/>
      <c r="AD1340" s="10"/>
      <c r="AE1340" s="10"/>
      <c r="AF1340" s="10"/>
      <c r="AG1340" s="10"/>
      <c r="AH1340" s="10"/>
      <c r="AI1340" s="10"/>
    </row>
    <row r="1341" spans="1:35" ht="15" customHeight="1" x14ac:dyDescent="0.25">
      <c r="A1341" s="6">
        <v>1097</v>
      </c>
      <c r="B1341" s="11" t="s">
        <v>75</v>
      </c>
      <c r="C1341" s="11" t="s">
        <v>3365</v>
      </c>
      <c r="D1341" s="11" t="s">
        <v>3768</v>
      </c>
      <c r="E1341" s="12">
        <v>18038</v>
      </c>
      <c r="F1341" s="17">
        <v>43983</v>
      </c>
      <c r="G1341" s="12">
        <v>43886</v>
      </c>
      <c r="H1341" s="11" t="s">
        <v>783</v>
      </c>
      <c r="I1341" s="14" t="s">
        <v>97</v>
      </c>
      <c r="J1341" s="11" t="s">
        <v>97</v>
      </c>
      <c r="K1341" s="11" t="s">
        <v>82</v>
      </c>
      <c r="L1341" s="14" t="s">
        <v>82</v>
      </c>
      <c r="M1341" s="11" t="s">
        <v>3621</v>
      </c>
      <c r="N1341" s="15">
        <v>0.86</v>
      </c>
      <c r="O1341" s="15" t="str">
        <f>VLOOKUP(A1341,Result!A:D,2,FALSE)</f>
        <v>No</v>
      </c>
      <c r="P1341" s="15">
        <f>VLOOKUP(A1341,Result!A:D,4,FALSE)</f>
        <v>0</v>
      </c>
      <c r="Q1341" s="16">
        <f>VLOOKUP(A1341,Result!A:D,3,FALSE)</f>
        <v>0</v>
      </c>
      <c r="R1341" s="16">
        <f>VLOOKUP(A1341,Result!A:E,5,FALSE)</f>
        <v>0</v>
      </c>
      <c r="S1341" s="28">
        <f>P1341+Q1341+R1341</f>
        <v>0</v>
      </c>
      <c r="T1341" s="32">
        <f t="shared" si="87"/>
        <v>0</v>
      </c>
      <c r="U1341" s="32">
        <f t="shared" si="88"/>
        <v>0</v>
      </c>
      <c r="V1341" s="33">
        <f t="shared" si="89"/>
        <v>292.5</v>
      </c>
      <c r="W1341" s="34">
        <f t="shared" si="86"/>
        <v>292.5</v>
      </c>
      <c r="X1341" s="10"/>
      <c r="Y1341" s="10"/>
      <c r="Z1341" s="10"/>
      <c r="AA1341" s="10"/>
      <c r="AB1341" s="10"/>
      <c r="AC1341" s="10"/>
      <c r="AD1341" s="10"/>
      <c r="AE1341" s="10"/>
      <c r="AF1341" s="10"/>
      <c r="AG1341" s="10"/>
      <c r="AH1341" s="10"/>
      <c r="AI1341" s="10"/>
    </row>
    <row r="1342" spans="1:35" ht="15" customHeight="1" x14ac:dyDescent="0.25">
      <c r="A1342" s="6">
        <v>1098</v>
      </c>
      <c r="B1342" s="11" t="s">
        <v>75</v>
      </c>
      <c r="C1342" s="11" t="s">
        <v>3322</v>
      </c>
      <c r="D1342" s="11" t="s">
        <v>3769</v>
      </c>
      <c r="E1342" s="12">
        <v>15783</v>
      </c>
      <c r="F1342" s="17">
        <v>43983</v>
      </c>
      <c r="G1342" s="12">
        <v>43886</v>
      </c>
      <c r="H1342" s="11" t="s">
        <v>783</v>
      </c>
      <c r="I1342" s="14" t="s">
        <v>3770</v>
      </c>
      <c r="J1342" s="11" t="s">
        <v>3771</v>
      </c>
      <c r="K1342" s="11" t="s">
        <v>82</v>
      </c>
      <c r="L1342" s="14" t="s">
        <v>82</v>
      </c>
      <c r="M1342" s="11" t="s">
        <v>3772</v>
      </c>
      <c r="N1342" s="15">
        <v>1.4</v>
      </c>
      <c r="O1342" s="15" t="str">
        <f>VLOOKUP(A1342,Result!A:D,2,FALSE)</f>
        <v>No</v>
      </c>
      <c r="P1342" s="15">
        <f>VLOOKUP(A1342,Result!A:D,4,FALSE)</f>
        <v>0.61499999999999999</v>
      </c>
      <c r="Q1342" s="16">
        <f>VLOOKUP(A1342,Result!A:D,3,FALSE)</f>
        <v>0</v>
      </c>
      <c r="R1342" s="16">
        <f>VLOOKUP(A1342,Result!A:E,5,FALSE)</f>
        <v>0</v>
      </c>
      <c r="S1342" s="28">
        <f>P1342+Q1342+R1342</f>
        <v>0.61499999999999999</v>
      </c>
      <c r="T1342" s="32">
        <f t="shared" si="87"/>
        <v>0</v>
      </c>
      <c r="U1342" s="32">
        <f t="shared" si="88"/>
        <v>399.75</v>
      </c>
      <c r="V1342" s="33">
        <f t="shared" si="89"/>
        <v>292.5</v>
      </c>
      <c r="W1342" s="34">
        <f t="shared" si="86"/>
        <v>692.25</v>
      </c>
      <c r="X1342" s="10"/>
      <c r="Y1342" s="10"/>
      <c r="Z1342" s="10"/>
      <c r="AA1342" s="10"/>
      <c r="AB1342" s="10"/>
      <c r="AC1342" s="10"/>
      <c r="AD1342" s="10"/>
      <c r="AE1342" s="10"/>
      <c r="AF1342" s="10"/>
      <c r="AG1342" s="10"/>
      <c r="AH1342" s="10"/>
      <c r="AI1342" s="10"/>
    </row>
    <row r="1343" spans="1:35" ht="15" customHeight="1" x14ac:dyDescent="0.25">
      <c r="A1343" s="6">
        <v>1099</v>
      </c>
      <c r="B1343" s="11" t="s">
        <v>75</v>
      </c>
      <c r="C1343" s="11" t="s">
        <v>3322</v>
      </c>
      <c r="D1343" s="11" t="s">
        <v>3773</v>
      </c>
      <c r="E1343" s="12">
        <v>18652</v>
      </c>
      <c r="F1343" s="17">
        <v>43987</v>
      </c>
      <c r="G1343" s="12">
        <v>43886</v>
      </c>
      <c r="H1343" s="11" t="s">
        <v>783</v>
      </c>
      <c r="I1343" s="14" t="s">
        <v>3774</v>
      </c>
      <c r="J1343" s="11" t="s">
        <v>3775</v>
      </c>
      <c r="K1343" s="11" t="s">
        <v>82</v>
      </c>
      <c r="L1343" s="14" t="s">
        <v>3776</v>
      </c>
      <c r="M1343" s="11" t="s">
        <v>650</v>
      </c>
      <c r="N1343" s="15">
        <v>1.39</v>
      </c>
      <c r="O1343" s="15" t="str">
        <f>VLOOKUP(A1343,Result!A:D,2,FALSE)</f>
        <v>No</v>
      </c>
      <c r="P1343" s="15">
        <f>VLOOKUP(A1343,Result!A:D,4,FALSE)</f>
        <v>0</v>
      </c>
      <c r="Q1343" s="16">
        <f>VLOOKUP(A1343,Result!A:D,3,FALSE)</f>
        <v>0.72099999999999997</v>
      </c>
      <c r="R1343" s="16">
        <f>VLOOKUP(A1343,Result!A:E,5,FALSE)</f>
        <v>0</v>
      </c>
      <c r="S1343" s="28">
        <f>P1343+Q1343+R1343</f>
        <v>0.72099999999999997</v>
      </c>
      <c r="T1343" s="32">
        <f t="shared" si="87"/>
        <v>468.64999999999992</v>
      </c>
      <c r="U1343" s="32">
        <f t="shared" si="88"/>
        <v>468.64999999999992</v>
      </c>
      <c r="V1343" s="33">
        <f t="shared" si="89"/>
        <v>292.5</v>
      </c>
      <c r="W1343" s="34">
        <f t="shared" si="86"/>
        <v>761.14999999999986</v>
      </c>
      <c r="X1343" s="10"/>
      <c r="Y1343" s="10"/>
      <c r="Z1343" s="10"/>
      <c r="AA1343" s="10"/>
      <c r="AB1343" s="10"/>
      <c r="AC1343" s="10"/>
      <c r="AD1343" s="10"/>
      <c r="AE1343" s="10"/>
      <c r="AF1343" s="10"/>
      <c r="AG1343" s="10"/>
      <c r="AH1343" s="10"/>
      <c r="AI1343" s="10"/>
    </row>
    <row r="1344" spans="1:35" ht="15" customHeight="1" x14ac:dyDescent="0.25">
      <c r="A1344" s="6">
        <v>1100</v>
      </c>
      <c r="B1344" s="11" t="s">
        <v>75</v>
      </c>
      <c r="C1344" s="11" t="s">
        <v>3365</v>
      </c>
      <c r="D1344" s="11" t="s">
        <v>3777</v>
      </c>
      <c r="E1344" s="12">
        <v>15977</v>
      </c>
      <c r="F1344" s="17">
        <v>43997</v>
      </c>
      <c r="G1344" s="12">
        <v>43886</v>
      </c>
      <c r="H1344" s="11" t="s">
        <v>783</v>
      </c>
      <c r="I1344" s="14" t="s">
        <v>97</v>
      </c>
      <c r="J1344" s="11" t="s">
        <v>97</v>
      </c>
      <c r="K1344" s="11" t="s">
        <v>82</v>
      </c>
      <c r="L1344" s="14" t="s">
        <v>3778</v>
      </c>
      <c r="M1344" s="11" t="s">
        <v>3779</v>
      </c>
      <c r="N1344" s="15">
        <v>1.3</v>
      </c>
      <c r="O1344" s="15" t="str">
        <f>VLOOKUP(A1344,Result!A:D,2,FALSE)</f>
        <v>No</v>
      </c>
      <c r="P1344" s="15">
        <f>VLOOKUP(A1344,Result!A:D,4,FALSE)</f>
        <v>0</v>
      </c>
      <c r="Q1344" s="16">
        <f>VLOOKUP(A1344,Result!A:D,3,FALSE)</f>
        <v>1.2270000000000001</v>
      </c>
      <c r="R1344" s="16">
        <f>VLOOKUP(A1344,Result!A:E,5,FALSE)</f>
        <v>0</v>
      </c>
      <c r="S1344" s="28">
        <f>P1344+Q1344+R1344</f>
        <v>1.2270000000000001</v>
      </c>
      <c r="T1344" s="32">
        <f t="shared" si="87"/>
        <v>797.55000000000007</v>
      </c>
      <c r="U1344" s="32">
        <f t="shared" si="88"/>
        <v>797.55000000000007</v>
      </c>
      <c r="V1344" s="33">
        <f t="shared" si="89"/>
        <v>292.5</v>
      </c>
      <c r="W1344" s="34">
        <f t="shared" si="86"/>
        <v>1090.0500000000002</v>
      </c>
      <c r="X1344" s="10"/>
      <c r="Y1344" s="10"/>
      <c r="Z1344" s="10"/>
      <c r="AA1344" s="10"/>
      <c r="AB1344" s="10"/>
      <c r="AC1344" s="10"/>
      <c r="AD1344" s="10"/>
      <c r="AE1344" s="10"/>
      <c r="AF1344" s="10"/>
      <c r="AG1344" s="10"/>
      <c r="AH1344" s="10"/>
      <c r="AI1344" s="10"/>
    </row>
    <row r="1345" spans="1:35" ht="15" customHeight="1" x14ac:dyDescent="0.25">
      <c r="A1345" s="6">
        <v>1101</v>
      </c>
      <c r="B1345" s="11" t="s">
        <v>75</v>
      </c>
      <c r="C1345" s="11" t="s">
        <v>3365</v>
      </c>
      <c r="D1345" s="11" t="s">
        <v>3780</v>
      </c>
      <c r="E1345" s="12">
        <v>15427</v>
      </c>
      <c r="F1345" s="17">
        <v>43997</v>
      </c>
      <c r="G1345" s="12">
        <v>43886</v>
      </c>
      <c r="H1345" s="11" t="s">
        <v>783</v>
      </c>
      <c r="I1345" s="14" t="s">
        <v>3781</v>
      </c>
      <c r="J1345" s="11" t="s">
        <v>3782</v>
      </c>
      <c r="K1345" s="11" t="s">
        <v>82</v>
      </c>
      <c r="L1345" s="14" t="s">
        <v>3783</v>
      </c>
      <c r="M1345" s="11" t="s">
        <v>3682</v>
      </c>
      <c r="N1345" s="15">
        <v>1.77</v>
      </c>
      <c r="O1345" s="15" t="str">
        <f>VLOOKUP(A1345,Result!A:D,2,FALSE)</f>
        <v>No</v>
      </c>
      <c r="P1345" s="15">
        <f>VLOOKUP(A1345,Result!A:D,4,FALSE)</f>
        <v>1.3759999999999999</v>
      </c>
      <c r="Q1345" s="16">
        <f>VLOOKUP(A1345,Result!A:D,3,FALSE)</f>
        <v>0.56899999999999995</v>
      </c>
      <c r="R1345" s="16">
        <f>VLOOKUP(A1345,Result!A:E,5,FALSE)</f>
        <v>0.26300000000000001</v>
      </c>
      <c r="S1345" s="28">
        <f>P1345+Q1345+R1345</f>
        <v>2.2079999999999997</v>
      </c>
      <c r="T1345" s="32">
        <f t="shared" si="87"/>
        <v>540.79999999999995</v>
      </c>
      <c r="U1345" s="32">
        <f t="shared" si="88"/>
        <v>1435.1999999999998</v>
      </c>
      <c r="V1345" s="33">
        <f t="shared" si="89"/>
        <v>292.5</v>
      </c>
      <c r="W1345" s="34">
        <f t="shared" si="86"/>
        <v>1727.6999999999998</v>
      </c>
      <c r="X1345" s="10"/>
      <c r="Y1345" s="10"/>
      <c r="Z1345" s="10"/>
      <c r="AA1345" s="10"/>
      <c r="AB1345" s="10"/>
      <c r="AC1345" s="10"/>
      <c r="AD1345" s="10"/>
      <c r="AE1345" s="10"/>
      <c r="AF1345" s="10"/>
      <c r="AG1345" s="10"/>
      <c r="AH1345" s="10"/>
      <c r="AI1345" s="10"/>
    </row>
    <row r="1346" spans="1:35" ht="15" customHeight="1" x14ac:dyDescent="0.25">
      <c r="A1346" s="6">
        <v>1102</v>
      </c>
      <c r="B1346" s="11" t="s">
        <v>75</v>
      </c>
      <c r="C1346" s="11" t="s">
        <v>3365</v>
      </c>
      <c r="D1346" s="11" t="s">
        <v>3784</v>
      </c>
      <c r="E1346" s="12">
        <v>15636</v>
      </c>
      <c r="F1346" s="13">
        <v>43969</v>
      </c>
      <c r="G1346" s="12">
        <v>43886</v>
      </c>
      <c r="H1346" s="11" t="s">
        <v>783</v>
      </c>
      <c r="I1346" s="14" t="s">
        <v>131</v>
      </c>
      <c r="J1346" s="11"/>
      <c r="K1346" s="11" t="s">
        <v>82</v>
      </c>
      <c r="L1346" s="14" t="s">
        <v>3785</v>
      </c>
      <c r="M1346" s="11" t="s">
        <v>3786</v>
      </c>
      <c r="N1346" s="15">
        <v>1.71</v>
      </c>
      <c r="O1346" s="15" t="str">
        <f>VLOOKUP(A1346,Result!A:D,2,FALSE)</f>
        <v>Yes</v>
      </c>
      <c r="P1346" s="15">
        <f>VLOOKUP(A1346,Result!A:D,4,FALSE)</f>
        <v>0.33500000000000002</v>
      </c>
      <c r="Q1346" s="16">
        <f>VLOOKUP(A1346,Result!A:D,3,FALSE)</f>
        <v>0.58199999999999996</v>
      </c>
      <c r="R1346" s="16">
        <f>VLOOKUP(A1346,Result!A:E,5,FALSE)</f>
        <v>0</v>
      </c>
      <c r="S1346" s="28">
        <f>P1346+Q1346+R1346</f>
        <v>0.91700000000000004</v>
      </c>
      <c r="T1346" s="32">
        <f t="shared" si="87"/>
        <v>378.29999999999995</v>
      </c>
      <c r="U1346" s="32">
        <f t="shared" si="88"/>
        <v>596.04999999999995</v>
      </c>
      <c r="V1346" s="33">
        <f t="shared" si="89"/>
        <v>292.5</v>
      </c>
      <c r="W1346" s="34">
        <f t="shared" si="86"/>
        <v>888.55</v>
      </c>
      <c r="X1346" s="10"/>
      <c r="Y1346" s="10"/>
      <c r="Z1346" s="10"/>
      <c r="AA1346" s="10"/>
      <c r="AB1346" s="10"/>
      <c r="AC1346" s="10"/>
      <c r="AD1346" s="10"/>
      <c r="AE1346" s="10"/>
      <c r="AF1346" s="10"/>
      <c r="AG1346" s="10"/>
      <c r="AH1346" s="10"/>
      <c r="AI1346" s="10"/>
    </row>
    <row r="1347" spans="1:35" ht="15" customHeight="1" x14ac:dyDescent="0.25">
      <c r="A1347" s="6">
        <v>1103</v>
      </c>
      <c r="B1347" s="11" t="s">
        <v>75</v>
      </c>
      <c r="C1347" s="11" t="s">
        <v>3322</v>
      </c>
      <c r="D1347" s="11" t="s">
        <v>3787</v>
      </c>
      <c r="E1347" s="12">
        <v>14404</v>
      </c>
      <c r="F1347" s="23"/>
      <c r="G1347" s="12">
        <v>43886</v>
      </c>
      <c r="H1347" s="11" t="s">
        <v>783</v>
      </c>
      <c r="I1347" s="14" t="s">
        <v>3788</v>
      </c>
      <c r="J1347" s="11" t="s">
        <v>80</v>
      </c>
      <c r="K1347" s="11" t="s">
        <v>3789</v>
      </c>
      <c r="L1347" s="14" t="s">
        <v>3790</v>
      </c>
      <c r="M1347" s="11" t="s">
        <v>3628</v>
      </c>
      <c r="N1347" s="15">
        <v>1.94</v>
      </c>
      <c r="O1347" s="15" t="str">
        <f>VLOOKUP(A1347,Result!A:D,2,FALSE)</f>
        <v>No</v>
      </c>
      <c r="P1347" s="15">
        <f>VLOOKUP(A1347,Result!A:D,4,FALSE)</f>
        <v>0.64500000000000002</v>
      </c>
      <c r="Q1347" s="16">
        <f>VLOOKUP(A1347,Result!A:D,3,FALSE)</f>
        <v>0.52700000000000002</v>
      </c>
      <c r="R1347" s="16">
        <f>VLOOKUP(A1347,Result!A:E,5,FALSE)</f>
        <v>0</v>
      </c>
      <c r="S1347" s="28">
        <f>P1347+Q1347+R1347</f>
        <v>1.1720000000000002</v>
      </c>
      <c r="T1347" s="32">
        <f t="shared" si="87"/>
        <v>342.55</v>
      </c>
      <c r="U1347" s="32">
        <f t="shared" si="88"/>
        <v>761.80000000000007</v>
      </c>
      <c r="V1347" s="33">
        <f t="shared" si="89"/>
        <v>292.5</v>
      </c>
      <c r="W1347" s="34">
        <f t="shared" si="86"/>
        <v>1054.3000000000002</v>
      </c>
      <c r="X1347" s="10"/>
      <c r="Y1347" s="10"/>
      <c r="Z1347" s="10"/>
      <c r="AA1347" s="10"/>
      <c r="AB1347" s="10"/>
      <c r="AC1347" s="10"/>
      <c r="AD1347" s="10"/>
      <c r="AE1347" s="10"/>
      <c r="AF1347" s="10"/>
      <c r="AG1347" s="10"/>
      <c r="AH1347" s="10"/>
      <c r="AI1347" s="10"/>
    </row>
    <row r="1348" spans="1:35" ht="15" customHeight="1" x14ac:dyDescent="0.25">
      <c r="A1348" s="6">
        <v>1104</v>
      </c>
      <c r="B1348" s="11" t="s">
        <v>75</v>
      </c>
      <c r="C1348" s="11" t="s">
        <v>3322</v>
      </c>
      <c r="D1348" s="11" t="s">
        <v>3791</v>
      </c>
      <c r="E1348" s="12">
        <v>19725</v>
      </c>
      <c r="F1348" s="17">
        <v>43994</v>
      </c>
      <c r="G1348" s="12">
        <v>43886</v>
      </c>
      <c r="H1348" s="11" t="s">
        <v>783</v>
      </c>
      <c r="I1348" s="14" t="s">
        <v>873</v>
      </c>
      <c r="J1348" s="11" t="s">
        <v>316</v>
      </c>
      <c r="K1348" s="11" t="s">
        <v>82</v>
      </c>
      <c r="L1348" s="14" t="s">
        <v>82</v>
      </c>
      <c r="M1348" s="11" t="s">
        <v>3792</v>
      </c>
      <c r="N1348" s="15">
        <v>0.45</v>
      </c>
      <c r="O1348" s="15" t="str">
        <f>VLOOKUP(A1348,Result!A:D,2,FALSE)</f>
        <v>No</v>
      </c>
      <c r="P1348" s="15">
        <f>VLOOKUP(A1348,Result!A:D,4,FALSE)</f>
        <v>0.90200000000000002</v>
      </c>
      <c r="Q1348" s="16">
        <f>VLOOKUP(A1348,Result!A:D,3,FALSE)</f>
        <v>0</v>
      </c>
      <c r="R1348" s="16">
        <f>VLOOKUP(A1348,Result!A:E,5,FALSE)</f>
        <v>0</v>
      </c>
      <c r="S1348" s="28">
        <f>P1348+Q1348+R1348</f>
        <v>0.90200000000000002</v>
      </c>
      <c r="T1348" s="32">
        <f t="shared" si="87"/>
        <v>0</v>
      </c>
      <c r="U1348" s="32">
        <f t="shared" si="88"/>
        <v>586.29999999999995</v>
      </c>
      <c r="V1348" s="33">
        <f t="shared" si="89"/>
        <v>292.5</v>
      </c>
      <c r="W1348" s="34">
        <f t="shared" si="86"/>
        <v>878.8</v>
      </c>
      <c r="X1348" s="10"/>
      <c r="Y1348" s="10"/>
      <c r="Z1348" s="10"/>
      <c r="AA1348" s="10"/>
      <c r="AB1348" s="10"/>
      <c r="AC1348" s="10"/>
      <c r="AD1348" s="10"/>
      <c r="AE1348" s="10"/>
      <c r="AF1348" s="10"/>
      <c r="AG1348" s="10"/>
      <c r="AH1348" s="10"/>
      <c r="AI1348" s="10"/>
    </row>
    <row r="1349" spans="1:35" ht="15" customHeight="1" x14ac:dyDescent="0.25">
      <c r="A1349" s="6">
        <v>1105</v>
      </c>
      <c r="B1349" s="11" t="s">
        <v>75</v>
      </c>
      <c r="C1349" s="11" t="s">
        <v>3322</v>
      </c>
      <c r="D1349" s="11" t="s">
        <v>3793</v>
      </c>
      <c r="E1349" s="12">
        <v>20898</v>
      </c>
      <c r="F1349" s="19"/>
      <c r="G1349" s="12">
        <v>43873</v>
      </c>
      <c r="H1349" s="11" t="s">
        <v>114</v>
      </c>
      <c r="I1349" s="14" t="s">
        <v>3794</v>
      </c>
      <c r="J1349" s="11" t="s">
        <v>80</v>
      </c>
      <c r="K1349" s="11" t="s">
        <v>3795</v>
      </c>
      <c r="L1349" s="14" t="s">
        <v>82</v>
      </c>
      <c r="M1349" s="11"/>
      <c r="N1349" s="15">
        <v>0.88</v>
      </c>
      <c r="O1349" s="15" t="str">
        <f>VLOOKUP(A1349,Result!A:D,2,FALSE)</f>
        <v>No</v>
      </c>
      <c r="P1349" s="15">
        <f>VLOOKUP(A1349,Result!A:D,4,FALSE)</f>
        <v>1.1639999999999999</v>
      </c>
      <c r="Q1349" s="16">
        <f>VLOOKUP(A1349,Result!A:D,3,FALSE)</f>
        <v>0</v>
      </c>
      <c r="R1349" s="16">
        <f>VLOOKUP(A1349,Result!A:E,5,FALSE)</f>
        <v>0</v>
      </c>
      <c r="S1349" s="28">
        <f>P1349+Q1349+R1349</f>
        <v>1.1639999999999999</v>
      </c>
      <c r="T1349" s="32">
        <f t="shared" si="87"/>
        <v>0</v>
      </c>
      <c r="U1349" s="32">
        <f t="shared" si="88"/>
        <v>756.59999999999991</v>
      </c>
      <c r="V1349" s="33">
        <f t="shared" si="89"/>
        <v>292.5</v>
      </c>
      <c r="W1349" s="34">
        <f t="shared" si="86"/>
        <v>1049.0999999999999</v>
      </c>
      <c r="X1349" s="10"/>
      <c r="Y1349" s="10"/>
      <c r="Z1349" s="10"/>
      <c r="AA1349" s="10"/>
      <c r="AB1349" s="10"/>
      <c r="AC1349" s="10"/>
      <c r="AD1349" s="10"/>
      <c r="AE1349" s="10"/>
      <c r="AF1349" s="10"/>
      <c r="AG1349" s="10"/>
      <c r="AH1349" s="10"/>
      <c r="AI1349" s="10"/>
    </row>
    <row r="1350" spans="1:35" ht="15" customHeight="1" x14ac:dyDescent="0.25">
      <c r="A1350" s="6">
        <v>1106</v>
      </c>
      <c r="B1350" s="11" t="s">
        <v>75</v>
      </c>
      <c r="C1350" s="11" t="s">
        <v>3322</v>
      </c>
      <c r="D1350" s="11" t="s">
        <v>3796</v>
      </c>
      <c r="E1350" s="12">
        <v>19327</v>
      </c>
      <c r="F1350" s="17">
        <v>43956</v>
      </c>
      <c r="G1350" s="12">
        <v>43886</v>
      </c>
      <c r="H1350" s="11" t="s">
        <v>783</v>
      </c>
      <c r="I1350" s="14" t="s">
        <v>97</v>
      </c>
      <c r="J1350" s="11" t="s">
        <v>97</v>
      </c>
      <c r="K1350" s="11" t="s">
        <v>82</v>
      </c>
      <c r="L1350" s="14" t="s">
        <v>3797</v>
      </c>
      <c r="M1350" s="11" t="s">
        <v>3798</v>
      </c>
      <c r="N1350" s="15">
        <v>0.59</v>
      </c>
      <c r="O1350" s="15" t="str">
        <f>VLOOKUP(A1350,Result!A:D,2,FALSE)</f>
        <v>No</v>
      </c>
      <c r="P1350" s="15">
        <f>VLOOKUP(A1350,Result!A:D,4,FALSE)</f>
        <v>0</v>
      </c>
      <c r="Q1350" s="16">
        <f>VLOOKUP(A1350,Result!A:D,3,FALSE)</f>
        <v>0.35299999999999998</v>
      </c>
      <c r="R1350" s="16">
        <f>VLOOKUP(A1350,Result!A:E,5,FALSE)</f>
        <v>0</v>
      </c>
      <c r="S1350" s="28">
        <f>P1350+Q1350+R1350</f>
        <v>0.35299999999999998</v>
      </c>
      <c r="T1350" s="32">
        <f t="shared" si="87"/>
        <v>229.45</v>
      </c>
      <c r="U1350" s="32">
        <f t="shared" si="88"/>
        <v>229.45</v>
      </c>
      <c r="V1350" s="33">
        <f t="shared" si="89"/>
        <v>292.5</v>
      </c>
      <c r="W1350" s="34">
        <f t="shared" si="86"/>
        <v>521.95000000000005</v>
      </c>
      <c r="X1350" s="10"/>
      <c r="Y1350" s="10"/>
      <c r="Z1350" s="10"/>
      <c r="AA1350" s="10"/>
      <c r="AB1350" s="10"/>
      <c r="AC1350" s="10"/>
      <c r="AD1350" s="10"/>
      <c r="AE1350" s="10"/>
      <c r="AF1350" s="10"/>
      <c r="AG1350" s="10"/>
      <c r="AH1350" s="10"/>
      <c r="AI1350" s="10"/>
    </row>
    <row r="1351" spans="1:35" ht="15" customHeight="1" x14ac:dyDescent="0.25">
      <c r="A1351" s="6">
        <v>1107</v>
      </c>
      <c r="B1351" s="11" t="s">
        <v>75</v>
      </c>
      <c r="C1351" s="11" t="s">
        <v>3322</v>
      </c>
      <c r="D1351" s="11" t="s">
        <v>3799</v>
      </c>
      <c r="E1351" s="12">
        <v>12951</v>
      </c>
      <c r="F1351" s="23"/>
      <c r="G1351" s="12">
        <v>43915</v>
      </c>
      <c r="H1351" s="11" t="s">
        <v>134</v>
      </c>
      <c r="I1351" s="14" t="s">
        <v>131</v>
      </c>
      <c r="J1351" s="11" t="s">
        <v>80</v>
      </c>
      <c r="K1351" s="11" t="s">
        <v>82</v>
      </c>
      <c r="L1351" s="14" t="s">
        <v>82</v>
      </c>
      <c r="M1351" s="11" t="s">
        <v>1023</v>
      </c>
      <c r="N1351" s="15">
        <v>1.07</v>
      </c>
      <c r="O1351" s="15" t="str">
        <f>VLOOKUP(A1351,Result!A:D,2,FALSE)</f>
        <v>No</v>
      </c>
      <c r="P1351" s="15">
        <f>VLOOKUP(A1351,Result!A:D,4,FALSE)</f>
        <v>0.33500000000000002</v>
      </c>
      <c r="Q1351" s="16">
        <f>VLOOKUP(A1351,Result!A:D,3,FALSE)</f>
        <v>0</v>
      </c>
      <c r="R1351" s="16">
        <f>VLOOKUP(A1351,Result!A:E,5,FALSE)</f>
        <v>0</v>
      </c>
      <c r="S1351" s="28">
        <f>P1351+Q1351+R1351</f>
        <v>0.33500000000000002</v>
      </c>
      <c r="T1351" s="32">
        <f t="shared" si="87"/>
        <v>0</v>
      </c>
      <c r="U1351" s="32">
        <f t="shared" si="88"/>
        <v>217.75</v>
      </c>
      <c r="V1351" s="33">
        <f t="shared" si="89"/>
        <v>292.5</v>
      </c>
      <c r="W1351" s="34">
        <f t="shared" si="86"/>
        <v>510.25</v>
      </c>
      <c r="X1351" s="10"/>
      <c r="Y1351" s="10"/>
      <c r="Z1351" s="10"/>
      <c r="AA1351" s="10"/>
      <c r="AB1351" s="10"/>
      <c r="AC1351" s="10"/>
      <c r="AD1351" s="10"/>
      <c r="AE1351" s="10"/>
      <c r="AF1351" s="10"/>
      <c r="AG1351" s="10"/>
      <c r="AH1351" s="10"/>
      <c r="AI1351" s="10"/>
    </row>
    <row r="1352" spans="1:35" ht="15" customHeight="1" x14ac:dyDescent="0.25">
      <c r="A1352" s="6">
        <v>1108</v>
      </c>
      <c r="B1352" s="11" t="s">
        <v>75</v>
      </c>
      <c r="C1352" s="11" t="s">
        <v>3322</v>
      </c>
      <c r="D1352" s="11" t="s">
        <v>3800</v>
      </c>
      <c r="E1352" s="12">
        <v>12750</v>
      </c>
      <c r="F1352" s="17">
        <v>43991</v>
      </c>
      <c r="G1352" s="12">
        <v>43878</v>
      </c>
      <c r="H1352" s="11" t="s">
        <v>783</v>
      </c>
      <c r="I1352" s="14" t="s">
        <v>97</v>
      </c>
      <c r="J1352" s="11" t="s">
        <v>97</v>
      </c>
      <c r="K1352" s="11" t="s">
        <v>82</v>
      </c>
      <c r="L1352" s="14" t="s">
        <v>3801</v>
      </c>
      <c r="M1352" s="11" t="s">
        <v>3802</v>
      </c>
      <c r="N1352" s="15">
        <v>1.97</v>
      </c>
      <c r="O1352" s="15" t="str">
        <f>VLOOKUP(A1352,Result!A:D,2,FALSE)</f>
        <v>No</v>
      </c>
      <c r="P1352" s="15">
        <f>VLOOKUP(A1352,Result!A:D,4,FALSE)</f>
        <v>0</v>
      </c>
      <c r="Q1352" s="16">
        <f>VLOOKUP(A1352,Result!A:D,3,FALSE)</f>
        <v>0.30499999999999999</v>
      </c>
      <c r="R1352" s="16">
        <f>VLOOKUP(A1352,Result!A:E,5,FALSE)</f>
        <v>0</v>
      </c>
      <c r="S1352" s="28">
        <f>P1352+Q1352+R1352</f>
        <v>0.30499999999999999</v>
      </c>
      <c r="T1352" s="32">
        <f t="shared" si="87"/>
        <v>198.24999999999997</v>
      </c>
      <c r="U1352" s="32">
        <f t="shared" si="88"/>
        <v>198.24999999999997</v>
      </c>
      <c r="V1352" s="33">
        <f t="shared" si="89"/>
        <v>292.5</v>
      </c>
      <c r="W1352" s="34">
        <f t="shared" si="86"/>
        <v>490.75</v>
      </c>
      <c r="X1352" s="10"/>
      <c r="Y1352" s="10"/>
      <c r="Z1352" s="10"/>
      <c r="AA1352" s="10"/>
      <c r="AB1352" s="10"/>
      <c r="AC1352" s="10"/>
      <c r="AD1352" s="10"/>
      <c r="AE1352" s="10"/>
      <c r="AF1352" s="10"/>
      <c r="AG1352" s="10"/>
      <c r="AH1352" s="10"/>
      <c r="AI1352" s="10"/>
    </row>
    <row r="1353" spans="1:35" ht="15" customHeight="1" x14ac:dyDescent="0.25">
      <c r="A1353" s="6">
        <v>1109</v>
      </c>
      <c r="B1353" s="11" t="s">
        <v>75</v>
      </c>
      <c r="C1353" s="11" t="s">
        <v>3322</v>
      </c>
      <c r="D1353" s="11" t="s">
        <v>3803</v>
      </c>
      <c r="E1353" s="12">
        <v>18913</v>
      </c>
      <c r="F1353" s="17">
        <v>44008</v>
      </c>
      <c r="G1353" s="12">
        <v>43886</v>
      </c>
      <c r="H1353" s="11" t="s">
        <v>783</v>
      </c>
      <c r="I1353" s="14" t="s">
        <v>3804</v>
      </c>
      <c r="J1353" s="11" t="s">
        <v>3805</v>
      </c>
      <c r="K1353" s="11" t="s">
        <v>3806</v>
      </c>
      <c r="L1353" s="14" t="s">
        <v>82</v>
      </c>
      <c r="M1353" s="11" t="s">
        <v>650</v>
      </c>
      <c r="N1353" s="15">
        <v>2.58</v>
      </c>
      <c r="O1353" s="15" t="str">
        <f>VLOOKUP(A1353,Result!A:D,2,FALSE)</f>
        <v>No</v>
      </c>
      <c r="P1353" s="15">
        <f>VLOOKUP(A1353,Result!A:D,4,FALSE)</f>
        <v>1.9550000000000001</v>
      </c>
      <c r="Q1353" s="16">
        <f>VLOOKUP(A1353,Result!A:D,3,FALSE)</f>
        <v>0</v>
      </c>
      <c r="R1353" s="16">
        <f>VLOOKUP(A1353,Result!A:E,5,FALSE)</f>
        <v>0.35399999999999998</v>
      </c>
      <c r="S1353" s="28">
        <f>P1353+Q1353+R1353</f>
        <v>2.3090000000000002</v>
      </c>
      <c r="T1353" s="32">
        <f t="shared" si="87"/>
        <v>230.09999999999997</v>
      </c>
      <c r="U1353" s="32">
        <f t="shared" si="88"/>
        <v>1500.85</v>
      </c>
      <c r="V1353" s="33">
        <f t="shared" si="89"/>
        <v>292.5</v>
      </c>
      <c r="W1353" s="34">
        <f t="shared" si="86"/>
        <v>1793.35</v>
      </c>
      <c r="X1353" s="10"/>
      <c r="Y1353" s="10"/>
      <c r="Z1353" s="10"/>
      <c r="AA1353" s="10"/>
      <c r="AB1353" s="10"/>
      <c r="AC1353" s="10"/>
      <c r="AD1353" s="10"/>
      <c r="AE1353" s="10"/>
      <c r="AF1353" s="10"/>
      <c r="AG1353" s="10"/>
      <c r="AH1353" s="10"/>
      <c r="AI1353" s="10"/>
    </row>
    <row r="1354" spans="1:35" ht="15" customHeight="1" x14ac:dyDescent="0.25">
      <c r="A1354" s="6">
        <v>1110</v>
      </c>
      <c r="B1354" s="11" t="s">
        <v>75</v>
      </c>
      <c r="C1354" s="11" t="s">
        <v>3322</v>
      </c>
      <c r="D1354" s="11" t="s">
        <v>3807</v>
      </c>
      <c r="E1354" s="12">
        <v>17468</v>
      </c>
      <c r="F1354" s="17">
        <v>43970</v>
      </c>
      <c r="G1354" s="12">
        <v>43887</v>
      </c>
      <c r="H1354" s="11" t="s">
        <v>783</v>
      </c>
      <c r="I1354" s="14" t="s">
        <v>136</v>
      </c>
      <c r="J1354" s="11" t="s">
        <v>80</v>
      </c>
      <c r="K1354" s="11" t="s">
        <v>82</v>
      </c>
      <c r="L1354" s="14" t="s">
        <v>82</v>
      </c>
      <c r="M1354" s="11" t="s">
        <v>3808</v>
      </c>
      <c r="N1354" s="15">
        <v>0</v>
      </c>
      <c r="O1354" s="15" t="str">
        <f>VLOOKUP(A1354,Result!A:D,2,FALSE)</f>
        <v>No</v>
      </c>
      <c r="P1354" s="15">
        <f>VLOOKUP(A1354,Result!A:D,4,FALSE)</f>
        <v>0.106</v>
      </c>
      <c r="Q1354" s="16">
        <f>VLOOKUP(A1354,Result!A:D,3,FALSE)</f>
        <v>0</v>
      </c>
      <c r="R1354" s="16">
        <f>VLOOKUP(A1354,Result!A:E,5,FALSE)</f>
        <v>0</v>
      </c>
      <c r="S1354" s="28">
        <f>P1354+Q1354+R1354</f>
        <v>0.106</v>
      </c>
      <c r="T1354" s="32">
        <f t="shared" si="87"/>
        <v>0</v>
      </c>
      <c r="U1354" s="32">
        <f t="shared" si="88"/>
        <v>68.899999999999991</v>
      </c>
      <c r="V1354" s="33">
        <f t="shared" si="89"/>
        <v>292.5</v>
      </c>
      <c r="W1354" s="34">
        <f t="shared" si="86"/>
        <v>361.4</v>
      </c>
      <c r="X1354" s="10"/>
      <c r="Y1354" s="10"/>
      <c r="Z1354" s="10"/>
      <c r="AA1354" s="10"/>
      <c r="AB1354" s="10"/>
      <c r="AC1354" s="10"/>
      <c r="AD1354" s="10"/>
      <c r="AE1354" s="10"/>
      <c r="AF1354" s="10"/>
      <c r="AG1354" s="10"/>
      <c r="AH1354" s="10"/>
      <c r="AI1354" s="10"/>
    </row>
    <row r="1355" spans="1:35" ht="15" customHeight="1" x14ac:dyDescent="0.25">
      <c r="A1355" s="6">
        <v>1111</v>
      </c>
      <c r="B1355" s="11" t="s">
        <v>75</v>
      </c>
      <c r="C1355" s="11" t="s">
        <v>3365</v>
      </c>
      <c r="D1355" s="11" t="s">
        <v>3809</v>
      </c>
      <c r="E1355" s="12">
        <v>18281</v>
      </c>
      <c r="F1355" s="13">
        <v>43965</v>
      </c>
      <c r="G1355" s="12">
        <v>43886</v>
      </c>
      <c r="H1355" s="11" t="s">
        <v>783</v>
      </c>
      <c r="I1355" s="14" t="s">
        <v>115</v>
      </c>
      <c r="J1355" s="11" t="s">
        <v>97</v>
      </c>
      <c r="K1355" s="11" t="s">
        <v>82</v>
      </c>
      <c r="L1355" s="14" t="s">
        <v>82</v>
      </c>
      <c r="M1355" s="11" t="s">
        <v>650</v>
      </c>
      <c r="N1355" s="15">
        <v>0.86</v>
      </c>
      <c r="O1355" s="15" t="str">
        <f>VLOOKUP(A1355,Result!A:D,2,FALSE)</f>
        <v>No</v>
      </c>
      <c r="P1355" s="15">
        <f>VLOOKUP(A1355,Result!A:D,4,FALSE)</f>
        <v>0</v>
      </c>
      <c r="Q1355" s="16">
        <f>VLOOKUP(A1355,Result!A:D,3,FALSE)</f>
        <v>0</v>
      </c>
      <c r="R1355" s="16">
        <f>VLOOKUP(A1355,Result!A:E,5,FALSE)</f>
        <v>0</v>
      </c>
      <c r="S1355" s="28">
        <f>P1355+Q1355+R1355</f>
        <v>0</v>
      </c>
      <c r="T1355" s="32">
        <f t="shared" si="87"/>
        <v>0</v>
      </c>
      <c r="U1355" s="32">
        <f t="shared" si="88"/>
        <v>0</v>
      </c>
      <c r="V1355" s="33">
        <f t="shared" si="89"/>
        <v>292.5</v>
      </c>
      <c r="W1355" s="34">
        <f t="shared" si="86"/>
        <v>292.5</v>
      </c>
      <c r="X1355" s="10"/>
      <c r="Y1355" s="10"/>
      <c r="Z1355" s="10"/>
      <c r="AA1355" s="10"/>
      <c r="AB1355" s="10"/>
      <c r="AC1355" s="10"/>
      <c r="AD1355" s="10"/>
      <c r="AE1355" s="10"/>
      <c r="AF1355" s="10"/>
      <c r="AG1355" s="10"/>
      <c r="AH1355" s="10"/>
      <c r="AI1355" s="10"/>
    </row>
    <row r="1356" spans="1:35" ht="15" customHeight="1" x14ac:dyDescent="0.25">
      <c r="A1356" s="6">
        <v>1112</v>
      </c>
      <c r="B1356" s="11" t="s">
        <v>75</v>
      </c>
      <c r="C1356" s="11" t="s">
        <v>3365</v>
      </c>
      <c r="D1356" s="11" t="s">
        <v>3810</v>
      </c>
      <c r="E1356" s="12">
        <v>18413</v>
      </c>
      <c r="F1356" s="13">
        <v>43946</v>
      </c>
      <c r="G1356" s="12">
        <v>43847</v>
      </c>
      <c r="H1356" s="11" t="s">
        <v>78</v>
      </c>
      <c r="I1356" s="14" t="s">
        <v>3811</v>
      </c>
      <c r="J1356" s="11" t="s">
        <v>97</v>
      </c>
      <c r="K1356" s="11" t="s">
        <v>3812</v>
      </c>
      <c r="L1356" s="14" t="s">
        <v>3813</v>
      </c>
      <c r="M1356" s="11" t="s">
        <v>94</v>
      </c>
      <c r="N1356" s="15">
        <v>0.98</v>
      </c>
      <c r="O1356" s="15" t="str">
        <f>VLOOKUP(A1356,Result!A:D,2,FALSE)</f>
        <v>No</v>
      </c>
      <c r="P1356" s="15">
        <f>VLOOKUP(A1356,Result!A:D,4,FALSE)</f>
        <v>0.41299999999999998</v>
      </c>
      <c r="Q1356" s="16">
        <f>VLOOKUP(A1356,Result!A:D,3,FALSE)</f>
        <v>1.4379999999999999</v>
      </c>
      <c r="R1356" s="16">
        <f>VLOOKUP(A1356,Result!A:E,5,FALSE)</f>
        <v>0</v>
      </c>
      <c r="S1356" s="28">
        <f>P1356+Q1356+R1356</f>
        <v>1.851</v>
      </c>
      <c r="T1356" s="32">
        <f t="shared" si="87"/>
        <v>934.69999999999993</v>
      </c>
      <c r="U1356" s="32">
        <f t="shared" si="88"/>
        <v>1203.1499999999999</v>
      </c>
      <c r="V1356" s="33">
        <f t="shared" si="89"/>
        <v>292.5</v>
      </c>
      <c r="W1356" s="34">
        <f t="shared" si="86"/>
        <v>1495.6499999999999</v>
      </c>
      <c r="X1356" s="10"/>
      <c r="Y1356" s="10"/>
      <c r="Z1356" s="10"/>
      <c r="AA1356" s="10"/>
      <c r="AB1356" s="10"/>
      <c r="AC1356" s="10"/>
      <c r="AD1356" s="10"/>
      <c r="AE1356" s="10"/>
      <c r="AF1356" s="10"/>
      <c r="AG1356" s="10"/>
      <c r="AH1356" s="10"/>
      <c r="AI1356" s="10"/>
    </row>
    <row r="1357" spans="1:35" ht="15" customHeight="1" x14ac:dyDescent="0.25">
      <c r="A1357" s="6">
        <v>1113</v>
      </c>
      <c r="B1357" s="11" t="s">
        <v>75</v>
      </c>
      <c r="C1357" s="11" t="s">
        <v>3322</v>
      </c>
      <c r="D1357" s="11" t="s">
        <v>3814</v>
      </c>
      <c r="E1357" s="12">
        <v>19170</v>
      </c>
      <c r="F1357" s="13">
        <v>43977</v>
      </c>
      <c r="G1357" s="12">
        <v>43876</v>
      </c>
      <c r="H1357" s="11" t="s">
        <v>78</v>
      </c>
      <c r="I1357" s="14" t="s">
        <v>97</v>
      </c>
      <c r="J1357" s="11" t="s">
        <v>97</v>
      </c>
      <c r="K1357" s="11" t="s">
        <v>82</v>
      </c>
      <c r="L1357" s="14" t="s">
        <v>82</v>
      </c>
      <c r="M1357" s="11" t="s">
        <v>82</v>
      </c>
      <c r="N1357" s="15">
        <v>0.28000000000000003</v>
      </c>
      <c r="O1357" s="15" t="str">
        <f>VLOOKUP(A1357,Result!A:D,2,FALSE)</f>
        <v>No</v>
      </c>
      <c r="P1357" s="15">
        <f>VLOOKUP(A1357,Result!A:D,4,FALSE)</f>
        <v>0</v>
      </c>
      <c r="Q1357" s="16">
        <f>VLOOKUP(A1357,Result!A:D,3,FALSE)</f>
        <v>0</v>
      </c>
      <c r="R1357" s="16">
        <f>VLOOKUP(A1357,Result!A:E,5,FALSE)</f>
        <v>0</v>
      </c>
      <c r="S1357" s="28">
        <f>P1357+Q1357+R1357</f>
        <v>0</v>
      </c>
      <c r="T1357" s="32">
        <f t="shared" si="87"/>
        <v>0</v>
      </c>
      <c r="U1357" s="32">
        <f t="shared" si="88"/>
        <v>0</v>
      </c>
      <c r="V1357" s="33">
        <f t="shared" si="89"/>
        <v>292.5</v>
      </c>
      <c r="W1357" s="34">
        <f t="shared" si="86"/>
        <v>292.5</v>
      </c>
      <c r="X1357" s="10"/>
      <c r="Y1357" s="10"/>
      <c r="Z1357" s="10"/>
      <c r="AA1357" s="10"/>
      <c r="AB1357" s="10"/>
      <c r="AC1357" s="10"/>
      <c r="AD1357" s="10"/>
      <c r="AE1357" s="10"/>
      <c r="AF1357" s="10"/>
      <c r="AG1357" s="10"/>
      <c r="AH1357" s="10"/>
      <c r="AI1357" s="10"/>
    </row>
    <row r="1358" spans="1:35" ht="15" customHeight="1" x14ac:dyDescent="0.25">
      <c r="A1358" s="6">
        <v>1114</v>
      </c>
      <c r="B1358" s="11" t="s">
        <v>75</v>
      </c>
      <c r="C1358" s="11" t="s">
        <v>3322</v>
      </c>
      <c r="D1358" s="11" t="s">
        <v>3815</v>
      </c>
      <c r="E1358" s="12">
        <v>24783</v>
      </c>
      <c r="F1358" s="17">
        <v>43976</v>
      </c>
      <c r="G1358" s="12">
        <v>43886</v>
      </c>
      <c r="H1358" s="11" t="s">
        <v>783</v>
      </c>
      <c r="I1358" s="14" t="s">
        <v>809</v>
      </c>
      <c r="J1358" s="11" t="s">
        <v>80</v>
      </c>
      <c r="K1358" s="11" t="s">
        <v>82</v>
      </c>
      <c r="L1358" s="14" t="s">
        <v>3816</v>
      </c>
      <c r="M1358" s="11" t="s">
        <v>3817</v>
      </c>
      <c r="N1358" s="15">
        <v>0.66</v>
      </c>
      <c r="O1358" s="15" t="str">
        <f>VLOOKUP(A1358,Result!A:D,2,FALSE)</f>
        <v>No</v>
      </c>
      <c r="P1358" s="15">
        <f>VLOOKUP(A1358,Result!A:D,4,FALSE)</f>
        <v>0.26200000000000001</v>
      </c>
      <c r="Q1358" s="16">
        <f>VLOOKUP(A1358,Result!A:D,3,FALSE)</f>
        <v>0.35299999999999998</v>
      </c>
      <c r="R1358" s="16">
        <f>VLOOKUP(A1358,Result!A:E,5,FALSE)</f>
        <v>0</v>
      </c>
      <c r="S1358" s="28">
        <f>P1358+Q1358+R1358</f>
        <v>0.61499999999999999</v>
      </c>
      <c r="T1358" s="32">
        <f t="shared" si="87"/>
        <v>229.45</v>
      </c>
      <c r="U1358" s="32">
        <f t="shared" si="88"/>
        <v>399.75</v>
      </c>
      <c r="V1358" s="33">
        <f t="shared" si="89"/>
        <v>292.5</v>
      </c>
      <c r="W1358" s="34">
        <f t="shared" si="86"/>
        <v>692.25</v>
      </c>
      <c r="X1358" s="10"/>
      <c r="Y1358" s="10"/>
      <c r="Z1358" s="10"/>
      <c r="AA1358" s="10"/>
      <c r="AB1358" s="10"/>
      <c r="AC1358" s="10"/>
      <c r="AD1358" s="10"/>
      <c r="AE1358" s="10"/>
      <c r="AF1358" s="10"/>
      <c r="AG1358" s="10"/>
      <c r="AH1358" s="10"/>
      <c r="AI1358" s="10"/>
    </row>
    <row r="1359" spans="1:35" ht="15" customHeight="1" x14ac:dyDescent="0.25">
      <c r="A1359" s="6">
        <v>1115</v>
      </c>
      <c r="B1359" s="11" t="s">
        <v>75</v>
      </c>
      <c r="C1359" s="11" t="s">
        <v>3322</v>
      </c>
      <c r="D1359" s="11" t="s">
        <v>3818</v>
      </c>
      <c r="E1359" s="12">
        <v>28324</v>
      </c>
      <c r="F1359" s="17">
        <v>43990</v>
      </c>
      <c r="G1359" s="12">
        <v>43886</v>
      </c>
      <c r="H1359" s="11" t="s">
        <v>783</v>
      </c>
      <c r="I1359" s="14" t="s">
        <v>809</v>
      </c>
      <c r="J1359" s="11" t="s">
        <v>2042</v>
      </c>
      <c r="K1359" s="11" t="s">
        <v>82</v>
      </c>
      <c r="L1359" s="14" t="s">
        <v>3819</v>
      </c>
      <c r="M1359" s="11" t="s">
        <v>650</v>
      </c>
      <c r="N1359" s="15">
        <v>0.79</v>
      </c>
      <c r="O1359" s="15" t="str">
        <f>VLOOKUP(A1359,Result!A:D,2,FALSE)</f>
        <v>No</v>
      </c>
      <c r="P1359" s="15">
        <f>VLOOKUP(A1359,Result!A:D,4,FALSE)</f>
        <v>0.26200000000000001</v>
      </c>
      <c r="Q1359" s="16">
        <f>VLOOKUP(A1359,Result!A:D,3,FALSE)</f>
        <v>0.35299999999999998</v>
      </c>
      <c r="R1359" s="16">
        <f>VLOOKUP(A1359,Result!A:E,5,FALSE)</f>
        <v>0</v>
      </c>
      <c r="S1359" s="28">
        <f>P1359+Q1359+R1359</f>
        <v>0.61499999999999999</v>
      </c>
      <c r="T1359" s="32">
        <f t="shared" si="87"/>
        <v>229.45</v>
      </c>
      <c r="U1359" s="32">
        <f t="shared" si="88"/>
        <v>399.75</v>
      </c>
      <c r="V1359" s="33">
        <f t="shared" si="89"/>
        <v>292.5</v>
      </c>
      <c r="W1359" s="34">
        <f t="shared" si="86"/>
        <v>692.25</v>
      </c>
      <c r="X1359" s="10"/>
      <c r="Y1359" s="10"/>
      <c r="Z1359" s="10"/>
      <c r="AA1359" s="10"/>
      <c r="AB1359" s="10"/>
      <c r="AC1359" s="10"/>
      <c r="AD1359" s="10"/>
      <c r="AE1359" s="10"/>
      <c r="AF1359" s="10"/>
      <c r="AG1359" s="10"/>
      <c r="AH1359" s="10"/>
      <c r="AI1359" s="10"/>
    </row>
    <row r="1360" spans="1:35" ht="15" customHeight="1" x14ac:dyDescent="0.25">
      <c r="A1360" s="6">
        <v>1116</v>
      </c>
      <c r="B1360" s="11" t="s">
        <v>75</v>
      </c>
      <c r="C1360" s="11" t="s">
        <v>3322</v>
      </c>
      <c r="D1360" s="11" t="s">
        <v>3820</v>
      </c>
      <c r="E1360" s="12">
        <v>15162</v>
      </c>
      <c r="F1360" s="19"/>
      <c r="G1360" s="12">
        <v>43886</v>
      </c>
      <c r="H1360" s="11" t="s">
        <v>783</v>
      </c>
      <c r="I1360" s="14" t="s">
        <v>115</v>
      </c>
      <c r="J1360" s="11" t="s">
        <v>97</v>
      </c>
      <c r="K1360" s="11" t="s">
        <v>82</v>
      </c>
      <c r="L1360" s="14" t="s">
        <v>3821</v>
      </c>
      <c r="M1360" s="11" t="s">
        <v>3822</v>
      </c>
      <c r="N1360" s="15">
        <v>4.6100000000000003</v>
      </c>
      <c r="O1360" s="15" t="str">
        <f>VLOOKUP(A1360,Result!A:D,2,FALSE)</f>
        <v>Yes</v>
      </c>
      <c r="P1360" s="15">
        <f>VLOOKUP(A1360,Result!A:D,4,FALSE)</f>
        <v>0</v>
      </c>
      <c r="Q1360" s="16">
        <f>VLOOKUP(A1360,Result!A:D,3,FALSE)</f>
        <v>2.7120000000000002</v>
      </c>
      <c r="R1360" s="16">
        <f>VLOOKUP(A1360,Result!A:E,5,FALSE)</f>
        <v>0.26300000000000001</v>
      </c>
      <c r="S1360" s="28">
        <f>P1360+Q1360+R1360</f>
        <v>2.9750000000000001</v>
      </c>
      <c r="T1360" s="32">
        <f t="shared" si="87"/>
        <v>1933.75</v>
      </c>
      <c r="U1360" s="32">
        <f t="shared" si="88"/>
        <v>1933.75</v>
      </c>
      <c r="V1360" s="33">
        <f t="shared" si="89"/>
        <v>292.5</v>
      </c>
      <c r="W1360" s="34">
        <f t="shared" ref="W1360:W1423" si="90">SUM(U1360+V1360)</f>
        <v>2226.25</v>
      </c>
      <c r="X1360" s="10"/>
      <c r="Y1360" s="10"/>
      <c r="Z1360" s="10"/>
      <c r="AA1360" s="10"/>
      <c r="AB1360" s="10"/>
      <c r="AC1360" s="10"/>
      <c r="AD1360" s="10"/>
      <c r="AE1360" s="10"/>
      <c r="AF1360" s="10"/>
      <c r="AG1360" s="10"/>
      <c r="AH1360" s="10"/>
      <c r="AI1360" s="10"/>
    </row>
    <row r="1361" spans="1:35" ht="15" customHeight="1" x14ac:dyDescent="0.25">
      <c r="A1361" s="6">
        <v>1117</v>
      </c>
      <c r="B1361" s="11" t="s">
        <v>75</v>
      </c>
      <c r="C1361" s="11" t="s">
        <v>3322</v>
      </c>
      <c r="D1361" s="11" t="s">
        <v>3823</v>
      </c>
      <c r="E1361" s="12">
        <v>17766</v>
      </c>
      <c r="F1361" s="19"/>
      <c r="G1361" s="12">
        <v>43887</v>
      </c>
      <c r="H1361" s="11" t="s">
        <v>783</v>
      </c>
      <c r="I1361" s="14" t="s">
        <v>3824</v>
      </c>
      <c r="J1361" s="11" t="s">
        <v>80</v>
      </c>
      <c r="K1361" s="11" t="s">
        <v>82</v>
      </c>
      <c r="L1361" s="14" t="s">
        <v>82</v>
      </c>
      <c r="M1361" s="11" t="s">
        <v>3825</v>
      </c>
      <c r="N1361" s="15">
        <v>1.1299999999999999</v>
      </c>
      <c r="O1361" s="15" t="str">
        <f>VLOOKUP(A1361,Result!A:D,2,FALSE)</f>
        <v>No</v>
      </c>
      <c r="P1361" s="15">
        <f>VLOOKUP(A1361,Result!A:D,4,FALSE)</f>
        <v>0.79</v>
      </c>
      <c r="Q1361" s="16">
        <f>VLOOKUP(A1361,Result!A:D,3,FALSE)</f>
        <v>0</v>
      </c>
      <c r="R1361" s="16">
        <f>VLOOKUP(A1361,Result!A:E,5,FALSE)</f>
        <v>0</v>
      </c>
      <c r="S1361" s="28">
        <f>P1361+Q1361+R1361</f>
        <v>0.79</v>
      </c>
      <c r="T1361" s="32">
        <f t="shared" si="87"/>
        <v>0</v>
      </c>
      <c r="U1361" s="32">
        <f t="shared" si="88"/>
        <v>513.5</v>
      </c>
      <c r="V1361" s="33">
        <f t="shared" si="89"/>
        <v>292.5</v>
      </c>
      <c r="W1361" s="34">
        <f t="shared" si="90"/>
        <v>806</v>
      </c>
      <c r="X1361" s="10"/>
      <c r="Y1361" s="10"/>
      <c r="Z1361" s="10"/>
      <c r="AA1361" s="10"/>
      <c r="AB1361" s="10"/>
      <c r="AC1361" s="10"/>
      <c r="AD1361" s="10"/>
      <c r="AE1361" s="10"/>
      <c r="AF1361" s="10"/>
      <c r="AG1361" s="10"/>
      <c r="AH1361" s="10"/>
      <c r="AI1361" s="10"/>
    </row>
    <row r="1362" spans="1:35" ht="15" customHeight="1" x14ac:dyDescent="0.25">
      <c r="A1362" s="6">
        <v>1118</v>
      </c>
      <c r="B1362" s="11" t="s">
        <v>75</v>
      </c>
      <c r="C1362" s="11" t="s">
        <v>3322</v>
      </c>
      <c r="D1362" s="11" t="s">
        <v>3826</v>
      </c>
      <c r="E1362" s="12">
        <v>13300</v>
      </c>
      <c r="F1362" s="17">
        <v>43993</v>
      </c>
      <c r="G1362" s="12">
        <v>43873</v>
      </c>
      <c r="H1362" s="11" t="s">
        <v>114</v>
      </c>
      <c r="I1362" s="14" t="s">
        <v>3827</v>
      </c>
      <c r="J1362" s="11" t="s">
        <v>3828</v>
      </c>
      <c r="K1362" s="11" t="s">
        <v>3829</v>
      </c>
      <c r="L1362" s="14" t="s">
        <v>3830</v>
      </c>
      <c r="M1362" s="11" t="s">
        <v>2791</v>
      </c>
      <c r="N1362" s="15">
        <v>2.15</v>
      </c>
      <c r="O1362" s="15" t="str">
        <f>VLOOKUP(A1362,Result!A:D,2,FALSE)</f>
        <v>No</v>
      </c>
      <c r="P1362" s="15">
        <f>VLOOKUP(A1362,Result!A:D,4,FALSE)</f>
        <v>1.637</v>
      </c>
      <c r="Q1362" s="16">
        <f>VLOOKUP(A1362,Result!A:D,3,FALSE)</f>
        <v>0.42599999999999999</v>
      </c>
      <c r="R1362" s="16">
        <f>VLOOKUP(A1362,Result!A:E,5,FALSE)</f>
        <v>0</v>
      </c>
      <c r="S1362" s="28">
        <f>P1362+Q1362+R1362</f>
        <v>2.0630000000000002</v>
      </c>
      <c r="T1362" s="32">
        <f t="shared" si="87"/>
        <v>276.89999999999998</v>
      </c>
      <c r="U1362" s="32">
        <f t="shared" si="88"/>
        <v>1340.9499999999998</v>
      </c>
      <c r="V1362" s="33">
        <f t="shared" si="89"/>
        <v>292.5</v>
      </c>
      <c r="W1362" s="34">
        <f t="shared" si="90"/>
        <v>1633.4499999999998</v>
      </c>
      <c r="X1362" s="10"/>
      <c r="Y1362" s="10"/>
      <c r="Z1362" s="10"/>
      <c r="AA1362" s="10"/>
      <c r="AB1362" s="10"/>
      <c r="AC1362" s="10"/>
      <c r="AD1362" s="10"/>
      <c r="AE1362" s="10"/>
      <c r="AF1362" s="10"/>
      <c r="AG1362" s="10"/>
      <c r="AH1362" s="10"/>
      <c r="AI1362" s="10"/>
    </row>
    <row r="1363" spans="1:35" ht="15" customHeight="1" x14ac:dyDescent="0.25">
      <c r="A1363" s="6">
        <v>1119</v>
      </c>
      <c r="B1363" s="11" t="s">
        <v>75</v>
      </c>
      <c r="C1363" s="11" t="s">
        <v>3322</v>
      </c>
      <c r="D1363" s="11" t="s">
        <v>3831</v>
      </c>
      <c r="E1363" s="12">
        <v>16956</v>
      </c>
      <c r="F1363" s="17">
        <v>44001</v>
      </c>
      <c r="G1363" s="12">
        <v>43867</v>
      </c>
      <c r="H1363" s="11" t="s">
        <v>114</v>
      </c>
      <c r="I1363" s="14" t="s">
        <v>97</v>
      </c>
      <c r="J1363" s="11" t="s">
        <v>97</v>
      </c>
      <c r="K1363" s="11" t="s">
        <v>82</v>
      </c>
      <c r="L1363" s="14" t="s">
        <v>3832</v>
      </c>
      <c r="M1363" s="11" t="s">
        <v>3551</v>
      </c>
      <c r="N1363" s="15">
        <v>0.33</v>
      </c>
      <c r="O1363" s="15" t="str">
        <f>VLOOKUP(A1363,Result!A:D,2,FALSE)</f>
        <v>No</v>
      </c>
      <c r="P1363" s="15">
        <f>VLOOKUP(A1363,Result!A:D,4,FALSE)</f>
        <v>0</v>
      </c>
      <c r="Q1363" s="16">
        <f>VLOOKUP(A1363,Result!A:D,3,FALSE)</f>
        <v>0.30499999999999999</v>
      </c>
      <c r="R1363" s="16">
        <f>VLOOKUP(A1363,Result!A:E,5,FALSE)</f>
        <v>0</v>
      </c>
      <c r="S1363" s="28">
        <f>P1363+Q1363+R1363</f>
        <v>0.30499999999999999</v>
      </c>
      <c r="T1363" s="32">
        <f t="shared" si="87"/>
        <v>198.24999999999997</v>
      </c>
      <c r="U1363" s="32">
        <f t="shared" si="88"/>
        <v>198.24999999999997</v>
      </c>
      <c r="V1363" s="33">
        <f t="shared" si="89"/>
        <v>292.5</v>
      </c>
      <c r="W1363" s="34">
        <f t="shared" si="90"/>
        <v>490.75</v>
      </c>
      <c r="X1363" s="10"/>
      <c r="Y1363" s="10"/>
      <c r="Z1363" s="10"/>
      <c r="AA1363" s="10"/>
      <c r="AB1363" s="10"/>
      <c r="AC1363" s="10"/>
      <c r="AD1363" s="10"/>
      <c r="AE1363" s="10"/>
      <c r="AF1363" s="10"/>
      <c r="AG1363" s="10"/>
      <c r="AH1363" s="10"/>
      <c r="AI1363" s="10"/>
    </row>
    <row r="1364" spans="1:35" ht="15" customHeight="1" x14ac:dyDescent="0.25">
      <c r="A1364" s="6">
        <v>1120</v>
      </c>
      <c r="B1364" s="11" t="s">
        <v>75</v>
      </c>
      <c r="C1364" s="11" t="s">
        <v>3322</v>
      </c>
      <c r="D1364" s="11" t="s">
        <v>3833</v>
      </c>
      <c r="E1364" s="12">
        <v>18610</v>
      </c>
      <c r="F1364" s="17">
        <v>43987</v>
      </c>
      <c r="G1364" s="12">
        <v>43864</v>
      </c>
      <c r="H1364" s="11" t="s">
        <v>78</v>
      </c>
      <c r="I1364" s="14" t="s">
        <v>3834</v>
      </c>
      <c r="J1364" s="11" t="s">
        <v>2042</v>
      </c>
      <c r="K1364" s="11" t="s">
        <v>3835</v>
      </c>
      <c r="L1364" s="14" t="s">
        <v>3836</v>
      </c>
      <c r="M1364" s="11" t="s">
        <v>3837</v>
      </c>
      <c r="N1364" s="15">
        <v>2.21</v>
      </c>
      <c r="O1364" s="15" t="str">
        <f>VLOOKUP(A1364,Result!A:D,2,FALSE)</f>
        <v>No</v>
      </c>
      <c r="P1364" s="15">
        <f>VLOOKUP(A1364,Result!A:D,4,FALSE)</f>
        <v>2.5659999999999998</v>
      </c>
      <c r="Q1364" s="16">
        <f>VLOOKUP(A1364,Result!A:D,3,FALSE)</f>
        <v>1.0429999999999999</v>
      </c>
      <c r="R1364" s="16">
        <f>VLOOKUP(A1364,Result!A:E,5,FALSE)</f>
        <v>0</v>
      </c>
      <c r="S1364" s="28">
        <f>P1364+Q1364+R1364</f>
        <v>3.609</v>
      </c>
      <c r="T1364" s="32">
        <f t="shared" si="87"/>
        <v>677.94999999999993</v>
      </c>
      <c r="U1364" s="32">
        <f t="shared" si="88"/>
        <v>2345.85</v>
      </c>
      <c r="V1364" s="33">
        <f t="shared" si="89"/>
        <v>292.5</v>
      </c>
      <c r="W1364" s="34">
        <f t="shared" si="90"/>
        <v>2638.35</v>
      </c>
      <c r="X1364" s="10"/>
      <c r="Y1364" s="10"/>
      <c r="Z1364" s="10"/>
      <c r="AA1364" s="10"/>
      <c r="AB1364" s="10"/>
      <c r="AC1364" s="10"/>
      <c r="AD1364" s="10"/>
      <c r="AE1364" s="10"/>
      <c r="AF1364" s="10"/>
      <c r="AG1364" s="10"/>
      <c r="AH1364" s="10"/>
      <c r="AI1364" s="10"/>
    </row>
    <row r="1365" spans="1:35" ht="15" customHeight="1" x14ac:dyDescent="0.25">
      <c r="A1365" s="6">
        <v>1121</v>
      </c>
      <c r="B1365" s="11" t="s">
        <v>75</v>
      </c>
      <c r="C1365" s="11" t="s">
        <v>3365</v>
      </c>
      <c r="D1365" s="11" t="s">
        <v>3838</v>
      </c>
      <c r="E1365" s="12">
        <v>13290</v>
      </c>
      <c r="F1365" s="19"/>
      <c r="G1365" s="12">
        <v>43887</v>
      </c>
      <c r="H1365" s="11" t="s">
        <v>783</v>
      </c>
      <c r="I1365" s="14" t="s">
        <v>3839</v>
      </c>
      <c r="J1365" s="11" t="s">
        <v>80</v>
      </c>
      <c r="K1365" s="11" t="s">
        <v>3840</v>
      </c>
      <c r="L1365" s="14" t="s">
        <v>82</v>
      </c>
      <c r="M1365" s="11" t="s">
        <v>650</v>
      </c>
      <c r="N1365" s="15">
        <v>2.44</v>
      </c>
      <c r="O1365" s="15" t="str">
        <f>VLOOKUP(A1365,Result!A:D,2,FALSE)</f>
        <v>No</v>
      </c>
      <c r="P1365" s="15">
        <f>VLOOKUP(A1365,Result!A:D,4,FALSE)</f>
        <v>1.1339999999999999</v>
      </c>
      <c r="Q1365" s="16">
        <f>VLOOKUP(A1365,Result!A:D,3,FALSE)</f>
        <v>0</v>
      </c>
      <c r="R1365" s="16">
        <f>VLOOKUP(A1365,Result!A:E,5,FALSE)</f>
        <v>0</v>
      </c>
      <c r="S1365" s="28">
        <f>P1365+Q1365+R1365</f>
        <v>1.1339999999999999</v>
      </c>
      <c r="T1365" s="32">
        <f t="shared" si="87"/>
        <v>0</v>
      </c>
      <c r="U1365" s="32">
        <f t="shared" si="88"/>
        <v>737.09999999999991</v>
      </c>
      <c r="V1365" s="33">
        <f t="shared" si="89"/>
        <v>292.5</v>
      </c>
      <c r="W1365" s="34">
        <f t="shared" si="90"/>
        <v>1029.5999999999999</v>
      </c>
      <c r="X1365" s="10"/>
      <c r="Y1365" s="10"/>
      <c r="Z1365" s="10"/>
      <c r="AA1365" s="10"/>
      <c r="AB1365" s="10"/>
      <c r="AC1365" s="10"/>
      <c r="AD1365" s="10"/>
      <c r="AE1365" s="10"/>
      <c r="AF1365" s="10"/>
      <c r="AG1365" s="10"/>
      <c r="AH1365" s="10"/>
      <c r="AI1365" s="10"/>
    </row>
    <row r="1366" spans="1:35" ht="15" customHeight="1" x14ac:dyDescent="0.25">
      <c r="A1366" s="6">
        <v>1122</v>
      </c>
      <c r="B1366" s="11" t="s">
        <v>75</v>
      </c>
      <c r="C1366" s="11" t="s">
        <v>3322</v>
      </c>
      <c r="D1366" s="11" t="s">
        <v>3841</v>
      </c>
      <c r="E1366" s="12">
        <v>10567</v>
      </c>
      <c r="F1366" s="19"/>
      <c r="G1366" s="12">
        <v>43916</v>
      </c>
      <c r="H1366" s="11" t="s">
        <v>78</v>
      </c>
      <c r="I1366" s="14" t="s">
        <v>3842</v>
      </c>
      <c r="J1366" s="11" t="s">
        <v>3843</v>
      </c>
      <c r="K1366" s="11" t="s">
        <v>3844</v>
      </c>
      <c r="L1366" s="14" t="s">
        <v>3845</v>
      </c>
      <c r="M1366" s="11"/>
      <c r="N1366" s="15">
        <v>1.28</v>
      </c>
      <c r="O1366" s="15" t="str">
        <f>VLOOKUP(A1366,Result!A:D,2,FALSE)</f>
        <v>Yes</v>
      </c>
      <c r="P1366" s="15">
        <f>VLOOKUP(A1366,Result!A:D,4,FALSE)</f>
        <v>1.1060000000000001</v>
      </c>
      <c r="Q1366" s="16">
        <f>VLOOKUP(A1366,Result!A:D,3,FALSE)</f>
        <v>1.135</v>
      </c>
      <c r="R1366" s="16">
        <f>VLOOKUP(A1366,Result!A:E,5,FALSE)</f>
        <v>0</v>
      </c>
      <c r="S1366" s="28">
        <f>P1366+Q1366+R1366</f>
        <v>2.2410000000000001</v>
      </c>
      <c r="T1366" s="32">
        <f t="shared" ref="T1366:T1429" si="91">SUM((Q1366+R1366)*65/0.1)</f>
        <v>737.75</v>
      </c>
      <c r="U1366" s="32">
        <f t="shared" ref="U1366:U1429" si="92">SUM(S1366*65/0.1)</f>
        <v>1456.65</v>
      </c>
      <c r="V1366" s="33">
        <f t="shared" ref="V1366:V1429" si="93">SUM(0.45*65/0.1)</f>
        <v>292.5</v>
      </c>
      <c r="W1366" s="34">
        <f t="shared" si="90"/>
        <v>1749.15</v>
      </c>
      <c r="X1366" s="10"/>
      <c r="Y1366" s="10"/>
      <c r="Z1366" s="10"/>
      <c r="AA1366" s="10"/>
      <c r="AB1366" s="10"/>
      <c r="AC1366" s="10"/>
      <c r="AD1366" s="10"/>
      <c r="AE1366" s="10"/>
      <c r="AF1366" s="10"/>
      <c r="AG1366" s="10"/>
      <c r="AH1366" s="10"/>
      <c r="AI1366" s="10"/>
    </row>
    <row r="1367" spans="1:35" ht="15" customHeight="1" x14ac:dyDescent="0.25">
      <c r="A1367" s="6">
        <v>1123</v>
      </c>
      <c r="B1367" s="11" t="s">
        <v>75</v>
      </c>
      <c r="C1367" s="11" t="s">
        <v>3322</v>
      </c>
      <c r="D1367" s="11" t="s">
        <v>3846</v>
      </c>
      <c r="E1367" s="12">
        <v>15601</v>
      </c>
      <c r="F1367" s="13">
        <v>43937</v>
      </c>
      <c r="G1367" s="12">
        <v>43876</v>
      </c>
      <c r="H1367" s="11" t="s">
        <v>78</v>
      </c>
      <c r="I1367" s="14" t="s">
        <v>2958</v>
      </c>
      <c r="J1367" s="11" t="s">
        <v>80</v>
      </c>
      <c r="K1367" s="11" t="s">
        <v>82</v>
      </c>
      <c r="L1367" s="14" t="s">
        <v>3847</v>
      </c>
      <c r="M1367" s="11" t="s">
        <v>1002</v>
      </c>
      <c r="N1367" s="15">
        <v>3.16</v>
      </c>
      <c r="O1367" s="15" t="str">
        <f>VLOOKUP(A1367,Result!A:D,2,FALSE)</f>
        <v>No</v>
      </c>
      <c r="P1367" s="15">
        <f>VLOOKUP(A1367,Result!A:D,4,FALSE)</f>
        <v>0.35299999999999998</v>
      </c>
      <c r="Q1367" s="16">
        <f>VLOOKUP(A1367,Result!A:D,3,FALSE)</f>
        <v>0.80299999999999994</v>
      </c>
      <c r="R1367" s="16">
        <f>VLOOKUP(A1367,Result!A:E,5,FALSE)</f>
        <v>0</v>
      </c>
      <c r="S1367" s="28">
        <f>P1367+Q1367+R1367</f>
        <v>1.1559999999999999</v>
      </c>
      <c r="T1367" s="32">
        <f t="shared" si="91"/>
        <v>521.94999999999993</v>
      </c>
      <c r="U1367" s="32">
        <f t="shared" si="92"/>
        <v>751.4</v>
      </c>
      <c r="V1367" s="33">
        <f t="shared" si="93"/>
        <v>292.5</v>
      </c>
      <c r="W1367" s="34">
        <f t="shared" si="90"/>
        <v>1043.9000000000001</v>
      </c>
      <c r="X1367" s="10"/>
      <c r="Y1367" s="10"/>
      <c r="Z1367" s="10"/>
      <c r="AA1367" s="10"/>
      <c r="AB1367" s="10"/>
      <c r="AC1367" s="10"/>
      <c r="AD1367" s="10"/>
      <c r="AE1367" s="10"/>
      <c r="AF1367" s="10"/>
      <c r="AG1367" s="10"/>
      <c r="AH1367" s="10"/>
      <c r="AI1367" s="10"/>
    </row>
    <row r="1368" spans="1:35" ht="15" customHeight="1" x14ac:dyDescent="0.25">
      <c r="A1368" s="6">
        <v>1124</v>
      </c>
      <c r="B1368" s="11" t="s">
        <v>75</v>
      </c>
      <c r="C1368" s="11" t="s">
        <v>3322</v>
      </c>
      <c r="D1368" s="11" t="s">
        <v>3848</v>
      </c>
      <c r="E1368" s="12">
        <v>22446</v>
      </c>
      <c r="F1368" s="17">
        <v>44004</v>
      </c>
      <c r="G1368" s="12">
        <v>43887</v>
      </c>
      <c r="H1368" s="11" t="s">
        <v>783</v>
      </c>
      <c r="I1368" s="14" t="s">
        <v>3849</v>
      </c>
      <c r="J1368" s="11" t="s">
        <v>80</v>
      </c>
      <c r="K1368" s="11" t="s">
        <v>82</v>
      </c>
      <c r="L1368" s="14" t="s">
        <v>3850</v>
      </c>
      <c r="M1368" s="11" t="s">
        <v>650</v>
      </c>
      <c r="N1368" s="15">
        <v>0.64</v>
      </c>
      <c r="O1368" s="15" t="str">
        <f>VLOOKUP(A1368,Result!A:D,2,FALSE)</f>
        <v>No</v>
      </c>
      <c r="P1368" s="15">
        <f>VLOOKUP(A1368,Result!A:D,4,FALSE)</f>
        <v>0.77899999999999991</v>
      </c>
      <c r="Q1368" s="16">
        <f>VLOOKUP(A1368,Result!A:D,3,FALSE)</f>
        <v>0.97399999999999998</v>
      </c>
      <c r="R1368" s="16">
        <f>VLOOKUP(A1368,Result!A:E,5,FALSE)</f>
        <v>0</v>
      </c>
      <c r="S1368" s="28">
        <f>P1368+Q1368+R1368</f>
        <v>1.7529999999999999</v>
      </c>
      <c r="T1368" s="32">
        <f t="shared" si="91"/>
        <v>633.09999999999991</v>
      </c>
      <c r="U1368" s="32">
        <f t="shared" si="92"/>
        <v>1139.4499999999998</v>
      </c>
      <c r="V1368" s="33">
        <f t="shared" si="93"/>
        <v>292.5</v>
      </c>
      <c r="W1368" s="34">
        <f t="shared" si="90"/>
        <v>1431.9499999999998</v>
      </c>
      <c r="X1368" s="10"/>
      <c r="Y1368" s="10"/>
      <c r="Z1368" s="10"/>
      <c r="AA1368" s="10"/>
      <c r="AB1368" s="10"/>
      <c r="AC1368" s="10"/>
      <c r="AD1368" s="10"/>
      <c r="AE1368" s="10"/>
      <c r="AF1368" s="10"/>
      <c r="AG1368" s="10"/>
      <c r="AH1368" s="10"/>
      <c r="AI1368" s="10"/>
    </row>
    <row r="1369" spans="1:35" ht="15" customHeight="1" x14ac:dyDescent="0.25">
      <c r="A1369" s="6">
        <v>1125</v>
      </c>
      <c r="B1369" s="11" t="s">
        <v>75</v>
      </c>
      <c r="C1369" s="11" t="s">
        <v>3322</v>
      </c>
      <c r="D1369" s="11" t="s">
        <v>3851</v>
      </c>
      <c r="E1369" s="12">
        <v>15857</v>
      </c>
      <c r="F1369" s="17">
        <v>44020</v>
      </c>
      <c r="G1369" s="12">
        <v>43887</v>
      </c>
      <c r="H1369" s="11" t="s">
        <v>783</v>
      </c>
      <c r="I1369" s="14" t="s">
        <v>3852</v>
      </c>
      <c r="J1369" s="11" t="s">
        <v>80</v>
      </c>
      <c r="K1369" s="11" t="s">
        <v>82</v>
      </c>
      <c r="L1369" s="14" t="s">
        <v>82</v>
      </c>
      <c r="M1369" s="11"/>
      <c r="N1369" s="15">
        <v>2.2400000000000002</v>
      </c>
      <c r="O1369" s="15" t="str">
        <f>VLOOKUP(A1369,Result!A:D,2,FALSE)</f>
        <v>No</v>
      </c>
      <c r="P1369" s="15">
        <f>VLOOKUP(A1369,Result!A:D,4,FALSE)</f>
        <v>0.68799999999999994</v>
      </c>
      <c r="Q1369" s="16">
        <f>VLOOKUP(A1369,Result!A:D,3,FALSE)</f>
        <v>0</v>
      </c>
      <c r="R1369" s="16">
        <f>VLOOKUP(A1369,Result!A:E,5,FALSE)</f>
        <v>0</v>
      </c>
      <c r="S1369" s="28">
        <f>P1369+Q1369+R1369</f>
        <v>0.68799999999999994</v>
      </c>
      <c r="T1369" s="32">
        <f t="shared" si="91"/>
        <v>0</v>
      </c>
      <c r="U1369" s="32">
        <f t="shared" si="92"/>
        <v>447.2</v>
      </c>
      <c r="V1369" s="33">
        <f t="shared" si="93"/>
        <v>292.5</v>
      </c>
      <c r="W1369" s="34">
        <f t="shared" si="90"/>
        <v>739.7</v>
      </c>
      <c r="X1369" s="10"/>
      <c r="Y1369" s="10"/>
      <c r="Z1369" s="10"/>
      <c r="AA1369" s="10"/>
      <c r="AB1369" s="10"/>
      <c r="AC1369" s="10"/>
      <c r="AD1369" s="10"/>
      <c r="AE1369" s="10"/>
      <c r="AF1369" s="10"/>
      <c r="AG1369" s="10"/>
      <c r="AH1369" s="10"/>
      <c r="AI1369" s="10"/>
    </row>
    <row r="1370" spans="1:35" ht="15" customHeight="1" x14ac:dyDescent="0.25">
      <c r="A1370" s="6">
        <v>1126</v>
      </c>
      <c r="B1370" s="11" t="s">
        <v>75</v>
      </c>
      <c r="C1370" s="11" t="s">
        <v>3322</v>
      </c>
      <c r="D1370" s="11" t="s">
        <v>3853</v>
      </c>
      <c r="E1370" s="12">
        <v>22102</v>
      </c>
      <c r="F1370" s="17">
        <v>43969</v>
      </c>
      <c r="G1370" s="12">
        <v>43887</v>
      </c>
      <c r="H1370" s="11" t="s">
        <v>783</v>
      </c>
      <c r="I1370" s="14" t="s">
        <v>3854</v>
      </c>
      <c r="J1370" s="11" t="s">
        <v>2042</v>
      </c>
      <c r="K1370" s="11" t="s">
        <v>82</v>
      </c>
      <c r="L1370" s="14" t="s">
        <v>3855</v>
      </c>
      <c r="M1370" s="11" t="s">
        <v>650</v>
      </c>
      <c r="N1370" s="15">
        <v>1.43</v>
      </c>
      <c r="O1370" s="15" t="str">
        <f>VLOOKUP(A1370,Result!A:D,2,FALSE)</f>
        <v>No</v>
      </c>
      <c r="P1370" s="15">
        <f>VLOOKUP(A1370,Result!A:D,4,FALSE)</f>
        <v>0.36799999999999999</v>
      </c>
      <c r="Q1370" s="16">
        <f>VLOOKUP(A1370,Result!A:D,3,FALSE)</f>
        <v>0.51100000000000001</v>
      </c>
      <c r="R1370" s="16">
        <f>VLOOKUP(A1370,Result!A:E,5,FALSE)</f>
        <v>0</v>
      </c>
      <c r="S1370" s="28">
        <f>P1370+Q1370+R1370</f>
        <v>0.879</v>
      </c>
      <c r="T1370" s="32">
        <f t="shared" si="91"/>
        <v>332.15000000000003</v>
      </c>
      <c r="U1370" s="32">
        <f t="shared" si="92"/>
        <v>571.34999999999991</v>
      </c>
      <c r="V1370" s="33">
        <f t="shared" si="93"/>
        <v>292.5</v>
      </c>
      <c r="W1370" s="34">
        <f t="shared" si="90"/>
        <v>863.84999999999991</v>
      </c>
      <c r="X1370" s="10"/>
      <c r="Y1370" s="10"/>
      <c r="Z1370" s="10"/>
      <c r="AA1370" s="10"/>
      <c r="AB1370" s="10"/>
      <c r="AC1370" s="10"/>
      <c r="AD1370" s="10"/>
      <c r="AE1370" s="10"/>
      <c r="AF1370" s="10"/>
      <c r="AG1370" s="10"/>
      <c r="AH1370" s="10"/>
      <c r="AI1370" s="10"/>
    </row>
    <row r="1371" spans="1:35" ht="15" customHeight="1" x14ac:dyDescent="0.25">
      <c r="A1371" s="6">
        <v>1127</v>
      </c>
      <c r="B1371" s="11" t="s">
        <v>75</v>
      </c>
      <c r="C1371" s="11" t="s">
        <v>3322</v>
      </c>
      <c r="D1371" s="11" t="s">
        <v>3856</v>
      </c>
      <c r="E1371" s="12">
        <v>10588</v>
      </c>
      <c r="F1371" s="17">
        <v>43969</v>
      </c>
      <c r="G1371" s="12">
        <v>43887</v>
      </c>
      <c r="H1371" s="11" t="s">
        <v>783</v>
      </c>
      <c r="I1371" s="14" t="s">
        <v>97</v>
      </c>
      <c r="J1371" s="11"/>
      <c r="K1371" s="11"/>
      <c r="L1371" s="14"/>
      <c r="M1371" s="11"/>
      <c r="N1371" s="15">
        <v>0.85</v>
      </c>
      <c r="O1371" s="15" t="str">
        <f>VLOOKUP(A1371,Result!A:D,2,FALSE)</f>
        <v>No</v>
      </c>
      <c r="P1371" s="15">
        <f>VLOOKUP(A1371,Result!A:D,4,FALSE)</f>
        <v>0</v>
      </c>
      <c r="Q1371" s="16">
        <f>VLOOKUP(A1371,Result!A:D,3,FALSE)</f>
        <v>0</v>
      </c>
      <c r="R1371" s="16">
        <f>VLOOKUP(A1371,Result!A:E,5,FALSE)</f>
        <v>0</v>
      </c>
      <c r="S1371" s="28">
        <f>P1371+Q1371+R1371</f>
        <v>0</v>
      </c>
      <c r="T1371" s="32">
        <f t="shared" si="91"/>
        <v>0</v>
      </c>
      <c r="U1371" s="32">
        <f t="shared" si="92"/>
        <v>0</v>
      </c>
      <c r="V1371" s="33">
        <f t="shared" si="93"/>
        <v>292.5</v>
      </c>
      <c r="W1371" s="34">
        <f t="shared" si="90"/>
        <v>292.5</v>
      </c>
      <c r="X1371" s="10"/>
      <c r="Y1371" s="10"/>
      <c r="Z1371" s="10"/>
      <c r="AA1371" s="10"/>
      <c r="AB1371" s="10"/>
      <c r="AC1371" s="10"/>
      <c r="AD1371" s="10"/>
      <c r="AE1371" s="10"/>
      <c r="AF1371" s="10"/>
      <c r="AG1371" s="10"/>
      <c r="AH1371" s="10"/>
      <c r="AI1371" s="10"/>
    </row>
    <row r="1372" spans="1:35" ht="15" customHeight="1" x14ac:dyDescent="0.25">
      <c r="A1372" s="6">
        <v>1128</v>
      </c>
      <c r="B1372" s="11" t="s">
        <v>75</v>
      </c>
      <c r="C1372" s="11" t="s">
        <v>3322</v>
      </c>
      <c r="D1372" s="11" t="s">
        <v>3857</v>
      </c>
      <c r="E1372" s="12">
        <v>17164</v>
      </c>
      <c r="F1372" s="19"/>
      <c r="G1372" s="12">
        <v>43887</v>
      </c>
      <c r="H1372" s="11" t="s">
        <v>783</v>
      </c>
      <c r="I1372" s="14" t="s">
        <v>3858</v>
      </c>
      <c r="J1372" s="11" t="s">
        <v>3859</v>
      </c>
      <c r="K1372" s="11" t="s">
        <v>3860</v>
      </c>
      <c r="L1372" s="14" t="s">
        <v>82</v>
      </c>
      <c r="M1372" s="11" t="s">
        <v>3861</v>
      </c>
      <c r="N1372" s="15">
        <v>0.9</v>
      </c>
      <c r="O1372" s="15" t="str">
        <f>VLOOKUP(A1372,Result!A:D,2,FALSE)</f>
        <v>No</v>
      </c>
      <c r="P1372" s="15">
        <f>VLOOKUP(A1372,Result!A:D,4,FALSE)</f>
        <v>0.99</v>
      </c>
      <c r="Q1372" s="16">
        <f>VLOOKUP(A1372,Result!A:D,3,FALSE)</f>
        <v>0</v>
      </c>
      <c r="R1372" s="16">
        <f>VLOOKUP(A1372,Result!A:E,5,FALSE)</f>
        <v>0.35399999999999998</v>
      </c>
      <c r="S1372" s="28">
        <f>P1372+Q1372+R1372</f>
        <v>1.3439999999999999</v>
      </c>
      <c r="T1372" s="32">
        <f t="shared" si="91"/>
        <v>230.09999999999997</v>
      </c>
      <c r="U1372" s="32">
        <f t="shared" si="92"/>
        <v>873.5999999999998</v>
      </c>
      <c r="V1372" s="33">
        <f t="shared" si="93"/>
        <v>292.5</v>
      </c>
      <c r="W1372" s="34">
        <f t="shared" si="90"/>
        <v>1166.0999999999999</v>
      </c>
      <c r="X1372" s="10"/>
      <c r="Y1372" s="10"/>
      <c r="Z1372" s="10"/>
      <c r="AA1372" s="10"/>
      <c r="AB1372" s="10"/>
      <c r="AC1372" s="10"/>
      <c r="AD1372" s="10"/>
      <c r="AE1372" s="10"/>
      <c r="AF1372" s="10"/>
      <c r="AG1372" s="10"/>
      <c r="AH1372" s="10"/>
      <c r="AI1372" s="10"/>
    </row>
    <row r="1373" spans="1:35" ht="15" customHeight="1" x14ac:dyDescent="0.25">
      <c r="A1373" s="6">
        <v>1129</v>
      </c>
      <c r="B1373" s="11" t="s">
        <v>75</v>
      </c>
      <c r="C1373" s="11" t="s">
        <v>3322</v>
      </c>
      <c r="D1373" s="11" t="s">
        <v>3862</v>
      </c>
      <c r="E1373" s="12">
        <v>19937</v>
      </c>
      <c r="F1373" s="17">
        <v>44018</v>
      </c>
      <c r="G1373" s="12">
        <v>43887</v>
      </c>
      <c r="H1373" s="11" t="s">
        <v>783</v>
      </c>
      <c r="I1373" s="14" t="s">
        <v>97</v>
      </c>
      <c r="J1373" s="11" t="s">
        <v>97</v>
      </c>
      <c r="K1373" s="11" t="s">
        <v>82</v>
      </c>
      <c r="L1373" s="14" t="s">
        <v>3863</v>
      </c>
      <c r="M1373" s="11" t="s">
        <v>3628</v>
      </c>
      <c r="N1373" s="15">
        <v>0.46</v>
      </c>
      <c r="O1373" s="15" t="str">
        <f>VLOOKUP(A1373,Result!A:D,2,FALSE)</f>
        <v>No</v>
      </c>
      <c r="P1373" s="15">
        <f>VLOOKUP(A1373,Result!A:D,4,FALSE)</f>
        <v>0</v>
      </c>
      <c r="Q1373" s="16">
        <f>VLOOKUP(A1373,Result!A:D,3,FALSE)</f>
        <v>0.214</v>
      </c>
      <c r="R1373" s="16">
        <f>VLOOKUP(A1373,Result!A:E,5,FALSE)</f>
        <v>0</v>
      </c>
      <c r="S1373" s="28">
        <f>P1373+Q1373+R1373</f>
        <v>0.214</v>
      </c>
      <c r="T1373" s="32">
        <f t="shared" si="91"/>
        <v>139.1</v>
      </c>
      <c r="U1373" s="32">
        <f t="shared" si="92"/>
        <v>139.1</v>
      </c>
      <c r="V1373" s="33">
        <f t="shared" si="93"/>
        <v>292.5</v>
      </c>
      <c r="W1373" s="34">
        <f t="shared" si="90"/>
        <v>431.6</v>
      </c>
      <c r="X1373" s="10"/>
      <c r="Y1373" s="10"/>
      <c r="Z1373" s="10"/>
      <c r="AA1373" s="10"/>
      <c r="AB1373" s="10"/>
      <c r="AC1373" s="10"/>
      <c r="AD1373" s="10"/>
      <c r="AE1373" s="10"/>
      <c r="AF1373" s="10"/>
      <c r="AG1373" s="10"/>
      <c r="AH1373" s="10"/>
      <c r="AI1373" s="10"/>
    </row>
    <row r="1374" spans="1:35" ht="15" customHeight="1" x14ac:dyDescent="0.25">
      <c r="A1374" s="6">
        <v>1130</v>
      </c>
      <c r="B1374" s="11" t="s">
        <v>75</v>
      </c>
      <c r="C1374" s="11" t="s">
        <v>3322</v>
      </c>
      <c r="D1374" s="11" t="s">
        <v>3864</v>
      </c>
      <c r="E1374" s="12">
        <v>16081</v>
      </c>
      <c r="F1374" s="17">
        <v>44029</v>
      </c>
      <c r="G1374" s="12">
        <v>43871</v>
      </c>
      <c r="H1374" s="11" t="s">
        <v>114</v>
      </c>
      <c r="I1374" s="14" t="s">
        <v>3865</v>
      </c>
      <c r="J1374" s="11" t="s">
        <v>3866</v>
      </c>
      <c r="K1374" s="11" t="s">
        <v>3867</v>
      </c>
      <c r="L1374" s="14" t="s">
        <v>3868</v>
      </c>
      <c r="M1374" s="11" t="s">
        <v>3869</v>
      </c>
      <c r="N1374" s="15">
        <v>1.52</v>
      </c>
      <c r="O1374" s="15" t="str">
        <f>VLOOKUP(A1374,Result!A:D,2,FALSE)</f>
        <v>No</v>
      </c>
      <c r="P1374" s="15">
        <f>VLOOKUP(A1374,Result!A:D,4,FALSE)</f>
        <v>0.879</v>
      </c>
      <c r="Q1374" s="16">
        <f>VLOOKUP(A1374,Result!A:D,3,FALSE)</f>
        <v>0.7410000000000001</v>
      </c>
      <c r="R1374" s="16">
        <f>VLOOKUP(A1374,Result!A:E,5,FALSE)</f>
        <v>0.35399999999999998</v>
      </c>
      <c r="S1374" s="28">
        <f>P1374+Q1374+R1374</f>
        <v>1.9740000000000002</v>
      </c>
      <c r="T1374" s="32">
        <f t="shared" si="91"/>
        <v>711.75000000000011</v>
      </c>
      <c r="U1374" s="32">
        <f t="shared" si="92"/>
        <v>1283.0999999999999</v>
      </c>
      <c r="V1374" s="33">
        <f t="shared" si="93"/>
        <v>292.5</v>
      </c>
      <c r="W1374" s="34">
        <f t="shared" si="90"/>
        <v>1575.6</v>
      </c>
      <c r="X1374" s="10"/>
      <c r="Y1374" s="10"/>
      <c r="Z1374" s="10"/>
      <c r="AA1374" s="10"/>
      <c r="AB1374" s="10"/>
      <c r="AC1374" s="10"/>
      <c r="AD1374" s="10"/>
      <c r="AE1374" s="10"/>
      <c r="AF1374" s="10"/>
      <c r="AG1374" s="10"/>
      <c r="AH1374" s="10"/>
      <c r="AI1374" s="10"/>
    </row>
    <row r="1375" spans="1:35" ht="15" customHeight="1" x14ac:dyDescent="0.25">
      <c r="A1375" s="6">
        <v>1131</v>
      </c>
      <c r="B1375" s="11" t="s">
        <v>75</v>
      </c>
      <c r="C1375" s="11" t="s">
        <v>3365</v>
      </c>
      <c r="D1375" s="11" t="s">
        <v>3870</v>
      </c>
      <c r="E1375" s="12">
        <v>21476</v>
      </c>
      <c r="F1375" s="17">
        <v>43964</v>
      </c>
      <c r="G1375" s="12">
        <v>43859</v>
      </c>
      <c r="H1375" s="11" t="s">
        <v>78</v>
      </c>
      <c r="I1375" s="14" t="s">
        <v>3871</v>
      </c>
      <c r="J1375" s="11" t="s">
        <v>3872</v>
      </c>
      <c r="K1375" s="11" t="s">
        <v>82</v>
      </c>
      <c r="L1375" s="14" t="s">
        <v>3873</v>
      </c>
      <c r="M1375" s="11" t="s">
        <v>3874</v>
      </c>
      <c r="N1375" s="15">
        <v>4.7699999999999996</v>
      </c>
      <c r="O1375" s="15" t="str">
        <f>VLOOKUP(A1375,Result!A:D,2,FALSE)</f>
        <v>No</v>
      </c>
      <c r="P1375" s="15">
        <f>VLOOKUP(A1375,Result!A:D,4,FALSE)</f>
        <v>1.8520000000000001</v>
      </c>
      <c r="Q1375" s="16">
        <f>VLOOKUP(A1375,Result!A:D,3,FALSE)</f>
        <v>0.106</v>
      </c>
      <c r="R1375" s="16">
        <f>VLOOKUP(A1375,Result!A:E,5,FALSE)</f>
        <v>0</v>
      </c>
      <c r="S1375" s="28">
        <f>P1375+Q1375+R1375</f>
        <v>1.9580000000000002</v>
      </c>
      <c r="T1375" s="32">
        <f t="shared" si="91"/>
        <v>68.899999999999991</v>
      </c>
      <c r="U1375" s="32">
        <f t="shared" si="92"/>
        <v>1272.7</v>
      </c>
      <c r="V1375" s="33">
        <f t="shared" si="93"/>
        <v>292.5</v>
      </c>
      <c r="W1375" s="34">
        <f t="shared" si="90"/>
        <v>1565.2</v>
      </c>
      <c r="X1375" s="10"/>
      <c r="Y1375" s="10"/>
      <c r="Z1375" s="10"/>
      <c r="AA1375" s="10"/>
      <c r="AB1375" s="10"/>
      <c r="AC1375" s="10"/>
      <c r="AD1375" s="10"/>
      <c r="AE1375" s="10"/>
      <c r="AF1375" s="10"/>
      <c r="AG1375" s="10"/>
      <c r="AH1375" s="10"/>
      <c r="AI1375" s="10"/>
    </row>
    <row r="1376" spans="1:35" ht="15" customHeight="1" x14ac:dyDescent="0.25">
      <c r="A1376" s="6">
        <v>1132</v>
      </c>
      <c r="B1376" s="11" t="s">
        <v>75</v>
      </c>
      <c r="C1376" s="11" t="s">
        <v>3322</v>
      </c>
      <c r="D1376" s="11" t="s">
        <v>3875</v>
      </c>
      <c r="E1376" s="12">
        <v>19817</v>
      </c>
      <c r="F1376" s="13">
        <v>43950</v>
      </c>
      <c r="G1376" s="12">
        <v>43848</v>
      </c>
      <c r="H1376" s="11" t="s">
        <v>78</v>
      </c>
      <c r="I1376" s="14" t="s">
        <v>2171</v>
      </c>
      <c r="J1376" s="11" t="s">
        <v>3876</v>
      </c>
      <c r="K1376" s="11" t="s">
        <v>82</v>
      </c>
      <c r="L1376" s="14" t="s">
        <v>3877</v>
      </c>
      <c r="M1376" s="11" t="s">
        <v>3878</v>
      </c>
      <c r="N1376" s="15">
        <v>0.46</v>
      </c>
      <c r="O1376" s="15" t="str">
        <f>VLOOKUP(A1376,Result!A:D,2,FALSE)</f>
        <v>No</v>
      </c>
      <c r="P1376" s="15">
        <f>VLOOKUP(A1376,Result!A:D,4,FALSE)</f>
        <v>0.61499999999999999</v>
      </c>
      <c r="Q1376" s="16">
        <f>VLOOKUP(A1376,Result!A:D,3,FALSE)</f>
        <v>0.30499999999999999</v>
      </c>
      <c r="R1376" s="16">
        <f>VLOOKUP(A1376,Result!A:E,5,FALSE)</f>
        <v>0</v>
      </c>
      <c r="S1376" s="28">
        <f>P1376+Q1376+R1376</f>
        <v>0.91999999999999993</v>
      </c>
      <c r="T1376" s="32">
        <f t="shared" si="91"/>
        <v>198.24999999999997</v>
      </c>
      <c r="U1376" s="32">
        <f t="shared" si="92"/>
        <v>597.99999999999989</v>
      </c>
      <c r="V1376" s="33">
        <f t="shared" si="93"/>
        <v>292.5</v>
      </c>
      <c r="W1376" s="34">
        <f t="shared" si="90"/>
        <v>890.49999999999989</v>
      </c>
      <c r="X1376" s="10"/>
      <c r="Y1376" s="10"/>
      <c r="Z1376" s="10"/>
      <c r="AA1376" s="10"/>
      <c r="AB1376" s="10"/>
      <c r="AC1376" s="10"/>
      <c r="AD1376" s="10"/>
      <c r="AE1376" s="10"/>
      <c r="AF1376" s="10"/>
      <c r="AG1376" s="10"/>
      <c r="AH1376" s="10"/>
      <c r="AI1376" s="10"/>
    </row>
    <row r="1377" spans="1:35" ht="15" customHeight="1" x14ac:dyDescent="0.25">
      <c r="A1377" s="6">
        <v>1133</v>
      </c>
      <c r="B1377" s="11" t="s">
        <v>75</v>
      </c>
      <c r="C1377" s="11" t="s">
        <v>3322</v>
      </c>
      <c r="D1377" s="11" t="s">
        <v>3879</v>
      </c>
      <c r="E1377" s="12">
        <v>14986</v>
      </c>
      <c r="F1377" s="13">
        <v>43959</v>
      </c>
      <c r="G1377" s="12">
        <v>43887</v>
      </c>
      <c r="H1377" s="11" t="s">
        <v>783</v>
      </c>
      <c r="I1377" s="14" t="s">
        <v>3880</v>
      </c>
      <c r="J1377" s="11" t="s">
        <v>80</v>
      </c>
      <c r="K1377" s="11" t="s">
        <v>82</v>
      </c>
      <c r="L1377" s="14" t="s">
        <v>3881</v>
      </c>
      <c r="M1377" s="11" t="s">
        <v>3420</v>
      </c>
      <c r="N1377" s="15">
        <v>1.19</v>
      </c>
      <c r="O1377" s="15" t="str">
        <f>VLOOKUP(A1377,Result!A:D,2,FALSE)</f>
        <v>No</v>
      </c>
      <c r="P1377" s="15">
        <f>VLOOKUP(A1377,Result!A:D,4,FALSE)</f>
        <v>0</v>
      </c>
      <c r="Q1377" s="16">
        <f>VLOOKUP(A1377,Result!A:D,3,FALSE)</f>
        <v>0.72099999999999997</v>
      </c>
      <c r="R1377" s="16">
        <f>VLOOKUP(A1377,Result!A:E,5,FALSE)</f>
        <v>0</v>
      </c>
      <c r="S1377" s="28">
        <f>P1377+Q1377+R1377</f>
        <v>0.72099999999999997</v>
      </c>
      <c r="T1377" s="32">
        <f t="shared" si="91"/>
        <v>468.64999999999992</v>
      </c>
      <c r="U1377" s="32">
        <f t="shared" si="92"/>
        <v>468.64999999999992</v>
      </c>
      <c r="V1377" s="33">
        <f t="shared" si="93"/>
        <v>292.5</v>
      </c>
      <c r="W1377" s="34">
        <f t="shared" si="90"/>
        <v>761.14999999999986</v>
      </c>
      <c r="X1377" s="10"/>
      <c r="Y1377" s="10"/>
      <c r="Z1377" s="10"/>
      <c r="AA1377" s="10"/>
      <c r="AB1377" s="10"/>
      <c r="AC1377" s="10"/>
      <c r="AD1377" s="10"/>
      <c r="AE1377" s="10"/>
      <c r="AF1377" s="10"/>
      <c r="AG1377" s="10"/>
      <c r="AH1377" s="10"/>
      <c r="AI1377" s="10"/>
    </row>
    <row r="1378" spans="1:35" ht="15" customHeight="1" x14ac:dyDescent="0.25">
      <c r="A1378" s="6">
        <v>1134</v>
      </c>
      <c r="B1378" s="11" t="s">
        <v>75</v>
      </c>
      <c r="C1378" s="11" t="s">
        <v>3322</v>
      </c>
      <c r="D1378" s="11" t="s">
        <v>3882</v>
      </c>
      <c r="E1378" s="12">
        <v>18187</v>
      </c>
      <c r="F1378" s="17">
        <v>43987</v>
      </c>
      <c r="G1378" s="12">
        <v>43887</v>
      </c>
      <c r="H1378" s="11" t="s">
        <v>783</v>
      </c>
      <c r="I1378" s="14" t="s">
        <v>3883</v>
      </c>
      <c r="J1378" s="11" t="s">
        <v>80</v>
      </c>
      <c r="K1378" s="11" t="s">
        <v>82</v>
      </c>
      <c r="L1378" s="14" t="s">
        <v>82</v>
      </c>
      <c r="M1378" s="11" t="s">
        <v>3792</v>
      </c>
      <c r="N1378" s="15">
        <v>1.98</v>
      </c>
      <c r="O1378" s="15" t="str">
        <f>VLOOKUP(A1378,Result!A:D,2,FALSE)</f>
        <v>No</v>
      </c>
      <c r="P1378" s="15">
        <f>VLOOKUP(A1378,Result!A:D,4,FALSE)</f>
        <v>1.125</v>
      </c>
      <c r="Q1378" s="16">
        <f>VLOOKUP(A1378,Result!A:D,3,FALSE)</f>
        <v>0</v>
      </c>
      <c r="R1378" s="16">
        <f>VLOOKUP(A1378,Result!A:E,5,FALSE)</f>
        <v>0</v>
      </c>
      <c r="S1378" s="28">
        <f>P1378+Q1378+R1378</f>
        <v>1.125</v>
      </c>
      <c r="T1378" s="32">
        <f t="shared" si="91"/>
        <v>0</v>
      </c>
      <c r="U1378" s="32">
        <f t="shared" si="92"/>
        <v>731.25</v>
      </c>
      <c r="V1378" s="33">
        <f t="shared" si="93"/>
        <v>292.5</v>
      </c>
      <c r="W1378" s="34">
        <f t="shared" si="90"/>
        <v>1023.75</v>
      </c>
      <c r="X1378" s="10"/>
      <c r="Y1378" s="10"/>
      <c r="Z1378" s="10"/>
      <c r="AA1378" s="10"/>
      <c r="AB1378" s="10"/>
      <c r="AC1378" s="10"/>
      <c r="AD1378" s="10"/>
      <c r="AE1378" s="10"/>
      <c r="AF1378" s="10"/>
      <c r="AG1378" s="10"/>
      <c r="AH1378" s="10"/>
      <c r="AI1378" s="10"/>
    </row>
    <row r="1379" spans="1:35" ht="15" customHeight="1" x14ac:dyDescent="0.25">
      <c r="A1379" s="6">
        <v>1135</v>
      </c>
      <c r="B1379" s="11" t="s">
        <v>75</v>
      </c>
      <c r="C1379" s="11" t="s">
        <v>3322</v>
      </c>
      <c r="D1379" s="11" t="s">
        <v>3884</v>
      </c>
      <c r="E1379" s="12">
        <v>18476</v>
      </c>
      <c r="F1379" s="17">
        <v>44019</v>
      </c>
      <c r="G1379" s="12">
        <v>43887</v>
      </c>
      <c r="H1379" s="11" t="s">
        <v>783</v>
      </c>
      <c r="I1379" s="14" t="s">
        <v>3885</v>
      </c>
      <c r="J1379" s="11" t="s">
        <v>80</v>
      </c>
      <c r="K1379" s="11" t="s">
        <v>82</v>
      </c>
      <c r="L1379" s="14" t="s">
        <v>82</v>
      </c>
      <c r="M1379" s="11" t="s">
        <v>3886</v>
      </c>
      <c r="N1379" s="15">
        <v>2.62</v>
      </c>
      <c r="O1379" s="15" t="str">
        <f>VLOOKUP(A1379,Result!A:D,2,FALSE)</f>
        <v>No</v>
      </c>
      <c r="P1379" s="15">
        <f>VLOOKUP(A1379,Result!A:D,4,FALSE)</f>
        <v>0.79</v>
      </c>
      <c r="Q1379" s="16">
        <f>VLOOKUP(A1379,Result!A:D,3,FALSE)</f>
        <v>0</v>
      </c>
      <c r="R1379" s="16">
        <f>VLOOKUP(A1379,Result!A:E,5,FALSE)</f>
        <v>0</v>
      </c>
      <c r="S1379" s="28">
        <f>P1379+Q1379+R1379</f>
        <v>0.79</v>
      </c>
      <c r="T1379" s="32">
        <f t="shared" si="91"/>
        <v>0</v>
      </c>
      <c r="U1379" s="32">
        <f t="shared" si="92"/>
        <v>513.5</v>
      </c>
      <c r="V1379" s="33">
        <f t="shared" si="93"/>
        <v>292.5</v>
      </c>
      <c r="W1379" s="34">
        <f t="shared" si="90"/>
        <v>806</v>
      </c>
      <c r="X1379" s="10"/>
      <c r="Y1379" s="10"/>
      <c r="Z1379" s="10"/>
      <c r="AA1379" s="10"/>
      <c r="AB1379" s="10"/>
      <c r="AC1379" s="10"/>
      <c r="AD1379" s="10"/>
      <c r="AE1379" s="10"/>
      <c r="AF1379" s="10"/>
      <c r="AG1379" s="10"/>
      <c r="AH1379" s="10"/>
      <c r="AI1379" s="10"/>
    </row>
    <row r="1380" spans="1:35" ht="15" customHeight="1" x14ac:dyDescent="0.25">
      <c r="A1380" s="6">
        <v>1136</v>
      </c>
      <c r="B1380" s="11" t="s">
        <v>75</v>
      </c>
      <c r="C1380" s="11" t="s">
        <v>3365</v>
      </c>
      <c r="D1380" s="11" t="s">
        <v>3887</v>
      </c>
      <c r="E1380" s="12">
        <v>14547</v>
      </c>
      <c r="F1380" s="13">
        <v>43970</v>
      </c>
      <c r="G1380" s="12">
        <v>43888</v>
      </c>
      <c r="H1380" s="11" t="s">
        <v>783</v>
      </c>
      <c r="I1380" s="14" t="s">
        <v>3888</v>
      </c>
      <c r="J1380" s="11" t="s">
        <v>3889</v>
      </c>
      <c r="K1380" s="11" t="s">
        <v>82</v>
      </c>
      <c r="L1380" s="14" t="s">
        <v>3890</v>
      </c>
      <c r="M1380" s="11" t="s">
        <v>3772</v>
      </c>
      <c r="N1380" s="15">
        <v>3.31</v>
      </c>
      <c r="O1380" s="15" t="str">
        <f>VLOOKUP(A1380,Result!A:D,2,FALSE)</f>
        <v>No</v>
      </c>
      <c r="P1380" s="15">
        <f>VLOOKUP(A1380,Result!A:D,4,FALSE)</f>
        <v>0.77899999999999991</v>
      </c>
      <c r="Q1380" s="16">
        <f>VLOOKUP(A1380,Result!A:D,3,FALSE)</f>
        <v>0.82599999999999996</v>
      </c>
      <c r="R1380" s="16">
        <f>VLOOKUP(A1380,Result!A:E,5,FALSE)</f>
        <v>0</v>
      </c>
      <c r="S1380" s="28">
        <f>P1380+Q1380+R1380</f>
        <v>1.605</v>
      </c>
      <c r="T1380" s="32">
        <f t="shared" si="91"/>
        <v>536.9</v>
      </c>
      <c r="U1380" s="32">
        <f t="shared" si="92"/>
        <v>1043.25</v>
      </c>
      <c r="V1380" s="33">
        <f t="shared" si="93"/>
        <v>292.5</v>
      </c>
      <c r="W1380" s="34">
        <f t="shared" si="90"/>
        <v>1335.75</v>
      </c>
      <c r="X1380" s="10"/>
      <c r="Y1380" s="10"/>
      <c r="Z1380" s="10"/>
      <c r="AA1380" s="10"/>
      <c r="AB1380" s="10"/>
      <c r="AC1380" s="10"/>
      <c r="AD1380" s="10"/>
      <c r="AE1380" s="10"/>
      <c r="AF1380" s="10"/>
      <c r="AG1380" s="10"/>
      <c r="AH1380" s="10"/>
      <c r="AI1380" s="10"/>
    </row>
    <row r="1381" spans="1:35" ht="15" customHeight="1" x14ac:dyDescent="0.25">
      <c r="A1381" s="6">
        <v>1137</v>
      </c>
      <c r="B1381" s="11" t="s">
        <v>75</v>
      </c>
      <c r="C1381" s="11" t="s">
        <v>3365</v>
      </c>
      <c r="D1381" s="11" t="s">
        <v>3891</v>
      </c>
      <c r="E1381" s="12">
        <v>15233</v>
      </c>
      <c r="F1381" s="13">
        <v>43942</v>
      </c>
      <c r="G1381" s="12">
        <v>43888</v>
      </c>
      <c r="H1381" s="11" t="s">
        <v>783</v>
      </c>
      <c r="I1381" s="14" t="s">
        <v>97</v>
      </c>
      <c r="J1381" s="11" t="s">
        <v>97</v>
      </c>
      <c r="K1381" s="11" t="s">
        <v>82</v>
      </c>
      <c r="L1381" s="14" t="s">
        <v>3892</v>
      </c>
      <c r="M1381" s="11" t="s">
        <v>3621</v>
      </c>
      <c r="N1381" s="15">
        <v>1.92</v>
      </c>
      <c r="O1381" s="15" t="str">
        <f>VLOOKUP(A1381,Result!A:D,2,FALSE)</f>
        <v>No</v>
      </c>
      <c r="P1381" s="15">
        <f>VLOOKUP(A1381,Result!A:D,4,FALSE)</f>
        <v>0</v>
      </c>
      <c r="Q1381" s="16">
        <f>VLOOKUP(A1381,Result!A:D,3,FALSE)</f>
        <v>0.214</v>
      </c>
      <c r="R1381" s="16">
        <f>VLOOKUP(A1381,Result!A:E,5,FALSE)</f>
        <v>0</v>
      </c>
      <c r="S1381" s="28">
        <f>P1381+Q1381+R1381</f>
        <v>0.214</v>
      </c>
      <c r="T1381" s="32">
        <f t="shared" si="91"/>
        <v>139.1</v>
      </c>
      <c r="U1381" s="32">
        <f t="shared" si="92"/>
        <v>139.1</v>
      </c>
      <c r="V1381" s="33">
        <f t="shared" si="93"/>
        <v>292.5</v>
      </c>
      <c r="W1381" s="34">
        <f t="shared" si="90"/>
        <v>431.6</v>
      </c>
      <c r="X1381" s="10"/>
      <c r="Y1381" s="10"/>
      <c r="Z1381" s="10"/>
      <c r="AA1381" s="10"/>
      <c r="AB1381" s="10"/>
      <c r="AC1381" s="10"/>
      <c r="AD1381" s="10"/>
      <c r="AE1381" s="10"/>
      <c r="AF1381" s="10"/>
      <c r="AG1381" s="10"/>
      <c r="AH1381" s="10"/>
      <c r="AI1381" s="10"/>
    </row>
    <row r="1382" spans="1:35" ht="15" customHeight="1" x14ac:dyDescent="0.25">
      <c r="A1382" s="6">
        <v>1138</v>
      </c>
      <c r="B1382" s="11" t="s">
        <v>75</v>
      </c>
      <c r="C1382" s="11" t="s">
        <v>3322</v>
      </c>
      <c r="D1382" s="11" t="s">
        <v>3893</v>
      </c>
      <c r="E1382" s="12">
        <v>20089</v>
      </c>
      <c r="F1382" s="13">
        <v>43959</v>
      </c>
      <c r="G1382" s="12">
        <v>43888</v>
      </c>
      <c r="H1382" s="11" t="s">
        <v>783</v>
      </c>
      <c r="I1382" s="14" t="s">
        <v>97</v>
      </c>
      <c r="J1382" s="11" t="s">
        <v>97</v>
      </c>
      <c r="K1382" s="11" t="s">
        <v>82</v>
      </c>
      <c r="L1382" s="14" t="s">
        <v>82</v>
      </c>
      <c r="M1382" s="11" t="s">
        <v>3894</v>
      </c>
      <c r="N1382" s="15">
        <v>0.45</v>
      </c>
      <c r="O1382" s="15" t="str">
        <f>VLOOKUP(A1382,Result!A:D,2,FALSE)</f>
        <v>No</v>
      </c>
      <c r="P1382" s="15">
        <f>VLOOKUP(A1382,Result!A:D,4,FALSE)</f>
        <v>0</v>
      </c>
      <c r="Q1382" s="16">
        <f>VLOOKUP(A1382,Result!A:D,3,FALSE)</f>
        <v>0</v>
      </c>
      <c r="R1382" s="16">
        <f>VLOOKUP(A1382,Result!A:E,5,FALSE)</f>
        <v>0</v>
      </c>
      <c r="S1382" s="28">
        <f>P1382+Q1382+R1382</f>
        <v>0</v>
      </c>
      <c r="T1382" s="32">
        <f t="shared" si="91"/>
        <v>0</v>
      </c>
      <c r="U1382" s="32">
        <f t="shared" si="92"/>
        <v>0</v>
      </c>
      <c r="V1382" s="33">
        <f t="shared" si="93"/>
        <v>292.5</v>
      </c>
      <c r="W1382" s="34">
        <f t="shared" si="90"/>
        <v>292.5</v>
      </c>
      <c r="X1382" s="10"/>
      <c r="Y1382" s="10"/>
      <c r="Z1382" s="10"/>
      <c r="AA1382" s="10"/>
      <c r="AB1382" s="10"/>
      <c r="AC1382" s="10"/>
      <c r="AD1382" s="10"/>
      <c r="AE1382" s="10"/>
      <c r="AF1382" s="10"/>
      <c r="AG1382" s="10"/>
      <c r="AH1382" s="10"/>
      <c r="AI1382" s="10"/>
    </row>
    <row r="1383" spans="1:35" ht="15" customHeight="1" x14ac:dyDescent="0.25">
      <c r="A1383" s="6">
        <v>1139</v>
      </c>
      <c r="B1383" s="11" t="s">
        <v>75</v>
      </c>
      <c r="C1383" s="11" t="s">
        <v>3322</v>
      </c>
      <c r="D1383" s="11" t="s">
        <v>3895</v>
      </c>
      <c r="E1383" s="12">
        <v>29922</v>
      </c>
      <c r="F1383" s="17">
        <v>43976</v>
      </c>
      <c r="G1383" s="12">
        <v>43856</v>
      </c>
      <c r="H1383" s="11" t="s">
        <v>78</v>
      </c>
      <c r="I1383" s="14" t="s">
        <v>809</v>
      </c>
      <c r="J1383" s="11" t="s">
        <v>2042</v>
      </c>
      <c r="K1383" s="11" t="s">
        <v>82</v>
      </c>
      <c r="L1383" s="14" t="s">
        <v>82</v>
      </c>
      <c r="M1383" s="11" t="s">
        <v>3896</v>
      </c>
      <c r="N1383" s="15">
        <v>0.57999999999999996</v>
      </c>
      <c r="O1383" s="15" t="str">
        <f>VLOOKUP(A1383,Result!A:D,2,FALSE)</f>
        <v>No</v>
      </c>
      <c r="P1383" s="15">
        <f>VLOOKUP(A1383,Result!A:D,4,FALSE)</f>
        <v>0.26200000000000001</v>
      </c>
      <c r="Q1383" s="16">
        <f>VLOOKUP(A1383,Result!A:D,3,FALSE)</f>
        <v>0</v>
      </c>
      <c r="R1383" s="16">
        <f>VLOOKUP(A1383,Result!A:E,5,FALSE)</f>
        <v>0</v>
      </c>
      <c r="S1383" s="28">
        <f>P1383+Q1383+R1383</f>
        <v>0.26200000000000001</v>
      </c>
      <c r="T1383" s="32">
        <f t="shared" si="91"/>
        <v>0</v>
      </c>
      <c r="U1383" s="32">
        <f t="shared" si="92"/>
        <v>170.3</v>
      </c>
      <c r="V1383" s="33">
        <f t="shared" si="93"/>
        <v>292.5</v>
      </c>
      <c r="W1383" s="34">
        <f t="shared" si="90"/>
        <v>462.8</v>
      </c>
      <c r="X1383" s="10"/>
      <c r="Y1383" s="10"/>
      <c r="Z1383" s="10"/>
      <c r="AA1383" s="10"/>
      <c r="AB1383" s="10"/>
      <c r="AC1383" s="10"/>
      <c r="AD1383" s="10"/>
      <c r="AE1383" s="10"/>
      <c r="AF1383" s="10"/>
      <c r="AG1383" s="10"/>
      <c r="AH1383" s="10"/>
      <c r="AI1383" s="10"/>
    </row>
    <row r="1384" spans="1:35" ht="15" customHeight="1" x14ac:dyDescent="0.25">
      <c r="A1384" s="6">
        <v>1140</v>
      </c>
      <c r="B1384" s="11" t="s">
        <v>75</v>
      </c>
      <c r="C1384" s="11" t="s">
        <v>3322</v>
      </c>
      <c r="D1384" s="11" t="s">
        <v>3897</v>
      </c>
      <c r="E1384" s="12">
        <v>17302</v>
      </c>
      <c r="F1384" s="17">
        <v>44006</v>
      </c>
      <c r="G1384" s="12">
        <v>43856</v>
      </c>
      <c r="H1384" s="11" t="s">
        <v>78</v>
      </c>
      <c r="I1384" s="14" t="s">
        <v>3898</v>
      </c>
      <c r="J1384" s="11" t="s">
        <v>3899</v>
      </c>
      <c r="K1384" s="11" t="s">
        <v>3900</v>
      </c>
      <c r="L1384" s="14" t="s">
        <v>3901</v>
      </c>
      <c r="M1384" s="11" t="s">
        <v>3902</v>
      </c>
      <c r="N1384" s="15">
        <v>0.8</v>
      </c>
      <c r="O1384" s="15" t="str">
        <f>VLOOKUP(A1384,Result!A:D,2,FALSE)</f>
        <v>No</v>
      </c>
      <c r="P1384" s="15">
        <f>VLOOKUP(A1384,Result!A:D,4,FALSE)</f>
        <v>1.9159999999999999</v>
      </c>
      <c r="Q1384" s="16">
        <f>VLOOKUP(A1384,Result!A:D,3,FALSE)</f>
        <v>2.9590000000000001</v>
      </c>
      <c r="R1384" s="16">
        <f>VLOOKUP(A1384,Result!A:E,5,FALSE)</f>
        <v>0</v>
      </c>
      <c r="S1384" s="28">
        <f>P1384+Q1384+R1384</f>
        <v>4.875</v>
      </c>
      <c r="T1384" s="32">
        <f t="shared" si="91"/>
        <v>1923.35</v>
      </c>
      <c r="U1384" s="32">
        <f t="shared" si="92"/>
        <v>3168.75</v>
      </c>
      <c r="V1384" s="33">
        <f t="shared" si="93"/>
        <v>292.5</v>
      </c>
      <c r="W1384" s="34">
        <f t="shared" si="90"/>
        <v>3461.25</v>
      </c>
      <c r="X1384" s="10"/>
      <c r="Y1384" s="10"/>
      <c r="Z1384" s="10"/>
      <c r="AA1384" s="10"/>
      <c r="AB1384" s="10"/>
      <c r="AC1384" s="10"/>
      <c r="AD1384" s="10"/>
      <c r="AE1384" s="10"/>
      <c r="AF1384" s="10"/>
      <c r="AG1384" s="10"/>
      <c r="AH1384" s="10"/>
      <c r="AI1384" s="10"/>
    </row>
    <row r="1385" spans="1:35" ht="15" customHeight="1" x14ac:dyDescent="0.25">
      <c r="A1385" s="6">
        <v>1141</v>
      </c>
      <c r="B1385" s="11" t="s">
        <v>75</v>
      </c>
      <c r="C1385" s="11" t="s">
        <v>3322</v>
      </c>
      <c r="D1385" s="11" t="s">
        <v>3903</v>
      </c>
      <c r="E1385" s="12">
        <v>22359</v>
      </c>
      <c r="F1385" s="17">
        <v>44063</v>
      </c>
      <c r="G1385" s="12">
        <v>43886</v>
      </c>
      <c r="H1385" s="11" t="s">
        <v>783</v>
      </c>
      <c r="I1385" s="14" t="s">
        <v>3904</v>
      </c>
      <c r="J1385" s="11" t="s">
        <v>3905</v>
      </c>
      <c r="K1385" s="11" t="s">
        <v>82</v>
      </c>
      <c r="L1385" s="14" t="s">
        <v>82</v>
      </c>
      <c r="M1385" s="11" t="s">
        <v>3906</v>
      </c>
      <c r="N1385" s="15">
        <v>1.1000000000000001</v>
      </c>
      <c r="O1385" s="15" t="str">
        <f>VLOOKUP(A1385,Result!A:D,2,FALSE)</f>
        <v>No</v>
      </c>
      <c r="P1385" s="15">
        <f>VLOOKUP(A1385,Result!A:D,4,FALSE)</f>
        <v>0.308</v>
      </c>
      <c r="Q1385" s="16">
        <f>VLOOKUP(A1385,Result!A:D,3,FALSE)</f>
        <v>0</v>
      </c>
      <c r="R1385" s="16">
        <f>VLOOKUP(A1385,Result!A:E,5,FALSE)</f>
        <v>0</v>
      </c>
      <c r="S1385" s="28">
        <f>P1385+Q1385+R1385</f>
        <v>0.308</v>
      </c>
      <c r="T1385" s="32">
        <f t="shared" si="91"/>
        <v>0</v>
      </c>
      <c r="U1385" s="32">
        <f t="shared" si="92"/>
        <v>200.2</v>
      </c>
      <c r="V1385" s="33">
        <f t="shared" si="93"/>
        <v>292.5</v>
      </c>
      <c r="W1385" s="34">
        <f t="shared" si="90"/>
        <v>492.7</v>
      </c>
      <c r="X1385" s="10"/>
      <c r="Y1385" s="10"/>
      <c r="Z1385" s="10"/>
      <c r="AA1385" s="10"/>
      <c r="AB1385" s="10"/>
      <c r="AC1385" s="10"/>
      <c r="AD1385" s="10"/>
      <c r="AE1385" s="10"/>
      <c r="AF1385" s="10"/>
      <c r="AG1385" s="10"/>
      <c r="AH1385" s="10"/>
      <c r="AI1385" s="10"/>
    </row>
    <row r="1386" spans="1:35" ht="15" customHeight="1" x14ac:dyDescent="0.25">
      <c r="A1386" s="6">
        <v>1142</v>
      </c>
      <c r="B1386" s="11" t="s">
        <v>75</v>
      </c>
      <c r="C1386" s="11" t="s">
        <v>3322</v>
      </c>
      <c r="D1386" s="11" t="s">
        <v>3907</v>
      </c>
      <c r="E1386" s="12">
        <v>14413</v>
      </c>
      <c r="F1386" s="17">
        <v>43977</v>
      </c>
      <c r="G1386" s="11"/>
      <c r="H1386" s="18"/>
      <c r="I1386" s="14"/>
      <c r="J1386" s="11"/>
      <c r="K1386" s="11"/>
      <c r="L1386" s="14"/>
      <c r="M1386" s="11"/>
      <c r="N1386" s="15" t="s">
        <v>85</v>
      </c>
      <c r="O1386" s="15" t="str">
        <f>VLOOKUP(A1386,Result!A:D,2,FALSE)</f>
        <v>No</v>
      </c>
      <c r="P1386" s="15">
        <f>VLOOKUP(A1386,Result!A:D,4,FALSE)</f>
        <v>0</v>
      </c>
      <c r="Q1386" s="16">
        <f>VLOOKUP(A1386,Result!A:D,3,FALSE)</f>
        <v>0</v>
      </c>
      <c r="R1386" s="16">
        <f>VLOOKUP(A1386,Result!A:E,5,FALSE)</f>
        <v>0</v>
      </c>
      <c r="S1386" s="28">
        <f>P1386+Q1386+R1386</f>
        <v>0</v>
      </c>
      <c r="T1386" s="32">
        <f t="shared" si="91"/>
        <v>0</v>
      </c>
      <c r="U1386" s="32">
        <f t="shared" si="92"/>
        <v>0</v>
      </c>
      <c r="V1386" s="33">
        <f t="shared" si="93"/>
        <v>292.5</v>
      </c>
      <c r="W1386" s="34">
        <f t="shared" si="90"/>
        <v>292.5</v>
      </c>
      <c r="X1386" s="10"/>
      <c r="Y1386" s="10"/>
      <c r="Z1386" s="10"/>
      <c r="AA1386" s="10"/>
      <c r="AB1386" s="10"/>
      <c r="AC1386" s="10"/>
      <c r="AD1386" s="10"/>
      <c r="AE1386" s="10"/>
      <c r="AF1386" s="10"/>
      <c r="AG1386" s="10"/>
      <c r="AH1386" s="10"/>
      <c r="AI1386" s="10"/>
    </row>
    <row r="1387" spans="1:35" ht="15" customHeight="1" x14ac:dyDescent="0.25">
      <c r="A1387" s="6">
        <v>1143</v>
      </c>
      <c r="B1387" s="11" t="s">
        <v>75</v>
      </c>
      <c r="C1387" s="11" t="s">
        <v>3322</v>
      </c>
      <c r="D1387" s="11" t="s">
        <v>3908</v>
      </c>
      <c r="E1387" s="12">
        <v>19977</v>
      </c>
      <c r="F1387" s="17">
        <v>43944</v>
      </c>
      <c r="G1387" s="12">
        <v>43886</v>
      </c>
      <c r="H1387" s="11" t="s">
        <v>783</v>
      </c>
      <c r="I1387" s="14" t="s">
        <v>3909</v>
      </c>
      <c r="J1387" s="11" t="s">
        <v>80</v>
      </c>
      <c r="K1387" s="11" t="s">
        <v>82</v>
      </c>
      <c r="L1387" s="14" t="s">
        <v>82</v>
      </c>
      <c r="M1387" s="11" t="s">
        <v>650</v>
      </c>
      <c r="N1387" s="15">
        <v>0.88</v>
      </c>
      <c r="O1387" s="15" t="str">
        <f>VLOOKUP(A1387,Result!A:D,2,FALSE)</f>
        <v>No</v>
      </c>
      <c r="P1387" s="15">
        <f>VLOOKUP(A1387,Result!A:D,4,FALSE)</f>
        <v>0.90400000000000003</v>
      </c>
      <c r="Q1387" s="16">
        <f>VLOOKUP(A1387,Result!A:D,3,FALSE)</f>
        <v>0</v>
      </c>
      <c r="R1387" s="16">
        <f>VLOOKUP(A1387,Result!A:E,5,FALSE)</f>
        <v>0</v>
      </c>
      <c r="S1387" s="28">
        <f>P1387+Q1387+R1387</f>
        <v>0.90400000000000003</v>
      </c>
      <c r="T1387" s="32">
        <f t="shared" si="91"/>
        <v>0</v>
      </c>
      <c r="U1387" s="32">
        <f t="shared" si="92"/>
        <v>587.6</v>
      </c>
      <c r="V1387" s="33">
        <f t="shared" si="93"/>
        <v>292.5</v>
      </c>
      <c r="W1387" s="34">
        <f t="shared" si="90"/>
        <v>880.1</v>
      </c>
      <c r="X1387" s="10"/>
      <c r="Y1387" s="10"/>
      <c r="Z1387" s="10"/>
      <c r="AA1387" s="10"/>
      <c r="AB1387" s="10"/>
      <c r="AC1387" s="10"/>
      <c r="AD1387" s="10"/>
      <c r="AE1387" s="10"/>
      <c r="AF1387" s="10"/>
      <c r="AG1387" s="10"/>
      <c r="AH1387" s="10"/>
      <c r="AI1387" s="10"/>
    </row>
    <row r="1388" spans="1:35" ht="15" customHeight="1" x14ac:dyDescent="0.25">
      <c r="A1388" s="6">
        <v>1144</v>
      </c>
      <c r="B1388" s="11" t="s">
        <v>75</v>
      </c>
      <c r="C1388" s="11" t="s">
        <v>3365</v>
      </c>
      <c r="D1388" s="11" t="s">
        <v>3910</v>
      </c>
      <c r="E1388" s="12">
        <v>20410</v>
      </c>
      <c r="F1388" s="17">
        <v>43972</v>
      </c>
      <c r="G1388" s="12">
        <v>43844</v>
      </c>
      <c r="H1388" s="11" t="s">
        <v>3911</v>
      </c>
      <c r="I1388" s="14" t="s">
        <v>3912</v>
      </c>
      <c r="J1388" s="11"/>
      <c r="K1388" s="11" t="s">
        <v>82</v>
      </c>
      <c r="L1388" s="14" t="s">
        <v>82</v>
      </c>
      <c r="M1388" s="11"/>
      <c r="N1388" s="15">
        <v>3.55</v>
      </c>
      <c r="O1388" s="15" t="str">
        <f>VLOOKUP(A1388,Result!A:D,2,FALSE)</f>
        <v>No</v>
      </c>
      <c r="P1388" s="15">
        <f>VLOOKUP(A1388,Result!A:D,4,FALSE)</f>
        <v>0.81800000000000006</v>
      </c>
      <c r="Q1388" s="16">
        <f>VLOOKUP(A1388,Result!A:D,3,FALSE)</f>
        <v>0</v>
      </c>
      <c r="R1388" s="16">
        <f>VLOOKUP(A1388,Result!A:E,5,FALSE)</f>
        <v>0</v>
      </c>
      <c r="S1388" s="28">
        <f>P1388+Q1388+R1388</f>
        <v>0.81800000000000006</v>
      </c>
      <c r="T1388" s="32">
        <f t="shared" si="91"/>
        <v>0</v>
      </c>
      <c r="U1388" s="32">
        <f t="shared" si="92"/>
        <v>531.69999999999993</v>
      </c>
      <c r="V1388" s="33">
        <f t="shared" si="93"/>
        <v>292.5</v>
      </c>
      <c r="W1388" s="34">
        <f t="shared" si="90"/>
        <v>824.19999999999993</v>
      </c>
      <c r="X1388" s="10"/>
      <c r="Y1388" s="10"/>
      <c r="Z1388" s="10"/>
      <c r="AA1388" s="10"/>
      <c r="AB1388" s="10"/>
      <c r="AC1388" s="10"/>
      <c r="AD1388" s="10"/>
      <c r="AE1388" s="10"/>
      <c r="AF1388" s="10"/>
      <c r="AG1388" s="10"/>
      <c r="AH1388" s="10"/>
      <c r="AI1388" s="10"/>
    </row>
    <row r="1389" spans="1:35" ht="15" customHeight="1" x14ac:dyDescent="0.25">
      <c r="A1389" s="6">
        <v>1145</v>
      </c>
      <c r="B1389" s="11" t="s">
        <v>75</v>
      </c>
      <c r="C1389" s="11" t="s">
        <v>3322</v>
      </c>
      <c r="D1389" s="11" t="s">
        <v>3913</v>
      </c>
      <c r="E1389" s="12">
        <v>18140</v>
      </c>
      <c r="F1389" s="17">
        <v>43987</v>
      </c>
      <c r="G1389" s="12">
        <v>43878</v>
      </c>
      <c r="H1389" s="11" t="s">
        <v>783</v>
      </c>
      <c r="I1389" s="14" t="s">
        <v>3914</v>
      </c>
      <c r="J1389" s="11" t="s">
        <v>3915</v>
      </c>
      <c r="K1389" s="11" t="s">
        <v>3916</v>
      </c>
      <c r="L1389" s="14" t="s">
        <v>3917</v>
      </c>
      <c r="M1389" s="11" t="s">
        <v>3918</v>
      </c>
      <c r="N1389" s="15">
        <v>1.48</v>
      </c>
      <c r="O1389" s="15" t="str">
        <f>VLOOKUP(A1389,Result!A:D,2,FALSE)</f>
        <v>No</v>
      </c>
      <c r="P1389" s="15">
        <f>VLOOKUP(A1389,Result!A:D,4,FALSE)</f>
        <v>1.331</v>
      </c>
      <c r="Q1389" s="16">
        <f>VLOOKUP(A1389,Result!A:D,3,FALSE)</f>
        <v>0.30499999999999999</v>
      </c>
      <c r="R1389" s="16">
        <f>VLOOKUP(A1389,Result!A:E,5,FALSE)</f>
        <v>0</v>
      </c>
      <c r="S1389" s="28">
        <f>P1389+Q1389+R1389</f>
        <v>1.6359999999999999</v>
      </c>
      <c r="T1389" s="32">
        <f t="shared" si="91"/>
        <v>198.24999999999997</v>
      </c>
      <c r="U1389" s="32">
        <f t="shared" si="92"/>
        <v>1063.3999999999999</v>
      </c>
      <c r="V1389" s="33">
        <f t="shared" si="93"/>
        <v>292.5</v>
      </c>
      <c r="W1389" s="34">
        <f t="shared" si="90"/>
        <v>1355.8999999999999</v>
      </c>
      <c r="X1389" s="10"/>
      <c r="Y1389" s="10"/>
      <c r="Z1389" s="10"/>
      <c r="AA1389" s="10"/>
      <c r="AB1389" s="10"/>
      <c r="AC1389" s="10"/>
      <c r="AD1389" s="10"/>
      <c r="AE1389" s="10"/>
      <c r="AF1389" s="10"/>
      <c r="AG1389" s="10"/>
      <c r="AH1389" s="10"/>
      <c r="AI1389" s="10"/>
    </row>
    <row r="1390" spans="1:35" ht="15" customHeight="1" x14ac:dyDescent="0.25">
      <c r="A1390" s="6">
        <v>1146</v>
      </c>
      <c r="B1390" s="11" t="s">
        <v>75</v>
      </c>
      <c r="C1390" s="11" t="s">
        <v>3322</v>
      </c>
      <c r="D1390" s="11" t="s">
        <v>3919</v>
      </c>
      <c r="E1390" s="12">
        <v>19359</v>
      </c>
      <c r="F1390" s="13">
        <v>43948</v>
      </c>
      <c r="G1390" s="12">
        <v>43867</v>
      </c>
      <c r="H1390" s="11" t="s">
        <v>114</v>
      </c>
      <c r="I1390" s="14" t="s">
        <v>3920</v>
      </c>
      <c r="J1390" s="11" t="s">
        <v>80</v>
      </c>
      <c r="K1390" s="11" t="s">
        <v>3921</v>
      </c>
      <c r="L1390" s="14" t="s">
        <v>3922</v>
      </c>
      <c r="M1390" s="11" t="s">
        <v>3923</v>
      </c>
      <c r="N1390" s="15">
        <v>2.66</v>
      </c>
      <c r="O1390" s="15" t="str">
        <f>VLOOKUP(A1390,Result!A:D,2,FALSE)</f>
        <v>No</v>
      </c>
      <c r="P1390" s="15">
        <f>VLOOKUP(A1390,Result!A:D,4,FALSE)</f>
        <v>1.337</v>
      </c>
      <c r="Q1390" s="16">
        <f>VLOOKUP(A1390,Result!A:D,3,FALSE)</f>
        <v>0.216</v>
      </c>
      <c r="R1390" s="16">
        <f>VLOOKUP(A1390,Result!A:E,5,FALSE)</f>
        <v>0</v>
      </c>
      <c r="S1390" s="28">
        <f>P1390+Q1390+R1390</f>
        <v>1.5529999999999999</v>
      </c>
      <c r="T1390" s="32">
        <f t="shared" si="91"/>
        <v>140.39999999999998</v>
      </c>
      <c r="U1390" s="32">
        <f t="shared" si="92"/>
        <v>1009.4499999999999</v>
      </c>
      <c r="V1390" s="33">
        <f t="shared" si="93"/>
        <v>292.5</v>
      </c>
      <c r="W1390" s="34">
        <f t="shared" si="90"/>
        <v>1301.9499999999998</v>
      </c>
      <c r="X1390" s="10"/>
      <c r="Y1390" s="10"/>
      <c r="Z1390" s="10"/>
      <c r="AA1390" s="10"/>
      <c r="AB1390" s="10"/>
      <c r="AC1390" s="10"/>
      <c r="AD1390" s="10"/>
      <c r="AE1390" s="10"/>
      <c r="AF1390" s="10"/>
      <c r="AG1390" s="10"/>
      <c r="AH1390" s="10"/>
      <c r="AI1390" s="10"/>
    </row>
    <row r="1391" spans="1:35" ht="15" customHeight="1" x14ac:dyDescent="0.25">
      <c r="A1391" s="6">
        <v>1147</v>
      </c>
      <c r="B1391" s="11" t="s">
        <v>75</v>
      </c>
      <c r="C1391" s="11" t="s">
        <v>3322</v>
      </c>
      <c r="D1391" s="11" t="s">
        <v>3924</v>
      </c>
      <c r="E1391" s="12">
        <v>21459</v>
      </c>
      <c r="F1391" s="13">
        <v>43958</v>
      </c>
      <c r="G1391" s="12">
        <v>43888</v>
      </c>
      <c r="H1391" s="11" t="s">
        <v>783</v>
      </c>
      <c r="I1391" s="14" t="s">
        <v>3925</v>
      </c>
      <c r="J1391" s="11" t="s">
        <v>3926</v>
      </c>
      <c r="K1391" s="11" t="s">
        <v>82</v>
      </c>
      <c r="L1391" s="14" t="s">
        <v>3927</v>
      </c>
      <c r="M1391" s="11" t="s">
        <v>3928</v>
      </c>
      <c r="N1391" s="15">
        <v>1.48</v>
      </c>
      <c r="O1391" s="15" t="str">
        <f>VLOOKUP(A1391,Result!A:D,2,FALSE)</f>
        <v>No</v>
      </c>
      <c r="P1391" s="15">
        <f>VLOOKUP(A1391,Result!A:D,4,FALSE)</f>
        <v>0.93699999999999994</v>
      </c>
      <c r="Q1391" s="16">
        <f>VLOOKUP(A1391,Result!A:D,3,FALSE)</f>
        <v>0.67500000000000004</v>
      </c>
      <c r="R1391" s="16">
        <f>VLOOKUP(A1391,Result!A:E,5,FALSE)</f>
        <v>0</v>
      </c>
      <c r="S1391" s="28">
        <f>P1391+Q1391+R1391</f>
        <v>1.6120000000000001</v>
      </c>
      <c r="T1391" s="32">
        <f t="shared" si="91"/>
        <v>438.75</v>
      </c>
      <c r="U1391" s="32">
        <f t="shared" si="92"/>
        <v>1047.8</v>
      </c>
      <c r="V1391" s="33">
        <f t="shared" si="93"/>
        <v>292.5</v>
      </c>
      <c r="W1391" s="34">
        <f t="shared" si="90"/>
        <v>1340.3</v>
      </c>
      <c r="X1391" s="10"/>
      <c r="Y1391" s="10"/>
      <c r="Z1391" s="10"/>
      <c r="AA1391" s="10"/>
      <c r="AB1391" s="10"/>
      <c r="AC1391" s="10"/>
      <c r="AD1391" s="10"/>
      <c r="AE1391" s="10"/>
      <c r="AF1391" s="10"/>
      <c r="AG1391" s="10"/>
      <c r="AH1391" s="10"/>
      <c r="AI1391" s="10"/>
    </row>
    <row r="1392" spans="1:35" ht="15" customHeight="1" x14ac:dyDescent="0.25">
      <c r="A1392" s="6">
        <v>1148</v>
      </c>
      <c r="B1392" s="11" t="s">
        <v>75</v>
      </c>
      <c r="C1392" s="11" t="s">
        <v>3322</v>
      </c>
      <c r="D1392" s="11" t="s">
        <v>3929</v>
      </c>
      <c r="E1392" s="12">
        <v>23847</v>
      </c>
      <c r="F1392" s="17">
        <v>44011</v>
      </c>
      <c r="G1392" s="12">
        <v>43859</v>
      </c>
      <c r="H1392" s="11" t="s">
        <v>78</v>
      </c>
      <c r="I1392" s="14" t="s">
        <v>3930</v>
      </c>
      <c r="J1392" s="11" t="s">
        <v>308</v>
      </c>
      <c r="K1392" s="11" t="s">
        <v>82</v>
      </c>
      <c r="L1392" s="14" t="s">
        <v>3931</v>
      </c>
      <c r="M1392" s="11" t="s">
        <v>94</v>
      </c>
      <c r="N1392" s="15">
        <v>0.68</v>
      </c>
      <c r="O1392" s="15" t="str">
        <f>VLOOKUP(A1392,Result!A:D,2,FALSE)</f>
        <v>No</v>
      </c>
      <c r="P1392" s="15">
        <f>VLOOKUP(A1392,Result!A:D,4,FALSE)</f>
        <v>0.68799999999999994</v>
      </c>
      <c r="Q1392" s="16">
        <f>VLOOKUP(A1392,Result!A:D,3,FALSE)</f>
        <v>0.63</v>
      </c>
      <c r="R1392" s="16">
        <f>VLOOKUP(A1392,Result!A:E,5,FALSE)</f>
        <v>0</v>
      </c>
      <c r="S1392" s="28">
        <f>P1392+Q1392+R1392</f>
        <v>1.3180000000000001</v>
      </c>
      <c r="T1392" s="32">
        <f t="shared" si="91"/>
        <v>409.5</v>
      </c>
      <c r="U1392" s="32">
        <f t="shared" si="92"/>
        <v>856.69999999999993</v>
      </c>
      <c r="V1392" s="33">
        <f t="shared" si="93"/>
        <v>292.5</v>
      </c>
      <c r="W1392" s="34">
        <f t="shared" si="90"/>
        <v>1149.1999999999998</v>
      </c>
      <c r="X1392" s="10"/>
      <c r="Y1392" s="10"/>
      <c r="Z1392" s="10"/>
      <c r="AA1392" s="10"/>
      <c r="AB1392" s="10"/>
      <c r="AC1392" s="10"/>
      <c r="AD1392" s="10"/>
      <c r="AE1392" s="10"/>
      <c r="AF1392" s="10"/>
      <c r="AG1392" s="10"/>
      <c r="AH1392" s="10"/>
      <c r="AI1392" s="10"/>
    </row>
    <row r="1393" spans="1:35" ht="15" customHeight="1" x14ac:dyDescent="0.25">
      <c r="A1393" s="6">
        <v>1149</v>
      </c>
      <c r="B1393" s="11" t="s">
        <v>75</v>
      </c>
      <c r="C1393" s="11" t="s">
        <v>3322</v>
      </c>
      <c r="D1393" s="11" t="s">
        <v>3932</v>
      </c>
      <c r="E1393" s="12">
        <v>13150</v>
      </c>
      <c r="F1393" s="17">
        <v>43936</v>
      </c>
      <c r="G1393" s="12">
        <v>43888</v>
      </c>
      <c r="H1393" s="11" t="s">
        <v>783</v>
      </c>
      <c r="I1393" s="14" t="s">
        <v>136</v>
      </c>
      <c r="J1393" s="11" t="s">
        <v>80</v>
      </c>
      <c r="K1393" s="11" t="s">
        <v>82</v>
      </c>
      <c r="L1393" s="14" t="s">
        <v>82</v>
      </c>
      <c r="M1393" s="11" t="s">
        <v>3933</v>
      </c>
      <c r="N1393" s="15">
        <v>0.92</v>
      </c>
      <c r="O1393" s="15" t="str">
        <f>VLOOKUP(A1393,Result!A:D,2,FALSE)</f>
        <v>No</v>
      </c>
      <c r="P1393" s="15">
        <f>VLOOKUP(A1393,Result!A:D,4,FALSE)</f>
        <v>0.106</v>
      </c>
      <c r="Q1393" s="16">
        <f>VLOOKUP(A1393,Result!A:D,3,FALSE)</f>
        <v>0</v>
      </c>
      <c r="R1393" s="16">
        <f>VLOOKUP(A1393,Result!A:E,5,FALSE)</f>
        <v>0</v>
      </c>
      <c r="S1393" s="28">
        <f>P1393+Q1393+R1393</f>
        <v>0.106</v>
      </c>
      <c r="T1393" s="32">
        <f t="shared" si="91"/>
        <v>0</v>
      </c>
      <c r="U1393" s="32">
        <f t="shared" si="92"/>
        <v>68.899999999999991</v>
      </c>
      <c r="V1393" s="33">
        <f t="shared" si="93"/>
        <v>292.5</v>
      </c>
      <c r="W1393" s="34">
        <f t="shared" si="90"/>
        <v>361.4</v>
      </c>
      <c r="X1393" s="10"/>
      <c r="Y1393" s="10"/>
      <c r="Z1393" s="10"/>
      <c r="AA1393" s="10"/>
      <c r="AB1393" s="10"/>
      <c r="AC1393" s="10"/>
      <c r="AD1393" s="10"/>
      <c r="AE1393" s="10"/>
      <c r="AF1393" s="10"/>
      <c r="AG1393" s="10"/>
      <c r="AH1393" s="10"/>
      <c r="AI1393" s="10"/>
    </row>
    <row r="1394" spans="1:35" ht="15" customHeight="1" x14ac:dyDescent="0.25">
      <c r="A1394" s="6">
        <v>1150</v>
      </c>
      <c r="B1394" s="11" t="s">
        <v>75</v>
      </c>
      <c r="C1394" s="11" t="s">
        <v>3322</v>
      </c>
      <c r="D1394" s="11" t="s">
        <v>3934</v>
      </c>
      <c r="E1394" s="12">
        <v>26287</v>
      </c>
      <c r="F1394" s="17">
        <v>43986</v>
      </c>
      <c r="G1394" s="12">
        <v>43888</v>
      </c>
      <c r="H1394" s="11" t="s">
        <v>783</v>
      </c>
      <c r="I1394" s="14" t="s">
        <v>97</v>
      </c>
      <c r="J1394" s="11" t="s">
        <v>97</v>
      </c>
      <c r="K1394" s="11" t="s">
        <v>82</v>
      </c>
      <c r="L1394" s="14" t="s">
        <v>3935</v>
      </c>
      <c r="M1394" s="11" t="s">
        <v>3936</v>
      </c>
      <c r="N1394" s="15">
        <v>0.61</v>
      </c>
      <c r="O1394" s="15" t="str">
        <f>VLOOKUP(A1394,Result!A:D,2,FALSE)</f>
        <v>No</v>
      </c>
      <c r="P1394" s="15">
        <f>VLOOKUP(A1394,Result!A:D,4,FALSE)</f>
        <v>0</v>
      </c>
      <c r="Q1394" s="16">
        <f>VLOOKUP(A1394,Result!A:D,3,FALSE)</f>
        <v>0.26200000000000001</v>
      </c>
      <c r="R1394" s="16">
        <f>VLOOKUP(A1394,Result!A:E,5,FALSE)</f>
        <v>0</v>
      </c>
      <c r="S1394" s="28">
        <f>P1394+Q1394+R1394</f>
        <v>0.26200000000000001</v>
      </c>
      <c r="T1394" s="32">
        <f t="shared" si="91"/>
        <v>170.3</v>
      </c>
      <c r="U1394" s="32">
        <f t="shared" si="92"/>
        <v>170.3</v>
      </c>
      <c r="V1394" s="33">
        <f t="shared" si="93"/>
        <v>292.5</v>
      </c>
      <c r="W1394" s="34">
        <f t="shared" si="90"/>
        <v>462.8</v>
      </c>
      <c r="X1394" s="10"/>
      <c r="Y1394" s="10"/>
      <c r="Z1394" s="10"/>
      <c r="AA1394" s="10"/>
      <c r="AB1394" s="10"/>
      <c r="AC1394" s="10"/>
      <c r="AD1394" s="10"/>
      <c r="AE1394" s="10"/>
      <c r="AF1394" s="10"/>
      <c r="AG1394" s="10"/>
      <c r="AH1394" s="10"/>
      <c r="AI1394" s="10"/>
    </row>
    <row r="1395" spans="1:35" ht="15" customHeight="1" x14ac:dyDescent="0.25">
      <c r="A1395" s="6">
        <v>1151</v>
      </c>
      <c r="B1395" s="11" t="s">
        <v>75</v>
      </c>
      <c r="C1395" s="11" t="s">
        <v>3365</v>
      </c>
      <c r="D1395" s="11" t="s">
        <v>3937</v>
      </c>
      <c r="E1395" s="12">
        <v>25636</v>
      </c>
      <c r="F1395" s="23"/>
      <c r="G1395" s="12">
        <v>43886</v>
      </c>
      <c r="H1395" s="11" t="s">
        <v>783</v>
      </c>
      <c r="I1395" s="14" t="s">
        <v>2536</v>
      </c>
      <c r="J1395" s="11" t="s">
        <v>3538</v>
      </c>
      <c r="K1395" s="11" t="s">
        <v>82</v>
      </c>
      <c r="L1395" s="14" t="s">
        <v>3938</v>
      </c>
      <c r="M1395" s="11" t="s">
        <v>3939</v>
      </c>
      <c r="N1395" s="15">
        <v>0.65</v>
      </c>
      <c r="O1395" s="15" t="str">
        <f>VLOOKUP(A1395,Result!A:D,2,FALSE)</f>
        <v>No</v>
      </c>
      <c r="P1395" s="15">
        <f>VLOOKUP(A1395,Result!A:D,4,FALSE)</f>
        <v>0.27700000000000002</v>
      </c>
      <c r="Q1395" s="16">
        <f>VLOOKUP(A1395,Result!A:D,3,FALSE)</f>
        <v>1.0580000000000001</v>
      </c>
      <c r="R1395" s="16">
        <f>VLOOKUP(A1395,Result!A:E,5,FALSE)</f>
        <v>0</v>
      </c>
      <c r="S1395" s="28">
        <f>P1395+Q1395+R1395</f>
        <v>1.335</v>
      </c>
      <c r="T1395" s="32">
        <f t="shared" si="91"/>
        <v>687.7</v>
      </c>
      <c r="U1395" s="32">
        <f t="shared" si="92"/>
        <v>867.74999999999989</v>
      </c>
      <c r="V1395" s="33">
        <f t="shared" si="93"/>
        <v>292.5</v>
      </c>
      <c r="W1395" s="34">
        <f t="shared" si="90"/>
        <v>1160.25</v>
      </c>
      <c r="X1395" s="10"/>
      <c r="Y1395" s="10"/>
      <c r="Z1395" s="10"/>
      <c r="AA1395" s="10"/>
      <c r="AB1395" s="10"/>
      <c r="AC1395" s="10"/>
      <c r="AD1395" s="10"/>
      <c r="AE1395" s="10"/>
      <c r="AF1395" s="10"/>
      <c r="AG1395" s="10"/>
      <c r="AH1395" s="10"/>
      <c r="AI1395" s="10"/>
    </row>
    <row r="1396" spans="1:35" ht="15" customHeight="1" x14ac:dyDescent="0.25">
      <c r="A1396" s="6">
        <v>1152</v>
      </c>
      <c r="B1396" s="11" t="s">
        <v>75</v>
      </c>
      <c r="C1396" s="11" t="s">
        <v>3322</v>
      </c>
      <c r="D1396" s="11" t="s">
        <v>3940</v>
      </c>
      <c r="E1396" s="12">
        <v>17115</v>
      </c>
      <c r="F1396" s="17">
        <v>44013</v>
      </c>
      <c r="G1396" s="12">
        <v>43888</v>
      </c>
      <c r="H1396" s="11" t="s">
        <v>783</v>
      </c>
      <c r="I1396" s="14" t="s">
        <v>3941</v>
      </c>
      <c r="J1396" s="11" t="s">
        <v>3942</v>
      </c>
      <c r="K1396" s="11" t="s">
        <v>82</v>
      </c>
      <c r="L1396" s="14" t="s">
        <v>3943</v>
      </c>
      <c r="M1396" s="11" t="s">
        <v>3944</v>
      </c>
      <c r="N1396" s="15">
        <v>1.81</v>
      </c>
      <c r="O1396" s="15" t="str">
        <f>VLOOKUP(A1396,Result!A:D,2,FALSE)</f>
        <v>No</v>
      </c>
      <c r="P1396" s="15">
        <f>VLOOKUP(A1396,Result!A:D,4,FALSE)</f>
        <v>1.8540000000000001</v>
      </c>
      <c r="Q1396" s="16">
        <f>VLOOKUP(A1396,Result!A:D,3,FALSE)</f>
        <v>0.61199999999999999</v>
      </c>
      <c r="R1396" s="16">
        <f>VLOOKUP(A1396,Result!A:E,5,FALSE)</f>
        <v>0</v>
      </c>
      <c r="S1396" s="28">
        <f>P1396+Q1396+R1396</f>
        <v>2.4660000000000002</v>
      </c>
      <c r="T1396" s="32">
        <f t="shared" si="91"/>
        <v>397.8</v>
      </c>
      <c r="U1396" s="32">
        <f t="shared" si="92"/>
        <v>1602.9</v>
      </c>
      <c r="V1396" s="33">
        <f t="shared" si="93"/>
        <v>292.5</v>
      </c>
      <c r="W1396" s="34">
        <f t="shared" si="90"/>
        <v>1895.4</v>
      </c>
      <c r="X1396" s="10"/>
      <c r="Y1396" s="10"/>
      <c r="Z1396" s="10"/>
      <c r="AA1396" s="10"/>
      <c r="AB1396" s="10"/>
      <c r="AC1396" s="10"/>
      <c r="AD1396" s="10"/>
      <c r="AE1396" s="10"/>
      <c r="AF1396" s="10"/>
      <c r="AG1396" s="10"/>
      <c r="AH1396" s="10"/>
      <c r="AI1396" s="10"/>
    </row>
    <row r="1397" spans="1:35" ht="15" customHeight="1" x14ac:dyDescent="0.25">
      <c r="A1397" s="6">
        <v>1153</v>
      </c>
      <c r="B1397" s="11" t="s">
        <v>75</v>
      </c>
      <c r="C1397" s="11" t="s">
        <v>3322</v>
      </c>
      <c r="D1397" s="11" t="s">
        <v>3945</v>
      </c>
      <c r="E1397" s="12">
        <v>19201</v>
      </c>
      <c r="F1397" s="17">
        <v>43977</v>
      </c>
      <c r="G1397" s="12">
        <v>43886</v>
      </c>
      <c r="H1397" s="11" t="s">
        <v>783</v>
      </c>
      <c r="I1397" s="14" t="s">
        <v>3946</v>
      </c>
      <c r="J1397" s="11" t="s">
        <v>2042</v>
      </c>
      <c r="K1397" s="11" t="s">
        <v>82</v>
      </c>
      <c r="L1397" s="14" t="s">
        <v>3947</v>
      </c>
      <c r="M1397" s="11" t="s">
        <v>3948</v>
      </c>
      <c r="N1397" s="15">
        <v>1.34</v>
      </c>
      <c r="O1397" s="15" t="str">
        <f>VLOOKUP(A1397,Result!A:D,2,FALSE)</f>
        <v>Yes</v>
      </c>
      <c r="P1397" s="15">
        <f>VLOOKUP(A1397,Result!A:D,4,FALSE)</f>
        <v>0.56899999999999995</v>
      </c>
      <c r="Q1397" s="16">
        <f>VLOOKUP(A1397,Result!A:D,3,FALSE)</f>
        <v>0.33</v>
      </c>
      <c r="R1397" s="16">
        <f>VLOOKUP(A1397,Result!A:E,5,FALSE)</f>
        <v>0</v>
      </c>
      <c r="S1397" s="28">
        <f>P1397+Q1397+R1397</f>
        <v>0.89900000000000002</v>
      </c>
      <c r="T1397" s="32">
        <f t="shared" si="91"/>
        <v>214.49999999999997</v>
      </c>
      <c r="U1397" s="32">
        <f t="shared" si="92"/>
        <v>584.35</v>
      </c>
      <c r="V1397" s="33">
        <f t="shared" si="93"/>
        <v>292.5</v>
      </c>
      <c r="W1397" s="34">
        <f t="shared" si="90"/>
        <v>876.85</v>
      </c>
      <c r="X1397" s="10"/>
      <c r="Y1397" s="10"/>
      <c r="Z1397" s="10"/>
      <c r="AA1397" s="10"/>
      <c r="AB1397" s="10"/>
      <c r="AC1397" s="10"/>
      <c r="AD1397" s="10"/>
      <c r="AE1397" s="10"/>
      <c r="AF1397" s="10"/>
      <c r="AG1397" s="10"/>
      <c r="AH1397" s="10"/>
      <c r="AI1397" s="10"/>
    </row>
    <row r="1398" spans="1:35" ht="15" customHeight="1" x14ac:dyDescent="0.25">
      <c r="A1398" s="6">
        <v>1154</v>
      </c>
      <c r="B1398" s="11" t="s">
        <v>75</v>
      </c>
      <c r="C1398" s="11" t="s">
        <v>3322</v>
      </c>
      <c r="D1398" s="11" t="s">
        <v>3949</v>
      </c>
      <c r="E1398" s="12">
        <v>14079</v>
      </c>
      <c r="F1398" s="13">
        <v>43962</v>
      </c>
      <c r="G1398" s="12">
        <v>43888</v>
      </c>
      <c r="H1398" s="11" t="s">
        <v>783</v>
      </c>
      <c r="I1398" s="14" t="s">
        <v>3950</v>
      </c>
      <c r="J1398" s="11" t="s">
        <v>3951</v>
      </c>
      <c r="K1398" s="11" t="s">
        <v>82</v>
      </c>
      <c r="L1398" s="14" t="s">
        <v>3952</v>
      </c>
      <c r="M1398" s="11" t="s">
        <v>94</v>
      </c>
      <c r="N1398" s="15">
        <v>0.48</v>
      </c>
      <c r="O1398" s="15" t="str">
        <f>VLOOKUP(A1398,Result!A:D,2,FALSE)</f>
        <v>No</v>
      </c>
      <c r="P1398" s="15">
        <f>VLOOKUP(A1398,Result!A:D,4,FALSE)</f>
        <v>0.373</v>
      </c>
      <c r="Q1398" s="16">
        <f>VLOOKUP(A1398,Result!A:D,3,FALSE)</f>
        <v>0</v>
      </c>
      <c r="R1398" s="16">
        <f>VLOOKUP(A1398,Result!A:E,5,FALSE)</f>
        <v>0</v>
      </c>
      <c r="S1398" s="28">
        <f>P1398+Q1398+R1398</f>
        <v>0.373</v>
      </c>
      <c r="T1398" s="32">
        <f t="shared" si="91"/>
        <v>0</v>
      </c>
      <c r="U1398" s="32">
        <f t="shared" si="92"/>
        <v>242.45</v>
      </c>
      <c r="V1398" s="33">
        <f t="shared" si="93"/>
        <v>292.5</v>
      </c>
      <c r="W1398" s="34">
        <f t="shared" si="90"/>
        <v>534.95000000000005</v>
      </c>
      <c r="X1398" s="10"/>
      <c r="Y1398" s="10"/>
      <c r="Z1398" s="10"/>
      <c r="AA1398" s="10"/>
      <c r="AB1398" s="10"/>
      <c r="AC1398" s="10"/>
      <c r="AD1398" s="10"/>
      <c r="AE1398" s="10"/>
      <c r="AF1398" s="10"/>
      <c r="AG1398" s="10"/>
      <c r="AH1398" s="10"/>
      <c r="AI1398" s="10"/>
    </row>
    <row r="1399" spans="1:35" ht="15" customHeight="1" x14ac:dyDescent="0.25">
      <c r="A1399" s="6">
        <v>1155</v>
      </c>
      <c r="B1399" s="11" t="s">
        <v>75</v>
      </c>
      <c r="C1399" s="11" t="s">
        <v>3322</v>
      </c>
      <c r="D1399" s="11" t="s">
        <v>3953</v>
      </c>
      <c r="E1399" s="12">
        <v>15706</v>
      </c>
      <c r="F1399" s="19"/>
      <c r="G1399" s="12">
        <v>43888</v>
      </c>
      <c r="H1399" s="11" t="s">
        <v>783</v>
      </c>
      <c r="I1399" s="14" t="s">
        <v>3954</v>
      </c>
      <c r="J1399" s="11" t="s">
        <v>3955</v>
      </c>
      <c r="K1399" s="11" t="s">
        <v>82</v>
      </c>
      <c r="L1399" s="14" t="s">
        <v>3956</v>
      </c>
      <c r="M1399" s="11" t="s">
        <v>3957</v>
      </c>
      <c r="N1399" s="15">
        <v>3.38</v>
      </c>
      <c r="O1399" s="15" t="str">
        <f>VLOOKUP(A1399,Result!A:D,2,FALSE)</f>
        <v>No</v>
      </c>
      <c r="P1399" s="15">
        <f>VLOOKUP(A1399,Result!A:D,4,FALSE)</f>
        <v>1.9350000000000001</v>
      </c>
      <c r="Q1399" s="16">
        <f>VLOOKUP(A1399,Result!A:D,3,FALSE)</f>
        <v>0.67300000000000004</v>
      </c>
      <c r="R1399" s="16">
        <f>VLOOKUP(A1399,Result!A:E,5,FALSE)</f>
        <v>0</v>
      </c>
      <c r="S1399" s="28">
        <f>P1399+Q1399+R1399</f>
        <v>2.6080000000000001</v>
      </c>
      <c r="T1399" s="32">
        <f t="shared" si="91"/>
        <v>437.45000000000005</v>
      </c>
      <c r="U1399" s="32">
        <f t="shared" si="92"/>
        <v>1695.2</v>
      </c>
      <c r="V1399" s="33">
        <f t="shared" si="93"/>
        <v>292.5</v>
      </c>
      <c r="W1399" s="34">
        <f t="shared" si="90"/>
        <v>1987.7</v>
      </c>
      <c r="X1399" s="10"/>
      <c r="Y1399" s="10"/>
      <c r="Z1399" s="10"/>
      <c r="AA1399" s="10"/>
      <c r="AB1399" s="10"/>
      <c r="AC1399" s="10"/>
      <c r="AD1399" s="10"/>
      <c r="AE1399" s="10"/>
      <c r="AF1399" s="10"/>
      <c r="AG1399" s="10"/>
      <c r="AH1399" s="10"/>
      <c r="AI1399" s="10"/>
    </row>
    <row r="1400" spans="1:35" ht="15" customHeight="1" x14ac:dyDescent="0.25">
      <c r="A1400" s="6">
        <v>1156</v>
      </c>
      <c r="B1400" s="11" t="s">
        <v>75</v>
      </c>
      <c r="C1400" s="11" t="s">
        <v>3322</v>
      </c>
      <c r="D1400" s="11" t="s">
        <v>3958</v>
      </c>
      <c r="E1400" s="12">
        <v>16510</v>
      </c>
      <c r="F1400" s="13">
        <v>43994</v>
      </c>
      <c r="G1400" s="12">
        <v>43888</v>
      </c>
      <c r="H1400" s="11" t="s">
        <v>783</v>
      </c>
      <c r="I1400" s="14" t="s">
        <v>3959</v>
      </c>
      <c r="J1400" s="11" t="s">
        <v>3960</v>
      </c>
      <c r="K1400" s="11" t="s">
        <v>82</v>
      </c>
      <c r="L1400" s="14" t="s">
        <v>3961</v>
      </c>
      <c r="M1400" s="11" t="s">
        <v>650</v>
      </c>
      <c r="N1400" s="15">
        <v>1.32</v>
      </c>
      <c r="O1400" s="15" t="str">
        <f>VLOOKUP(A1400,Result!A:D,2,FALSE)</f>
        <v>No</v>
      </c>
      <c r="P1400" s="15">
        <f>VLOOKUP(A1400,Result!A:D,4,FALSE)</f>
        <v>2.081</v>
      </c>
      <c r="Q1400" s="16">
        <f>VLOOKUP(A1400,Result!A:D,3,FALSE)</f>
        <v>0.36799999999999999</v>
      </c>
      <c r="R1400" s="16">
        <f>VLOOKUP(A1400,Result!A:E,5,FALSE)</f>
        <v>0</v>
      </c>
      <c r="S1400" s="28">
        <f>P1400+Q1400+R1400</f>
        <v>2.4489999999999998</v>
      </c>
      <c r="T1400" s="32">
        <f t="shared" si="91"/>
        <v>239.19999999999996</v>
      </c>
      <c r="U1400" s="32">
        <f t="shared" si="92"/>
        <v>1591.85</v>
      </c>
      <c r="V1400" s="33">
        <f t="shared" si="93"/>
        <v>292.5</v>
      </c>
      <c r="W1400" s="34">
        <f t="shared" si="90"/>
        <v>1884.35</v>
      </c>
      <c r="X1400" s="10"/>
      <c r="Y1400" s="10"/>
      <c r="Z1400" s="10"/>
      <c r="AA1400" s="10"/>
      <c r="AB1400" s="10"/>
      <c r="AC1400" s="10"/>
      <c r="AD1400" s="10"/>
      <c r="AE1400" s="10"/>
      <c r="AF1400" s="10"/>
      <c r="AG1400" s="10"/>
      <c r="AH1400" s="10"/>
      <c r="AI1400" s="10"/>
    </row>
    <row r="1401" spans="1:35" ht="15" customHeight="1" x14ac:dyDescent="0.25">
      <c r="A1401" s="6">
        <v>1157</v>
      </c>
      <c r="B1401" s="11" t="s">
        <v>75</v>
      </c>
      <c r="C1401" s="11" t="s">
        <v>3365</v>
      </c>
      <c r="D1401" s="11" t="s">
        <v>3962</v>
      </c>
      <c r="E1401" s="12">
        <v>15666</v>
      </c>
      <c r="F1401" s="17">
        <v>43944</v>
      </c>
      <c r="G1401" s="12">
        <v>43888</v>
      </c>
      <c r="H1401" s="11" t="s">
        <v>783</v>
      </c>
      <c r="I1401" s="14" t="s">
        <v>446</v>
      </c>
      <c r="J1401" s="11" t="s">
        <v>316</v>
      </c>
      <c r="K1401" s="11" t="s">
        <v>82</v>
      </c>
      <c r="L1401" s="14" t="s">
        <v>3963</v>
      </c>
      <c r="M1401" s="11" t="s">
        <v>650</v>
      </c>
      <c r="N1401" s="15">
        <v>0.96</v>
      </c>
      <c r="O1401" s="15" t="str">
        <f>VLOOKUP(A1401,Result!A:D,2,FALSE)</f>
        <v>No</v>
      </c>
      <c r="P1401" s="15">
        <f>VLOOKUP(A1401,Result!A:D,4,FALSE)</f>
        <v>0.30499999999999999</v>
      </c>
      <c r="Q1401" s="16">
        <f>VLOOKUP(A1401,Result!A:D,3,FALSE)</f>
        <v>0.33500000000000002</v>
      </c>
      <c r="R1401" s="16">
        <f>VLOOKUP(A1401,Result!A:E,5,FALSE)</f>
        <v>0</v>
      </c>
      <c r="S1401" s="28">
        <f>P1401+Q1401+R1401</f>
        <v>0.64</v>
      </c>
      <c r="T1401" s="32">
        <f t="shared" si="91"/>
        <v>217.75</v>
      </c>
      <c r="U1401" s="32">
        <f t="shared" si="92"/>
        <v>416</v>
      </c>
      <c r="V1401" s="33">
        <f t="shared" si="93"/>
        <v>292.5</v>
      </c>
      <c r="W1401" s="34">
        <f t="shared" si="90"/>
        <v>708.5</v>
      </c>
      <c r="X1401" s="10"/>
      <c r="Y1401" s="10"/>
      <c r="Z1401" s="10"/>
      <c r="AA1401" s="10"/>
      <c r="AB1401" s="10"/>
      <c r="AC1401" s="10"/>
      <c r="AD1401" s="10"/>
      <c r="AE1401" s="10"/>
      <c r="AF1401" s="10"/>
      <c r="AG1401" s="10"/>
      <c r="AH1401" s="10"/>
      <c r="AI1401" s="10"/>
    </row>
    <row r="1402" spans="1:35" ht="15" customHeight="1" x14ac:dyDescent="0.25">
      <c r="A1402" s="6">
        <v>1158</v>
      </c>
      <c r="B1402" s="11" t="s">
        <v>75</v>
      </c>
      <c r="C1402" s="11" t="s">
        <v>3365</v>
      </c>
      <c r="D1402" s="11" t="s">
        <v>3964</v>
      </c>
      <c r="E1402" s="12">
        <v>18715</v>
      </c>
      <c r="F1402" s="17">
        <v>44006</v>
      </c>
      <c r="G1402" s="12">
        <v>43873</v>
      </c>
      <c r="H1402" s="11" t="s">
        <v>114</v>
      </c>
      <c r="I1402" s="14" t="s">
        <v>3965</v>
      </c>
      <c r="J1402" s="11" t="s">
        <v>3966</v>
      </c>
      <c r="K1402" s="11" t="s">
        <v>82</v>
      </c>
      <c r="L1402" s="14" t="s">
        <v>82</v>
      </c>
      <c r="M1402" s="11" t="s">
        <v>3967</v>
      </c>
      <c r="N1402" s="15">
        <v>0.82</v>
      </c>
      <c r="O1402" s="15" t="str">
        <f>VLOOKUP(A1402,Result!A:D,2,FALSE)</f>
        <v>No</v>
      </c>
      <c r="P1402" s="15">
        <f>VLOOKUP(A1402,Result!A:D,4,FALSE)</f>
        <v>0.61499999999999999</v>
      </c>
      <c r="Q1402" s="16">
        <f>VLOOKUP(A1402,Result!A:D,3,FALSE)</f>
        <v>0</v>
      </c>
      <c r="R1402" s="16">
        <f>VLOOKUP(A1402,Result!A:E,5,FALSE)</f>
        <v>0</v>
      </c>
      <c r="S1402" s="28">
        <f>P1402+Q1402+R1402</f>
        <v>0.61499999999999999</v>
      </c>
      <c r="T1402" s="32">
        <f t="shared" si="91"/>
        <v>0</v>
      </c>
      <c r="U1402" s="32">
        <f t="shared" si="92"/>
        <v>399.75</v>
      </c>
      <c r="V1402" s="33">
        <f t="shared" si="93"/>
        <v>292.5</v>
      </c>
      <c r="W1402" s="34">
        <f t="shared" si="90"/>
        <v>692.25</v>
      </c>
      <c r="X1402" s="10"/>
      <c r="Y1402" s="10"/>
      <c r="Z1402" s="10"/>
      <c r="AA1402" s="10"/>
      <c r="AB1402" s="10"/>
      <c r="AC1402" s="10"/>
      <c r="AD1402" s="10"/>
      <c r="AE1402" s="10"/>
      <c r="AF1402" s="10"/>
      <c r="AG1402" s="10"/>
      <c r="AH1402" s="10"/>
      <c r="AI1402" s="10"/>
    </row>
    <row r="1403" spans="1:35" ht="15" customHeight="1" x14ac:dyDescent="0.25">
      <c r="A1403" s="6">
        <v>1159</v>
      </c>
      <c r="B1403" s="11" t="s">
        <v>75</v>
      </c>
      <c r="C1403" s="11" t="s">
        <v>3322</v>
      </c>
      <c r="D1403" s="11" t="s">
        <v>3968</v>
      </c>
      <c r="E1403" s="12">
        <v>17856</v>
      </c>
      <c r="F1403" s="17">
        <v>43969</v>
      </c>
      <c r="G1403" s="12">
        <v>43915</v>
      </c>
      <c r="H1403" s="11" t="s">
        <v>134</v>
      </c>
      <c r="I1403" s="14" t="s">
        <v>1932</v>
      </c>
      <c r="J1403" s="11" t="s">
        <v>80</v>
      </c>
      <c r="K1403" s="11" t="s">
        <v>82</v>
      </c>
      <c r="L1403" s="14" t="s">
        <v>82</v>
      </c>
      <c r="M1403" s="11" t="s">
        <v>3969</v>
      </c>
      <c r="N1403" s="15">
        <v>2.0699999999999998</v>
      </c>
      <c r="O1403" s="15" t="str">
        <f>VLOOKUP(A1403,Result!A:D,2,FALSE)</f>
        <v>No</v>
      </c>
      <c r="P1403" s="15">
        <f>VLOOKUP(A1403,Result!A:D,4,FALSE)</f>
        <v>0.68300000000000005</v>
      </c>
      <c r="Q1403" s="16">
        <f>VLOOKUP(A1403,Result!A:D,3,FALSE)</f>
        <v>0</v>
      </c>
      <c r="R1403" s="16">
        <f>VLOOKUP(A1403,Result!A:E,5,FALSE)</f>
        <v>0</v>
      </c>
      <c r="S1403" s="28">
        <f>P1403+Q1403+R1403</f>
        <v>0.68300000000000005</v>
      </c>
      <c r="T1403" s="32">
        <f t="shared" si="91"/>
        <v>0</v>
      </c>
      <c r="U1403" s="32">
        <f t="shared" si="92"/>
        <v>443.95</v>
      </c>
      <c r="V1403" s="33">
        <f t="shared" si="93"/>
        <v>292.5</v>
      </c>
      <c r="W1403" s="34">
        <f t="shared" si="90"/>
        <v>736.45</v>
      </c>
      <c r="X1403" s="10"/>
      <c r="Y1403" s="10"/>
      <c r="Z1403" s="10"/>
      <c r="AA1403" s="10"/>
      <c r="AB1403" s="10"/>
      <c r="AC1403" s="10"/>
      <c r="AD1403" s="10"/>
      <c r="AE1403" s="10"/>
      <c r="AF1403" s="10"/>
      <c r="AG1403" s="10"/>
      <c r="AH1403" s="10"/>
      <c r="AI1403" s="10"/>
    </row>
    <row r="1404" spans="1:35" ht="15" customHeight="1" x14ac:dyDescent="0.25">
      <c r="A1404" s="6">
        <v>1160</v>
      </c>
      <c r="B1404" s="11" t="s">
        <v>75</v>
      </c>
      <c r="C1404" s="11" t="s">
        <v>3322</v>
      </c>
      <c r="D1404" s="11" t="s">
        <v>3970</v>
      </c>
      <c r="E1404" s="12">
        <v>14720</v>
      </c>
      <c r="F1404" s="17">
        <v>43949</v>
      </c>
      <c r="G1404" s="12">
        <v>43867</v>
      </c>
      <c r="H1404" s="11" t="s">
        <v>114</v>
      </c>
      <c r="I1404" s="14" t="s">
        <v>3971</v>
      </c>
      <c r="J1404" s="11" t="s">
        <v>97</v>
      </c>
      <c r="K1404" s="11" t="s">
        <v>796</v>
      </c>
      <c r="L1404" s="14" t="s">
        <v>3972</v>
      </c>
      <c r="M1404" s="11" t="s">
        <v>3973</v>
      </c>
      <c r="N1404" s="15">
        <v>3.56</v>
      </c>
      <c r="O1404" s="15" t="str">
        <f>VLOOKUP(A1404,Result!A:D,2,FALSE)</f>
        <v>No</v>
      </c>
      <c r="P1404" s="15">
        <f>VLOOKUP(A1404,Result!A:D,4,FALSE)</f>
        <v>0.31</v>
      </c>
      <c r="Q1404" s="16">
        <f>VLOOKUP(A1404,Result!A:D,3,FALSE)</f>
        <v>1.5649999999999999</v>
      </c>
      <c r="R1404" s="16">
        <f>VLOOKUP(A1404,Result!A:E,5,FALSE)</f>
        <v>0.35399999999999998</v>
      </c>
      <c r="S1404" s="28">
        <f>P1404+Q1404+R1404</f>
        <v>2.2290000000000001</v>
      </c>
      <c r="T1404" s="32">
        <f t="shared" si="91"/>
        <v>1247.3499999999999</v>
      </c>
      <c r="U1404" s="32">
        <f t="shared" si="92"/>
        <v>1448.8500000000001</v>
      </c>
      <c r="V1404" s="33">
        <f t="shared" si="93"/>
        <v>292.5</v>
      </c>
      <c r="W1404" s="34">
        <f t="shared" si="90"/>
        <v>1741.3500000000001</v>
      </c>
      <c r="X1404" s="10"/>
      <c r="Y1404" s="10"/>
      <c r="Z1404" s="10"/>
      <c r="AA1404" s="10"/>
      <c r="AB1404" s="10"/>
      <c r="AC1404" s="10"/>
      <c r="AD1404" s="10"/>
      <c r="AE1404" s="10"/>
      <c r="AF1404" s="10"/>
      <c r="AG1404" s="10"/>
      <c r="AH1404" s="10"/>
      <c r="AI1404" s="10"/>
    </row>
    <row r="1405" spans="1:35" ht="15" customHeight="1" x14ac:dyDescent="0.25">
      <c r="A1405" s="6">
        <v>1161</v>
      </c>
      <c r="B1405" s="11" t="s">
        <v>75</v>
      </c>
      <c r="C1405" s="11" t="s">
        <v>3322</v>
      </c>
      <c r="D1405" s="11" t="s">
        <v>3974</v>
      </c>
      <c r="E1405" s="12">
        <v>17337</v>
      </c>
      <c r="F1405" s="17">
        <v>43936</v>
      </c>
      <c r="G1405" s="12">
        <v>43888</v>
      </c>
      <c r="H1405" s="11" t="s">
        <v>783</v>
      </c>
      <c r="I1405" s="14" t="s">
        <v>3583</v>
      </c>
      <c r="J1405" s="11" t="s">
        <v>3584</v>
      </c>
      <c r="K1405" s="11" t="s">
        <v>82</v>
      </c>
      <c r="L1405" s="14" t="s">
        <v>82</v>
      </c>
      <c r="M1405" s="11" t="s">
        <v>650</v>
      </c>
      <c r="N1405" s="15">
        <v>0.64</v>
      </c>
      <c r="O1405" s="15" t="str">
        <f>VLOOKUP(A1405,Result!A:D,2,FALSE)</f>
        <v>No</v>
      </c>
      <c r="P1405" s="15">
        <f>VLOOKUP(A1405,Result!A:D,4,FALSE)</f>
        <v>0.35299999999999998</v>
      </c>
      <c r="Q1405" s="16">
        <f>VLOOKUP(A1405,Result!A:D,3,FALSE)</f>
        <v>0</v>
      </c>
      <c r="R1405" s="16">
        <f>VLOOKUP(A1405,Result!A:E,5,FALSE)</f>
        <v>0</v>
      </c>
      <c r="S1405" s="28">
        <f>P1405+Q1405+R1405</f>
        <v>0.35299999999999998</v>
      </c>
      <c r="T1405" s="32">
        <f t="shared" si="91"/>
        <v>0</v>
      </c>
      <c r="U1405" s="32">
        <f t="shared" si="92"/>
        <v>229.45</v>
      </c>
      <c r="V1405" s="33">
        <f t="shared" si="93"/>
        <v>292.5</v>
      </c>
      <c r="W1405" s="34">
        <f t="shared" si="90"/>
        <v>521.95000000000005</v>
      </c>
      <c r="X1405" s="10"/>
      <c r="Y1405" s="10"/>
      <c r="Z1405" s="10"/>
      <c r="AA1405" s="10"/>
      <c r="AB1405" s="10"/>
      <c r="AC1405" s="10"/>
      <c r="AD1405" s="10"/>
      <c r="AE1405" s="10"/>
      <c r="AF1405" s="10"/>
      <c r="AG1405" s="10"/>
      <c r="AH1405" s="10"/>
      <c r="AI1405" s="10"/>
    </row>
    <row r="1406" spans="1:35" ht="15" customHeight="1" x14ac:dyDescent="0.25">
      <c r="A1406" s="6">
        <v>1162</v>
      </c>
      <c r="B1406" s="11" t="s">
        <v>75</v>
      </c>
      <c r="C1406" s="11" t="s">
        <v>3322</v>
      </c>
      <c r="D1406" s="11" t="s">
        <v>3975</v>
      </c>
      <c r="E1406" s="12">
        <v>15508</v>
      </c>
      <c r="F1406" s="17">
        <v>43943</v>
      </c>
      <c r="G1406" s="12">
        <v>43888</v>
      </c>
      <c r="H1406" s="11" t="s">
        <v>783</v>
      </c>
      <c r="I1406" s="14" t="s">
        <v>3976</v>
      </c>
      <c r="J1406" s="11" t="s">
        <v>3977</v>
      </c>
      <c r="K1406" s="11" t="s">
        <v>82</v>
      </c>
      <c r="L1406" s="14" t="s">
        <v>3978</v>
      </c>
      <c r="M1406" s="11" t="s">
        <v>3979</v>
      </c>
      <c r="N1406" s="15">
        <v>1.3</v>
      </c>
      <c r="O1406" s="15" t="str">
        <f>VLOOKUP(A1406,Result!A:D,2,FALSE)</f>
        <v>Yes</v>
      </c>
      <c r="P1406" s="15">
        <f>VLOOKUP(A1406,Result!A:D,4,FALSE)</f>
        <v>0.90800000000000003</v>
      </c>
      <c r="Q1406" s="16">
        <f>VLOOKUP(A1406,Result!A:D,3,FALSE)</f>
        <v>0.44800000000000001</v>
      </c>
      <c r="R1406" s="16">
        <f>VLOOKUP(A1406,Result!A:E,5,FALSE)</f>
        <v>0</v>
      </c>
      <c r="S1406" s="28">
        <f>P1406+Q1406+R1406</f>
        <v>1.3560000000000001</v>
      </c>
      <c r="T1406" s="32">
        <f t="shared" si="91"/>
        <v>291.2</v>
      </c>
      <c r="U1406" s="32">
        <f t="shared" si="92"/>
        <v>881.4</v>
      </c>
      <c r="V1406" s="33">
        <f t="shared" si="93"/>
        <v>292.5</v>
      </c>
      <c r="W1406" s="34">
        <f t="shared" si="90"/>
        <v>1173.9000000000001</v>
      </c>
      <c r="X1406" s="10"/>
      <c r="Y1406" s="10"/>
      <c r="Z1406" s="10"/>
      <c r="AA1406" s="10"/>
      <c r="AB1406" s="10"/>
      <c r="AC1406" s="10"/>
      <c r="AD1406" s="10"/>
      <c r="AE1406" s="10"/>
      <c r="AF1406" s="10"/>
      <c r="AG1406" s="10"/>
      <c r="AH1406" s="10"/>
      <c r="AI1406" s="10"/>
    </row>
    <row r="1407" spans="1:35" ht="15" customHeight="1" x14ac:dyDescent="0.25">
      <c r="A1407" s="6">
        <v>1163</v>
      </c>
      <c r="B1407" s="11" t="s">
        <v>75</v>
      </c>
      <c r="C1407" s="11" t="s">
        <v>3322</v>
      </c>
      <c r="D1407" s="11" t="s">
        <v>3980</v>
      </c>
      <c r="E1407" s="12">
        <v>22524</v>
      </c>
      <c r="F1407" s="17">
        <v>43941</v>
      </c>
      <c r="G1407" s="12">
        <v>43848</v>
      </c>
      <c r="H1407" s="11" t="s">
        <v>78</v>
      </c>
      <c r="I1407" s="14" t="s">
        <v>3981</v>
      </c>
      <c r="J1407" s="11" t="s">
        <v>3982</v>
      </c>
      <c r="K1407" s="11" t="s">
        <v>82</v>
      </c>
      <c r="L1407" s="14" t="s">
        <v>3983</v>
      </c>
      <c r="M1407" s="11" t="s">
        <v>3984</v>
      </c>
      <c r="N1407" s="15">
        <v>0.99</v>
      </c>
      <c r="O1407" s="15" t="str">
        <f>VLOOKUP(A1407,Result!A:D,2,FALSE)</f>
        <v>No</v>
      </c>
      <c r="P1407" s="15">
        <f>VLOOKUP(A1407,Result!A:D,4,FALSE)</f>
        <v>0.77600000000000002</v>
      </c>
      <c r="Q1407" s="16">
        <f>VLOOKUP(A1407,Result!A:D,3,FALSE)</f>
        <v>1.1359999999999999</v>
      </c>
      <c r="R1407" s="16">
        <f>VLOOKUP(A1407,Result!A:E,5,FALSE)</f>
        <v>0</v>
      </c>
      <c r="S1407" s="28">
        <f>P1407+Q1407+R1407</f>
        <v>1.9119999999999999</v>
      </c>
      <c r="T1407" s="32">
        <f t="shared" si="91"/>
        <v>738.39999999999986</v>
      </c>
      <c r="U1407" s="32">
        <f t="shared" si="92"/>
        <v>1242.8</v>
      </c>
      <c r="V1407" s="33">
        <f t="shared" si="93"/>
        <v>292.5</v>
      </c>
      <c r="W1407" s="34">
        <f t="shared" si="90"/>
        <v>1535.3</v>
      </c>
      <c r="X1407" s="10"/>
      <c r="Y1407" s="10"/>
      <c r="Z1407" s="10"/>
      <c r="AA1407" s="10"/>
      <c r="AB1407" s="10"/>
      <c r="AC1407" s="10"/>
      <c r="AD1407" s="10"/>
      <c r="AE1407" s="10"/>
      <c r="AF1407" s="10"/>
      <c r="AG1407" s="10"/>
      <c r="AH1407" s="10"/>
      <c r="AI1407" s="10"/>
    </row>
    <row r="1408" spans="1:35" ht="15" customHeight="1" x14ac:dyDescent="0.25">
      <c r="A1408" s="6">
        <v>1164</v>
      </c>
      <c r="B1408" s="11" t="s">
        <v>75</v>
      </c>
      <c r="C1408" s="11" t="s">
        <v>3322</v>
      </c>
      <c r="D1408" s="11" t="s">
        <v>3985</v>
      </c>
      <c r="E1408" s="12">
        <v>19596</v>
      </c>
      <c r="F1408" s="19"/>
      <c r="G1408" s="12">
        <v>43888</v>
      </c>
      <c r="H1408" s="11" t="s">
        <v>783</v>
      </c>
      <c r="I1408" s="14" t="s">
        <v>115</v>
      </c>
      <c r="J1408" s="11" t="s">
        <v>97</v>
      </c>
      <c r="K1408" s="11" t="s">
        <v>82</v>
      </c>
      <c r="L1408" s="14" t="s">
        <v>82</v>
      </c>
      <c r="M1408" s="11" t="s">
        <v>650</v>
      </c>
      <c r="N1408" s="15">
        <v>0.47</v>
      </c>
      <c r="O1408" s="15" t="str">
        <f>VLOOKUP(A1408,Result!A:D,2,FALSE)</f>
        <v>No</v>
      </c>
      <c r="P1408" s="15">
        <f>VLOOKUP(A1408,Result!A:D,4,FALSE)</f>
        <v>0</v>
      </c>
      <c r="Q1408" s="16">
        <f>VLOOKUP(A1408,Result!A:D,3,FALSE)</f>
        <v>0</v>
      </c>
      <c r="R1408" s="16">
        <f>VLOOKUP(A1408,Result!A:E,5,FALSE)</f>
        <v>0</v>
      </c>
      <c r="S1408" s="28">
        <f>P1408+Q1408+R1408</f>
        <v>0</v>
      </c>
      <c r="T1408" s="32">
        <f t="shared" si="91"/>
        <v>0</v>
      </c>
      <c r="U1408" s="32">
        <f t="shared" si="92"/>
        <v>0</v>
      </c>
      <c r="V1408" s="33">
        <f t="shared" si="93"/>
        <v>292.5</v>
      </c>
      <c r="W1408" s="34">
        <f t="shared" si="90"/>
        <v>292.5</v>
      </c>
      <c r="X1408" s="10"/>
      <c r="Y1408" s="10"/>
      <c r="Z1408" s="10"/>
      <c r="AA1408" s="10"/>
      <c r="AB1408" s="10"/>
      <c r="AC1408" s="10"/>
      <c r="AD1408" s="10"/>
      <c r="AE1408" s="10"/>
      <c r="AF1408" s="10"/>
      <c r="AG1408" s="10"/>
      <c r="AH1408" s="10"/>
      <c r="AI1408" s="10"/>
    </row>
    <row r="1409" spans="1:35" ht="15" customHeight="1" x14ac:dyDescent="0.25">
      <c r="A1409" s="6">
        <v>1165</v>
      </c>
      <c r="B1409" s="11" t="s">
        <v>75</v>
      </c>
      <c r="C1409" s="11" t="s">
        <v>3322</v>
      </c>
      <c r="D1409" s="11" t="s">
        <v>3986</v>
      </c>
      <c r="E1409" s="12">
        <v>18882</v>
      </c>
      <c r="F1409" s="19"/>
      <c r="G1409" s="12">
        <v>43888</v>
      </c>
      <c r="H1409" s="11" t="s">
        <v>783</v>
      </c>
      <c r="I1409" s="14" t="s">
        <v>199</v>
      </c>
      <c r="J1409" s="11" t="s">
        <v>97</v>
      </c>
      <c r="K1409" s="11" t="s">
        <v>82</v>
      </c>
      <c r="L1409" s="14" t="s">
        <v>82</v>
      </c>
      <c r="M1409" s="11" t="s">
        <v>650</v>
      </c>
      <c r="N1409" s="15">
        <v>0.52</v>
      </c>
      <c r="O1409" s="15" t="str">
        <f>VLOOKUP(A1409,Result!A:D,2,FALSE)</f>
        <v>No</v>
      </c>
      <c r="P1409" s="15">
        <f>VLOOKUP(A1409,Result!A:D,4,FALSE)</f>
        <v>0</v>
      </c>
      <c r="Q1409" s="16">
        <f>VLOOKUP(A1409,Result!A:D,3,FALSE)</f>
        <v>0</v>
      </c>
      <c r="R1409" s="16">
        <f>VLOOKUP(A1409,Result!A:E,5,FALSE)</f>
        <v>0</v>
      </c>
      <c r="S1409" s="28">
        <f>P1409+Q1409+R1409</f>
        <v>0</v>
      </c>
      <c r="T1409" s="32">
        <f t="shared" si="91"/>
        <v>0</v>
      </c>
      <c r="U1409" s="32">
        <f t="shared" si="92"/>
        <v>0</v>
      </c>
      <c r="V1409" s="33">
        <f t="shared" si="93"/>
        <v>292.5</v>
      </c>
      <c r="W1409" s="34">
        <f t="shared" si="90"/>
        <v>292.5</v>
      </c>
      <c r="X1409" s="10"/>
      <c r="Y1409" s="10"/>
      <c r="Z1409" s="10"/>
      <c r="AA1409" s="10"/>
      <c r="AB1409" s="10"/>
      <c r="AC1409" s="10"/>
      <c r="AD1409" s="10"/>
      <c r="AE1409" s="10"/>
      <c r="AF1409" s="10"/>
      <c r="AG1409" s="10"/>
      <c r="AH1409" s="10"/>
      <c r="AI1409" s="10"/>
    </row>
    <row r="1410" spans="1:35" ht="15" customHeight="1" x14ac:dyDescent="0.25">
      <c r="A1410" s="6">
        <v>1166</v>
      </c>
      <c r="B1410" s="11" t="s">
        <v>75</v>
      </c>
      <c r="C1410" s="11" t="s">
        <v>3322</v>
      </c>
      <c r="D1410" s="11" t="s">
        <v>3987</v>
      </c>
      <c r="E1410" s="12">
        <v>14644</v>
      </c>
      <c r="F1410" s="17">
        <v>43959</v>
      </c>
      <c r="G1410" s="11"/>
      <c r="H1410" s="18"/>
      <c r="I1410" s="14"/>
      <c r="J1410" s="11"/>
      <c r="K1410" s="11"/>
      <c r="L1410" s="14"/>
      <c r="M1410" s="11"/>
      <c r="N1410" s="15" t="s">
        <v>85</v>
      </c>
      <c r="O1410" s="15" t="str">
        <f>VLOOKUP(A1410,Result!A:D,2,FALSE)</f>
        <v>No</v>
      </c>
      <c r="P1410" s="15">
        <f>VLOOKUP(A1410,Result!A:D,4,FALSE)</f>
        <v>0</v>
      </c>
      <c r="Q1410" s="16">
        <f>VLOOKUP(A1410,Result!A:D,3,FALSE)</f>
        <v>0</v>
      </c>
      <c r="R1410" s="16">
        <f>VLOOKUP(A1410,Result!A:E,5,FALSE)</f>
        <v>0</v>
      </c>
      <c r="S1410" s="28">
        <f>P1410+Q1410+R1410</f>
        <v>0</v>
      </c>
      <c r="T1410" s="32">
        <f t="shared" si="91"/>
        <v>0</v>
      </c>
      <c r="U1410" s="32">
        <f t="shared" si="92"/>
        <v>0</v>
      </c>
      <c r="V1410" s="33">
        <f t="shared" si="93"/>
        <v>292.5</v>
      </c>
      <c r="W1410" s="34">
        <f t="shared" si="90"/>
        <v>292.5</v>
      </c>
      <c r="X1410" s="10"/>
      <c r="Y1410" s="10"/>
      <c r="Z1410" s="10"/>
      <c r="AA1410" s="10"/>
      <c r="AB1410" s="10"/>
      <c r="AC1410" s="10"/>
      <c r="AD1410" s="10"/>
      <c r="AE1410" s="10"/>
      <c r="AF1410" s="10"/>
      <c r="AG1410" s="10"/>
      <c r="AH1410" s="10"/>
      <c r="AI1410" s="10"/>
    </row>
    <row r="1411" spans="1:35" ht="15" customHeight="1" x14ac:dyDescent="0.25">
      <c r="A1411" s="6">
        <v>1167</v>
      </c>
      <c r="B1411" s="11" t="s">
        <v>75</v>
      </c>
      <c r="C1411" s="11" t="s">
        <v>3365</v>
      </c>
      <c r="D1411" s="11" t="s">
        <v>3988</v>
      </c>
      <c r="E1411" s="12">
        <v>18305</v>
      </c>
      <c r="F1411" s="17">
        <v>43971</v>
      </c>
      <c r="G1411" s="12">
        <v>43868</v>
      </c>
      <c r="H1411" s="11" t="s">
        <v>114</v>
      </c>
      <c r="I1411" s="14" t="s">
        <v>3989</v>
      </c>
      <c r="J1411" s="11" t="s">
        <v>3990</v>
      </c>
      <c r="K1411" s="11" t="s">
        <v>3991</v>
      </c>
      <c r="L1411" s="14" t="s">
        <v>3992</v>
      </c>
      <c r="M1411" s="11"/>
      <c r="N1411" s="15">
        <v>1.55</v>
      </c>
      <c r="O1411" s="15" t="str">
        <f>VLOOKUP(A1411,Result!A:D,2,FALSE)</f>
        <v>No</v>
      </c>
      <c r="P1411" s="15">
        <f>VLOOKUP(A1411,Result!A:D,4,FALSE)</f>
        <v>1.484</v>
      </c>
      <c r="Q1411" s="16">
        <f>VLOOKUP(A1411,Result!A:D,3,FALSE)</f>
        <v>0.73099999999999998</v>
      </c>
      <c r="R1411" s="16">
        <f>VLOOKUP(A1411,Result!A:E,5,FALSE)</f>
        <v>0</v>
      </c>
      <c r="S1411" s="28">
        <f>P1411+Q1411+R1411</f>
        <v>2.2149999999999999</v>
      </c>
      <c r="T1411" s="32">
        <f t="shared" si="91"/>
        <v>475.15</v>
      </c>
      <c r="U1411" s="32">
        <f t="shared" si="92"/>
        <v>1439.7499999999998</v>
      </c>
      <c r="V1411" s="33">
        <f t="shared" si="93"/>
        <v>292.5</v>
      </c>
      <c r="W1411" s="34">
        <f t="shared" si="90"/>
        <v>1732.2499999999998</v>
      </c>
      <c r="X1411" s="10"/>
      <c r="Y1411" s="10"/>
      <c r="Z1411" s="10"/>
      <c r="AA1411" s="10"/>
      <c r="AB1411" s="10"/>
      <c r="AC1411" s="10"/>
      <c r="AD1411" s="10"/>
      <c r="AE1411" s="10"/>
      <c r="AF1411" s="10"/>
      <c r="AG1411" s="10"/>
      <c r="AH1411" s="10"/>
      <c r="AI1411" s="10"/>
    </row>
    <row r="1412" spans="1:35" ht="15" customHeight="1" x14ac:dyDescent="0.25">
      <c r="A1412" s="6">
        <v>1168</v>
      </c>
      <c r="B1412" s="11" t="s">
        <v>75</v>
      </c>
      <c r="C1412" s="11" t="s">
        <v>3365</v>
      </c>
      <c r="D1412" s="11" t="s">
        <v>3993</v>
      </c>
      <c r="E1412" s="12">
        <v>17936</v>
      </c>
      <c r="F1412" s="13">
        <v>43976</v>
      </c>
      <c r="G1412" s="12">
        <v>43888</v>
      </c>
      <c r="H1412" s="11" t="s">
        <v>783</v>
      </c>
      <c r="I1412" s="14" t="s">
        <v>3994</v>
      </c>
      <c r="J1412" s="11" t="s">
        <v>3995</v>
      </c>
      <c r="K1412" s="11" t="s">
        <v>82</v>
      </c>
      <c r="L1412" s="14" t="s">
        <v>3996</v>
      </c>
      <c r="M1412" s="11" t="s">
        <v>3997</v>
      </c>
      <c r="N1412" s="15">
        <v>2.0699999999999998</v>
      </c>
      <c r="O1412" s="15" t="str">
        <f>VLOOKUP(A1412,Result!A:D,2,FALSE)</f>
        <v>No</v>
      </c>
      <c r="P1412" s="15">
        <f>VLOOKUP(A1412,Result!A:D,4,FALSE)</f>
        <v>0.45900000000000002</v>
      </c>
      <c r="Q1412" s="16">
        <f>VLOOKUP(A1412,Result!A:D,3,FALSE)</f>
        <v>0.36799999999999999</v>
      </c>
      <c r="R1412" s="16">
        <f>VLOOKUP(A1412,Result!A:E,5,FALSE)</f>
        <v>0</v>
      </c>
      <c r="S1412" s="28">
        <f>P1412+Q1412+R1412</f>
        <v>0.82699999999999996</v>
      </c>
      <c r="T1412" s="32">
        <f t="shared" si="91"/>
        <v>239.19999999999996</v>
      </c>
      <c r="U1412" s="32">
        <f t="shared" si="92"/>
        <v>537.54999999999995</v>
      </c>
      <c r="V1412" s="33">
        <f t="shared" si="93"/>
        <v>292.5</v>
      </c>
      <c r="W1412" s="34">
        <f t="shared" si="90"/>
        <v>830.05</v>
      </c>
      <c r="X1412" s="10"/>
      <c r="Y1412" s="10"/>
      <c r="Z1412" s="10"/>
      <c r="AA1412" s="10"/>
      <c r="AB1412" s="10"/>
      <c r="AC1412" s="10"/>
      <c r="AD1412" s="10"/>
      <c r="AE1412" s="10"/>
      <c r="AF1412" s="10"/>
      <c r="AG1412" s="10"/>
      <c r="AH1412" s="10"/>
      <c r="AI1412" s="10"/>
    </row>
    <row r="1413" spans="1:35" ht="15" customHeight="1" x14ac:dyDescent="0.25">
      <c r="A1413" s="6">
        <v>1169</v>
      </c>
      <c r="B1413" s="11" t="s">
        <v>75</v>
      </c>
      <c r="C1413" s="11" t="s">
        <v>3322</v>
      </c>
      <c r="D1413" s="11" t="s">
        <v>3998</v>
      </c>
      <c r="E1413" s="12">
        <v>20010</v>
      </c>
      <c r="F1413" s="23"/>
      <c r="G1413" s="12">
        <v>43886</v>
      </c>
      <c r="H1413" s="11" t="s">
        <v>783</v>
      </c>
      <c r="I1413" s="14" t="s">
        <v>115</v>
      </c>
      <c r="J1413" s="11" t="s">
        <v>97</v>
      </c>
      <c r="K1413" s="11" t="s">
        <v>82</v>
      </c>
      <c r="L1413" s="14" t="s">
        <v>82</v>
      </c>
      <c r="M1413" s="11" t="s">
        <v>650</v>
      </c>
      <c r="N1413" s="15">
        <v>0.46</v>
      </c>
      <c r="O1413" s="15" t="str">
        <f>VLOOKUP(A1413,Result!A:D,2,FALSE)</f>
        <v>No</v>
      </c>
      <c r="P1413" s="15">
        <f>VLOOKUP(A1413,Result!A:D,4,FALSE)</f>
        <v>0</v>
      </c>
      <c r="Q1413" s="16">
        <f>VLOOKUP(A1413,Result!A:D,3,FALSE)</f>
        <v>0</v>
      </c>
      <c r="R1413" s="16">
        <f>VLOOKUP(A1413,Result!A:E,5,FALSE)</f>
        <v>0</v>
      </c>
      <c r="S1413" s="28">
        <f>P1413+Q1413+R1413</f>
        <v>0</v>
      </c>
      <c r="T1413" s="32">
        <f t="shared" si="91"/>
        <v>0</v>
      </c>
      <c r="U1413" s="32">
        <f t="shared" si="92"/>
        <v>0</v>
      </c>
      <c r="V1413" s="33">
        <f t="shared" si="93"/>
        <v>292.5</v>
      </c>
      <c r="W1413" s="34">
        <f t="shared" si="90"/>
        <v>292.5</v>
      </c>
      <c r="X1413" s="10"/>
      <c r="Y1413" s="10"/>
      <c r="Z1413" s="10"/>
      <c r="AA1413" s="10"/>
      <c r="AB1413" s="10"/>
      <c r="AC1413" s="10"/>
      <c r="AD1413" s="10"/>
      <c r="AE1413" s="10"/>
      <c r="AF1413" s="10"/>
      <c r="AG1413" s="10"/>
      <c r="AH1413" s="10"/>
      <c r="AI1413" s="10"/>
    </row>
    <row r="1414" spans="1:35" ht="15" customHeight="1" x14ac:dyDescent="0.25">
      <c r="A1414" s="6">
        <v>1170</v>
      </c>
      <c r="B1414" s="11" t="s">
        <v>75</v>
      </c>
      <c r="C1414" s="11" t="s">
        <v>3322</v>
      </c>
      <c r="D1414" s="11" t="s">
        <v>3999</v>
      </c>
      <c r="E1414" s="12">
        <v>17780</v>
      </c>
      <c r="F1414" s="17">
        <v>43970</v>
      </c>
      <c r="G1414" s="12">
        <v>43915</v>
      </c>
      <c r="H1414" s="11" t="s">
        <v>134</v>
      </c>
      <c r="I1414" s="14" t="s">
        <v>97</v>
      </c>
      <c r="J1414" s="11" t="s">
        <v>97</v>
      </c>
      <c r="K1414" s="11" t="s">
        <v>82</v>
      </c>
      <c r="L1414" s="14" t="s">
        <v>82</v>
      </c>
      <c r="M1414" s="11" t="s">
        <v>4000</v>
      </c>
      <c r="N1414" s="15" t="s">
        <v>85</v>
      </c>
      <c r="O1414" s="15" t="str">
        <f>VLOOKUP(A1414,Result!A:D,2,FALSE)</f>
        <v>No</v>
      </c>
      <c r="P1414" s="15">
        <f>VLOOKUP(A1414,Result!A:D,4,FALSE)</f>
        <v>0</v>
      </c>
      <c r="Q1414" s="16">
        <f>VLOOKUP(A1414,Result!A:D,3,FALSE)</f>
        <v>0</v>
      </c>
      <c r="R1414" s="16">
        <f>VLOOKUP(A1414,Result!A:E,5,FALSE)</f>
        <v>0</v>
      </c>
      <c r="S1414" s="28">
        <f>P1414+Q1414+R1414</f>
        <v>0</v>
      </c>
      <c r="T1414" s="32">
        <f t="shared" si="91"/>
        <v>0</v>
      </c>
      <c r="U1414" s="32">
        <f t="shared" si="92"/>
        <v>0</v>
      </c>
      <c r="V1414" s="33">
        <f t="shared" si="93"/>
        <v>292.5</v>
      </c>
      <c r="W1414" s="34">
        <f t="shared" si="90"/>
        <v>292.5</v>
      </c>
      <c r="X1414" s="10"/>
      <c r="Y1414" s="10"/>
      <c r="Z1414" s="10"/>
      <c r="AA1414" s="10"/>
      <c r="AB1414" s="10"/>
      <c r="AC1414" s="10"/>
      <c r="AD1414" s="10"/>
      <c r="AE1414" s="10"/>
      <c r="AF1414" s="10"/>
      <c r="AG1414" s="10"/>
      <c r="AH1414" s="10"/>
      <c r="AI1414" s="10"/>
    </row>
    <row r="1415" spans="1:35" ht="15" customHeight="1" x14ac:dyDescent="0.25">
      <c r="A1415" s="6">
        <v>1171</v>
      </c>
      <c r="B1415" s="11" t="s">
        <v>75</v>
      </c>
      <c r="C1415" s="11" t="s">
        <v>3322</v>
      </c>
      <c r="D1415" s="11" t="s">
        <v>4001</v>
      </c>
      <c r="E1415" s="12">
        <v>19838</v>
      </c>
      <c r="F1415" s="13">
        <v>44018</v>
      </c>
      <c r="G1415" s="12">
        <v>43888</v>
      </c>
      <c r="H1415" s="11" t="s">
        <v>783</v>
      </c>
      <c r="I1415" s="14" t="s">
        <v>97</v>
      </c>
      <c r="J1415" s="11" t="s">
        <v>97</v>
      </c>
      <c r="K1415" s="11" t="s">
        <v>82</v>
      </c>
      <c r="L1415" s="14"/>
      <c r="M1415" s="11"/>
      <c r="N1415" s="15">
        <v>0.46</v>
      </c>
      <c r="O1415" s="15" t="str">
        <f>VLOOKUP(A1415,Result!A:D,2,FALSE)</f>
        <v>No</v>
      </c>
      <c r="P1415" s="15">
        <f>VLOOKUP(A1415,Result!A:D,4,FALSE)</f>
        <v>0</v>
      </c>
      <c r="Q1415" s="16">
        <f>VLOOKUP(A1415,Result!A:D,3,FALSE)</f>
        <v>0</v>
      </c>
      <c r="R1415" s="16">
        <f>VLOOKUP(A1415,Result!A:E,5,FALSE)</f>
        <v>0</v>
      </c>
      <c r="S1415" s="28">
        <f>P1415+Q1415+R1415</f>
        <v>0</v>
      </c>
      <c r="T1415" s="32">
        <f t="shared" si="91"/>
        <v>0</v>
      </c>
      <c r="U1415" s="32">
        <f t="shared" si="92"/>
        <v>0</v>
      </c>
      <c r="V1415" s="33">
        <f t="shared" si="93"/>
        <v>292.5</v>
      </c>
      <c r="W1415" s="34">
        <f t="shared" si="90"/>
        <v>292.5</v>
      </c>
      <c r="X1415" s="10"/>
      <c r="Y1415" s="10"/>
      <c r="Z1415" s="10"/>
      <c r="AA1415" s="10"/>
      <c r="AB1415" s="10"/>
      <c r="AC1415" s="10"/>
      <c r="AD1415" s="10"/>
      <c r="AE1415" s="10"/>
      <c r="AF1415" s="10"/>
      <c r="AG1415" s="10"/>
      <c r="AH1415" s="10"/>
      <c r="AI1415" s="10"/>
    </row>
    <row r="1416" spans="1:35" ht="15" customHeight="1" x14ac:dyDescent="0.25">
      <c r="A1416" s="6">
        <v>1172</v>
      </c>
      <c r="B1416" s="11" t="s">
        <v>75</v>
      </c>
      <c r="C1416" s="11" t="s">
        <v>3322</v>
      </c>
      <c r="D1416" s="11" t="s">
        <v>4002</v>
      </c>
      <c r="E1416" s="12">
        <v>19206</v>
      </c>
      <c r="F1416" s="23"/>
      <c r="G1416" s="12">
        <v>43888</v>
      </c>
      <c r="H1416" s="11" t="s">
        <v>783</v>
      </c>
      <c r="I1416" s="14" t="s">
        <v>97</v>
      </c>
      <c r="J1416" s="11" t="s">
        <v>97</v>
      </c>
      <c r="K1416" s="11" t="s">
        <v>82</v>
      </c>
      <c r="L1416" s="14" t="s">
        <v>82</v>
      </c>
      <c r="M1416" s="11" t="s">
        <v>3772</v>
      </c>
      <c r="N1416" s="15">
        <v>0.28000000000000003</v>
      </c>
      <c r="O1416" s="15" t="str">
        <f>VLOOKUP(A1416,Result!A:D,2,FALSE)</f>
        <v>No</v>
      </c>
      <c r="P1416" s="15">
        <f>VLOOKUP(A1416,Result!A:D,4,FALSE)</f>
        <v>0</v>
      </c>
      <c r="Q1416" s="16">
        <f>VLOOKUP(A1416,Result!A:D,3,FALSE)</f>
        <v>0</v>
      </c>
      <c r="R1416" s="16">
        <f>VLOOKUP(A1416,Result!A:E,5,FALSE)</f>
        <v>0</v>
      </c>
      <c r="S1416" s="28">
        <f>P1416+Q1416+R1416</f>
        <v>0</v>
      </c>
      <c r="T1416" s="32">
        <f t="shared" si="91"/>
        <v>0</v>
      </c>
      <c r="U1416" s="32">
        <f t="shared" si="92"/>
        <v>0</v>
      </c>
      <c r="V1416" s="33">
        <f t="shared" si="93"/>
        <v>292.5</v>
      </c>
      <c r="W1416" s="34">
        <f t="shared" si="90"/>
        <v>292.5</v>
      </c>
      <c r="X1416" s="10"/>
      <c r="Y1416" s="10"/>
      <c r="Z1416" s="10"/>
      <c r="AA1416" s="10"/>
      <c r="AB1416" s="10"/>
      <c r="AC1416" s="10"/>
      <c r="AD1416" s="10"/>
      <c r="AE1416" s="10"/>
      <c r="AF1416" s="10"/>
      <c r="AG1416" s="10"/>
      <c r="AH1416" s="10"/>
      <c r="AI1416" s="10"/>
    </row>
    <row r="1417" spans="1:35" ht="15" customHeight="1" x14ac:dyDescent="0.25">
      <c r="A1417" s="6">
        <v>1173</v>
      </c>
      <c r="B1417" s="11" t="s">
        <v>75</v>
      </c>
      <c r="C1417" s="11" t="s">
        <v>3365</v>
      </c>
      <c r="D1417" s="11" t="s">
        <v>4003</v>
      </c>
      <c r="E1417" s="12">
        <v>23187</v>
      </c>
      <c r="F1417" s="13">
        <v>43957</v>
      </c>
      <c r="G1417" s="12">
        <v>43900</v>
      </c>
      <c r="H1417" s="11" t="s">
        <v>78</v>
      </c>
      <c r="I1417" s="14" t="s">
        <v>4004</v>
      </c>
      <c r="J1417" s="11" t="s">
        <v>4004</v>
      </c>
      <c r="K1417" s="11"/>
      <c r="L1417" s="14"/>
      <c r="M1417" s="11"/>
      <c r="N1417" s="15">
        <v>1.03</v>
      </c>
      <c r="O1417" s="15" t="str">
        <f>VLOOKUP(A1417,Result!A:D,2,FALSE)</f>
        <v>No</v>
      </c>
      <c r="P1417" s="15">
        <f>VLOOKUP(A1417,Result!A:D,4,FALSE)</f>
        <v>0</v>
      </c>
      <c r="Q1417" s="16">
        <f>VLOOKUP(A1417,Result!A:D,3,FALSE)</f>
        <v>0</v>
      </c>
      <c r="R1417" s="16">
        <f>VLOOKUP(A1417,Result!A:E,5,FALSE)</f>
        <v>0</v>
      </c>
      <c r="S1417" s="28">
        <f>P1417+Q1417+R1417</f>
        <v>0</v>
      </c>
      <c r="T1417" s="32">
        <f t="shared" si="91"/>
        <v>0</v>
      </c>
      <c r="U1417" s="32">
        <f t="shared" si="92"/>
        <v>0</v>
      </c>
      <c r="V1417" s="33">
        <f t="shared" si="93"/>
        <v>292.5</v>
      </c>
      <c r="W1417" s="34">
        <f t="shared" si="90"/>
        <v>292.5</v>
      </c>
      <c r="X1417" s="10"/>
      <c r="Y1417" s="10"/>
      <c r="Z1417" s="10"/>
      <c r="AA1417" s="10"/>
      <c r="AB1417" s="10"/>
      <c r="AC1417" s="10"/>
      <c r="AD1417" s="10"/>
      <c r="AE1417" s="10"/>
      <c r="AF1417" s="10"/>
      <c r="AG1417" s="10"/>
      <c r="AH1417" s="10"/>
      <c r="AI1417" s="10"/>
    </row>
    <row r="1418" spans="1:35" ht="15" customHeight="1" x14ac:dyDescent="0.25">
      <c r="A1418" s="6">
        <v>1174</v>
      </c>
      <c r="B1418" s="11" t="s">
        <v>75</v>
      </c>
      <c r="C1418" s="11" t="s">
        <v>3365</v>
      </c>
      <c r="D1418" s="11" t="s">
        <v>4005</v>
      </c>
      <c r="E1418" s="12">
        <v>15246</v>
      </c>
      <c r="F1418" s="17">
        <v>43973</v>
      </c>
      <c r="G1418" s="12">
        <v>43860</v>
      </c>
      <c r="H1418" s="11" t="s">
        <v>78</v>
      </c>
      <c r="I1418" s="14" t="s">
        <v>4006</v>
      </c>
      <c r="J1418" s="11" t="s">
        <v>4007</v>
      </c>
      <c r="K1418" s="11" t="s">
        <v>82</v>
      </c>
      <c r="L1418" s="14" t="s">
        <v>4008</v>
      </c>
      <c r="M1418" s="11" t="s">
        <v>4009</v>
      </c>
      <c r="N1418" s="15">
        <v>0.79</v>
      </c>
      <c r="O1418" s="15" t="str">
        <f>VLOOKUP(A1418,Result!A:D,2,FALSE)</f>
        <v>No</v>
      </c>
      <c r="P1418" s="15">
        <f>VLOOKUP(A1418,Result!A:D,4,FALSE)</f>
        <v>0.58099999999999996</v>
      </c>
      <c r="Q1418" s="16">
        <f>VLOOKUP(A1418,Result!A:D,3,FALSE)</f>
        <v>0.51900000000000002</v>
      </c>
      <c r="R1418" s="16">
        <f>VLOOKUP(A1418,Result!A:E,5,FALSE)</f>
        <v>0</v>
      </c>
      <c r="S1418" s="28">
        <f>P1418+Q1418+R1418</f>
        <v>1.1000000000000001</v>
      </c>
      <c r="T1418" s="32">
        <f t="shared" si="91"/>
        <v>337.34999999999997</v>
      </c>
      <c r="U1418" s="32">
        <f t="shared" si="92"/>
        <v>715</v>
      </c>
      <c r="V1418" s="33">
        <f t="shared" si="93"/>
        <v>292.5</v>
      </c>
      <c r="W1418" s="34">
        <f t="shared" si="90"/>
        <v>1007.5</v>
      </c>
      <c r="X1418" s="10"/>
      <c r="Y1418" s="10"/>
      <c r="Z1418" s="10"/>
      <c r="AA1418" s="10"/>
      <c r="AB1418" s="10"/>
      <c r="AC1418" s="10"/>
      <c r="AD1418" s="10"/>
      <c r="AE1418" s="10"/>
      <c r="AF1418" s="10"/>
      <c r="AG1418" s="10"/>
      <c r="AH1418" s="10"/>
      <c r="AI1418" s="10"/>
    </row>
    <row r="1419" spans="1:35" ht="15" customHeight="1" x14ac:dyDescent="0.25">
      <c r="A1419" s="6">
        <v>1175</v>
      </c>
      <c r="B1419" s="11" t="s">
        <v>75</v>
      </c>
      <c r="C1419" s="11" t="s">
        <v>3322</v>
      </c>
      <c r="D1419" s="11" t="s">
        <v>4010</v>
      </c>
      <c r="E1419" s="12">
        <v>13640</v>
      </c>
      <c r="F1419" s="17">
        <v>43979</v>
      </c>
      <c r="G1419" s="12">
        <v>43886</v>
      </c>
      <c r="H1419" s="11" t="s">
        <v>783</v>
      </c>
      <c r="I1419" s="14" t="s">
        <v>4011</v>
      </c>
      <c r="J1419" s="11" t="s">
        <v>4012</v>
      </c>
      <c r="K1419" s="11" t="s">
        <v>82</v>
      </c>
      <c r="L1419" s="14" t="s">
        <v>82</v>
      </c>
      <c r="M1419" s="11" t="s">
        <v>3689</v>
      </c>
      <c r="N1419" s="15">
        <v>0.82</v>
      </c>
      <c r="O1419" s="15" t="str">
        <f>VLOOKUP(A1419,Result!A:D,2,FALSE)</f>
        <v>No</v>
      </c>
      <c r="P1419" s="15">
        <f>VLOOKUP(A1419,Result!A:D,4,FALSE)</f>
        <v>0.30499999999999999</v>
      </c>
      <c r="Q1419" s="16">
        <f>VLOOKUP(A1419,Result!A:D,3,FALSE)</f>
        <v>0</v>
      </c>
      <c r="R1419" s="16">
        <f>VLOOKUP(A1419,Result!A:E,5,FALSE)</f>
        <v>0</v>
      </c>
      <c r="S1419" s="28">
        <f>P1419+Q1419+R1419</f>
        <v>0.30499999999999999</v>
      </c>
      <c r="T1419" s="32">
        <f t="shared" si="91"/>
        <v>0</v>
      </c>
      <c r="U1419" s="32">
        <f t="shared" si="92"/>
        <v>198.24999999999997</v>
      </c>
      <c r="V1419" s="33">
        <f t="shared" si="93"/>
        <v>292.5</v>
      </c>
      <c r="W1419" s="34">
        <f t="shared" si="90"/>
        <v>490.75</v>
      </c>
      <c r="X1419" s="10"/>
      <c r="Y1419" s="10"/>
      <c r="Z1419" s="10"/>
      <c r="AA1419" s="10"/>
      <c r="AB1419" s="10"/>
      <c r="AC1419" s="10"/>
      <c r="AD1419" s="10"/>
      <c r="AE1419" s="10"/>
      <c r="AF1419" s="10"/>
      <c r="AG1419" s="10"/>
      <c r="AH1419" s="10"/>
      <c r="AI1419" s="10"/>
    </row>
    <row r="1420" spans="1:35" ht="15" customHeight="1" x14ac:dyDescent="0.25">
      <c r="A1420" s="6">
        <v>1176</v>
      </c>
      <c r="B1420" s="11" t="s">
        <v>75</v>
      </c>
      <c r="C1420" s="11" t="s">
        <v>3322</v>
      </c>
      <c r="D1420" s="11" t="s">
        <v>4013</v>
      </c>
      <c r="E1420" s="12">
        <v>20413</v>
      </c>
      <c r="F1420" s="19"/>
      <c r="G1420" s="12">
        <v>43888</v>
      </c>
      <c r="H1420" s="11" t="s">
        <v>783</v>
      </c>
      <c r="I1420" s="14" t="s">
        <v>4014</v>
      </c>
      <c r="J1420" s="11" t="s">
        <v>4015</v>
      </c>
      <c r="K1420" s="11" t="s">
        <v>4016</v>
      </c>
      <c r="L1420" s="14" t="s">
        <v>82</v>
      </c>
      <c r="M1420" s="11" t="s">
        <v>4017</v>
      </c>
      <c r="N1420" s="15">
        <v>0.55000000000000004</v>
      </c>
      <c r="O1420" s="15" t="str">
        <f>VLOOKUP(A1420,Result!A:D,2,FALSE)</f>
        <v>No</v>
      </c>
      <c r="P1420" s="15">
        <f>VLOOKUP(A1420,Result!A:D,4,FALSE)</f>
        <v>1.361</v>
      </c>
      <c r="Q1420" s="16">
        <f>VLOOKUP(A1420,Result!A:D,3,FALSE)</f>
        <v>0</v>
      </c>
      <c r="R1420" s="16">
        <f>VLOOKUP(A1420,Result!A:E,5,FALSE)</f>
        <v>0</v>
      </c>
      <c r="S1420" s="28">
        <f>P1420+Q1420+R1420</f>
        <v>1.361</v>
      </c>
      <c r="T1420" s="32">
        <f t="shared" si="91"/>
        <v>0</v>
      </c>
      <c r="U1420" s="32">
        <f t="shared" si="92"/>
        <v>884.65</v>
      </c>
      <c r="V1420" s="33">
        <f t="shared" si="93"/>
        <v>292.5</v>
      </c>
      <c r="W1420" s="34">
        <f t="shared" si="90"/>
        <v>1177.1500000000001</v>
      </c>
      <c r="X1420" s="10"/>
      <c r="Y1420" s="10"/>
      <c r="Z1420" s="10"/>
      <c r="AA1420" s="10"/>
      <c r="AB1420" s="10"/>
      <c r="AC1420" s="10"/>
      <c r="AD1420" s="10"/>
      <c r="AE1420" s="10"/>
      <c r="AF1420" s="10"/>
      <c r="AG1420" s="10"/>
      <c r="AH1420" s="10"/>
      <c r="AI1420" s="10"/>
    </row>
    <row r="1421" spans="1:35" ht="15" customHeight="1" x14ac:dyDescent="0.25">
      <c r="A1421" s="6">
        <v>1177</v>
      </c>
      <c r="B1421" s="11" t="s">
        <v>75</v>
      </c>
      <c r="C1421" s="11" t="s">
        <v>3322</v>
      </c>
      <c r="D1421" s="11" t="s">
        <v>4018</v>
      </c>
      <c r="E1421" s="12">
        <v>18586</v>
      </c>
      <c r="F1421" s="19"/>
      <c r="G1421" s="12">
        <v>43888</v>
      </c>
      <c r="H1421" s="11" t="s">
        <v>783</v>
      </c>
      <c r="I1421" s="14" t="s">
        <v>97</v>
      </c>
      <c r="J1421" s="11" t="s">
        <v>97</v>
      </c>
      <c r="K1421" s="11" t="s">
        <v>82</v>
      </c>
      <c r="L1421" s="14" t="s">
        <v>82</v>
      </c>
      <c r="M1421" s="11" t="s">
        <v>4019</v>
      </c>
      <c r="N1421" s="15">
        <v>0.31</v>
      </c>
      <c r="O1421" s="15" t="str">
        <f>VLOOKUP(A1421,Result!A:D,2,FALSE)</f>
        <v>No</v>
      </c>
      <c r="P1421" s="15">
        <f>VLOOKUP(A1421,Result!A:D,4,FALSE)</f>
        <v>0</v>
      </c>
      <c r="Q1421" s="16">
        <f>VLOOKUP(A1421,Result!A:D,3,FALSE)</f>
        <v>0</v>
      </c>
      <c r="R1421" s="16">
        <f>VLOOKUP(A1421,Result!A:E,5,FALSE)</f>
        <v>0</v>
      </c>
      <c r="S1421" s="28">
        <f>P1421+Q1421+R1421</f>
        <v>0</v>
      </c>
      <c r="T1421" s="32">
        <f t="shared" si="91"/>
        <v>0</v>
      </c>
      <c r="U1421" s="32">
        <f t="shared" si="92"/>
        <v>0</v>
      </c>
      <c r="V1421" s="33">
        <f t="shared" si="93"/>
        <v>292.5</v>
      </c>
      <c r="W1421" s="34">
        <f t="shared" si="90"/>
        <v>292.5</v>
      </c>
      <c r="X1421" s="10"/>
      <c r="Y1421" s="10"/>
      <c r="Z1421" s="10"/>
      <c r="AA1421" s="10"/>
      <c r="AB1421" s="10"/>
      <c r="AC1421" s="10"/>
      <c r="AD1421" s="10"/>
      <c r="AE1421" s="10"/>
      <c r="AF1421" s="10"/>
      <c r="AG1421" s="10"/>
      <c r="AH1421" s="10"/>
      <c r="AI1421" s="10"/>
    </row>
    <row r="1422" spans="1:35" ht="15" customHeight="1" x14ac:dyDescent="0.25">
      <c r="A1422" s="6">
        <v>1178</v>
      </c>
      <c r="B1422" s="11" t="s">
        <v>75</v>
      </c>
      <c r="C1422" s="11" t="s">
        <v>3322</v>
      </c>
      <c r="D1422" s="11" t="s">
        <v>4020</v>
      </c>
      <c r="E1422" s="12">
        <v>19156</v>
      </c>
      <c r="F1422" s="13">
        <v>43951</v>
      </c>
      <c r="G1422" s="12">
        <v>43884</v>
      </c>
      <c r="H1422" s="11" t="s">
        <v>4021</v>
      </c>
      <c r="I1422" s="14" t="s">
        <v>97</v>
      </c>
      <c r="J1422" s="11" t="s">
        <v>97</v>
      </c>
      <c r="K1422" s="11" t="s">
        <v>82</v>
      </c>
      <c r="L1422" s="14" t="s">
        <v>4022</v>
      </c>
      <c r="M1422" s="11" t="s">
        <v>4023</v>
      </c>
      <c r="N1422" s="15">
        <v>1.52</v>
      </c>
      <c r="O1422" s="15" t="str">
        <f>VLOOKUP(A1422,Result!A:D,2,FALSE)</f>
        <v>Yes</v>
      </c>
      <c r="P1422" s="15">
        <f>VLOOKUP(A1422,Result!A:D,4,FALSE)</f>
        <v>0</v>
      </c>
      <c r="Q1422" s="16">
        <f>VLOOKUP(A1422,Result!A:D,3,FALSE)</f>
        <v>0.70300000000000007</v>
      </c>
      <c r="R1422" s="16">
        <f>VLOOKUP(A1422,Result!A:E,5,FALSE)</f>
        <v>0</v>
      </c>
      <c r="S1422" s="28">
        <f>P1422+Q1422+R1422</f>
        <v>0.70300000000000007</v>
      </c>
      <c r="T1422" s="32">
        <f t="shared" si="91"/>
        <v>456.95000000000005</v>
      </c>
      <c r="U1422" s="32">
        <f t="shared" si="92"/>
        <v>456.95000000000005</v>
      </c>
      <c r="V1422" s="33">
        <f t="shared" si="93"/>
        <v>292.5</v>
      </c>
      <c r="W1422" s="34">
        <f t="shared" si="90"/>
        <v>749.45</v>
      </c>
      <c r="X1422" s="10"/>
      <c r="Y1422" s="10"/>
      <c r="Z1422" s="10"/>
      <c r="AA1422" s="10"/>
      <c r="AB1422" s="10"/>
      <c r="AC1422" s="10"/>
      <c r="AD1422" s="10"/>
      <c r="AE1422" s="10"/>
      <c r="AF1422" s="10"/>
      <c r="AG1422" s="10"/>
      <c r="AH1422" s="10"/>
      <c r="AI1422" s="10"/>
    </row>
    <row r="1423" spans="1:35" ht="15" customHeight="1" x14ac:dyDescent="0.25">
      <c r="A1423" s="6">
        <v>1179</v>
      </c>
      <c r="B1423" s="11" t="s">
        <v>75</v>
      </c>
      <c r="C1423" s="11" t="s">
        <v>3322</v>
      </c>
      <c r="D1423" s="11" t="s">
        <v>4024</v>
      </c>
      <c r="E1423" s="12">
        <v>20151</v>
      </c>
      <c r="F1423" s="13">
        <v>44026</v>
      </c>
      <c r="G1423" s="12">
        <v>43888</v>
      </c>
      <c r="H1423" s="11" t="s">
        <v>783</v>
      </c>
      <c r="I1423" s="14" t="s">
        <v>4025</v>
      </c>
      <c r="J1423" s="11" t="s">
        <v>80</v>
      </c>
      <c r="K1423" s="11" t="s">
        <v>82</v>
      </c>
      <c r="L1423" s="14" t="s">
        <v>4026</v>
      </c>
      <c r="M1423" s="11" t="s">
        <v>4027</v>
      </c>
      <c r="N1423" s="15">
        <v>1.1499999999999999</v>
      </c>
      <c r="O1423" s="15" t="str">
        <f>VLOOKUP(A1423,Result!A:D,2,FALSE)</f>
        <v>No</v>
      </c>
      <c r="P1423" s="15">
        <f>VLOOKUP(A1423,Result!A:D,4,FALSE)</f>
        <v>0.58399999999999996</v>
      </c>
      <c r="Q1423" s="16">
        <f>VLOOKUP(A1423,Result!A:D,3,FALSE)</f>
        <v>0</v>
      </c>
      <c r="R1423" s="16">
        <f>VLOOKUP(A1423,Result!A:E,5,FALSE)</f>
        <v>0</v>
      </c>
      <c r="S1423" s="28">
        <f>P1423+Q1423+R1423</f>
        <v>0.58399999999999996</v>
      </c>
      <c r="T1423" s="32">
        <f t="shared" si="91"/>
        <v>0</v>
      </c>
      <c r="U1423" s="32">
        <f t="shared" si="92"/>
        <v>379.59999999999997</v>
      </c>
      <c r="V1423" s="33">
        <f t="shared" si="93"/>
        <v>292.5</v>
      </c>
      <c r="W1423" s="34">
        <f t="shared" si="90"/>
        <v>672.09999999999991</v>
      </c>
      <c r="X1423" s="10"/>
      <c r="Y1423" s="10"/>
      <c r="Z1423" s="10"/>
      <c r="AA1423" s="10"/>
      <c r="AB1423" s="10"/>
      <c r="AC1423" s="10"/>
      <c r="AD1423" s="10"/>
      <c r="AE1423" s="10"/>
      <c r="AF1423" s="10"/>
      <c r="AG1423" s="10"/>
      <c r="AH1423" s="10"/>
      <c r="AI1423" s="10"/>
    </row>
    <row r="1424" spans="1:35" ht="15" customHeight="1" x14ac:dyDescent="0.25">
      <c r="A1424" s="6">
        <v>1180</v>
      </c>
      <c r="B1424" s="11" t="s">
        <v>75</v>
      </c>
      <c r="C1424" s="11" t="s">
        <v>3322</v>
      </c>
      <c r="D1424" s="11" t="s">
        <v>4028</v>
      </c>
      <c r="E1424" s="12">
        <v>20629</v>
      </c>
      <c r="F1424" s="13">
        <v>44001</v>
      </c>
      <c r="G1424" s="12">
        <v>43888</v>
      </c>
      <c r="H1424" s="11" t="s">
        <v>783</v>
      </c>
      <c r="I1424" s="14" t="s">
        <v>2958</v>
      </c>
      <c r="J1424" s="11" t="s">
        <v>80</v>
      </c>
      <c r="K1424" s="11" t="s">
        <v>82</v>
      </c>
      <c r="L1424" s="14" t="s">
        <v>4029</v>
      </c>
      <c r="M1424" s="11" t="s">
        <v>3689</v>
      </c>
      <c r="N1424" s="15">
        <v>0.76</v>
      </c>
      <c r="O1424" s="15" t="str">
        <f>VLOOKUP(A1424,Result!A:D,2,FALSE)</f>
        <v>No</v>
      </c>
      <c r="P1424" s="15">
        <f>VLOOKUP(A1424,Result!A:D,4,FALSE)</f>
        <v>0.35299999999999998</v>
      </c>
      <c r="Q1424" s="16">
        <f>VLOOKUP(A1424,Result!A:D,3,FALSE)</f>
        <v>0.73599999999999999</v>
      </c>
      <c r="R1424" s="16">
        <f>VLOOKUP(A1424,Result!A:E,5,FALSE)</f>
        <v>0</v>
      </c>
      <c r="S1424" s="28">
        <f>P1424+Q1424+R1424</f>
        <v>1.089</v>
      </c>
      <c r="T1424" s="32">
        <f t="shared" si="91"/>
        <v>478.39999999999992</v>
      </c>
      <c r="U1424" s="32">
        <f t="shared" si="92"/>
        <v>707.84999999999991</v>
      </c>
      <c r="V1424" s="33">
        <f t="shared" si="93"/>
        <v>292.5</v>
      </c>
      <c r="W1424" s="34">
        <f t="shared" ref="W1424:W1487" si="94">SUM(U1424+V1424)</f>
        <v>1000.3499999999999</v>
      </c>
      <c r="X1424" s="10"/>
      <c r="Y1424" s="10"/>
      <c r="Z1424" s="10"/>
      <c r="AA1424" s="10"/>
      <c r="AB1424" s="10"/>
      <c r="AC1424" s="10"/>
      <c r="AD1424" s="10"/>
      <c r="AE1424" s="10"/>
      <c r="AF1424" s="10"/>
      <c r="AG1424" s="10"/>
      <c r="AH1424" s="10"/>
      <c r="AI1424" s="10"/>
    </row>
    <row r="1425" spans="1:35" ht="15" customHeight="1" x14ac:dyDescent="0.25">
      <c r="A1425" s="6">
        <v>1181</v>
      </c>
      <c r="B1425" s="11" t="s">
        <v>75</v>
      </c>
      <c r="C1425" s="11" t="s">
        <v>3322</v>
      </c>
      <c r="D1425" s="11" t="s">
        <v>4030</v>
      </c>
      <c r="E1425" s="12">
        <v>18612</v>
      </c>
      <c r="F1425" s="17">
        <v>43971</v>
      </c>
      <c r="G1425" s="12">
        <v>43878</v>
      </c>
      <c r="H1425" s="11" t="s">
        <v>783</v>
      </c>
      <c r="I1425" s="14" t="s">
        <v>2045</v>
      </c>
      <c r="J1425" s="11" t="s">
        <v>80</v>
      </c>
      <c r="K1425" s="11" t="s">
        <v>82</v>
      </c>
      <c r="L1425" s="14" t="s">
        <v>82</v>
      </c>
      <c r="M1425" s="11" t="s">
        <v>4031</v>
      </c>
      <c r="N1425" s="15">
        <v>0.28000000000000003</v>
      </c>
      <c r="O1425" s="15" t="str">
        <f>VLOOKUP(A1425,Result!A:D,2,FALSE)</f>
        <v>No</v>
      </c>
      <c r="P1425" s="15">
        <f>VLOOKUP(A1425,Result!A:D,4,FALSE)</f>
        <v>0.36799999999999999</v>
      </c>
      <c r="Q1425" s="16">
        <f>VLOOKUP(A1425,Result!A:D,3,FALSE)</f>
        <v>0</v>
      </c>
      <c r="R1425" s="16">
        <f>VLOOKUP(A1425,Result!A:E,5,FALSE)</f>
        <v>0</v>
      </c>
      <c r="S1425" s="28">
        <f>P1425+Q1425+R1425</f>
        <v>0.36799999999999999</v>
      </c>
      <c r="T1425" s="32">
        <f t="shared" si="91"/>
        <v>0</v>
      </c>
      <c r="U1425" s="32">
        <f t="shared" si="92"/>
        <v>239.19999999999996</v>
      </c>
      <c r="V1425" s="33">
        <f t="shared" si="93"/>
        <v>292.5</v>
      </c>
      <c r="W1425" s="34">
        <f t="shared" si="94"/>
        <v>531.69999999999993</v>
      </c>
      <c r="X1425" s="10"/>
      <c r="Y1425" s="10"/>
      <c r="Z1425" s="10"/>
      <c r="AA1425" s="10"/>
      <c r="AB1425" s="10"/>
      <c r="AC1425" s="10"/>
      <c r="AD1425" s="10"/>
      <c r="AE1425" s="10"/>
      <c r="AF1425" s="10"/>
      <c r="AG1425" s="10"/>
      <c r="AH1425" s="10"/>
      <c r="AI1425" s="10"/>
    </row>
    <row r="1426" spans="1:35" ht="15" customHeight="1" x14ac:dyDescent="0.25">
      <c r="A1426" s="6">
        <v>1182</v>
      </c>
      <c r="B1426" s="11" t="s">
        <v>75</v>
      </c>
      <c r="C1426" s="11" t="s">
        <v>3322</v>
      </c>
      <c r="D1426" s="11" t="s">
        <v>4032</v>
      </c>
      <c r="E1426" s="12">
        <v>20121</v>
      </c>
      <c r="F1426" s="23"/>
      <c r="G1426" s="12">
        <v>43867</v>
      </c>
      <c r="H1426" s="11" t="s">
        <v>114</v>
      </c>
      <c r="I1426" s="14" t="s">
        <v>4033</v>
      </c>
      <c r="J1426" s="11" t="s">
        <v>80</v>
      </c>
      <c r="K1426" s="11" t="s">
        <v>82</v>
      </c>
      <c r="L1426" s="14" t="s">
        <v>4034</v>
      </c>
      <c r="M1426" s="11" t="s">
        <v>4035</v>
      </c>
      <c r="N1426" s="15">
        <v>0.88</v>
      </c>
      <c r="O1426" s="15" t="str">
        <f>VLOOKUP(A1426,Result!A:D,2,FALSE)</f>
        <v>No</v>
      </c>
      <c r="P1426" s="15">
        <f>VLOOKUP(A1426,Result!A:D,4,FALSE)</f>
        <v>0.35299999999999998</v>
      </c>
      <c r="Q1426" s="16">
        <f>VLOOKUP(A1426,Result!A:D,3,FALSE)</f>
        <v>0.67300000000000004</v>
      </c>
      <c r="R1426" s="16">
        <f>VLOOKUP(A1426,Result!A:E,5,FALSE)</f>
        <v>0</v>
      </c>
      <c r="S1426" s="28">
        <f>P1426+Q1426+R1426</f>
        <v>1.026</v>
      </c>
      <c r="T1426" s="32">
        <f t="shared" si="91"/>
        <v>437.45000000000005</v>
      </c>
      <c r="U1426" s="32">
        <f t="shared" si="92"/>
        <v>666.9</v>
      </c>
      <c r="V1426" s="33">
        <f t="shared" si="93"/>
        <v>292.5</v>
      </c>
      <c r="W1426" s="34">
        <f t="shared" si="94"/>
        <v>959.4</v>
      </c>
      <c r="X1426" s="10"/>
      <c r="Y1426" s="10"/>
      <c r="Z1426" s="10"/>
      <c r="AA1426" s="10"/>
      <c r="AB1426" s="10"/>
      <c r="AC1426" s="10"/>
      <c r="AD1426" s="10"/>
      <c r="AE1426" s="10"/>
      <c r="AF1426" s="10"/>
      <c r="AG1426" s="10"/>
      <c r="AH1426" s="10"/>
      <c r="AI1426" s="10"/>
    </row>
    <row r="1427" spans="1:35" ht="15" customHeight="1" x14ac:dyDescent="0.25">
      <c r="A1427" s="6">
        <v>1297</v>
      </c>
      <c r="B1427" s="11" t="s">
        <v>75</v>
      </c>
      <c r="C1427" s="11" t="s">
        <v>1606</v>
      </c>
      <c r="D1427" s="11" t="s">
        <v>4312</v>
      </c>
      <c r="E1427" s="12">
        <v>19023</v>
      </c>
      <c r="F1427" s="17">
        <v>43937</v>
      </c>
      <c r="G1427" s="12">
        <v>43903</v>
      </c>
      <c r="H1427" s="11" t="s">
        <v>78</v>
      </c>
      <c r="I1427" s="14" t="s">
        <v>4313</v>
      </c>
      <c r="J1427" s="11" t="s">
        <v>4314</v>
      </c>
      <c r="K1427" s="11" t="s">
        <v>82</v>
      </c>
      <c r="L1427" s="14" t="s">
        <v>4315</v>
      </c>
      <c r="M1427" s="11" t="s">
        <v>4316</v>
      </c>
      <c r="N1427" s="15">
        <v>2.69</v>
      </c>
      <c r="O1427" s="15" t="str">
        <f>VLOOKUP(A1427,Result!A:D,2,FALSE)</f>
        <v>No</v>
      </c>
      <c r="P1427" s="15">
        <f>VLOOKUP(A1427,Result!A:D,4,FALSE)</f>
        <v>0.62</v>
      </c>
      <c r="Q1427" s="16">
        <f>VLOOKUP(A1427,Result!A:D,3,FALSE)</f>
        <v>1.484</v>
      </c>
      <c r="R1427" s="16">
        <f>VLOOKUP(A1427,Result!A:E,5,FALSE)</f>
        <v>0</v>
      </c>
      <c r="S1427" s="28">
        <f>P1427+Q1427+R1427</f>
        <v>2.1040000000000001</v>
      </c>
      <c r="T1427" s="32">
        <f t="shared" si="91"/>
        <v>964.59999999999991</v>
      </c>
      <c r="U1427" s="32">
        <f t="shared" si="92"/>
        <v>1367.6000000000001</v>
      </c>
      <c r="V1427" s="33">
        <f t="shared" si="93"/>
        <v>292.5</v>
      </c>
      <c r="W1427" s="34">
        <f t="shared" si="94"/>
        <v>1660.1000000000001</v>
      </c>
      <c r="X1427" s="10"/>
      <c r="Y1427" s="10"/>
      <c r="Z1427" s="10"/>
      <c r="AA1427" s="10"/>
      <c r="AB1427" s="10"/>
      <c r="AC1427" s="10"/>
      <c r="AD1427" s="10"/>
      <c r="AE1427" s="10"/>
      <c r="AF1427" s="10"/>
      <c r="AG1427" s="10"/>
      <c r="AH1427" s="10"/>
      <c r="AI1427" s="10"/>
    </row>
    <row r="1428" spans="1:35" ht="15" customHeight="1" x14ac:dyDescent="0.25">
      <c r="A1428" s="6">
        <v>1298</v>
      </c>
      <c r="B1428" s="11" t="s">
        <v>75</v>
      </c>
      <c r="C1428" s="11" t="s">
        <v>1606</v>
      </c>
      <c r="D1428" s="11" t="s">
        <v>4317</v>
      </c>
      <c r="E1428" s="12">
        <v>26728</v>
      </c>
      <c r="F1428" s="19"/>
      <c r="G1428" s="11"/>
      <c r="H1428" s="18"/>
      <c r="I1428" s="14"/>
      <c r="J1428" s="11"/>
      <c r="K1428" s="11"/>
      <c r="L1428" s="14"/>
      <c r="M1428" s="11"/>
      <c r="N1428" s="15" t="s">
        <v>85</v>
      </c>
      <c r="O1428" s="15" t="str">
        <f>VLOOKUP(A1428,Result!A:D,2,FALSE)</f>
        <v>No</v>
      </c>
      <c r="P1428" s="15">
        <f>VLOOKUP(A1428,Result!A:D,4,FALSE)</f>
        <v>0</v>
      </c>
      <c r="Q1428" s="16">
        <f>VLOOKUP(A1428,Result!A:D,3,FALSE)</f>
        <v>0</v>
      </c>
      <c r="R1428" s="16">
        <f>VLOOKUP(A1428,Result!A:E,5,FALSE)</f>
        <v>0</v>
      </c>
      <c r="S1428" s="28">
        <f>P1428+Q1428+R1428</f>
        <v>0</v>
      </c>
      <c r="T1428" s="32">
        <f t="shared" si="91"/>
        <v>0</v>
      </c>
      <c r="U1428" s="32">
        <f t="shared" si="92"/>
        <v>0</v>
      </c>
      <c r="V1428" s="33">
        <f t="shared" si="93"/>
        <v>292.5</v>
      </c>
      <c r="W1428" s="34">
        <f t="shared" si="94"/>
        <v>292.5</v>
      </c>
      <c r="X1428" s="10"/>
      <c r="Y1428" s="10"/>
      <c r="Z1428" s="10"/>
      <c r="AA1428" s="10"/>
      <c r="AB1428" s="10"/>
      <c r="AC1428" s="10"/>
      <c r="AD1428" s="10"/>
      <c r="AE1428" s="10"/>
      <c r="AF1428" s="10"/>
      <c r="AG1428" s="10"/>
      <c r="AH1428" s="10"/>
      <c r="AI1428" s="10"/>
    </row>
    <row r="1429" spans="1:35" ht="15" customHeight="1" x14ac:dyDescent="0.25">
      <c r="A1429" s="6">
        <v>1299</v>
      </c>
      <c r="B1429" s="11" t="s">
        <v>75</v>
      </c>
      <c r="C1429" s="11" t="s">
        <v>1606</v>
      </c>
      <c r="D1429" s="11" t="s">
        <v>4318</v>
      </c>
      <c r="E1429" s="12">
        <v>19648</v>
      </c>
      <c r="F1429" s="17">
        <v>43948</v>
      </c>
      <c r="G1429" s="12">
        <v>43853</v>
      </c>
      <c r="H1429" s="11" t="s">
        <v>78</v>
      </c>
      <c r="I1429" s="14" t="s">
        <v>4319</v>
      </c>
      <c r="J1429" s="11" t="s">
        <v>4320</v>
      </c>
      <c r="K1429" s="11" t="s">
        <v>82</v>
      </c>
      <c r="L1429" s="14" t="s">
        <v>4321</v>
      </c>
      <c r="M1429" s="11" t="s">
        <v>4322</v>
      </c>
      <c r="N1429" s="15">
        <v>0.81</v>
      </c>
      <c r="O1429" s="15" t="str">
        <f>VLOOKUP(A1429,Result!A:D,2,FALSE)</f>
        <v>No</v>
      </c>
      <c r="P1429" s="15">
        <f>VLOOKUP(A1429,Result!A:D,4,FALSE)</f>
        <v>0.68799999999999994</v>
      </c>
      <c r="Q1429" s="16">
        <f>VLOOKUP(A1429,Result!A:D,3,FALSE)</f>
        <v>0.47799999999999998</v>
      </c>
      <c r="R1429" s="16">
        <f>VLOOKUP(A1429,Result!A:E,5,FALSE)</f>
        <v>0</v>
      </c>
      <c r="S1429" s="28">
        <f>P1429+Q1429+R1429</f>
        <v>1.1659999999999999</v>
      </c>
      <c r="T1429" s="32">
        <f t="shared" si="91"/>
        <v>310.7</v>
      </c>
      <c r="U1429" s="32">
        <f t="shared" si="92"/>
        <v>757.89999999999986</v>
      </c>
      <c r="V1429" s="33">
        <f t="shared" si="93"/>
        <v>292.5</v>
      </c>
      <c r="W1429" s="34">
        <f t="shared" si="94"/>
        <v>1050.3999999999999</v>
      </c>
      <c r="X1429" s="10"/>
      <c r="Y1429" s="10"/>
      <c r="Z1429" s="10"/>
      <c r="AA1429" s="10"/>
      <c r="AB1429" s="10"/>
      <c r="AC1429" s="10"/>
      <c r="AD1429" s="10"/>
      <c r="AE1429" s="10"/>
      <c r="AF1429" s="10"/>
      <c r="AG1429" s="10"/>
      <c r="AH1429" s="10"/>
      <c r="AI1429" s="10"/>
    </row>
    <row r="1430" spans="1:35" ht="15" customHeight="1" x14ac:dyDescent="0.25">
      <c r="A1430" s="6">
        <v>1398</v>
      </c>
      <c r="B1430" s="11" t="s">
        <v>75</v>
      </c>
      <c r="C1430" s="11" t="s">
        <v>4566</v>
      </c>
      <c r="D1430" s="11" t="s">
        <v>4580</v>
      </c>
      <c r="E1430" s="12">
        <v>10804</v>
      </c>
      <c r="F1430" s="25">
        <v>43872</v>
      </c>
      <c r="G1430" s="12">
        <v>43871</v>
      </c>
      <c r="H1430" s="11" t="s">
        <v>114</v>
      </c>
      <c r="I1430" s="14" t="s">
        <v>2262</v>
      </c>
      <c r="J1430" s="11" t="s">
        <v>4581</v>
      </c>
      <c r="K1430" s="11" t="s">
        <v>82</v>
      </c>
      <c r="L1430" s="14" t="s">
        <v>4582</v>
      </c>
      <c r="M1430" s="11" t="s">
        <v>1088</v>
      </c>
      <c r="N1430" s="15">
        <v>1.61</v>
      </c>
      <c r="O1430" s="15" t="str">
        <f>VLOOKUP(A1430,Result!A:D,2,FALSE)</f>
        <v>No</v>
      </c>
      <c r="P1430" s="15">
        <f>VLOOKUP(A1430,Result!A:D,4,FALSE)</f>
        <v>0.61499999999999999</v>
      </c>
      <c r="Q1430" s="16">
        <f>VLOOKUP(A1430,Result!A:D,3,FALSE)</f>
        <v>0.436</v>
      </c>
      <c r="R1430" s="16">
        <f>VLOOKUP(A1430,Result!A:E,5,FALSE)</f>
        <v>0</v>
      </c>
      <c r="S1430" s="28">
        <f>P1430+Q1430+R1430</f>
        <v>1.0509999999999999</v>
      </c>
      <c r="T1430" s="32">
        <f t="shared" ref="T1430:T1493" si="95">SUM((Q1430+R1430)*65/0.1)</f>
        <v>283.39999999999998</v>
      </c>
      <c r="U1430" s="32">
        <f t="shared" ref="U1430:U1493" si="96">SUM(S1430*65/0.1)</f>
        <v>683.15</v>
      </c>
      <c r="V1430" s="33">
        <f t="shared" ref="V1430:V1493" si="97">SUM(0.45*65/0.1)</f>
        <v>292.5</v>
      </c>
      <c r="W1430" s="34">
        <f t="shared" si="94"/>
        <v>975.65</v>
      </c>
      <c r="X1430" s="10"/>
      <c r="Y1430" s="10"/>
      <c r="Z1430" s="10"/>
      <c r="AA1430" s="10"/>
      <c r="AB1430" s="10"/>
      <c r="AC1430" s="10"/>
      <c r="AD1430" s="10"/>
      <c r="AE1430" s="10"/>
      <c r="AF1430" s="10"/>
      <c r="AG1430" s="10"/>
      <c r="AH1430" s="10"/>
      <c r="AI1430" s="10"/>
    </row>
    <row r="1431" spans="1:35" ht="15" customHeight="1" x14ac:dyDescent="0.25">
      <c r="A1431" s="6">
        <v>1402</v>
      </c>
      <c r="B1431" s="11" t="s">
        <v>75</v>
      </c>
      <c r="C1431" s="11" t="s">
        <v>4566</v>
      </c>
      <c r="D1431" s="11" t="s">
        <v>4594</v>
      </c>
      <c r="E1431" s="12">
        <v>16774</v>
      </c>
      <c r="F1431" s="25">
        <v>43922</v>
      </c>
      <c r="G1431" s="12">
        <v>43876</v>
      </c>
      <c r="H1431" s="11" t="s">
        <v>78</v>
      </c>
      <c r="I1431" s="14" t="s">
        <v>979</v>
      </c>
      <c r="J1431" s="11" t="s">
        <v>80</v>
      </c>
      <c r="K1431" s="11" t="s">
        <v>82</v>
      </c>
      <c r="L1431" s="14" t="s">
        <v>4595</v>
      </c>
      <c r="M1431" s="11" t="s">
        <v>82</v>
      </c>
      <c r="N1431" s="15">
        <v>0.86</v>
      </c>
      <c r="O1431" s="15" t="str">
        <f>VLOOKUP(A1431,Result!A:D,2,FALSE)</f>
        <v>No</v>
      </c>
      <c r="P1431" s="15">
        <f>VLOOKUP(A1431,Result!A:D,4,FALSE)</f>
        <v>0.61199999999999999</v>
      </c>
      <c r="Q1431" s="16">
        <f>VLOOKUP(A1431,Result!A:D,3,FALSE)</f>
        <v>0.45900000000000002</v>
      </c>
      <c r="R1431" s="16">
        <f>VLOOKUP(A1431,Result!A:E,5,FALSE)</f>
        <v>0</v>
      </c>
      <c r="S1431" s="28">
        <f>P1431+Q1431+R1431</f>
        <v>1.071</v>
      </c>
      <c r="T1431" s="32">
        <f t="shared" si="95"/>
        <v>298.34999999999997</v>
      </c>
      <c r="U1431" s="32">
        <f t="shared" si="96"/>
        <v>696.14999999999986</v>
      </c>
      <c r="V1431" s="33">
        <f t="shared" si="97"/>
        <v>292.5</v>
      </c>
      <c r="W1431" s="34">
        <f t="shared" si="94"/>
        <v>988.64999999999986</v>
      </c>
      <c r="X1431" s="10"/>
      <c r="Y1431" s="10"/>
      <c r="Z1431" s="10"/>
      <c r="AA1431" s="10"/>
      <c r="AB1431" s="10"/>
      <c r="AC1431" s="10"/>
      <c r="AD1431" s="10"/>
      <c r="AE1431" s="10"/>
      <c r="AF1431" s="10"/>
      <c r="AG1431" s="10"/>
      <c r="AH1431" s="10"/>
      <c r="AI1431" s="10"/>
    </row>
    <row r="1432" spans="1:35" ht="15" customHeight="1" x14ac:dyDescent="0.25">
      <c r="A1432" s="6">
        <v>1403</v>
      </c>
      <c r="B1432" s="11" t="s">
        <v>75</v>
      </c>
      <c r="C1432" s="11" t="s">
        <v>4566</v>
      </c>
      <c r="D1432" s="11" t="s">
        <v>4596</v>
      </c>
      <c r="E1432" s="12">
        <v>15988</v>
      </c>
      <c r="F1432" s="25">
        <v>43928</v>
      </c>
      <c r="G1432" s="12">
        <v>43893</v>
      </c>
      <c r="H1432" s="11" t="s">
        <v>78</v>
      </c>
      <c r="I1432" s="14" t="s">
        <v>4597</v>
      </c>
      <c r="J1432" s="11" t="s">
        <v>4598</v>
      </c>
      <c r="K1432" s="11" t="s">
        <v>4599</v>
      </c>
      <c r="L1432" s="14" t="s">
        <v>4600</v>
      </c>
      <c r="M1432" s="11" t="s">
        <v>4601</v>
      </c>
      <c r="N1432" s="15">
        <v>3.76</v>
      </c>
      <c r="O1432" s="15" t="str">
        <f>VLOOKUP(A1432,Result!A:D,2,FALSE)</f>
        <v>Yes</v>
      </c>
      <c r="P1432" s="15">
        <f>VLOOKUP(A1432,Result!A:D,4,FALSE)</f>
        <v>3.447000000000001</v>
      </c>
      <c r="Q1432" s="16">
        <f>VLOOKUP(A1432,Result!A:D,3,FALSE)</f>
        <v>0.35299999999999998</v>
      </c>
      <c r="R1432" s="16">
        <f>VLOOKUP(A1432,Result!A:E,5,FALSE)</f>
        <v>0.152</v>
      </c>
      <c r="S1432" s="28">
        <f>P1432+Q1432+R1432</f>
        <v>3.9520000000000008</v>
      </c>
      <c r="T1432" s="32">
        <f t="shared" si="95"/>
        <v>328.25</v>
      </c>
      <c r="U1432" s="32">
        <f t="shared" si="96"/>
        <v>2568.8000000000002</v>
      </c>
      <c r="V1432" s="33">
        <f t="shared" si="97"/>
        <v>292.5</v>
      </c>
      <c r="W1432" s="34">
        <f t="shared" si="94"/>
        <v>2861.3</v>
      </c>
      <c r="X1432" s="10"/>
      <c r="Y1432" s="10"/>
      <c r="Z1432" s="10"/>
      <c r="AA1432" s="10"/>
      <c r="AB1432" s="10"/>
      <c r="AC1432" s="10"/>
      <c r="AD1432" s="10"/>
      <c r="AE1432" s="10"/>
      <c r="AF1432" s="10"/>
      <c r="AG1432" s="10"/>
      <c r="AH1432" s="10"/>
      <c r="AI1432" s="10"/>
    </row>
    <row r="1433" spans="1:35" ht="15" customHeight="1" x14ac:dyDescent="0.25">
      <c r="A1433" s="6">
        <v>1407</v>
      </c>
      <c r="B1433" s="11" t="s">
        <v>75</v>
      </c>
      <c r="C1433" s="11" t="s">
        <v>4566</v>
      </c>
      <c r="D1433" s="11" t="s">
        <v>4611</v>
      </c>
      <c r="E1433" s="12">
        <v>16606</v>
      </c>
      <c r="F1433" s="17">
        <v>43936</v>
      </c>
      <c r="G1433" s="12">
        <v>43851</v>
      </c>
      <c r="H1433" s="11" t="s">
        <v>78</v>
      </c>
      <c r="I1433" s="14" t="s">
        <v>4612</v>
      </c>
      <c r="J1433" s="11" t="s">
        <v>4613</v>
      </c>
      <c r="K1433" s="11" t="s">
        <v>4614</v>
      </c>
      <c r="L1433" s="14" t="s">
        <v>4615</v>
      </c>
      <c r="M1433" s="11" t="s">
        <v>4616</v>
      </c>
      <c r="N1433" s="15">
        <v>1.1000000000000001</v>
      </c>
      <c r="O1433" s="15" t="str">
        <f>VLOOKUP(A1433,Result!A:D,2,FALSE)</f>
        <v>No</v>
      </c>
      <c r="P1433" s="15">
        <f>VLOOKUP(A1433,Result!A:D,4,FALSE)</f>
        <v>0.88300000000000001</v>
      </c>
      <c r="Q1433" s="16">
        <f>VLOOKUP(A1433,Result!A:D,3,FALSE)</f>
        <v>0.307</v>
      </c>
      <c r="R1433" s="16">
        <f>VLOOKUP(A1433,Result!A:E,5,FALSE)</f>
        <v>0</v>
      </c>
      <c r="S1433" s="28">
        <f>P1433+Q1433+R1433</f>
        <v>1.19</v>
      </c>
      <c r="T1433" s="32">
        <f t="shared" si="95"/>
        <v>199.54999999999998</v>
      </c>
      <c r="U1433" s="32">
        <f t="shared" si="96"/>
        <v>773.49999999999989</v>
      </c>
      <c r="V1433" s="33">
        <f t="shared" si="97"/>
        <v>292.5</v>
      </c>
      <c r="W1433" s="34">
        <f t="shared" si="94"/>
        <v>1066</v>
      </c>
      <c r="X1433" s="10"/>
      <c r="Y1433" s="10"/>
      <c r="Z1433" s="10"/>
      <c r="AA1433" s="10"/>
      <c r="AB1433" s="10"/>
      <c r="AC1433" s="10"/>
      <c r="AD1433" s="10"/>
      <c r="AE1433" s="10"/>
      <c r="AF1433" s="10"/>
      <c r="AG1433" s="10"/>
      <c r="AH1433" s="10"/>
      <c r="AI1433" s="10"/>
    </row>
    <row r="1434" spans="1:35" ht="15" customHeight="1" x14ac:dyDescent="0.25">
      <c r="A1434" s="6">
        <v>1409</v>
      </c>
      <c r="B1434" s="11" t="s">
        <v>75</v>
      </c>
      <c r="C1434" s="11" t="s">
        <v>4566</v>
      </c>
      <c r="D1434" s="11" t="s">
        <v>4619</v>
      </c>
      <c r="E1434" s="12">
        <v>17418</v>
      </c>
      <c r="F1434" s="17">
        <v>43936</v>
      </c>
      <c r="G1434" s="12">
        <v>43876</v>
      </c>
      <c r="H1434" s="11" t="s">
        <v>78</v>
      </c>
      <c r="I1434" s="14" t="s">
        <v>4620</v>
      </c>
      <c r="J1434" s="11" t="s">
        <v>4621</v>
      </c>
      <c r="K1434" s="11" t="s">
        <v>4622</v>
      </c>
      <c r="L1434" s="14" t="s">
        <v>4623</v>
      </c>
      <c r="M1434" s="11" t="s">
        <v>4624</v>
      </c>
      <c r="N1434" s="15">
        <v>1.58</v>
      </c>
      <c r="O1434" s="15" t="str">
        <f>VLOOKUP(A1434,Result!A:D,2,FALSE)</f>
        <v>No</v>
      </c>
      <c r="P1434" s="15">
        <f>VLOOKUP(A1434,Result!A:D,4,FALSE)</f>
        <v>1.3779999999999999</v>
      </c>
      <c r="Q1434" s="16">
        <f>VLOOKUP(A1434,Result!A:D,3,FALSE)</f>
        <v>0.624</v>
      </c>
      <c r="R1434" s="16">
        <f>VLOOKUP(A1434,Result!A:E,5,FALSE)</f>
        <v>0</v>
      </c>
      <c r="S1434" s="28">
        <f>P1434+Q1434+R1434</f>
        <v>2.0019999999999998</v>
      </c>
      <c r="T1434" s="32">
        <f t="shared" si="95"/>
        <v>405.6</v>
      </c>
      <c r="U1434" s="32">
        <f t="shared" si="96"/>
        <v>1301.3</v>
      </c>
      <c r="V1434" s="33">
        <f t="shared" si="97"/>
        <v>292.5</v>
      </c>
      <c r="W1434" s="34">
        <f t="shared" si="94"/>
        <v>1593.8</v>
      </c>
      <c r="X1434" s="10"/>
      <c r="Y1434" s="10"/>
      <c r="Z1434" s="10"/>
      <c r="AA1434" s="10"/>
      <c r="AB1434" s="10"/>
      <c r="AC1434" s="10"/>
      <c r="AD1434" s="10"/>
      <c r="AE1434" s="10"/>
      <c r="AF1434" s="10"/>
      <c r="AG1434" s="10"/>
      <c r="AH1434" s="10"/>
      <c r="AI1434" s="10"/>
    </row>
    <row r="1435" spans="1:35" ht="15" customHeight="1" x14ac:dyDescent="0.25">
      <c r="A1435" s="6">
        <v>1420</v>
      </c>
      <c r="B1435" s="11" t="s">
        <v>75</v>
      </c>
      <c r="C1435" s="11" t="s">
        <v>4566</v>
      </c>
      <c r="D1435" s="11" t="s">
        <v>4665</v>
      </c>
      <c r="E1435" s="12">
        <v>19806</v>
      </c>
      <c r="F1435" s="17">
        <v>43942</v>
      </c>
      <c r="G1435" s="12">
        <v>43875</v>
      </c>
      <c r="H1435" s="11" t="s">
        <v>114</v>
      </c>
      <c r="I1435" s="14" t="s">
        <v>4666</v>
      </c>
      <c r="J1435" s="11" t="s">
        <v>4667</v>
      </c>
      <c r="K1435" s="11" t="s">
        <v>4668</v>
      </c>
      <c r="L1435" s="14" t="s">
        <v>82</v>
      </c>
      <c r="M1435" s="11"/>
      <c r="N1435" s="15" t="s">
        <v>85</v>
      </c>
      <c r="O1435" s="15" t="str">
        <f>VLOOKUP(A1435,Result!A:D,2,FALSE)</f>
        <v>No</v>
      </c>
      <c r="P1435" s="15">
        <f>VLOOKUP(A1435,Result!A:D,4,FALSE)</f>
        <v>0.214</v>
      </c>
      <c r="Q1435" s="16">
        <f>VLOOKUP(A1435,Result!A:D,3,FALSE)</f>
        <v>0</v>
      </c>
      <c r="R1435" s="16">
        <f>VLOOKUP(A1435,Result!A:E,5,FALSE)</f>
        <v>0</v>
      </c>
      <c r="S1435" s="28">
        <f>P1435+Q1435+R1435</f>
        <v>0.214</v>
      </c>
      <c r="T1435" s="32">
        <f t="shared" si="95"/>
        <v>0</v>
      </c>
      <c r="U1435" s="32">
        <f t="shared" si="96"/>
        <v>139.1</v>
      </c>
      <c r="V1435" s="33">
        <f t="shared" si="97"/>
        <v>292.5</v>
      </c>
      <c r="W1435" s="34">
        <f t="shared" si="94"/>
        <v>431.6</v>
      </c>
      <c r="X1435" s="10"/>
      <c r="Y1435" s="10"/>
      <c r="Z1435" s="10"/>
      <c r="AA1435" s="10"/>
      <c r="AB1435" s="10"/>
      <c r="AC1435" s="10"/>
      <c r="AD1435" s="10"/>
      <c r="AE1435" s="10"/>
      <c r="AF1435" s="10"/>
      <c r="AG1435" s="10"/>
      <c r="AH1435" s="10"/>
      <c r="AI1435" s="10"/>
    </row>
    <row r="1436" spans="1:35" ht="15" customHeight="1" x14ac:dyDescent="0.25">
      <c r="A1436" s="6">
        <v>1422</v>
      </c>
      <c r="B1436" s="11" t="s">
        <v>75</v>
      </c>
      <c r="C1436" s="11" t="s">
        <v>4566</v>
      </c>
      <c r="D1436" s="11" t="s">
        <v>4670</v>
      </c>
      <c r="E1436" s="12">
        <v>29103</v>
      </c>
      <c r="F1436" s="17">
        <v>43944</v>
      </c>
      <c r="G1436" s="12">
        <v>43898</v>
      </c>
      <c r="H1436" s="11" t="s">
        <v>78</v>
      </c>
      <c r="I1436" s="14" t="s">
        <v>4671</v>
      </c>
      <c r="J1436" s="11" t="s">
        <v>80</v>
      </c>
      <c r="K1436" s="11" t="s">
        <v>4672</v>
      </c>
      <c r="L1436" s="14" t="s">
        <v>82</v>
      </c>
      <c r="M1436" s="11" t="s">
        <v>82</v>
      </c>
      <c r="N1436" s="15">
        <v>0.85</v>
      </c>
      <c r="O1436" s="15" t="str">
        <f>VLOOKUP(A1436,Result!A:D,2,FALSE)</f>
        <v>No</v>
      </c>
      <c r="P1436" s="15">
        <f>VLOOKUP(A1436,Result!A:D,4,FALSE)</f>
        <v>3.8119999999999998</v>
      </c>
      <c r="Q1436" s="16">
        <f>VLOOKUP(A1436,Result!A:D,3,FALSE)</f>
        <v>0</v>
      </c>
      <c r="R1436" s="16">
        <f>VLOOKUP(A1436,Result!A:E,5,FALSE)</f>
        <v>0</v>
      </c>
      <c r="S1436" s="28">
        <f>P1436+Q1436+R1436</f>
        <v>3.8119999999999998</v>
      </c>
      <c r="T1436" s="32">
        <f t="shared" si="95"/>
        <v>0</v>
      </c>
      <c r="U1436" s="32">
        <f t="shared" si="96"/>
        <v>2477.7999999999997</v>
      </c>
      <c r="V1436" s="33">
        <f t="shared" si="97"/>
        <v>292.5</v>
      </c>
      <c r="W1436" s="34">
        <f t="shared" si="94"/>
        <v>2770.2999999999997</v>
      </c>
      <c r="X1436" s="10"/>
      <c r="Y1436" s="10"/>
      <c r="Z1436" s="10"/>
      <c r="AA1436" s="10"/>
      <c r="AB1436" s="10"/>
      <c r="AC1436" s="10"/>
      <c r="AD1436" s="10"/>
      <c r="AE1436" s="10"/>
      <c r="AF1436" s="10"/>
      <c r="AG1436" s="10"/>
      <c r="AH1436" s="10"/>
      <c r="AI1436" s="10"/>
    </row>
    <row r="1437" spans="1:35" ht="15" customHeight="1" x14ac:dyDescent="0.25">
      <c r="A1437" s="6">
        <v>1425</v>
      </c>
      <c r="B1437" s="11" t="s">
        <v>75</v>
      </c>
      <c r="C1437" s="11" t="s">
        <v>4566</v>
      </c>
      <c r="D1437" s="11" t="s">
        <v>4681</v>
      </c>
      <c r="E1437" s="12">
        <v>14407</v>
      </c>
      <c r="F1437" s="17">
        <v>43950</v>
      </c>
      <c r="G1437" s="12">
        <v>43847</v>
      </c>
      <c r="H1437" s="11" t="s">
        <v>78</v>
      </c>
      <c r="I1437" s="14" t="s">
        <v>4682</v>
      </c>
      <c r="J1437" s="11" t="s">
        <v>4683</v>
      </c>
      <c r="K1437" s="11" t="s">
        <v>4684</v>
      </c>
      <c r="L1437" s="14" t="s">
        <v>4685</v>
      </c>
      <c r="M1437" s="11" t="s">
        <v>4686</v>
      </c>
      <c r="N1437" s="15">
        <v>1.71</v>
      </c>
      <c r="O1437" s="15" t="str">
        <f>VLOOKUP(A1437,Result!A:D,2,FALSE)</f>
        <v>No</v>
      </c>
      <c r="P1437" s="15">
        <f>VLOOKUP(A1437,Result!A:D,4,FALSE)</f>
        <v>2.5009999999999999</v>
      </c>
      <c r="Q1437" s="16">
        <f>VLOOKUP(A1437,Result!A:D,3,FALSE)</f>
        <v>0.214</v>
      </c>
      <c r="R1437" s="16">
        <f>VLOOKUP(A1437,Result!A:E,5,FALSE)</f>
        <v>0.313</v>
      </c>
      <c r="S1437" s="28">
        <f>P1437+Q1437+R1437</f>
        <v>3.028</v>
      </c>
      <c r="T1437" s="32">
        <f t="shared" si="95"/>
        <v>342.55</v>
      </c>
      <c r="U1437" s="32">
        <f t="shared" si="96"/>
        <v>1968.1999999999998</v>
      </c>
      <c r="V1437" s="33">
        <f t="shared" si="97"/>
        <v>292.5</v>
      </c>
      <c r="W1437" s="34">
        <f t="shared" si="94"/>
        <v>2260.6999999999998</v>
      </c>
      <c r="X1437" s="10"/>
      <c r="Y1437" s="10"/>
      <c r="Z1437" s="10"/>
      <c r="AA1437" s="10"/>
      <c r="AB1437" s="10"/>
      <c r="AC1437" s="10"/>
      <c r="AD1437" s="10"/>
      <c r="AE1437" s="10"/>
      <c r="AF1437" s="10"/>
      <c r="AG1437" s="10"/>
      <c r="AH1437" s="10"/>
      <c r="AI1437" s="10"/>
    </row>
    <row r="1438" spans="1:35" ht="15" customHeight="1" x14ac:dyDescent="0.25">
      <c r="A1438" s="6">
        <v>1427</v>
      </c>
      <c r="B1438" s="11" t="s">
        <v>75</v>
      </c>
      <c r="C1438" s="11" t="s">
        <v>4566</v>
      </c>
      <c r="D1438" s="11" t="s">
        <v>4691</v>
      </c>
      <c r="E1438" s="12">
        <v>18791</v>
      </c>
      <c r="F1438" s="17">
        <v>43951</v>
      </c>
      <c r="G1438" s="12">
        <v>43861</v>
      </c>
      <c r="H1438" s="11" t="s">
        <v>78</v>
      </c>
      <c r="I1438" s="14" t="s">
        <v>4692</v>
      </c>
      <c r="J1438" s="11" t="s">
        <v>80</v>
      </c>
      <c r="K1438" s="11" t="s">
        <v>82</v>
      </c>
      <c r="L1438" s="14" t="s">
        <v>82</v>
      </c>
      <c r="M1438" s="11" t="s">
        <v>4693</v>
      </c>
      <c r="N1438" s="15">
        <v>1.1200000000000001</v>
      </c>
      <c r="O1438" s="15" t="str">
        <f>VLOOKUP(A1438,Result!A:D,2,FALSE)</f>
        <v>No</v>
      </c>
      <c r="P1438" s="15">
        <f>VLOOKUP(A1438,Result!A:D,4,FALSE)</f>
        <v>1.27</v>
      </c>
      <c r="Q1438" s="16">
        <f>VLOOKUP(A1438,Result!A:D,3,FALSE)</f>
        <v>0</v>
      </c>
      <c r="R1438" s="16">
        <f>VLOOKUP(A1438,Result!A:E,5,FALSE)</f>
        <v>0</v>
      </c>
      <c r="S1438" s="28">
        <f>P1438+Q1438+R1438</f>
        <v>1.27</v>
      </c>
      <c r="T1438" s="32">
        <f t="shared" si="95"/>
        <v>0</v>
      </c>
      <c r="U1438" s="32">
        <f t="shared" si="96"/>
        <v>825.49999999999989</v>
      </c>
      <c r="V1438" s="33">
        <f t="shared" si="97"/>
        <v>292.5</v>
      </c>
      <c r="W1438" s="34">
        <f t="shared" si="94"/>
        <v>1118</v>
      </c>
      <c r="X1438" s="10"/>
      <c r="Y1438" s="10"/>
      <c r="Z1438" s="10"/>
      <c r="AA1438" s="10"/>
      <c r="AB1438" s="10"/>
      <c r="AC1438" s="10"/>
      <c r="AD1438" s="10"/>
      <c r="AE1438" s="10"/>
      <c r="AF1438" s="10"/>
      <c r="AG1438" s="10"/>
      <c r="AH1438" s="10"/>
      <c r="AI1438" s="10"/>
    </row>
    <row r="1439" spans="1:35" ht="15" customHeight="1" x14ac:dyDescent="0.25">
      <c r="A1439" s="6">
        <v>1428</v>
      </c>
      <c r="B1439" s="11" t="s">
        <v>75</v>
      </c>
      <c r="C1439" s="11" t="s">
        <v>4566</v>
      </c>
      <c r="D1439" s="11" t="s">
        <v>4694</v>
      </c>
      <c r="E1439" s="12">
        <v>19068</v>
      </c>
      <c r="F1439" s="17">
        <v>43951</v>
      </c>
      <c r="G1439" s="12">
        <v>43861</v>
      </c>
      <c r="H1439" s="11" t="s">
        <v>78</v>
      </c>
      <c r="I1439" s="14" t="s">
        <v>4695</v>
      </c>
      <c r="J1439" s="11" t="s">
        <v>97</v>
      </c>
      <c r="K1439" s="11" t="s">
        <v>4696</v>
      </c>
      <c r="L1439" s="14" t="s">
        <v>4697</v>
      </c>
      <c r="M1439" s="11" t="s">
        <v>4698</v>
      </c>
      <c r="N1439" s="15">
        <v>0.68</v>
      </c>
      <c r="O1439" s="15" t="str">
        <f>VLOOKUP(A1439,Result!A:D,2,FALSE)</f>
        <v>No</v>
      </c>
      <c r="P1439" s="15">
        <f>VLOOKUP(A1439,Result!A:D,4,FALSE)</f>
        <v>0.59699999999999998</v>
      </c>
      <c r="Q1439" s="16">
        <f>VLOOKUP(A1439,Result!A:D,3,FALSE)</f>
        <v>0.106</v>
      </c>
      <c r="R1439" s="16">
        <f>VLOOKUP(A1439,Result!A:E,5,FALSE)</f>
        <v>0</v>
      </c>
      <c r="S1439" s="28">
        <f>P1439+Q1439+R1439</f>
        <v>0.70299999999999996</v>
      </c>
      <c r="T1439" s="32">
        <f t="shared" si="95"/>
        <v>68.899999999999991</v>
      </c>
      <c r="U1439" s="32">
        <f t="shared" si="96"/>
        <v>456.95</v>
      </c>
      <c r="V1439" s="33">
        <f t="shared" si="97"/>
        <v>292.5</v>
      </c>
      <c r="W1439" s="34">
        <f t="shared" si="94"/>
        <v>749.45</v>
      </c>
      <c r="X1439" s="10"/>
      <c r="Y1439" s="10"/>
      <c r="Z1439" s="10"/>
      <c r="AA1439" s="10"/>
      <c r="AB1439" s="10"/>
      <c r="AC1439" s="10"/>
      <c r="AD1439" s="10"/>
      <c r="AE1439" s="10"/>
      <c r="AF1439" s="10"/>
      <c r="AG1439" s="10"/>
      <c r="AH1439" s="10"/>
      <c r="AI1439" s="10"/>
    </row>
    <row r="1440" spans="1:35" ht="15" customHeight="1" x14ac:dyDescent="0.25">
      <c r="A1440" s="6">
        <v>1432</v>
      </c>
      <c r="B1440" s="11" t="s">
        <v>75</v>
      </c>
      <c r="C1440" s="11" t="s">
        <v>4566</v>
      </c>
      <c r="D1440" s="11" t="s">
        <v>4714</v>
      </c>
      <c r="E1440" s="12">
        <v>22427</v>
      </c>
      <c r="F1440" s="17">
        <v>43955</v>
      </c>
      <c r="G1440" s="12">
        <v>43880</v>
      </c>
      <c r="H1440" s="11" t="s">
        <v>217</v>
      </c>
      <c r="I1440" s="14" t="s">
        <v>4715</v>
      </c>
      <c r="J1440" s="11" t="s">
        <v>80</v>
      </c>
      <c r="K1440" s="11" t="s">
        <v>4716</v>
      </c>
      <c r="L1440" s="14" t="s">
        <v>4717</v>
      </c>
      <c r="M1440" s="11" t="s">
        <v>4718</v>
      </c>
      <c r="N1440" s="15">
        <v>1.64</v>
      </c>
      <c r="O1440" s="15" t="str">
        <f>VLOOKUP(A1440,Result!A:D,2,FALSE)</f>
        <v>Yes</v>
      </c>
      <c r="P1440" s="15">
        <f>VLOOKUP(A1440,Result!A:D,4,FALSE)</f>
        <v>0.55399999999999994</v>
      </c>
      <c r="Q1440" s="16">
        <f>VLOOKUP(A1440,Result!A:D,3,FALSE)</f>
        <v>0.106</v>
      </c>
      <c r="R1440" s="16">
        <f>VLOOKUP(A1440,Result!A:E,5,FALSE)</f>
        <v>0</v>
      </c>
      <c r="S1440" s="28">
        <f>P1440+Q1440+R1440</f>
        <v>0.65999999999999992</v>
      </c>
      <c r="T1440" s="32">
        <f t="shared" si="95"/>
        <v>68.899999999999991</v>
      </c>
      <c r="U1440" s="32">
        <f t="shared" si="96"/>
        <v>428.99999999999989</v>
      </c>
      <c r="V1440" s="33">
        <f t="shared" si="97"/>
        <v>292.5</v>
      </c>
      <c r="W1440" s="34">
        <f t="shared" si="94"/>
        <v>721.49999999999989</v>
      </c>
      <c r="X1440" s="10"/>
      <c r="Y1440" s="10"/>
      <c r="Z1440" s="10"/>
      <c r="AA1440" s="10"/>
      <c r="AB1440" s="10"/>
      <c r="AC1440" s="10"/>
      <c r="AD1440" s="10"/>
      <c r="AE1440" s="10"/>
      <c r="AF1440" s="10"/>
      <c r="AG1440" s="10"/>
      <c r="AH1440" s="10"/>
      <c r="AI1440" s="10"/>
    </row>
    <row r="1441" spans="1:35" ht="15" customHeight="1" x14ac:dyDescent="0.25">
      <c r="A1441" s="6">
        <v>1441</v>
      </c>
      <c r="B1441" s="11" t="s">
        <v>75</v>
      </c>
      <c r="C1441" s="11" t="s">
        <v>4566</v>
      </c>
      <c r="D1441" s="11" t="s">
        <v>4759</v>
      </c>
      <c r="E1441" s="12">
        <v>16257</v>
      </c>
      <c r="F1441" s="17">
        <v>43957</v>
      </c>
      <c r="G1441" s="12">
        <v>43894</v>
      </c>
      <c r="H1441" s="11" t="s">
        <v>160</v>
      </c>
      <c r="I1441" s="14" t="s">
        <v>4760</v>
      </c>
      <c r="J1441" s="11" t="s">
        <v>80</v>
      </c>
      <c r="K1441" s="11" t="s">
        <v>82</v>
      </c>
      <c r="L1441" s="14" t="s">
        <v>82</v>
      </c>
      <c r="M1441" s="11" t="s">
        <v>4761</v>
      </c>
      <c r="N1441" s="15">
        <v>0.72</v>
      </c>
      <c r="O1441" s="15" t="str">
        <f>VLOOKUP(A1441,Result!A:D,2,FALSE)</f>
        <v>No</v>
      </c>
      <c r="P1441" s="15">
        <f>VLOOKUP(A1441,Result!A:D,4,FALSE)</f>
        <v>0.41299999999999998</v>
      </c>
      <c r="Q1441" s="16">
        <f>VLOOKUP(A1441,Result!A:D,3,FALSE)</f>
        <v>0</v>
      </c>
      <c r="R1441" s="16">
        <f>VLOOKUP(A1441,Result!A:E,5,FALSE)</f>
        <v>0</v>
      </c>
      <c r="S1441" s="28">
        <f>P1441+Q1441+R1441</f>
        <v>0.41299999999999998</v>
      </c>
      <c r="T1441" s="32">
        <f t="shared" si="95"/>
        <v>0</v>
      </c>
      <c r="U1441" s="32">
        <f t="shared" si="96"/>
        <v>268.45</v>
      </c>
      <c r="V1441" s="33">
        <f t="shared" si="97"/>
        <v>292.5</v>
      </c>
      <c r="W1441" s="34">
        <f t="shared" si="94"/>
        <v>560.95000000000005</v>
      </c>
      <c r="X1441" s="10"/>
      <c r="Y1441" s="10"/>
      <c r="Z1441" s="10"/>
      <c r="AA1441" s="10"/>
      <c r="AB1441" s="10"/>
      <c r="AC1441" s="10"/>
      <c r="AD1441" s="10"/>
      <c r="AE1441" s="10"/>
      <c r="AF1441" s="10"/>
      <c r="AG1441" s="10"/>
      <c r="AH1441" s="10"/>
      <c r="AI1441" s="10"/>
    </row>
    <row r="1442" spans="1:35" ht="15" customHeight="1" x14ac:dyDescent="0.25">
      <c r="A1442" s="6">
        <v>1442</v>
      </c>
      <c r="B1442" s="11" t="s">
        <v>75</v>
      </c>
      <c r="C1442" s="11" t="s">
        <v>4566</v>
      </c>
      <c r="D1442" s="11" t="s">
        <v>4762</v>
      </c>
      <c r="E1442" s="12">
        <v>16350</v>
      </c>
      <c r="F1442" s="17">
        <v>43958</v>
      </c>
      <c r="G1442" s="12">
        <v>43908</v>
      </c>
      <c r="H1442" s="11" t="s">
        <v>78</v>
      </c>
      <c r="I1442" s="14" t="s">
        <v>4763</v>
      </c>
      <c r="J1442" s="11" t="s">
        <v>4764</v>
      </c>
      <c r="K1442" s="11" t="s">
        <v>4765</v>
      </c>
      <c r="L1442" s="14" t="s">
        <v>4766</v>
      </c>
      <c r="M1442" s="11" t="s">
        <v>4767</v>
      </c>
      <c r="N1442" s="15">
        <v>2.74</v>
      </c>
      <c r="O1442" s="15" t="str">
        <f>VLOOKUP(A1442,Result!A:D,2,FALSE)</f>
        <v>No</v>
      </c>
      <c r="P1442" s="15">
        <f>VLOOKUP(A1442,Result!A:D,4,FALSE)</f>
        <v>2.0659999999999998</v>
      </c>
      <c r="Q1442" s="16">
        <f>VLOOKUP(A1442,Result!A:D,3,FALSE)</f>
        <v>0.68300000000000005</v>
      </c>
      <c r="R1442" s="16">
        <f>VLOOKUP(A1442,Result!A:E,5,FALSE)</f>
        <v>0</v>
      </c>
      <c r="S1442" s="28">
        <f>P1442+Q1442+R1442</f>
        <v>2.7489999999999997</v>
      </c>
      <c r="T1442" s="32">
        <f t="shared" si="95"/>
        <v>443.95</v>
      </c>
      <c r="U1442" s="32">
        <f t="shared" si="96"/>
        <v>1786.8499999999997</v>
      </c>
      <c r="V1442" s="33">
        <f t="shared" si="97"/>
        <v>292.5</v>
      </c>
      <c r="W1442" s="34">
        <f t="shared" si="94"/>
        <v>2079.3499999999995</v>
      </c>
      <c r="X1442" s="10"/>
      <c r="Y1442" s="10"/>
      <c r="Z1442" s="10"/>
      <c r="AA1442" s="10"/>
      <c r="AB1442" s="10"/>
      <c r="AC1442" s="10"/>
      <c r="AD1442" s="10"/>
      <c r="AE1442" s="10"/>
      <c r="AF1442" s="10"/>
      <c r="AG1442" s="10"/>
      <c r="AH1442" s="10"/>
      <c r="AI1442" s="10"/>
    </row>
    <row r="1443" spans="1:35" ht="15" customHeight="1" x14ac:dyDescent="0.25">
      <c r="A1443" s="6">
        <v>1447</v>
      </c>
      <c r="B1443" s="11" t="s">
        <v>75</v>
      </c>
      <c r="C1443" s="11" t="s">
        <v>4566</v>
      </c>
      <c r="D1443" s="11" t="s">
        <v>4787</v>
      </c>
      <c r="E1443" s="12">
        <v>23810</v>
      </c>
      <c r="F1443" s="17">
        <v>43963</v>
      </c>
      <c r="G1443" s="12">
        <v>43851</v>
      </c>
      <c r="H1443" s="11" t="s">
        <v>78</v>
      </c>
      <c r="I1443" s="14" t="s">
        <v>4788</v>
      </c>
      <c r="J1443" s="11" t="s">
        <v>4789</v>
      </c>
      <c r="K1443" s="11" t="s">
        <v>4790</v>
      </c>
      <c r="L1443" s="14" t="s">
        <v>82</v>
      </c>
      <c r="M1443" s="11" t="s">
        <v>4791</v>
      </c>
      <c r="N1443" s="15">
        <v>5.98</v>
      </c>
      <c r="O1443" s="15" t="str">
        <f>VLOOKUP(A1443,Result!A:D,2,FALSE)</f>
        <v>No</v>
      </c>
      <c r="P1443" s="15">
        <f>VLOOKUP(A1443,Result!A:D,4,FALSE)</f>
        <v>3.8620000000000001</v>
      </c>
      <c r="Q1443" s="16">
        <f>VLOOKUP(A1443,Result!A:D,3,FALSE)</f>
        <v>0</v>
      </c>
      <c r="R1443" s="16">
        <f>VLOOKUP(A1443,Result!A:E,5,FALSE)</f>
        <v>0.26300000000000001</v>
      </c>
      <c r="S1443" s="28">
        <f>P1443+Q1443+R1443</f>
        <v>4.125</v>
      </c>
      <c r="T1443" s="32">
        <f t="shared" si="95"/>
        <v>170.95000000000002</v>
      </c>
      <c r="U1443" s="32">
        <f t="shared" si="96"/>
        <v>2681.25</v>
      </c>
      <c r="V1443" s="33">
        <f t="shared" si="97"/>
        <v>292.5</v>
      </c>
      <c r="W1443" s="34">
        <f t="shared" si="94"/>
        <v>2973.75</v>
      </c>
      <c r="X1443" s="10"/>
      <c r="Y1443" s="10"/>
      <c r="Z1443" s="10"/>
      <c r="AA1443" s="10"/>
      <c r="AB1443" s="10"/>
      <c r="AC1443" s="10"/>
      <c r="AD1443" s="10"/>
      <c r="AE1443" s="10"/>
      <c r="AF1443" s="10"/>
      <c r="AG1443" s="10"/>
      <c r="AH1443" s="10"/>
      <c r="AI1443" s="10"/>
    </row>
    <row r="1444" spans="1:35" ht="15" customHeight="1" x14ac:dyDescent="0.25">
      <c r="A1444" s="6">
        <v>1452</v>
      </c>
      <c r="B1444" s="11" t="s">
        <v>75</v>
      </c>
      <c r="C1444" s="11" t="s">
        <v>4566</v>
      </c>
      <c r="D1444" s="11" t="s">
        <v>4809</v>
      </c>
      <c r="E1444" s="12">
        <v>17921</v>
      </c>
      <c r="F1444" s="17">
        <v>43965</v>
      </c>
      <c r="G1444" s="12">
        <v>43910</v>
      </c>
      <c r="H1444" s="11" t="s">
        <v>78</v>
      </c>
      <c r="I1444" s="14" t="s">
        <v>97</v>
      </c>
      <c r="J1444" s="11" t="s">
        <v>97</v>
      </c>
      <c r="K1444" s="11" t="s">
        <v>82</v>
      </c>
      <c r="L1444" s="14" t="s">
        <v>82</v>
      </c>
      <c r="M1444" s="11" t="s">
        <v>4810</v>
      </c>
      <c r="N1444" s="15">
        <v>0.33</v>
      </c>
      <c r="O1444" s="15" t="str">
        <f>VLOOKUP(A1444,Result!A:D,2,FALSE)</f>
        <v>No</v>
      </c>
      <c r="P1444" s="15">
        <f>VLOOKUP(A1444,Result!A:D,4,FALSE)</f>
        <v>0</v>
      </c>
      <c r="Q1444" s="16">
        <f>VLOOKUP(A1444,Result!A:D,3,FALSE)</f>
        <v>0</v>
      </c>
      <c r="R1444" s="16">
        <f>VLOOKUP(A1444,Result!A:E,5,FALSE)</f>
        <v>0</v>
      </c>
      <c r="S1444" s="28">
        <f>P1444+Q1444+R1444</f>
        <v>0</v>
      </c>
      <c r="T1444" s="32">
        <f t="shared" si="95"/>
        <v>0</v>
      </c>
      <c r="U1444" s="32">
        <f t="shared" si="96"/>
        <v>0</v>
      </c>
      <c r="V1444" s="33">
        <f t="shared" si="97"/>
        <v>292.5</v>
      </c>
      <c r="W1444" s="34">
        <f t="shared" si="94"/>
        <v>292.5</v>
      </c>
      <c r="X1444" s="10"/>
      <c r="Y1444" s="10"/>
      <c r="Z1444" s="10"/>
      <c r="AA1444" s="10"/>
      <c r="AB1444" s="10"/>
      <c r="AC1444" s="10"/>
      <c r="AD1444" s="10"/>
      <c r="AE1444" s="10"/>
      <c r="AF1444" s="10"/>
      <c r="AG1444" s="10"/>
      <c r="AH1444" s="10"/>
      <c r="AI1444" s="10"/>
    </row>
    <row r="1445" spans="1:35" ht="15" customHeight="1" x14ac:dyDescent="0.25">
      <c r="A1445" s="6">
        <v>1460</v>
      </c>
      <c r="B1445" s="11" t="s">
        <v>75</v>
      </c>
      <c r="C1445" s="11" t="s">
        <v>4566</v>
      </c>
      <c r="D1445" s="11" t="s">
        <v>4830</v>
      </c>
      <c r="E1445" s="12">
        <v>15843</v>
      </c>
      <c r="F1445" s="17">
        <v>43972</v>
      </c>
      <c r="G1445" s="12">
        <v>43865</v>
      </c>
      <c r="H1445" s="11" t="s">
        <v>78</v>
      </c>
      <c r="I1445" s="14" t="s">
        <v>4831</v>
      </c>
      <c r="J1445" s="11" t="s">
        <v>80</v>
      </c>
      <c r="K1445" s="11" t="s">
        <v>4832</v>
      </c>
      <c r="L1445" s="14" t="s">
        <v>4833</v>
      </c>
      <c r="M1445" s="11" t="s">
        <v>4834</v>
      </c>
      <c r="N1445" s="15">
        <v>1.44</v>
      </c>
      <c r="O1445" s="15" t="str">
        <f>VLOOKUP(A1445,Result!A:D,2,FALSE)</f>
        <v>No</v>
      </c>
      <c r="P1445" s="15">
        <f>VLOOKUP(A1445,Result!A:D,4,FALSE)</f>
        <v>1.353</v>
      </c>
      <c r="Q1445" s="16">
        <f>VLOOKUP(A1445,Result!A:D,3,FALSE)</f>
        <v>0.51900000000000002</v>
      </c>
      <c r="R1445" s="16">
        <f>VLOOKUP(A1445,Result!A:E,5,FALSE)</f>
        <v>0</v>
      </c>
      <c r="S1445" s="28">
        <f>P1445+Q1445+R1445</f>
        <v>1.8719999999999999</v>
      </c>
      <c r="T1445" s="32">
        <f t="shared" si="95"/>
        <v>337.34999999999997</v>
      </c>
      <c r="U1445" s="32">
        <f t="shared" si="96"/>
        <v>1216.8</v>
      </c>
      <c r="V1445" s="33">
        <f t="shared" si="97"/>
        <v>292.5</v>
      </c>
      <c r="W1445" s="34">
        <f t="shared" si="94"/>
        <v>1509.3</v>
      </c>
      <c r="X1445" s="10"/>
      <c r="Y1445" s="10"/>
      <c r="Z1445" s="10"/>
      <c r="AA1445" s="10"/>
      <c r="AB1445" s="10"/>
      <c r="AC1445" s="10"/>
      <c r="AD1445" s="10"/>
      <c r="AE1445" s="10"/>
      <c r="AF1445" s="10"/>
      <c r="AG1445" s="10"/>
      <c r="AH1445" s="10"/>
      <c r="AI1445" s="10"/>
    </row>
    <row r="1446" spans="1:35" ht="15" customHeight="1" x14ac:dyDescent="0.25">
      <c r="A1446" s="6">
        <v>1472</v>
      </c>
      <c r="B1446" s="11" t="s">
        <v>75</v>
      </c>
      <c r="C1446" s="11" t="s">
        <v>4566</v>
      </c>
      <c r="D1446" s="11" t="s">
        <v>4875</v>
      </c>
      <c r="E1446" s="12">
        <v>20452</v>
      </c>
      <c r="F1446" s="13">
        <v>43993</v>
      </c>
      <c r="G1446" s="12">
        <v>43868</v>
      </c>
      <c r="H1446" s="11" t="s">
        <v>114</v>
      </c>
      <c r="I1446" s="14" t="s">
        <v>4876</v>
      </c>
      <c r="J1446" s="11" t="s">
        <v>80</v>
      </c>
      <c r="K1446" s="11" t="s">
        <v>4865</v>
      </c>
      <c r="L1446" s="14" t="s">
        <v>82</v>
      </c>
      <c r="M1446" s="11" t="s">
        <v>4035</v>
      </c>
      <c r="N1446" s="15">
        <v>1.07</v>
      </c>
      <c r="O1446" s="15" t="str">
        <f>VLOOKUP(A1446,Result!A:D,2,FALSE)</f>
        <v>No</v>
      </c>
      <c r="P1446" s="15">
        <f>VLOOKUP(A1446,Result!A:D,4,FALSE)</f>
        <v>1.22</v>
      </c>
      <c r="Q1446" s="16">
        <f>VLOOKUP(A1446,Result!A:D,3,FALSE)</f>
        <v>0</v>
      </c>
      <c r="R1446" s="16">
        <f>VLOOKUP(A1446,Result!A:E,5,FALSE)</f>
        <v>0</v>
      </c>
      <c r="S1446" s="28">
        <f>P1446+Q1446+R1446</f>
        <v>1.22</v>
      </c>
      <c r="T1446" s="32">
        <f t="shared" si="95"/>
        <v>0</v>
      </c>
      <c r="U1446" s="32">
        <f t="shared" si="96"/>
        <v>792.99999999999989</v>
      </c>
      <c r="V1446" s="33">
        <f t="shared" si="97"/>
        <v>292.5</v>
      </c>
      <c r="W1446" s="34">
        <f t="shared" si="94"/>
        <v>1085.5</v>
      </c>
      <c r="X1446" s="10"/>
      <c r="Y1446" s="10"/>
      <c r="Z1446" s="10"/>
      <c r="AA1446" s="10"/>
      <c r="AB1446" s="10"/>
      <c r="AC1446" s="10"/>
      <c r="AD1446" s="10"/>
      <c r="AE1446" s="10"/>
      <c r="AF1446" s="10"/>
      <c r="AG1446" s="10"/>
      <c r="AH1446" s="10"/>
      <c r="AI1446" s="10"/>
    </row>
    <row r="1447" spans="1:35" ht="15" customHeight="1" x14ac:dyDescent="0.25">
      <c r="A1447" s="6">
        <v>1477</v>
      </c>
      <c r="B1447" s="11" t="s">
        <v>75</v>
      </c>
      <c r="C1447" s="11" t="s">
        <v>4566</v>
      </c>
      <c r="D1447" s="11" t="s">
        <v>4895</v>
      </c>
      <c r="E1447" s="12">
        <v>15591</v>
      </c>
      <c r="F1447" s="17">
        <v>44005</v>
      </c>
      <c r="G1447" s="12">
        <v>43847</v>
      </c>
      <c r="H1447" s="11" t="s">
        <v>78</v>
      </c>
      <c r="I1447" s="14" t="s">
        <v>4896</v>
      </c>
      <c r="J1447" s="11" t="s">
        <v>4897</v>
      </c>
      <c r="K1447" s="11" t="s">
        <v>4898</v>
      </c>
      <c r="L1447" s="14" t="s">
        <v>4899</v>
      </c>
      <c r="M1447" s="11" t="s">
        <v>4900</v>
      </c>
      <c r="N1447" s="15">
        <v>0.81</v>
      </c>
      <c r="O1447" s="15" t="str">
        <f>VLOOKUP(A1447,Result!A:D,2,FALSE)</f>
        <v>No</v>
      </c>
      <c r="P1447" s="15">
        <f>VLOOKUP(A1447,Result!A:D,4,FALSE)</f>
        <v>0.69899999999999995</v>
      </c>
      <c r="Q1447" s="16">
        <f>VLOOKUP(A1447,Result!A:D,3,FALSE)</f>
        <v>0.31</v>
      </c>
      <c r="R1447" s="16">
        <f>VLOOKUP(A1447,Result!A:E,5,FALSE)</f>
        <v>0</v>
      </c>
      <c r="S1447" s="28">
        <f>P1447+Q1447+R1447</f>
        <v>1.0089999999999999</v>
      </c>
      <c r="T1447" s="32">
        <f t="shared" si="95"/>
        <v>201.49999999999997</v>
      </c>
      <c r="U1447" s="32">
        <f t="shared" si="96"/>
        <v>655.84999999999991</v>
      </c>
      <c r="V1447" s="33">
        <f t="shared" si="97"/>
        <v>292.5</v>
      </c>
      <c r="W1447" s="34">
        <f t="shared" si="94"/>
        <v>948.34999999999991</v>
      </c>
      <c r="X1447" s="10"/>
      <c r="Y1447" s="10"/>
      <c r="Z1447" s="10"/>
      <c r="AA1447" s="10"/>
      <c r="AB1447" s="10"/>
      <c r="AC1447" s="10"/>
      <c r="AD1447" s="10"/>
      <c r="AE1447" s="10"/>
      <c r="AF1447" s="10"/>
      <c r="AG1447" s="10"/>
      <c r="AH1447" s="10"/>
      <c r="AI1447" s="10"/>
    </row>
    <row r="1448" spans="1:35" ht="15" customHeight="1" x14ac:dyDescent="0.25">
      <c r="A1448" s="6">
        <v>1480</v>
      </c>
      <c r="B1448" s="11" t="s">
        <v>75</v>
      </c>
      <c r="C1448" s="11" t="s">
        <v>4566</v>
      </c>
      <c r="D1448" s="11" t="s">
        <v>4908</v>
      </c>
      <c r="E1448" s="12">
        <v>15442</v>
      </c>
      <c r="F1448" s="17">
        <v>44007</v>
      </c>
      <c r="G1448" s="12">
        <v>43876</v>
      </c>
      <c r="H1448" s="11" t="s">
        <v>78</v>
      </c>
      <c r="I1448" s="14" t="s">
        <v>4909</v>
      </c>
      <c r="J1448" s="11" t="s">
        <v>4910</v>
      </c>
      <c r="K1448" s="11" t="s">
        <v>4911</v>
      </c>
      <c r="L1448" s="14" t="s">
        <v>82</v>
      </c>
      <c r="M1448" s="11" t="s">
        <v>4912</v>
      </c>
      <c r="N1448" s="15">
        <v>1.27</v>
      </c>
      <c r="O1448" s="15" t="str">
        <f>VLOOKUP(A1448,Result!A:D,2,FALSE)</f>
        <v>No</v>
      </c>
      <c r="P1448" s="15">
        <f>VLOOKUP(A1448,Result!A:D,4,FALSE)</f>
        <v>1.008</v>
      </c>
      <c r="Q1448" s="16">
        <f>VLOOKUP(A1448,Result!A:D,3,FALSE)</f>
        <v>0</v>
      </c>
      <c r="R1448" s="16">
        <f>VLOOKUP(A1448,Result!A:E,5,FALSE)</f>
        <v>0</v>
      </c>
      <c r="S1448" s="28">
        <f>P1448+Q1448+R1448</f>
        <v>1.008</v>
      </c>
      <c r="T1448" s="32">
        <f t="shared" si="95"/>
        <v>0</v>
      </c>
      <c r="U1448" s="32">
        <f t="shared" si="96"/>
        <v>655.19999999999993</v>
      </c>
      <c r="V1448" s="33">
        <f t="shared" si="97"/>
        <v>292.5</v>
      </c>
      <c r="W1448" s="34">
        <f t="shared" si="94"/>
        <v>947.69999999999993</v>
      </c>
      <c r="X1448" s="10"/>
      <c r="Y1448" s="10"/>
      <c r="Z1448" s="10"/>
      <c r="AA1448" s="10"/>
      <c r="AB1448" s="10"/>
      <c r="AC1448" s="10"/>
      <c r="AD1448" s="10"/>
      <c r="AE1448" s="10"/>
      <c r="AF1448" s="10"/>
      <c r="AG1448" s="10"/>
      <c r="AH1448" s="10"/>
      <c r="AI1448" s="10"/>
    </row>
    <row r="1449" spans="1:35" ht="15" customHeight="1" x14ac:dyDescent="0.25">
      <c r="A1449" s="6">
        <v>1482</v>
      </c>
      <c r="B1449" s="11" t="s">
        <v>75</v>
      </c>
      <c r="C1449" s="11" t="s">
        <v>4566</v>
      </c>
      <c r="D1449" s="11" t="s">
        <v>4915</v>
      </c>
      <c r="E1449" s="12">
        <v>18859</v>
      </c>
      <c r="F1449" s="17">
        <v>44008</v>
      </c>
      <c r="G1449" s="12">
        <v>43910</v>
      </c>
      <c r="H1449" s="11" t="s">
        <v>78</v>
      </c>
      <c r="I1449" s="14" t="s">
        <v>97</v>
      </c>
      <c r="J1449" s="11" t="s">
        <v>97</v>
      </c>
      <c r="K1449" s="11" t="s">
        <v>82</v>
      </c>
      <c r="L1449" s="14" t="s">
        <v>82</v>
      </c>
      <c r="M1449" s="11" t="s">
        <v>4916</v>
      </c>
      <c r="N1449" s="15">
        <v>0.57999999999999996</v>
      </c>
      <c r="O1449" s="15" t="str">
        <f>VLOOKUP(A1449,Result!A:D,2,FALSE)</f>
        <v>No</v>
      </c>
      <c r="P1449" s="15">
        <f>VLOOKUP(A1449,Result!A:D,4,FALSE)</f>
        <v>0</v>
      </c>
      <c r="Q1449" s="16">
        <f>VLOOKUP(A1449,Result!A:D,3,FALSE)</f>
        <v>0</v>
      </c>
      <c r="R1449" s="16">
        <f>VLOOKUP(A1449,Result!A:E,5,FALSE)</f>
        <v>0</v>
      </c>
      <c r="S1449" s="28">
        <f>P1449+Q1449+R1449</f>
        <v>0</v>
      </c>
      <c r="T1449" s="32">
        <f t="shared" si="95"/>
        <v>0</v>
      </c>
      <c r="U1449" s="32">
        <f t="shared" si="96"/>
        <v>0</v>
      </c>
      <c r="V1449" s="33">
        <f t="shared" si="97"/>
        <v>292.5</v>
      </c>
      <c r="W1449" s="34">
        <f t="shared" si="94"/>
        <v>292.5</v>
      </c>
      <c r="X1449" s="10"/>
      <c r="Y1449" s="10"/>
      <c r="Z1449" s="10"/>
      <c r="AA1449" s="10"/>
      <c r="AB1449" s="10"/>
      <c r="AC1449" s="10"/>
      <c r="AD1449" s="10"/>
      <c r="AE1449" s="10"/>
      <c r="AF1449" s="10"/>
      <c r="AG1449" s="10"/>
      <c r="AH1449" s="10"/>
      <c r="AI1449" s="10"/>
    </row>
    <row r="1450" spans="1:35" ht="15" customHeight="1" x14ac:dyDescent="0.25">
      <c r="A1450" s="6">
        <v>1490</v>
      </c>
      <c r="B1450" s="11" t="s">
        <v>75</v>
      </c>
      <c r="C1450" s="11" t="s">
        <v>4566</v>
      </c>
      <c r="D1450" s="11" t="s">
        <v>4948</v>
      </c>
      <c r="E1450" s="12">
        <v>13758</v>
      </c>
      <c r="F1450" s="17">
        <v>44019</v>
      </c>
      <c r="G1450" s="12">
        <v>43910</v>
      </c>
      <c r="H1450" s="11" t="s">
        <v>78</v>
      </c>
      <c r="I1450" s="14" t="s">
        <v>4949</v>
      </c>
      <c r="J1450" s="11" t="s">
        <v>4950</v>
      </c>
      <c r="K1450" s="11" t="s">
        <v>4951</v>
      </c>
      <c r="L1450" s="14" t="s">
        <v>82</v>
      </c>
      <c r="M1450" s="11" t="s">
        <v>4952</v>
      </c>
      <c r="N1450" s="15">
        <v>3.79</v>
      </c>
      <c r="O1450" s="15" t="str">
        <f>VLOOKUP(A1450,Result!A:D,2,FALSE)</f>
        <v>No</v>
      </c>
      <c r="P1450" s="15">
        <f>VLOOKUP(A1450,Result!A:D,4,FALSE)</f>
        <v>4.1619999999999999</v>
      </c>
      <c r="Q1450" s="16">
        <f>VLOOKUP(A1450,Result!A:D,3,FALSE)</f>
        <v>0</v>
      </c>
      <c r="R1450" s="16">
        <f>VLOOKUP(A1450,Result!A:E,5,FALSE)</f>
        <v>0.313</v>
      </c>
      <c r="S1450" s="28">
        <f>P1450+Q1450+R1450</f>
        <v>4.4749999999999996</v>
      </c>
      <c r="T1450" s="32">
        <f t="shared" si="95"/>
        <v>203.45</v>
      </c>
      <c r="U1450" s="32">
        <f t="shared" si="96"/>
        <v>2908.75</v>
      </c>
      <c r="V1450" s="33">
        <f t="shared" si="97"/>
        <v>292.5</v>
      </c>
      <c r="W1450" s="34">
        <f t="shared" si="94"/>
        <v>3201.25</v>
      </c>
      <c r="X1450" s="10"/>
      <c r="Y1450" s="10"/>
      <c r="Z1450" s="10"/>
      <c r="AA1450" s="10"/>
      <c r="AB1450" s="10"/>
      <c r="AC1450" s="10"/>
      <c r="AD1450" s="10"/>
      <c r="AE1450" s="10"/>
      <c r="AF1450" s="10"/>
      <c r="AG1450" s="10"/>
      <c r="AH1450" s="10"/>
      <c r="AI1450" s="10"/>
    </row>
    <row r="1451" spans="1:35" ht="15" customHeight="1" x14ac:dyDescent="0.25">
      <c r="A1451" s="6">
        <v>1494</v>
      </c>
      <c r="B1451" s="11" t="s">
        <v>75</v>
      </c>
      <c r="C1451" s="11" t="s">
        <v>4566</v>
      </c>
      <c r="D1451" s="11" t="s">
        <v>4963</v>
      </c>
      <c r="E1451" s="12">
        <v>16263</v>
      </c>
      <c r="F1451" s="17">
        <v>44021</v>
      </c>
      <c r="G1451" s="12">
        <v>43859</v>
      </c>
      <c r="H1451" s="11" t="s">
        <v>78</v>
      </c>
      <c r="I1451" s="14" t="s">
        <v>4964</v>
      </c>
      <c r="J1451" s="11" t="s">
        <v>80</v>
      </c>
      <c r="K1451" s="11" t="s">
        <v>4965</v>
      </c>
      <c r="L1451" s="14" t="s">
        <v>82</v>
      </c>
      <c r="M1451" s="11" t="s">
        <v>4966</v>
      </c>
      <c r="N1451" s="15">
        <v>2.58</v>
      </c>
      <c r="O1451" s="15" t="str">
        <f>VLOOKUP(A1451,Result!A:D,2,FALSE)</f>
        <v>No</v>
      </c>
      <c r="P1451" s="15">
        <f>VLOOKUP(A1451,Result!A:D,4,FALSE)</f>
        <v>1.7529999999999999</v>
      </c>
      <c r="Q1451" s="16">
        <f>VLOOKUP(A1451,Result!A:D,3,FALSE)</f>
        <v>0</v>
      </c>
      <c r="R1451" s="16">
        <f>VLOOKUP(A1451,Result!A:E,5,FALSE)</f>
        <v>0</v>
      </c>
      <c r="S1451" s="28">
        <f>P1451+Q1451+R1451</f>
        <v>1.7529999999999999</v>
      </c>
      <c r="T1451" s="32">
        <f t="shared" si="95"/>
        <v>0</v>
      </c>
      <c r="U1451" s="32">
        <f t="shared" si="96"/>
        <v>1139.4499999999998</v>
      </c>
      <c r="V1451" s="33">
        <f t="shared" si="97"/>
        <v>292.5</v>
      </c>
      <c r="W1451" s="34">
        <f t="shared" si="94"/>
        <v>1431.9499999999998</v>
      </c>
      <c r="X1451" s="10"/>
      <c r="Y1451" s="10"/>
      <c r="Z1451" s="10"/>
      <c r="AA1451" s="10"/>
      <c r="AB1451" s="10"/>
      <c r="AC1451" s="10"/>
      <c r="AD1451" s="10"/>
      <c r="AE1451" s="10"/>
      <c r="AF1451" s="10"/>
      <c r="AG1451" s="10"/>
      <c r="AH1451" s="10"/>
      <c r="AI1451" s="10"/>
    </row>
    <row r="1452" spans="1:35" ht="15" customHeight="1" x14ac:dyDescent="0.25">
      <c r="A1452" s="6">
        <v>1495</v>
      </c>
      <c r="B1452" s="11" t="s">
        <v>75</v>
      </c>
      <c r="C1452" s="11" t="s">
        <v>4566</v>
      </c>
      <c r="D1452" s="11" t="s">
        <v>4967</v>
      </c>
      <c r="E1452" s="12">
        <v>14125</v>
      </c>
      <c r="F1452" s="17">
        <v>44021</v>
      </c>
      <c r="G1452" s="12">
        <v>43892</v>
      </c>
      <c r="H1452" s="11" t="s">
        <v>78</v>
      </c>
      <c r="I1452" s="14" t="s">
        <v>4968</v>
      </c>
      <c r="J1452" s="11" t="s">
        <v>80</v>
      </c>
      <c r="K1452" s="11" t="s">
        <v>4969</v>
      </c>
      <c r="L1452" s="14" t="s">
        <v>82</v>
      </c>
      <c r="M1452" s="11" t="s">
        <v>4970</v>
      </c>
      <c r="N1452" s="15">
        <v>1.05</v>
      </c>
      <c r="O1452" s="15" t="str">
        <f>VLOOKUP(A1452,Result!A:D,2,FALSE)</f>
        <v>No</v>
      </c>
      <c r="P1452" s="15">
        <f>VLOOKUP(A1452,Result!A:D,4,FALSE)</f>
        <v>0.93900000000000006</v>
      </c>
      <c r="Q1452" s="16">
        <f>VLOOKUP(A1452,Result!A:D,3,FALSE)</f>
        <v>0</v>
      </c>
      <c r="R1452" s="16">
        <f>VLOOKUP(A1452,Result!A:E,5,FALSE)</f>
        <v>0</v>
      </c>
      <c r="S1452" s="28">
        <f>P1452+Q1452+R1452</f>
        <v>0.93900000000000006</v>
      </c>
      <c r="T1452" s="32">
        <f t="shared" si="95"/>
        <v>0</v>
      </c>
      <c r="U1452" s="32">
        <f t="shared" si="96"/>
        <v>610.35</v>
      </c>
      <c r="V1452" s="33">
        <f t="shared" si="97"/>
        <v>292.5</v>
      </c>
      <c r="W1452" s="34">
        <f t="shared" si="94"/>
        <v>902.85</v>
      </c>
      <c r="X1452" s="10"/>
      <c r="Y1452" s="10"/>
      <c r="Z1452" s="10"/>
      <c r="AA1452" s="10"/>
      <c r="AB1452" s="10"/>
      <c r="AC1452" s="10"/>
      <c r="AD1452" s="10"/>
      <c r="AE1452" s="10"/>
      <c r="AF1452" s="10"/>
      <c r="AG1452" s="10"/>
      <c r="AH1452" s="10"/>
      <c r="AI1452" s="10"/>
    </row>
    <row r="1453" spans="1:35" ht="15" customHeight="1" x14ac:dyDescent="0.25">
      <c r="A1453" s="6">
        <v>1499</v>
      </c>
      <c r="B1453" s="11" t="s">
        <v>75</v>
      </c>
      <c r="C1453" s="11" t="s">
        <v>4566</v>
      </c>
      <c r="D1453" s="11" t="s">
        <v>4986</v>
      </c>
      <c r="E1453" s="12">
        <v>23962</v>
      </c>
      <c r="F1453" s="17">
        <v>44025</v>
      </c>
      <c r="G1453" s="12">
        <v>43858</v>
      </c>
      <c r="H1453" s="11" t="s">
        <v>78</v>
      </c>
      <c r="I1453" s="14" t="s">
        <v>4987</v>
      </c>
      <c r="J1453" s="11" t="s">
        <v>80</v>
      </c>
      <c r="K1453" s="11" t="s">
        <v>4988</v>
      </c>
      <c r="L1453" s="14" t="s">
        <v>4989</v>
      </c>
      <c r="M1453" s="11" t="s">
        <v>4990</v>
      </c>
      <c r="N1453" s="15">
        <v>2.58</v>
      </c>
      <c r="O1453" s="15" t="str">
        <f>VLOOKUP(A1453,Result!A:D,2,FALSE)</f>
        <v>No</v>
      </c>
      <c r="P1453" s="15">
        <f>VLOOKUP(A1453,Result!A:D,4,FALSE)</f>
        <v>2.5649999999999999</v>
      </c>
      <c r="Q1453" s="16">
        <f>VLOOKUP(A1453,Result!A:D,3,FALSE)</f>
        <v>0.53900000000000003</v>
      </c>
      <c r="R1453" s="16">
        <f>VLOOKUP(A1453,Result!A:E,5,FALSE)</f>
        <v>0</v>
      </c>
      <c r="S1453" s="28">
        <f>P1453+Q1453+R1453</f>
        <v>3.1040000000000001</v>
      </c>
      <c r="T1453" s="32">
        <f t="shared" si="95"/>
        <v>350.35</v>
      </c>
      <c r="U1453" s="32">
        <f t="shared" si="96"/>
        <v>2017.6000000000001</v>
      </c>
      <c r="V1453" s="33">
        <f t="shared" si="97"/>
        <v>292.5</v>
      </c>
      <c r="W1453" s="34">
        <f t="shared" si="94"/>
        <v>2310.1000000000004</v>
      </c>
      <c r="X1453" s="10"/>
      <c r="Y1453" s="10"/>
      <c r="Z1453" s="10"/>
      <c r="AA1453" s="10"/>
      <c r="AB1453" s="10"/>
      <c r="AC1453" s="10"/>
      <c r="AD1453" s="10"/>
      <c r="AE1453" s="10"/>
      <c r="AF1453" s="10"/>
      <c r="AG1453" s="10"/>
      <c r="AH1453" s="10"/>
      <c r="AI1453" s="10"/>
    </row>
    <row r="1454" spans="1:35" ht="15" customHeight="1" x14ac:dyDescent="0.25">
      <c r="A1454" s="6">
        <v>1506</v>
      </c>
      <c r="B1454" s="11" t="s">
        <v>75</v>
      </c>
      <c r="C1454" s="11" t="s">
        <v>4566</v>
      </c>
      <c r="D1454" s="11" t="s">
        <v>5009</v>
      </c>
      <c r="E1454" s="12">
        <v>15650</v>
      </c>
      <c r="F1454" s="17">
        <v>44027</v>
      </c>
      <c r="G1454" s="12">
        <v>43934</v>
      </c>
      <c r="H1454" s="11" t="s">
        <v>78</v>
      </c>
      <c r="I1454" s="14" t="s">
        <v>5014</v>
      </c>
      <c r="J1454" s="11" t="s">
        <v>80</v>
      </c>
      <c r="K1454" s="11" t="s">
        <v>5011</v>
      </c>
      <c r="L1454" s="14" t="s">
        <v>5012</v>
      </c>
      <c r="M1454" s="11" t="s">
        <v>5015</v>
      </c>
      <c r="N1454" s="15" t="s">
        <v>85</v>
      </c>
      <c r="O1454" s="15" t="str">
        <f>VLOOKUP(A1454,Result!A:D,2,FALSE)</f>
        <v>No</v>
      </c>
      <c r="P1454" s="15">
        <f>VLOOKUP(A1454,Result!A:D,4,FALSE)</f>
        <v>3.5880000000000001</v>
      </c>
      <c r="Q1454" s="16">
        <f>VLOOKUP(A1454,Result!A:D,3,FALSE)</f>
        <v>0.314</v>
      </c>
      <c r="R1454" s="16">
        <f>VLOOKUP(A1454,Result!A:E,5,FALSE)</f>
        <v>0</v>
      </c>
      <c r="S1454" s="28">
        <f>P1454+Q1454+R1454</f>
        <v>3.9020000000000001</v>
      </c>
      <c r="T1454" s="32">
        <f t="shared" si="95"/>
        <v>204.1</v>
      </c>
      <c r="U1454" s="32">
        <f t="shared" si="96"/>
        <v>2536.2999999999997</v>
      </c>
      <c r="V1454" s="33">
        <f t="shared" si="97"/>
        <v>292.5</v>
      </c>
      <c r="W1454" s="34">
        <f t="shared" si="94"/>
        <v>2828.7999999999997</v>
      </c>
      <c r="X1454" s="10"/>
      <c r="Y1454" s="10"/>
      <c r="Z1454" s="10"/>
      <c r="AA1454" s="10"/>
      <c r="AB1454" s="10"/>
      <c r="AC1454" s="10"/>
      <c r="AD1454" s="10"/>
      <c r="AE1454" s="10"/>
      <c r="AF1454" s="10"/>
      <c r="AG1454" s="10"/>
      <c r="AH1454" s="10"/>
      <c r="AI1454" s="10"/>
    </row>
    <row r="1455" spans="1:35" ht="15" customHeight="1" x14ac:dyDescent="0.25">
      <c r="A1455" s="6">
        <v>1515</v>
      </c>
      <c r="B1455" s="11" t="s">
        <v>75</v>
      </c>
      <c r="C1455" s="11" t="s">
        <v>4566</v>
      </c>
      <c r="D1455" s="11" t="s">
        <v>5039</v>
      </c>
      <c r="E1455" s="12">
        <v>18452</v>
      </c>
      <c r="F1455" s="19"/>
      <c r="G1455" s="12">
        <v>43910</v>
      </c>
      <c r="H1455" s="11" t="s">
        <v>78</v>
      </c>
      <c r="I1455" s="14" t="s">
        <v>97</v>
      </c>
      <c r="J1455" s="11" t="s">
        <v>97</v>
      </c>
      <c r="K1455" s="11" t="s">
        <v>82</v>
      </c>
      <c r="L1455" s="14" t="s">
        <v>82</v>
      </c>
      <c r="M1455" s="11" t="s">
        <v>5040</v>
      </c>
      <c r="N1455" s="15">
        <v>0.28000000000000003</v>
      </c>
      <c r="O1455" s="15" t="str">
        <f>VLOOKUP(A1455,Result!A:D,2,FALSE)</f>
        <v>No</v>
      </c>
      <c r="P1455" s="15">
        <f>VLOOKUP(A1455,Result!A:D,4,FALSE)</f>
        <v>0</v>
      </c>
      <c r="Q1455" s="16">
        <f>VLOOKUP(A1455,Result!A:D,3,FALSE)</f>
        <v>0</v>
      </c>
      <c r="R1455" s="16">
        <f>VLOOKUP(A1455,Result!A:E,5,FALSE)</f>
        <v>0</v>
      </c>
      <c r="S1455" s="28">
        <f>P1455+Q1455+R1455</f>
        <v>0</v>
      </c>
      <c r="T1455" s="32">
        <f t="shared" si="95"/>
        <v>0</v>
      </c>
      <c r="U1455" s="32">
        <f t="shared" si="96"/>
        <v>0</v>
      </c>
      <c r="V1455" s="33">
        <f t="shared" si="97"/>
        <v>292.5</v>
      </c>
      <c r="W1455" s="34">
        <f t="shared" si="94"/>
        <v>292.5</v>
      </c>
      <c r="X1455" s="10"/>
      <c r="Y1455" s="10"/>
      <c r="Z1455" s="10"/>
      <c r="AA1455" s="10"/>
      <c r="AB1455" s="10"/>
      <c r="AC1455" s="10"/>
      <c r="AD1455" s="10"/>
      <c r="AE1455" s="10"/>
      <c r="AF1455" s="10"/>
      <c r="AG1455" s="10"/>
      <c r="AH1455" s="10"/>
      <c r="AI1455" s="10"/>
    </row>
    <row r="1456" spans="1:35" ht="15" customHeight="1" x14ac:dyDescent="0.25">
      <c r="A1456" s="6">
        <v>1518</v>
      </c>
      <c r="B1456" s="11" t="s">
        <v>75</v>
      </c>
      <c r="C1456" s="11" t="s">
        <v>4566</v>
      </c>
      <c r="D1456" s="11" t="s">
        <v>5046</v>
      </c>
      <c r="E1456" s="12">
        <v>17962</v>
      </c>
      <c r="F1456" s="19"/>
      <c r="G1456" s="12">
        <v>43910</v>
      </c>
      <c r="H1456" s="11" t="s">
        <v>78</v>
      </c>
      <c r="I1456" s="14" t="s">
        <v>97</v>
      </c>
      <c r="J1456" s="11" t="s">
        <v>97</v>
      </c>
      <c r="K1456" s="11" t="s">
        <v>82</v>
      </c>
      <c r="L1456" s="14" t="s">
        <v>82</v>
      </c>
      <c r="M1456" s="11" t="s">
        <v>99</v>
      </c>
      <c r="N1456" s="15">
        <v>0.34</v>
      </c>
      <c r="O1456" s="15" t="str">
        <f>VLOOKUP(A1456,Result!A:D,2,FALSE)</f>
        <v>No</v>
      </c>
      <c r="P1456" s="15">
        <f>VLOOKUP(A1456,Result!A:D,4,FALSE)</f>
        <v>0</v>
      </c>
      <c r="Q1456" s="16">
        <f>VLOOKUP(A1456,Result!A:D,3,FALSE)</f>
        <v>0</v>
      </c>
      <c r="R1456" s="16">
        <f>VLOOKUP(A1456,Result!A:E,5,FALSE)</f>
        <v>0</v>
      </c>
      <c r="S1456" s="28">
        <f>P1456+Q1456+R1456</f>
        <v>0</v>
      </c>
      <c r="T1456" s="32">
        <f t="shared" si="95"/>
        <v>0</v>
      </c>
      <c r="U1456" s="32">
        <f t="shared" si="96"/>
        <v>0</v>
      </c>
      <c r="V1456" s="33">
        <f t="shared" si="97"/>
        <v>292.5</v>
      </c>
      <c r="W1456" s="34">
        <f t="shared" si="94"/>
        <v>292.5</v>
      </c>
      <c r="X1456" s="10"/>
      <c r="Y1456" s="10"/>
      <c r="Z1456" s="10"/>
      <c r="AA1456" s="10"/>
      <c r="AB1456" s="10"/>
      <c r="AC1456" s="10"/>
      <c r="AD1456" s="10"/>
      <c r="AE1456" s="10"/>
      <c r="AF1456" s="10"/>
      <c r="AG1456" s="10"/>
      <c r="AH1456" s="10"/>
      <c r="AI1456" s="10"/>
    </row>
    <row r="1457" spans="1:35" ht="15" customHeight="1" x14ac:dyDescent="0.25">
      <c r="A1457" s="6">
        <v>1528</v>
      </c>
      <c r="B1457" s="11" t="s">
        <v>75</v>
      </c>
      <c r="C1457" s="11" t="s">
        <v>5054</v>
      </c>
      <c r="D1457" s="11" t="s">
        <v>5066</v>
      </c>
      <c r="E1457" s="12">
        <v>19251</v>
      </c>
      <c r="F1457" s="17">
        <v>43936</v>
      </c>
      <c r="G1457" s="12">
        <v>43917</v>
      </c>
      <c r="H1457" s="11" t="s">
        <v>78</v>
      </c>
      <c r="I1457" s="14" t="s">
        <v>5067</v>
      </c>
      <c r="J1457" s="11" t="s">
        <v>5068</v>
      </c>
      <c r="K1457" s="11" t="s">
        <v>5069</v>
      </c>
      <c r="L1457" s="14" t="s">
        <v>82</v>
      </c>
      <c r="M1457" s="11" t="s">
        <v>5070</v>
      </c>
      <c r="N1457" s="15">
        <v>1.22</v>
      </c>
      <c r="O1457" s="15" t="str">
        <f>VLOOKUP(A1457,Result!A:D,2,FALSE)</f>
        <v>No</v>
      </c>
      <c r="P1457" s="15">
        <f>VLOOKUP(A1457,Result!A:D,4,FALSE)</f>
        <v>1.972</v>
      </c>
      <c r="Q1457" s="16">
        <f>VLOOKUP(A1457,Result!A:D,3,FALSE)</f>
        <v>0</v>
      </c>
      <c r="R1457" s="16">
        <f>VLOOKUP(A1457,Result!A:E,5,FALSE)</f>
        <v>0</v>
      </c>
      <c r="S1457" s="28">
        <f>P1457+Q1457+R1457</f>
        <v>1.972</v>
      </c>
      <c r="T1457" s="32">
        <f t="shared" si="95"/>
        <v>0</v>
      </c>
      <c r="U1457" s="32">
        <f t="shared" si="96"/>
        <v>1281.8</v>
      </c>
      <c r="V1457" s="33">
        <f t="shared" si="97"/>
        <v>292.5</v>
      </c>
      <c r="W1457" s="34">
        <f t="shared" si="94"/>
        <v>1574.3</v>
      </c>
      <c r="X1457" s="10"/>
      <c r="Y1457" s="10"/>
      <c r="Z1457" s="10"/>
      <c r="AA1457" s="10"/>
      <c r="AB1457" s="10"/>
      <c r="AC1457" s="10"/>
      <c r="AD1457" s="10"/>
      <c r="AE1457" s="10"/>
      <c r="AF1457" s="10"/>
      <c r="AG1457" s="10"/>
      <c r="AH1457" s="10"/>
      <c r="AI1457" s="10"/>
    </row>
    <row r="1458" spans="1:35" ht="15" customHeight="1" x14ac:dyDescent="0.25">
      <c r="A1458" s="6">
        <v>1529</v>
      </c>
      <c r="B1458" s="11" t="s">
        <v>75</v>
      </c>
      <c r="C1458" s="11" t="s">
        <v>5054</v>
      </c>
      <c r="D1458" s="11" t="s">
        <v>5071</v>
      </c>
      <c r="E1458" s="12">
        <v>18777</v>
      </c>
      <c r="F1458" s="17">
        <v>43936</v>
      </c>
      <c r="G1458" s="12">
        <v>43917</v>
      </c>
      <c r="H1458" s="11" t="s">
        <v>78</v>
      </c>
      <c r="I1458" s="14" t="s">
        <v>5072</v>
      </c>
      <c r="J1458" s="11" t="s">
        <v>5073</v>
      </c>
      <c r="K1458" s="11" t="s">
        <v>5074</v>
      </c>
      <c r="L1458" s="14" t="s">
        <v>82</v>
      </c>
      <c r="M1458" s="11" t="s">
        <v>5075</v>
      </c>
      <c r="N1458" s="15">
        <v>0.97</v>
      </c>
      <c r="O1458" s="15" t="str">
        <f>VLOOKUP(A1458,Result!A:D,2,FALSE)</f>
        <v>No</v>
      </c>
      <c r="P1458" s="15">
        <f>VLOOKUP(A1458,Result!A:D,4,FALSE)</f>
        <v>0.97500000000000009</v>
      </c>
      <c r="Q1458" s="16">
        <f>VLOOKUP(A1458,Result!A:D,3,FALSE)</f>
        <v>0</v>
      </c>
      <c r="R1458" s="16">
        <f>VLOOKUP(A1458,Result!A:E,5,FALSE)</f>
        <v>0</v>
      </c>
      <c r="S1458" s="28">
        <f>P1458+Q1458+R1458</f>
        <v>0.97500000000000009</v>
      </c>
      <c r="T1458" s="32">
        <f t="shared" si="95"/>
        <v>0</v>
      </c>
      <c r="U1458" s="32">
        <f t="shared" si="96"/>
        <v>633.75</v>
      </c>
      <c r="V1458" s="33">
        <f t="shared" si="97"/>
        <v>292.5</v>
      </c>
      <c r="W1458" s="34">
        <f t="shared" si="94"/>
        <v>926.25</v>
      </c>
      <c r="X1458" s="10"/>
      <c r="Y1458" s="10"/>
      <c r="Z1458" s="10"/>
      <c r="AA1458" s="10"/>
      <c r="AB1458" s="10"/>
      <c r="AC1458" s="10"/>
      <c r="AD1458" s="10"/>
      <c r="AE1458" s="10"/>
      <c r="AF1458" s="10"/>
      <c r="AG1458" s="10"/>
      <c r="AH1458" s="10"/>
      <c r="AI1458" s="10"/>
    </row>
    <row r="1459" spans="1:35" ht="15" customHeight="1" x14ac:dyDescent="0.25">
      <c r="A1459" s="6">
        <v>1534</v>
      </c>
      <c r="B1459" s="11" t="s">
        <v>75</v>
      </c>
      <c r="C1459" s="11" t="s">
        <v>5054</v>
      </c>
      <c r="D1459" s="11" t="s">
        <v>5086</v>
      </c>
      <c r="E1459" s="12">
        <v>21596</v>
      </c>
      <c r="F1459" s="17">
        <v>43943</v>
      </c>
      <c r="G1459" s="12">
        <v>43910</v>
      </c>
      <c r="H1459" s="11" t="s">
        <v>134</v>
      </c>
      <c r="I1459" s="14" t="s">
        <v>5087</v>
      </c>
      <c r="J1459" s="11" t="s">
        <v>5088</v>
      </c>
      <c r="K1459" s="11" t="s">
        <v>5089</v>
      </c>
      <c r="L1459" s="14" t="s">
        <v>82</v>
      </c>
      <c r="M1459" s="11" t="s">
        <v>905</v>
      </c>
      <c r="N1459" s="15">
        <v>1.1200000000000001</v>
      </c>
      <c r="O1459" s="15" t="str">
        <f>VLOOKUP(A1459,Result!A:D,2,FALSE)</f>
        <v>No</v>
      </c>
      <c r="P1459" s="15">
        <f>VLOOKUP(A1459,Result!A:D,4,FALSE)</f>
        <v>2.056</v>
      </c>
      <c r="Q1459" s="16">
        <f>VLOOKUP(A1459,Result!A:D,3,FALSE)</f>
        <v>0</v>
      </c>
      <c r="R1459" s="16">
        <f>VLOOKUP(A1459,Result!A:E,5,FALSE)</f>
        <v>0</v>
      </c>
      <c r="S1459" s="28">
        <f>P1459+Q1459+R1459</f>
        <v>2.056</v>
      </c>
      <c r="T1459" s="32">
        <f t="shared" si="95"/>
        <v>0</v>
      </c>
      <c r="U1459" s="32">
        <f t="shared" si="96"/>
        <v>1336.4</v>
      </c>
      <c r="V1459" s="33">
        <f t="shared" si="97"/>
        <v>292.5</v>
      </c>
      <c r="W1459" s="34">
        <f t="shared" si="94"/>
        <v>1628.9</v>
      </c>
      <c r="X1459" s="10"/>
      <c r="Y1459" s="10"/>
      <c r="Z1459" s="10"/>
      <c r="AA1459" s="10"/>
      <c r="AB1459" s="10"/>
      <c r="AC1459" s="10"/>
      <c r="AD1459" s="10"/>
      <c r="AE1459" s="10"/>
      <c r="AF1459" s="10"/>
      <c r="AG1459" s="10"/>
      <c r="AH1459" s="10"/>
      <c r="AI1459" s="10"/>
    </row>
    <row r="1460" spans="1:35" ht="15" customHeight="1" x14ac:dyDescent="0.25">
      <c r="A1460" s="6">
        <v>1539</v>
      </c>
      <c r="B1460" s="11" t="s">
        <v>75</v>
      </c>
      <c r="C1460" s="11" t="s">
        <v>5054</v>
      </c>
      <c r="D1460" s="11" t="s">
        <v>5102</v>
      </c>
      <c r="E1460" s="12">
        <v>16574</v>
      </c>
      <c r="F1460" s="13">
        <v>43944</v>
      </c>
      <c r="G1460" s="12">
        <v>43840</v>
      </c>
      <c r="H1460" s="11" t="s">
        <v>3911</v>
      </c>
      <c r="I1460" s="14" t="s">
        <v>5103</v>
      </c>
      <c r="J1460" s="11"/>
      <c r="K1460" s="11"/>
      <c r="L1460" s="14" t="s">
        <v>5104</v>
      </c>
      <c r="M1460" s="11"/>
      <c r="N1460" s="15">
        <v>0.65</v>
      </c>
      <c r="O1460" s="15" t="str">
        <f>VLOOKUP(A1460,Result!A:D,2,FALSE)</f>
        <v>No</v>
      </c>
      <c r="P1460" s="15">
        <f>VLOOKUP(A1460,Result!A:D,4,FALSE)</f>
        <v>0.36699999999999999</v>
      </c>
      <c r="Q1460" s="16">
        <f>VLOOKUP(A1460,Result!A:D,3,FALSE)</f>
        <v>0.49099999999999999</v>
      </c>
      <c r="R1460" s="16">
        <f>VLOOKUP(A1460,Result!A:E,5,FALSE)</f>
        <v>0</v>
      </c>
      <c r="S1460" s="28">
        <f>P1460+Q1460+R1460</f>
        <v>0.85799999999999998</v>
      </c>
      <c r="T1460" s="32">
        <f t="shared" si="95"/>
        <v>319.14999999999998</v>
      </c>
      <c r="U1460" s="32">
        <f t="shared" si="96"/>
        <v>557.69999999999993</v>
      </c>
      <c r="V1460" s="33">
        <f t="shared" si="97"/>
        <v>292.5</v>
      </c>
      <c r="W1460" s="34">
        <f t="shared" si="94"/>
        <v>850.19999999999993</v>
      </c>
      <c r="X1460" s="10"/>
      <c r="Y1460" s="10"/>
      <c r="Z1460" s="10"/>
      <c r="AA1460" s="10"/>
      <c r="AB1460" s="10"/>
      <c r="AC1460" s="10"/>
      <c r="AD1460" s="10"/>
      <c r="AE1460" s="10"/>
      <c r="AF1460" s="10"/>
      <c r="AG1460" s="10"/>
      <c r="AH1460" s="10"/>
      <c r="AI1460" s="10"/>
    </row>
    <row r="1461" spans="1:35" ht="15" customHeight="1" x14ac:dyDescent="0.25">
      <c r="A1461" s="6">
        <v>1542</v>
      </c>
      <c r="B1461" s="11" t="s">
        <v>75</v>
      </c>
      <c r="C1461" s="11" t="s">
        <v>5078</v>
      </c>
      <c r="D1461" s="11" t="s">
        <v>5107</v>
      </c>
      <c r="E1461" s="12">
        <v>12627</v>
      </c>
      <c r="F1461" s="17">
        <v>43944</v>
      </c>
      <c r="G1461" s="11"/>
      <c r="H1461" s="18"/>
      <c r="I1461" s="14"/>
      <c r="J1461" s="11"/>
      <c r="K1461" s="11"/>
      <c r="L1461" s="14"/>
      <c r="M1461" s="11"/>
      <c r="N1461" s="15" t="s">
        <v>85</v>
      </c>
      <c r="O1461" s="15" t="str">
        <f>VLOOKUP(A1461,Result!A:D,2,FALSE)</f>
        <v>No</v>
      </c>
      <c r="P1461" s="15">
        <f>VLOOKUP(A1461,Result!A:D,4,FALSE)</f>
        <v>0</v>
      </c>
      <c r="Q1461" s="16">
        <f>VLOOKUP(A1461,Result!A:D,3,FALSE)</f>
        <v>0</v>
      </c>
      <c r="R1461" s="16">
        <f>VLOOKUP(A1461,Result!A:E,5,FALSE)</f>
        <v>0</v>
      </c>
      <c r="S1461" s="28">
        <f>P1461+Q1461+R1461</f>
        <v>0</v>
      </c>
      <c r="T1461" s="32">
        <f t="shared" si="95"/>
        <v>0</v>
      </c>
      <c r="U1461" s="32">
        <f t="shared" si="96"/>
        <v>0</v>
      </c>
      <c r="V1461" s="33">
        <f t="shared" si="97"/>
        <v>292.5</v>
      </c>
      <c r="W1461" s="34">
        <f t="shared" si="94"/>
        <v>292.5</v>
      </c>
      <c r="X1461" s="10"/>
      <c r="Y1461" s="10"/>
      <c r="Z1461" s="10"/>
      <c r="AA1461" s="10"/>
      <c r="AB1461" s="10"/>
      <c r="AC1461" s="10"/>
      <c r="AD1461" s="10"/>
      <c r="AE1461" s="10"/>
      <c r="AF1461" s="10"/>
      <c r="AG1461" s="10"/>
      <c r="AH1461" s="10"/>
      <c r="AI1461" s="10"/>
    </row>
    <row r="1462" spans="1:35" ht="15" customHeight="1" x14ac:dyDescent="0.25">
      <c r="A1462" s="6">
        <v>1543</v>
      </c>
      <c r="B1462" s="11" t="s">
        <v>75</v>
      </c>
      <c r="C1462" s="11" t="s">
        <v>5054</v>
      </c>
      <c r="D1462" s="11" t="s">
        <v>5108</v>
      </c>
      <c r="E1462" s="12">
        <v>11239</v>
      </c>
      <c r="F1462" s="17">
        <v>43945</v>
      </c>
      <c r="G1462" s="12">
        <v>43867</v>
      </c>
      <c r="H1462" s="11" t="s">
        <v>114</v>
      </c>
      <c r="I1462" s="14" t="s">
        <v>5109</v>
      </c>
      <c r="J1462" s="11" t="s">
        <v>80</v>
      </c>
      <c r="K1462" s="11" t="s">
        <v>5110</v>
      </c>
      <c r="L1462" s="14" t="s">
        <v>82</v>
      </c>
      <c r="M1462" s="11"/>
      <c r="N1462" s="15">
        <v>2.4</v>
      </c>
      <c r="O1462" s="15" t="str">
        <f>VLOOKUP(A1462,Result!A:D,2,FALSE)</f>
        <v>No</v>
      </c>
      <c r="P1462" s="15">
        <f>VLOOKUP(A1462,Result!A:D,4,FALSE)</f>
        <v>2.504</v>
      </c>
      <c r="Q1462" s="16">
        <f>VLOOKUP(A1462,Result!A:D,3,FALSE)</f>
        <v>0</v>
      </c>
      <c r="R1462" s="16">
        <f>VLOOKUP(A1462,Result!A:E,5,FALSE)</f>
        <v>0.313</v>
      </c>
      <c r="S1462" s="28">
        <f>P1462+Q1462+R1462</f>
        <v>2.8170000000000002</v>
      </c>
      <c r="T1462" s="32">
        <f t="shared" si="95"/>
        <v>203.45</v>
      </c>
      <c r="U1462" s="32">
        <f t="shared" si="96"/>
        <v>1831.0500000000002</v>
      </c>
      <c r="V1462" s="33">
        <f t="shared" si="97"/>
        <v>292.5</v>
      </c>
      <c r="W1462" s="34">
        <f t="shared" si="94"/>
        <v>2123.5500000000002</v>
      </c>
      <c r="X1462" s="10"/>
      <c r="Y1462" s="10"/>
      <c r="Z1462" s="10"/>
      <c r="AA1462" s="10"/>
      <c r="AB1462" s="10"/>
      <c r="AC1462" s="10"/>
      <c r="AD1462" s="10"/>
      <c r="AE1462" s="10"/>
      <c r="AF1462" s="10"/>
      <c r="AG1462" s="10"/>
      <c r="AH1462" s="10"/>
      <c r="AI1462" s="10"/>
    </row>
    <row r="1463" spans="1:35" ht="15" customHeight="1" x14ac:dyDescent="0.25">
      <c r="A1463" s="6">
        <v>1548</v>
      </c>
      <c r="B1463" s="11" t="s">
        <v>75</v>
      </c>
      <c r="C1463" s="11" t="s">
        <v>5054</v>
      </c>
      <c r="D1463" s="11" t="s">
        <v>5123</v>
      </c>
      <c r="E1463" s="12">
        <v>17774</v>
      </c>
      <c r="F1463" s="17">
        <v>43949</v>
      </c>
      <c r="G1463" s="12">
        <v>43879</v>
      </c>
      <c r="H1463" s="11" t="s">
        <v>78</v>
      </c>
      <c r="I1463" s="14" t="s">
        <v>5124</v>
      </c>
      <c r="J1463" s="11" t="s">
        <v>80</v>
      </c>
      <c r="K1463" s="11" t="s">
        <v>5125</v>
      </c>
      <c r="L1463" s="14" t="s">
        <v>82</v>
      </c>
      <c r="M1463" s="11" t="s">
        <v>5126</v>
      </c>
      <c r="N1463" s="15">
        <v>3.35</v>
      </c>
      <c r="O1463" s="15" t="str">
        <f>VLOOKUP(A1463,Result!A:D,2,FALSE)</f>
        <v>No</v>
      </c>
      <c r="P1463" s="15">
        <f>VLOOKUP(A1463,Result!A:D,4,FALSE)</f>
        <v>3.335</v>
      </c>
      <c r="Q1463" s="16">
        <f>VLOOKUP(A1463,Result!A:D,3,FALSE)</f>
        <v>0</v>
      </c>
      <c r="R1463" s="16">
        <f>VLOOKUP(A1463,Result!A:E,5,FALSE)</f>
        <v>0.152</v>
      </c>
      <c r="S1463" s="28">
        <f>P1463+Q1463+R1463</f>
        <v>3.4870000000000001</v>
      </c>
      <c r="T1463" s="32">
        <f t="shared" si="95"/>
        <v>98.799999999999983</v>
      </c>
      <c r="U1463" s="32">
        <f t="shared" si="96"/>
        <v>2266.5499999999997</v>
      </c>
      <c r="V1463" s="33">
        <f t="shared" si="97"/>
        <v>292.5</v>
      </c>
      <c r="W1463" s="34">
        <f t="shared" si="94"/>
        <v>2559.0499999999997</v>
      </c>
      <c r="X1463" s="10"/>
      <c r="Y1463" s="10"/>
      <c r="Z1463" s="10"/>
      <c r="AA1463" s="10"/>
      <c r="AB1463" s="10"/>
      <c r="AC1463" s="10"/>
      <c r="AD1463" s="10"/>
      <c r="AE1463" s="10"/>
      <c r="AF1463" s="10"/>
      <c r="AG1463" s="10"/>
      <c r="AH1463" s="10"/>
      <c r="AI1463" s="10"/>
    </row>
    <row r="1464" spans="1:35" ht="15" customHeight="1" x14ac:dyDescent="0.25">
      <c r="A1464" s="6">
        <v>1549</v>
      </c>
      <c r="B1464" s="11" t="s">
        <v>75</v>
      </c>
      <c r="C1464" s="11" t="s">
        <v>5054</v>
      </c>
      <c r="D1464" s="11" t="s">
        <v>5127</v>
      </c>
      <c r="E1464" s="12">
        <v>18580</v>
      </c>
      <c r="F1464" s="13">
        <v>43949</v>
      </c>
      <c r="G1464" s="12">
        <v>43861</v>
      </c>
      <c r="H1464" s="11" t="s">
        <v>78</v>
      </c>
      <c r="I1464" s="14" t="s">
        <v>5128</v>
      </c>
      <c r="J1464" s="11" t="s">
        <v>80</v>
      </c>
      <c r="K1464" s="11" t="s">
        <v>82</v>
      </c>
      <c r="L1464" s="14" t="s">
        <v>82</v>
      </c>
      <c r="M1464" s="11" t="s">
        <v>650</v>
      </c>
      <c r="N1464" s="15">
        <v>4.3</v>
      </c>
      <c r="O1464" s="15" t="str">
        <f>VLOOKUP(A1464,Result!A:D,2,FALSE)</f>
        <v>No</v>
      </c>
      <c r="P1464" s="15">
        <f>VLOOKUP(A1464,Result!A:D,4,FALSE)</f>
        <v>0.83099999999999996</v>
      </c>
      <c r="Q1464" s="16">
        <f>VLOOKUP(A1464,Result!A:D,3,FALSE)</f>
        <v>0</v>
      </c>
      <c r="R1464" s="16">
        <f>VLOOKUP(A1464,Result!A:E,5,FALSE)</f>
        <v>0</v>
      </c>
      <c r="S1464" s="28">
        <f>P1464+Q1464+R1464</f>
        <v>0.83099999999999996</v>
      </c>
      <c r="T1464" s="32">
        <f t="shared" si="95"/>
        <v>0</v>
      </c>
      <c r="U1464" s="32">
        <f t="shared" si="96"/>
        <v>540.15</v>
      </c>
      <c r="V1464" s="33">
        <f t="shared" si="97"/>
        <v>292.5</v>
      </c>
      <c r="W1464" s="34">
        <f t="shared" si="94"/>
        <v>832.65</v>
      </c>
      <c r="X1464" s="10"/>
      <c r="Y1464" s="10"/>
      <c r="Z1464" s="10"/>
      <c r="AA1464" s="10"/>
      <c r="AB1464" s="10"/>
      <c r="AC1464" s="10"/>
      <c r="AD1464" s="10"/>
      <c r="AE1464" s="10"/>
      <c r="AF1464" s="10"/>
      <c r="AG1464" s="10"/>
      <c r="AH1464" s="10"/>
      <c r="AI1464" s="10"/>
    </row>
    <row r="1465" spans="1:35" ht="15" customHeight="1" x14ac:dyDescent="0.25">
      <c r="A1465" s="6">
        <v>1551</v>
      </c>
      <c r="B1465" s="11" t="s">
        <v>75</v>
      </c>
      <c r="C1465" s="11" t="s">
        <v>5054</v>
      </c>
      <c r="D1465" s="11" t="s">
        <v>5131</v>
      </c>
      <c r="E1465" s="12">
        <v>14721</v>
      </c>
      <c r="F1465" s="17">
        <v>43951</v>
      </c>
      <c r="G1465" s="12">
        <v>43853</v>
      </c>
      <c r="H1465" s="11" t="s">
        <v>78</v>
      </c>
      <c r="I1465" s="14" t="s">
        <v>5132</v>
      </c>
      <c r="J1465" s="11" t="s">
        <v>80</v>
      </c>
      <c r="K1465" s="11" t="s">
        <v>82</v>
      </c>
      <c r="L1465" s="14" t="s">
        <v>82</v>
      </c>
      <c r="M1465" s="11" t="s">
        <v>5133</v>
      </c>
      <c r="N1465" s="15">
        <v>2.2200000000000002</v>
      </c>
      <c r="O1465" s="15" t="str">
        <f>VLOOKUP(A1465,Result!A:D,2,FALSE)</f>
        <v>No</v>
      </c>
      <c r="P1465" s="15">
        <f>VLOOKUP(A1465,Result!A:D,4,FALSE)</f>
        <v>2.4780000000000002</v>
      </c>
      <c r="Q1465" s="16">
        <f>VLOOKUP(A1465,Result!A:D,3,FALSE)</f>
        <v>0</v>
      </c>
      <c r="R1465" s="16">
        <f>VLOOKUP(A1465,Result!A:E,5,FALSE)</f>
        <v>0.20200000000000001</v>
      </c>
      <c r="S1465" s="28">
        <f>P1465+Q1465+R1465</f>
        <v>2.68</v>
      </c>
      <c r="T1465" s="32">
        <f t="shared" si="95"/>
        <v>131.30000000000001</v>
      </c>
      <c r="U1465" s="32">
        <f t="shared" si="96"/>
        <v>1742</v>
      </c>
      <c r="V1465" s="33">
        <f t="shared" si="97"/>
        <v>292.5</v>
      </c>
      <c r="W1465" s="34">
        <f t="shared" si="94"/>
        <v>2034.5</v>
      </c>
      <c r="X1465" s="10"/>
      <c r="Y1465" s="10"/>
      <c r="Z1465" s="10"/>
      <c r="AA1465" s="10"/>
      <c r="AB1465" s="10"/>
      <c r="AC1465" s="10"/>
      <c r="AD1465" s="10"/>
      <c r="AE1465" s="10"/>
      <c r="AF1465" s="10"/>
      <c r="AG1465" s="10"/>
      <c r="AH1465" s="10"/>
      <c r="AI1465" s="10"/>
    </row>
    <row r="1466" spans="1:35" ht="15" customHeight="1" x14ac:dyDescent="0.25">
      <c r="A1466" s="6">
        <v>1561</v>
      </c>
      <c r="B1466" s="11" t="s">
        <v>75</v>
      </c>
      <c r="C1466" s="11" t="s">
        <v>5054</v>
      </c>
      <c r="D1466" s="11" t="s">
        <v>5165</v>
      </c>
      <c r="E1466" s="12">
        <v>12873</v>
      </c>
      <c r="F1466" s="17">
        <v>43956</v>
      </c>
      <c r="G1466" s="11"/>
      <c r="H1466" s="18"/>
      <c r="I1466" s="14"/>
      <c r="J1466" s="11"/>
      <c r="K1466" s="11"/>
      <c r="L1466" s="14"/>
      <c r="M1466" s="11"/>
      <c r="N1466" s="15" t="s">
        <v>85</v>
      </c>
      <c r="O1466" s="15" t="str">
        <f>VLOOKUP(A1466,Result!A:D,2,FALSE)</f>
        <v>No</v>
      </c>
      <c r="P1466" s="15">
        <f>VLOOKUP(A1466,Result!A:D,4,FALSE)</f>
        <v>0</v>
      </c>
      <c r="Q1466" s="16">
        <f>VLOOKUP(A1466,Result!A:D,3,FALSE)</f>
        <v>0</v>
      </c>
      <c r="R1466" s="16">
        <f>VLOOKUP(A1466,Result!A:E,5,FALSE)</f>
        <v>0</v>
      </c>
      <c r="S1466" s="28">
        <f>P1466+Q1466+R1466</f>
        <v>0</v>
      </c>
      <c r="T1466" s="32">
        <f t="shared" si="95"/>
        <v>0</v>
      </c>
      <c r="U1466" s="32">
        <f t="shared" si="96"/>
        <v>0</v>
      </c>
      <c r="V1466" s="33">
        <f t="shared" si="97"/>
        <v>292.5</v>
      </c>
      <c r="W1466" s="34">
        <f t="shared" si="94"/>
        <v>292.5</v>
      </c>
      <c r="X1466" s="10"/>
      <c r="Y1466" s="10"/>
      <c r="Z1466" s="10"/>
      <c r="AA1466" s="10"/>
      <c r="AB1466" s="10"/>
      <c r="AC1466" s="10"/>
      <c r="AD1466" s="10"/>
      <c r="AE1466" s="10"/>
      <c r="AF1466" s="10"/>
      <c r="AG1466" s="10"/>
      <c r="AH1466" s="10"/>
      <c r="AI1466" s="10"/>
    </row>
    <row r="1467" spans="1:35" ht="15" customHeight="1" x14ac:dyDescent="0.25">
      <c r="A1467" s="6">
        <v>1567</v>
      </c>
      <c r="B1467" s="11" t="s">
        <v>75</v>
      </c>
      <c r="C1467" s="11" t="s">
        <v>5054</v>
      </c>
      <c r="D1467" s="11" t="s">
        <v>5185</v>
      </c>
      <c r="E1467" s="12">
        <v>20755</v>
      </c>
      <c r="F1467" s="17">
        <v>43958</v>
      </c>
      <c r="G1467" s="12">
        <v>43853</v>
      </c>
      <c r="H1467" s="11" t="s">
        <v>78</v>
      </c>
      <c r="I1467" s="14" t="s">
        <v>5186</v>
      </c>
      <c r="J1467" s="11" t="s">
        <v>5187</v>
      </c>
      <c r="K1467" s="11" t="s">
        <v>5188</v>
      </c>
      <c r="L1467" s="14" t="s">
        <v>5189</v>
      </c>
      <c r="M1467" s="11" t="s">
        <v>5190</v>
      </c>
      <c r="N1467" s="15">
        <v>4.21</v>
      </c>
      <c r="O1467" s="15" t="str">
        <f>VLOOKUP(A1467,Result!A:D,2,FALSE)</f>
        <v>No</v>
      </c>
      <c r="P1467" s="15">
        <f>VLOOKUP(A1467,Result!A:D,4,FALSE)</f>
        <v>2.82</v>
      </c>
      <c r="Q1467" s="16">
        <f>VLOOKUP(A1467,Result!A:D,3,FALSE)</f>
        <v>0.214</v>
      </c>
      <c r="R1467" s="16">
        <f>VLOOKUP(A1467,Result!A:E,5,FALSE)</f>
        <v>0</v>
      </c>
      <c r="S1467" s="28">
        <f>P1467+Q1467+R1467</f>
        <v>3.0339999999999998</v>
      </c>
      <c r="T1467" s="32">
        <f t="shared" si="95"/>
        <v>139.1</v>
      </c>
      <c r="U1467" s="32">
        <f t="shared" si="96"/>
        <v>1972.0999999999997</v>
      </c>
      <c r="V1467" s="33">
        <f t="shared" si="97"/>
        <v>292.5</v>
      </c>
      <c r="W1467" s="34">
        <f t="shared" si="94"/>
        <v>2264.5999999999995</v>
      </c>
      <c r="X1467" s="10"/>
      <c r="Y1467" s="10"/>
      <c r="Z1467" s="10"/>
      <c r="AA1467" s="10"/>
      <c r="AB1467" s="10"/>
      <c r="AC1467" s="10"/>
      <c r="AD1467" s="10"/>
      <c r="AE1467" s="10"/>
      <c r="AF1467" s="10"/>
      <c r="AG1467" s="10"/>
      <c r="AH1467" s="10"/>
      <c r="AI1467" s="10"/>
    </row>
    <row r="1468" spans="1:35" ht="15" customHeight="1" x14ac:dyDescent="0.25">
      <c r="A1468" s="6">
        <v>1570</v>
      </c>
      <c r="B1468" s="11" t="s">
        <v>75</v>
      </c>
      <c r="C1468" s="11" t="s">
        <v>5054</v>
      </c>
      <c r="D1468" s="11" t="s">
        <v>5198</v>
      </c>
      <c r="E1468" s="12">
        <v>14787</v>
      </c>
      <c r="F1468" s="17">
        <v>43962</v>
      </c>
      <c r="G1468" s="12">
        <v>43917</v>
      </c>
      <c r="H1468" s="11" t="s">
        <v>78</v>
      </c>
      <c r="I1468" s="14" t="s">
        <v>5199</v>
      </c>
      <c r="J1468" s="11" t="s">
        <v>5200</v>
      </c>
      <c r="K1468" s="11" t="s">
        <v>82</v>
      </c>
      <c r="L1468" s="14" t="s">
        <v>5201</v>
      </c>
      <c r="M1468" s="11" t="s">
        <v>82</v>
      </c>
      <c r="N1468" s="15">
        <v>1.93</v>
      </c>
      <c r="O1468" s="15" t="str">
        <f>VLOOKUP(A1468,Result!A:D,2,FALSE)</f>
        <v>No</v>
      </c>
      <c r="P1468" s="15">
        <f>VLOOKUP(A1468,Result!A:D,4,FALSE)</f>
        <v>1.7969999999999999</v>
      </c>
      <c r="Q1468" s="16">
        <f>VLOOKUP(A1468,Result!A:D,3,FALSE)</f>
        <v>0.31</v>
      </c>
      <c r="R1468" s="16">
        <f>VLOOKUP(A1468,Result!A:E,5,FALSE)</f>
        <v>0</v>
      </c>
      <c r="S1468" s="28">
        <f>P1468+Q1468+R1468</f>
        <v>2.1069999999999998</v>
      </c>
      <c r="T1468" s="32">
        <f t="shared" si="95"/>
        <v>201.49999999999997</v>
      </c>
      <c r="U1468" s="32">
        <f t="shared" si="96"/>
        <v>1369.5499999999997</v>
      </c>
      <c r="V1468" s="33">
        <f t="shared" si="97"/>
        <v>292.5</v>
      </c>
      <c r="W1468" s="34">
        <f t="shared" si="94"/>
        <v>1662.0499999999997</v>
      </c>
      <c r="X1468" s="10"/>
      <c r="Y1468" s="10"/>
      <c r="Z1468" s="10"/>
      <c r="AA1468" s="10"/>
      <c r="AB1468" s="10"/>
      <c r="AC1468" s="10"/>
      <c r="AD1468" s="10"/>
      <c r="AE1468" s="10"/>
      <c r="AF1468" s="10"/>
      <c r="AG1468" s="10"/>
      <c r="AH1468" s="10"/>
      <c r="AI1468" s="10"/>
    </row>
    <row r="1469" spans="1:35" ht="15" customHeight="1" x14ac:dyDescent="0.25">
      <c r="A1469" s="6">
        <v>1572</v>
      </c>
      <c r="B1469" s="11" t="s">
        <v>75</v>
      </c>
      <c r="C1469" s="11" t="s">
        <v>5054</v>
      </c>
      <c r="D1469" s="11" t="s">
        <v>5207</v>
      </c>
      <c r="E1469" s="12">
        <v>18866</v>
      </c>
      <c r="F1469" s="13">
        <v>43962</v>
      </c>
      <c r="G1469" s="12">
        <v>43860</v>
      </c>
      <c r="H1469" s="11" t="s">
        <v>78</v>
      </c>
      <c r="I1469" s="14" t="s">
        <v>5208</v>
      </c>
      <c r="J1469" s="11" t="s">
        <v>80</v>
      </c>
      <c r="K1469" s="11" t="s">
        <v>82</v>
      </c>
      <c r="L1469" s="14" t="s">
        <v>82</v>
      </c>
      <c r="M1469" s="11" t="s">
        <v>5209</v>
      </c>
      <c r="N1469" s="15">
        <v>0.97</v>
      </c>
      <c r="O1469" s="15" t="str">
        <f>VLOOKUP(A1469,Result!A:D,2,FALSE)</f>
        <v>No</v>
      </c>
      <c r="P1469" s="15">
        <f>VLOOKUP(A1469,Result!A:D,4,FALSE)</f>
        <v>1.9450000000000001</v>
      </c>
      <c r="Q1469" s="16">
        <f>VLOOKUP(A1469,Result!A:D,3,FALSE)</f>
        <v>0</v>
      </c>
      <c r="R1469" s="16">
        <f>VLOOKUP(A1469,Result!A:E,5,FALSE)</f>
        <v>0</v>
      </c>
      <c r="S1469" s="28">
        <f>P1469+Q1469+R1469</f>
        <v>1.9450000000000001</v>
      </c>
      <c r="T1469" s="32">
        <f t="shared" si="95"/>
        <v>0</v>
      </c>
      <c r="U1469" s="32">
        <f t="shared" si="96"/>
        <v>1264.25</v>
      </c>
      <c r="V1469" s="33">
        <f t="shared" si="97"/>
        <v>292.5</v>
      </c>
      <c r="W1469" s="34">
        <f t="shared" si="94"/>
        <v>1556.75</v>
      </c>
      <c r="X1469" s="10"/>
      <c r="Y1469" s="10"/>
      <c r="Z1469" s="10"/>
      <c r="AA1469" s="10"/>
      <c r="AB1469" s="10"/>
      <c r="AC1469" s="10"/>
      <c r="AD1469" s="10"/>
      <c r="AE1469" s="10"/>
      <c r="AF1469" s="10"/>
      <c r="AG1469" s="10"/>
      <c r="AH1469" s="10"/>
      <c r="AI1469" s="10"/>
    </row>
    <row r="1470" spans="1:35" ht="15" customHeight="1" x14ac:dyDescent="0.25">
      <c r="A1470" s="6">
        <v>1573</v>
      </c>
      <c r="B1470" s="11" t="s">
        <v>75</v>
      </c>
      <c r="C1470" s="11" t="s">
        <v>5054</v>
      </c>
      <c r="D1470" s="11" t="s">
        <v>5210</v>
      </c>
      <c r="E1470" s="12">
        <v>19344</v>
      </c>
      <c r="F1470" s="13">
        <v>43962</v>
      </c>
      <c r="G1470" s="12">
        <v>43860</v>
      </c>
      <c r="H1470" s="11" t="s">
        <v>78</v>
      </c>
      <c r="I1470" s="14" t="s">
        <v>97</v>
      </c>
      <c r="J1470" s="11" t="s">
        <v>97</v>
      </c>
      <c r="K1470" s="11" t="s">
        <v>82</v>
      </c>
      <c r="L1470" s="14" t="s">
        <v>82</v>
      </c>
      <c r="M1470" s="11" t="s">
        <v>5211</v>
      </c>
      <c r="N1470" s="15">
        <v>0.51</v>
      </c>
      <c r="O1470" s="15" t="str">
        <f>VLOOKUP(A1470,Result!A:D,2,FALSE)</f>
        <v>No</v>
      </c>
      <c r="P1470" s="15">
        <f>VLOOKUP(A1470,Result!A:D,4,FALSE)</f>
        <v>0</v>
      </c>
      <c r="Q1470" s="16">
        <f>VLOOKUP(A1470,Result!A:D,3,FALSE)</f>
        <v>0</v>
      </c>
      <c r="R1470" s="16">
        <f>VLOOKUP(A1470,Result!A:E,5,FALSE)</f>
        <v>0</v>
      </c>
      <c r="S1470" s="28">
        <f>P1470+Q1470+R1470</f>
        <v>0</v>
      </c>
      <c r="T1470" s="32">
        <f t="shared" si="95"/>
        <v>0</v>
      </c>
      <c r="U1470" s="32">
        <f t="shared" si="96"/>
        <v>0</v>
      </c>
      <c r="V1470" s="33">
        <f t="shared" si="97"/>
        <v>292.5</v>
      </c>
      <c r="W1470" s="34">
        <f t="shared" si="94"/>
        <v>292.5</v>
      </c>
      <c r="X1470" s="10"/>
      <c r="Y1470" s="10"/>
      <c r="Z1470" s="10"/>
      <c r="AA1470" s="10"/>
      <c r="AB1470" s="10"/>
      <c r="AC1470" s="10"/>
      <c r="AD1470" s="10"/>
      <c r="AE1470" s="10"/>
      <c r="AF1470" s="10"/>
      <c r="AG1470" s="10"/>
      <c r="AH1470" s="10"/>
      <c r="AI1470" s="10"/>
    </row>
    <row r="1471" spans="1:35" ht="15" customHeight="1" x14ac:dyDescent="0.25">
      <c r="A1471" s="6">
        <v>1584</v>
      </c>
      <c r="B1471" s="11" t="s">
        <v>75</v>
      </c>
      <c r="C1471" s="11" t="s">
        <v>5054</v>
      </c>
      <c r="D1471" s="11" t="s">
        <v>5247</v>
      </c>
      <c r="E1471" s="12">
        <v>19473</v>
      </c>
      <c r="F1471" s="17">
        <v>43976</v>
      </c>
      <c r="G1471" s="12">
        <v>43880</v>
      </c>
      <c r="H1471" s="11" t="s">
        <v>217</v>
      </c>
      <c r="I1471" s="14" t="s">
        <v>5248</v>
      </c>
      <c r="J1471" s="11" t="s">
        <v>5249</v>
      </c>
      <c r="K1471" s="11" t="s">
        <v>82</v>
      </c>
      <c r="L1471" s="14" t="s">
        <v>82</v>
      </c>
      <c r="M1471" s="11" t="s">
        <v>353</v>
      </c>
      <c r="N1471" s="15">
        <v>0.41</v>
      </c>
      <c r="O1471" s="15" t="str">
        <f>VLOOKUP(A1471,Result!A:D,2,FALSE)</f>
        <v>No</v>
      </c>
      <c r="P1471" s="15">
        <f>VLOOKUP(A1471,Result!A:D,4,FALSE)</f>
        <v>0.85899999999999999</v>
      </c>
      <c r="Q1471" s="16">
        <f>VLOOKUP(A1471,Result!A:D,3,FALSE)</f>
        <v>0</v>
      </c>
      <c r="R1471" s="16">
        <f>VLOOKUP(A1471,Result!A:E,5,FALSE)</f>
        <v>0</v>
      </c>
      <c r="S1471" s="28">
        <f>P1471+Q1471+R1471</f>
        <v>0.85899999999999999</v>
      </c>
      <c r="T1471" s="32">
        <f t="shared" si="95"/>
        <v>0</v>
      </c>
      <c r="U1471" s="32">
        <f t="shared" si="96"/>
        <v>558.35</v>
      </c>
      <c r="V1471" s="33">
        <f t="shared" si="97"/>
        <v>292.5</v>
      </c>
      <c r="W1471" s="34">
        <f t="shared" si="94"/>
        <v>850.85</v>
      </c>
      <c r="X1471" s="10"/>
      <c r="Y1471" s="10"/>
      <c r="Z1471" s="10"/>
      <c r="AA1471" s="10"/>
      <c r="AB1471" s="10"/>
      <c r="AC1471" s="10"/>
      <c r="AD1471" s="10"/>
      <c r="AE1471" s="10"/>
      <c r="AF1471" s="10"/>
      <c r="AG1471" s="10"/>
      <c r="AH1471" s="10"/>
      <c r="AI1471" s="10"/>
    </row>
    <row r="1472" spans="1:35" ht="15" customHeight="1" x14ac:dyDescent="0.25">
      <c r="A1472" s="6">
        <v>1585</v>
      </c>
      <c r="B1472" s="11" t="s">
        <v>75</v>
      </c>
      <c r="C1472" s="11" t="s">
        <v>5054</v>
      </c>
      <c r="D1472" s="11" t="s">
        <v>5250</v>
      </c>
      <c r="E1472" s="12">
        <v>17970</v>
      </c>
      <c r="F1472" s="17">
        <v>43977</v>
      </c>
      <c r="G1472" s="12">
        <v>43910</v>
      </c>
      <c r="H1472" s="11" t="s">
        <v>134</v>
      </c>
      <c r="I1472" s="14" t="s">
        <v>5251</v>
      </c>
      <c r="J1472" s="11" t="s">
        <v>5252</v>
      </c>
      <c r="K1472" s="11" t="s">
        <v>5253</v>
      </c>
      <c r="L1472" s="14" t="s">
        <v>82</v>
      </c>
      <c r="M1472" s="11" t="s">
        <v>5254</v>
      </c>
      <c r="N1472" s="15">
        <v>0.61</v>
      </c>
      <c r="O1472" s="15" t="str">
        <f>VLOOKUP(A1472,Result!A:D,2,FALSE)</f>
        <v>No</v>
      </c>
      <c r="P1472" s="15">
        <f>VLOOKUP(A1472,Result!A:D,4,FALSE)</f>
        <v>0.82599999999999996</v>
      </c>
      <c r="Q1472" s="16">
        <f>VLOOKUP(A1472,Result!A:D,3,FALSE)</f>
        <v>0</v>
      </c>
      <c r="R1472" s="16">
        <f>VLOOKUP(A1472,Result!A:E,5,FALSE)</f>
        <v>0</v>
      </c>
      <c r="S1472" s="28">
        <f>P1472+Q1472+R1472</f>
        <v>0.82599999999999996</v>
      </c>
      <c r="T1472" s="32">
        <f t="shared" si="95"/>
        <v>0</v>
      </c>
      <c r="U1472" s="32">
        <f t="shared" si="96"/>
        <v>536.9</v>
      </c>
      <c r="V1472" s="33">
        <f t="shared" si="97"/>
        <v>292.5</v>
      </c>
      <c r="W1472" s="34">
        <f t="shared" si="94"/>
        <v>829.4</v>
      </c>
      <c r="X1472" s="10"/>
      <c r="Y1472" s="10"/>
      <c r="Z1472" s="10"/>
      <c r="AA1472" s="10"/>
      <c r="AB1472" s="10"/>
      <c r="AC1472" s="10"/>
      <c r="AD1472" s="10"/>
      <c r="AE1472" s="10"/>
      <c r="AF1472" s="10"/>
      <c r="AG1472" s="10"/>
      <c r="AH1472" s="10"/>
      <c r="AI1472" s="10"/>
    </row>
    <row r="1473" spans="1:35" ht="15" customHeight="1" x14ac:dyDescent="0.25">
      <c r="A1473" s="6">
        <v>1588</v>
      </c>
      <c r="B1473" s="11" t="s">
        <v>75</v>
      </c>
      <c r="C1473" s="11" t="s">
        <v>5054</v>
      </c>
      <c r="D1473" s="11" t="s">
        <v>5259</v>
      </c>
      <c r="E1473" s="12">
        <v>13354</v>
      </c>
      <c r="F1473" s="13">
        <v>43979</v>
      </c>
      <c r="G1473" s="12">
        <v>43910</v>
      </c>
      <c r="H1473" s="11" t="s">
        <v>134</v>
      </c>
      <c r="I1473" s="14" t="s">
        <v>5260</v>
      </c>
      <c r="J1473" s="11" t="s">
        <v>5261</v>
      </c>
      <c r="K1473" s="11" t="s">
        <v>82</v>
      </c>
      <c r="L1473" s="14" t="s">
        <v>82</v>
      </c>
      <c r="M1473" s="11" t="s">
        <v>5262</v>
      </c>
      <c r="N1473" s="15">
        <v>1.66</v>
      </c>
      <c r="O1473" s="15" t="str">
        <f>VLOOKUP(A1473,Result!A:D,2,FALSE)</f>
        <v>No</v>
      </c>
      <c r="P1473" s="15">
        <f>VLOOKUP(A1473,Result!A:D,4,FALSE)</f>
        <v>0.67500000000000004</v>
      </c>
      <c r="Q1473" s="16">
        <f>VLOOKUP(A1473,Result!A:D,3,FALSE)</f>
        <v>0</v>
      </c>
      <c r="R1473" s="16">
        <f>VLOOKUP(A1473,Result!A:E,5,FALSE)</f>
        <v>0</v>
      </c>
      <c r="S1473" s="28">
        <f>P1473+Q1473+R1473</f>
        <v>0.67500000000000004</v>
      </c>
      <c r="T1473" s="32">
        <f t="shared" si="95"/>
        <v>0</v>
      </c>
      <c r="U1473" s="32">
        <f t="shared" si="96"/>
        <v>438.75</v>
      </c>
      <c r="V1473" s="33">
        <f t="shared" si="97"/>
        <v>292.5</v>
      </c>
      <c r="W1473" s="34">
        <f t="shared" si="94"/>
        <v>731.25</v>
      </c>
      <c r="X1473" s="10"/>
      <c r="Y1473" s="10"/>
      <c r="Z1473" s="10"/>
      <c r="AA1473" s="10"/>
      <c r="AB1473" s="10"/>
      <c r="AC1473" s="10"/>
      <c r="AD1473" s="10"/>
      <c r="AE1473" s="10"/>
      <c r="AF1473" s="10"/>
      <c r="AG1473" s="10"/>
      <c r="AH1473" s="10"/>
      <c r="AI1473" s="10"/>
    </row>
    <row r="1474" spans="1:35" ht="15" customHeight="1" x14ac:dyDescent="0.25">
      <c r="A1474" s="6">
        <v>1589</v>
      </c>
      <c r="B1474" s="11" t="s">
        <v>75</v>
      </c>
      <c r="C1474" s="11" t="s">
        <v>5054</v>
      </c>
      <c r="D1474" s="11" t="s">
        <v>5263</v>
      </c>
      <c r="E1474" s="12">
        <v>13854</v>
      </c>
      <c r="F1474" s="13">
        <v>43979</v>
      </c>
      <c r="G1474" s="12">
        <v>43910</v>
      </c>
      <c r="H1474" s="11" t="s">
        <v>466</v>
      </c>
      <c r="I1474" s="14" t="s">
        <v>5231</v>
      </c>
      <c r="J1474" s="11" t="s">
        <v>97</v>
      </c>
      <c r="K1474" s="11" t="s">
        <v>5264</v>
      </c>
      <c r="L1474" s="14" t="s">
        <v>82</v>
      </c>
      <c r="M1474" s="11" t="s">
        <v>5265</v>
      </c>
      <c r="N1474" s="15">
        <v>0.73</v>
      </c>
      <c r="O1474" s="15" t="str">
        <f>VLOOKUP(A1474,Result!A:D,2,FALSE)</f>
        <v>No</v>
      </c>
      <c r="P1474" s="15">
        <f>VLOOKUP(A1474,Result!A:D,4,FALSE)</f>
        <v>0.33500000000000002</v>
      </c>
      <c r="Q1474" s="16">
        <f>VLOOKUP(A1474,Result!A:D,3,FALSE)</f>
        <v>0</v>
      </c>
      <c r="R1474" s="16">
        <f>VLOOKUP(A1474,Result!A:E,5,FALSE)</f>
        <v>0</v>
      </c>
      <c r="S1474" s="28">
        <f>P1474+Q1474+R1474</f>
        <v>0.33500000000000002</v>
      </c>
      <c r="T1474" s="32">
        <f t="shared" si="95"/>
        <v>0</v>
      </c>
      <c r="U1474" s="32">
        <f t="shared" si="96"/>
        <v>217.75</v>
      </c>
      <c r="V1474" s="33">
        <f t="shared" si="97"/>
        <v>292.5</v>
      </c>
      <c r="W1474" s="34">
        <f t="shared" si="94"/>
        <v>510.25</v>
      </c>
      <c r="X1474" s="10"/>
      <c r="Y1474" s="10"/>
      <c r="Z1474" s="10"/>
      <c r="AA1474" s="10"/>
      <c r="AB1474" s="10"/>
      <c r="AC1474" s="10"/>
      <c r="AD1474" s="10"/>
      <c r="AE1474" s="10"/>
      <c r="AF1474" s="10"/>
      <c r="AG1474" s="10"/>
      <c r="AH1474" s="10"/>
      <c r="AI1474" s="10"/>
    </row>
    <row r="1475" spans="1:35" ht="15" customHeight="1" x14ac:dyDescent="0.25">
      <c r="A1475" s="6">
        <v>1593</v>
      </c>
      <c r="B1475" s="11" t="s">
        <v>75</v>
      </c>
      <c r="C1475" s="11" t="s">
        <v>5054</v>
      </c>
      <c r="D1475" s="11" t="s">
        <v>5275</v>
      </c>
      <c r="E1475" s="12">
        <v>12996</v>
      </c>
      <c r="F1475" s="17">
        <v>43984</v>
      </c>
      <c r="G1475" s="12">
        <v>43861</v>
      </c>
      <c r="H1475" s="11" t="s">
        <v>78</v>
      </c>
      <c r="I1475" s="14" t="s">
        <v>5276</v>
      </c>
      <c r="J1475" s="11" t="s">
        <v>5277</v>
      </c>
      <c r="K1475" s="11" t="s">
        <v>82</v>
      </c>
      <c r="L1475" s="14" t="s">
        <v>82</v>
      </c>
      <c r="M1475" s="11" t="s">
        <v>5278</v>
      </c>
      <c r="N1475" s="15">
        <v>0.88</v>
      </c>
      <c r="O1475" s="15" t="str">
        <f>VLOOKUP(A1475,Result!A:D,2,FALSE)</f>
        <v>No</v>
      </c>
      <c r="P1475" s="15">
        <f>VLOOKUP(A1475,Result!A:D,4,FALSE)</f>
        <v>1.3109999999999999</v>
      </c>
      <c r="Q1475" s="16">
        <f>VLOOKUP(A1475,Result!A:D,3,FALSE)</f>
        <v>0</v>
      </c>
      <c r="R1475" s="16">
        <f>VLOOKUP(A1475,Result!A:E,5,FALSE)</f>
        <v>0.313</v>
      </c>
      <c r="S1475" s="28">
        <f>P1475+Q1475+R1475</f>
        <v>1.6239999999999999</v>
      </c>
      <c r="T1475" s="32">
        <f t="shared" si="95"/>
        <v>203.45</v>
      </c>
      <c r="U1475" s="32">
        <f t="shared" si="96"/>
        <v>1055.5999999999999</v>
      </c>
      <c r="V1475" s="33">
        <f t="shared" si="97"/>
        <v>292.5</v>
      </c>
      <c r="W1475" s="34">
        <f t="shared" si="94"/>
        <v>1348.1</v>
      </c>
      <c r="X1475" s="10"/>
      <c r="Y1475" s="10"/>
      <c r="Z1475" s="10"/>
      <c r="AA1475" s="10"/>
      <c r="AB1475" s="10"/>
      <c r="AC1475" s="10"/>
      <c r="AD1475" s="10"/>
      <c r="AE1475" s="10"/>
      <c r="AF1475" s="10"/>
      <c r="AG1475" s="10"/>
      <c r="AH1475" s="10"/>
      <c r="AI1475" s="10"/>
    </row>
    <row r="1476" spans="1:35" ht="15" customHeight="1" x14ac:dyDescent="0.25">
      <c r="A1476" s="6">
        <v>1597</v>
      </c>
      <c r="B1476" s="11" t="s">
        <v>75</v>
      </c>
      <c r="C1476" s="11" t="s">
        <v>5054</v>
      </c>
      <c r="D1476" s="11" t="s">
        <v>5287</v>
      </c>
      <c r="E1476" s="12">
        <v>18904</v>
      </c>
      <c r="F1476" s="17">
        <v>43986</v>
      </c>
      <c r="G1476" s="12">
        <v>43909</v>
      </c>
      <c r="H1476" s="11" t="s">
        <v>160</v>
      </c>
      <c r="I1476" s="14" t="s">
        <v>5288</v>
      </c>
      <c r="J1476" s="11" t="s">
        <v>5289</v>
      </c>
      <c r="K1476" s="11" t="s">
        <v>5290</v>
      </c>
      <c r="L1476" s="14" t="s">
        <v>5291</v>
      </c>
      <c r="M1476" s="11" t="s">
        <v>5292</v>
      </c>
      <c r="N1476" s="15">
        <v>2.36</v>
      </c>
      <c r="O1476" s="15" t="str">
        <f>VLOOKUP(A1476,Result!A:D,2,FALSE)</f>
        <v>Yes</v>
      </c>
      <c r="P1476" s="15">
        <f>VLOOKUP(A1476,Result!A:D,4,FALSE)</f>
        <v>2.3460000000000001</v>
      </c>
      <c r="Q1476" s="16">
        <f>VLOOKUP(A1476,Result!A:D,3,FALSE)</f>
        <v>0</v>
      </c>
      <c r="R1476" s="16">
        <f>VLOOKUP(A1476,Result!A:E,5,FALSE)</f>
        <v>0</v>
      </c>
      <c r="S1476" s="28">
        <f>P1476+Q1476+R1476</f>
        <v>2.3460000000000001</v>
      </c>
      <c r="T1476" s="32">
        <f t="shared" si="95"/>
        <v>0</v>
      </c>
      <c r="U1476" s="32">
        <f t="shared" si="96"/>
        <v>1524.9</v>
      </c>
      <c r="V1476" s="33">
        <f t="shared" si="97"/>
        <v>292.5</v>
      </c>
      <c r="W1476" s="34">
        <f t="shared" si="94"/>
        <v>1817.4</v>
      </c>
      <c r="X1476" s="10"/>
      <c r="Y1476" s="10"/>
      <c r="Z1476" s="10"/>
      <c r="AA1476" s="10"/>
      <c r="AB1476" s="10"/>
      <c r="AC1476" s="10"/>
      <c r="AD1476" s="10"/>
      <c r="AE1476" s="10"/>
      <c r="AF1476" s="10"/>
      <c r="AG1476" s="10"/>
      <c r="AH1476" s="10"/>
      <c r="AI1476" s="10"/>
    </row>
    <row r="1477" spans="1:35" ht="15" customHeight="1" x14ac:dyDescent="0.25">
      <c r="A1477" s="6">
        <v>1598</v>
      </c>
      <c r="B1477" s="11" t="s">
        <v>75</v>
      </c>
      <c r="C1477" s="11" t="s">
        <v>5054</v>
      </c>
      <c r="D1477" s="11" t="s">
        <v>5293</v>
      </c>
      <c r="E1477" s="12">
        <v>16898</v>
      </c>
      <c r="F1477" s="13">
        <v>43986</v>
      </c>
      <c r="G1477" s="12">
        <v>43906</v>
      </c>
      <c r="H1477" s="11" t="s">
        <v>78</v>
      </c>
      <c r="I1477" s="14" t="s">
        <v>97</v>
      </c>
      <c r="J1477" s="11" t="s">
        <v>97</v>
      </c>
      <c r="K1477" s="11" t="s">
        <v>82</v>
      </c>
      <c r="L1477" s="14" t="s">
        <v>5294</v>
      </c>
      <c r="M1477" s="11" t="s">
        <v>5295</v>
      </c>
      <c r="N1477" s="15">
        <v>0.33</v>
      </c>
      <c r="O1477" s="15" t="str">
        <f>VLOOKUP(A1477,Result!A:D,2,FALSE)</f>
        <v>No</v>
      </c>
      <c r="P1477" s="15">
        <f>VLOOKUP(A1477,Result!A:D,4,FALSE)</f>
        <v>0</v>
      </c>
      <c r="Q1477" s="16">
        <f>VLOOKUP(A1477,Result!A:D,3,FALSE)</f>
        <v>0.14299999999999999</v>
      </c>
      <c r="R1477" s="16">
        <f>VLOOKUP(A1477,Result!A:E,5,FALSE)</f>
        <v>0</v>
      </c>
      <c r="S1477" s="28">
        <f>P1477+Q1477+R1477</f>
        <v>0.14299999999999999</v>
      </c>
      <c r="T1477" s="32">
        <f t="shared" si="95"/>
        <v>92.949999999999989</v>
      </c>
      <c r="U1477" s="32">
        <f t="shared" si="96"/>
        <v>92.949999999999989</v>
      </c>
      <c r="V1477" s="33">
        <f t="shared" si="97"/>
        <v>292.5</v>
      </c>
      <c r="W1477" s="34">
        <f t="shared" si="94"/>
        <v>385.45</v>
      </c>
      <c r="X1477" s="10"/>
      <c r="Y1477" s="10"/>
      <c r="Z1477" s="10"/>
      <c r="AA1477" s="10"/>
      <c r="AB1477" s="10"/>
      <c r="AC1477" s="10"/>
      <c r="AD1477" s="10"/>
      <c r="AE1477" s="10"/>
      <c r="AF1477" s="10"/>
      <c r="AG1477" s="10"/>
      <c r="AH1477" s="10"/>
      <c r="AI1477" s="10"/>
    </row>
    <row r="1478" spans="1:35" ht="15" customHeight="1" x14ac:dyDescent="0.25">
      <c r="A1478" s="6">
        <v>1600</v>
      </c>
      <c r="B1478" s="11" t="s">
        <v>75</v>
      </c>
      <c r="C1478" s="11" t="s">
        <v>5054</v>
      </c>
      <c r="D1478" s="11" t="s">
        <v>5299</v>
      </c>
      <c r="E1478" s="12">
        <v>19590</v>
      </c>
      <c r="F1478" s="17">
        <v>43991</v>
      </c>
      <c r="G1478" s="12">
        <v>43871</v>
      </c>
      <c r="H1478" s="11" t="s">
        <v>114</v>
      </c>
      <c r="I1478" s="14" t="s">
        <v>5300</v>
      </c>
      <c r="J1478" s="11" t="s">
        <v>5301</v>
      </c>
      <c r="K1478" s="11" t="s">
        <v>5302</v>
      </c>
      <c r="L1478" s="14" t="s">
        <v>5303</v>
      </c>
      <c r="M1478" s="11" t="s">
        <v>5304</v>
      </c>
      <c r="N1478" s="15">
        <v>0</v>
      </c>
      <c r="O1478" s="15" t="str">
        <f>VLOOKUP(A1478,Result!A:D,2,FALSE)</f>
        <v>No</v>
      </c>
      <c r="P1478" s="15">
        <f>VLOOKUP(A1478,Result!A:D,4,FALSE)</f>
        <v>1.4390000000000001</v>
      </c>
      <c r="Q1478" s="16">
        <f>VLOOKUP(A1478,Result!A:D,3,FALSE)</f>
        <v>0.36799999999999999</v>
      </c>
      <c r="R1478" s="16">
        <f>VLOOKUP(A1478,Result!A:E,5,FALSE)</f>
        <v>0</v>
      </c>
      <c r="S1478" s="28">
        <f>P1478+Q1478+R1478</f>
        <v>1.8069999999999999</v>
      </c>
      <c r="T1478" s="32">
        <f t="shared" si="95"/>
        <v>239.19999999999996</v>
      </c>
      <c r="U1478" s="32">
        <f t="shared" si="96"/>
        <v>1174.55</v>
      </c>
      <c r="V1478" s="33">
        <f t="shared" si="97"/>
        <v>292.5</v>
      </c>
      <c r="W1478" s="34">
        <f t="shared" si="94"/>
        <v>1467.05</v>
      </c>
      <c r="X1478" s="10"/>
      <c r="Y1478" s="10"/>
      <c r="Z1478" s="10"/>
      <c r="AA1478" s="10"/>
      <c r="AB1478" s="10"/>
      <c r="AC1478" s="10"/>
      <c r="AD1478" s="10"/>
      <c r="AE1478" s="10"/>
      <c r="AF1478" s="10"/>
      <c r="AG1478" s="10"/>
      <c r="AH1478" s="10"/>
      <c r="AI1478" s="10"/>
    </row>
    <row r="1479" spans="1:35" ht="15" customHeight="1" x14ac:dyDescent="0.25">
      <c r="A1479" s="6">
        <v>1603</v>
      </c>
      <c r="B1479" s="11" t="s">
        <v>75</v>
      </c>
      <c r="C1479" s="11" t="s">
        <v>5054</v>
      </c>
      <c r="D1479" s="11" t="s">
        <v>5311</v>
      </c>
      <c r="E1479" s="12">
        <v>9844</v>
      </c>
      <c r="F1479" s="13">
        <v>43993</v>
      </c>
      <c r="G1479" s="12">
        <v>43910</v>
      </c>
      <c r="H1479" s="11" t="s">
        <v>134</v>
      </c>
      <c r="I1479" s="14" t="s">
        <v>5312</v>
      </c>
      <c r="J1479" s="11" t="s">
        <v>80</v>
      </c>
      <c r="K1479" s="11" t="s">
        <v>5313</v>
      </c>
      <c r="L1479" s="14" t="s">
        <v>5314</v>
      </c>
      <c r="M1479" s="11" t="s">
        <v>83</v>
      </c>
      <c r="N1479" s="15">
        <v>1.96</v>
      </c>
      <c r="O1479" s="15" t="str">
        <f>VLOOKUP(A1479,Result!A:D,2,FALSE)</f>
        <v>No</v>
      </c>
      <c r="P1479" s="15">
        <f>VLOOKUP(A1479,Result!A:D,4,FALSE)</f>
        <v>0.51900000000000002</v>
      </c>
      <c r="Q1479" s="16">
        <f>VLOOKUP(A1479,Result!A:D,3,FALSE)</f>
        <v>0.35699999999999998</v>
      </c>
      <c r="R1479" s="16">
        <f>VLOOKUP(A1479,Result!A:E,5,FALSE)</f>
        <v>0</v>
      </c>
      <c r="S1479" s="28">
        <f>P1479+Q1479+R1479</f>
        <v>0.876</v>
      </c>
      <c r="T1479" s="32">
        <f t="shared" si="95"/>
        <v>232.04999999999998</v>
      </c>
      <c r="U1479" s="32">
        <f t="shared" si="96"/>
        <v>569.4</v>
      </c>
      <c r="V1479" s="33">
        <f t="shared" si="97"/>
        <v>292.5</v>
      </c>
      <c r="W1479" s="34">
        <f t="shared" si="94"/>
        <v>861.9</v>
      </c>
      <c r="X1479" s="10"/>
      <c r="Y1479" s="10"/>
      <c r="Z1479" s="10"/>
      <c r="AA1479" s="10"/>
      <c r="AB1479" s="10"/>
      <c r="AC1479" s="10"/>
      <c r="AD1479" s="10"/>
      <c r="AE1479" s="10"/>
      <c r="AF1479" s="10"/>
      <c r="AG1479" s="10"/>
      <c r="AH1479" s="10"/>
      <c r="AI1479" s="10"/>
    </row>
    <row r="1480" spans="1:35" ht="15" customHeight="1" x14ac:dyDescent="0.25">
      <c r="A1480" s="6">
        <v>1614</v>
      </c>
      <c r="B1480" s="11" t="s">
        <v>75</v>
      </c>
      <c r="C1480" s="11" t="s">
        <v>5054</v>
      </c>
      <c r="D1480" s="11" t="s">
        <v>5344</v>
      </c>
      <c r="E1480" s="12">
        <v>16494</v>
      </c>
      <c r="F1480" s="17">
        <v>44012</v>
      </c>
      <c r="G1480" s="12">
        <v>43888</v>
      </c>
      <c r="H1480" s="11" t="s">
        <v>78</v>
      </c>
      <c r="I1480" s="14" t="s">
        <v>5345</v>
      </c>
      <c r="J1480" s="11" t="s">
        <v>97</v>
      </c>
      <c r="K1480" s="11" t="s">
        <v>82</v>
      </c>
      <c r="L1480" s="14" t="s">
        <v>5346</v>
      </c>
      <c r="M1480" s="11" t="s">
        <v>5347</v>
      </c>
      <c r="N1480" s="15">
        <v>4.42</v>
      </c>
      <c r="O1480" s="15" t="str">
        <f>VLOOKUP(A1480,Result!A:D,2,FALSE)</f>
        <v>Yes</v>
      </c>
      <c r="P1480" s="15">
        <f>VLOOKUP(A1480,Result!A:D,4,FALSE)</f>
        <v>1.554</v>
      </c>
      <c r="Q1480" s="16">
        <f>VLOOKUP(A1480,Result!A:D,3,FALSE)</f>
        <v>0.91100000000000003</v>
      </c>
      <c r="R1480" s="16">
        <f>VLOOKUP(A1480,Result!A:E,5,FALSE)</f>
        <v>0.111</v>
      </c>
      <c r="S1480" s="28">
        <f>P1480+Q1480+R1480</f>
        <v>2.5760000000000001</v>
      </c>
      <c r="T1480" s="32">
        <f t="shared" si="95"/>
        <v>664.30000000000007</v>
      </c>
      <c r="U1480" s="32">
        <f t="shared" si="96"/>
        <v>1674.3999999999999</v>
      </c>
      <c r="V1480" s="33">
        <f t="shared" si="97"/>
        <v>292.5</v>
      </c>
      <c r="W1480" s="34">
        <f t="shared" si="94"/>
        <v>1966.8999999999999</v>
      </c>
      <c r="X1480" s="10"/>
      <c r="Y1480" s="10"/>
      <c r="Z1480" s="10"/>
      <c r="AA1480" s="10"/>
      <c r="AB1480" s="10"/>
      <c r="AC1480" s="10"/>
      <c r="AD1480" s="10"/>
      <c r="AE1480" s="10"/>
      <c r="AF1480" s="10"/>
      <c r="AG1480" s="10"/>
      <c r="AH1480" s="10"/>
      <c r="AI1480" s="10"/>
    </row>
    <row r="1481" spans="1:35" ht="15" customHeight="1" x14ac:dyDescent="0.25">
      <c r="A1481" s="6">
        <v>1616</v>
      </c>
      <c r="B1481" s="11" t="s">
        <v>75</v>
      </c>
      <c r="C1481" s="11" t="s">
        <v>5054</v>
      </c>
      <c r="D1481" s="11" t="s">
        <v>5351</v>
      </c>
      <c r="E1481" s="12">
        <v>19446</v>
      </c>
      <c r="F1481" s="13">
        <v>44019</v>
      </c>
      <c r="G1481" s="12">
        <v>43847</v>
      </c>
      <c r="H1481" s="11" t="s">
        <v>78</v>
      </c>
      <c r="I1481" s="14" t="s">
        <v>5352</v>
      </c>
      <c r="J1481" s="11" t="s">
        <v>80</v>
      </c>
      <c r="K1481" s="11" t="s">
        <v>82</v>
      </c>
      <c r="L1481" s="14" t="s">
        <v>82</v>
      </c>
      <c r="M1481" s="11"/>
      <c r="N1481" s="15">
        <v>0.27</v>
      </c>
      <c r="O1481" s="15" t="str">
        <f>VLOOKUP(A1481,Result!A:D,2,FALSE)</f>
        <v>No</v>
      </c>
      <c r="P1481" s="15">
        <f>VLOOKUP(A1481,Result!A:D,4,FALSE)</f>
        <v>1.1950000000000001</v>
      </c>
      <c r="Q1481" s="16">
        <f>VLOOKUP(A1481,Result!A:D,3,FALSE)</f>
        <v>0</v>
      </c>
      <c r="R1481" s="16">
        <f>VLOOKUP(A1481,Result!A:E,5,FALSE)</f>
        <v>0</v>
      </c>
      <c r="S1481" s="28">
        <f>P1481+Q1481+R1481</f>
        <v>1.1950000000000001</v>
      </c>
      <c r="T1481" s="32">
        <f t="shared" si="95"/>
        <v>0</v>
      </c>
      <c r="U1481" s="32">
        <f t="shared" si="96"/>
        <v>776.74999999999989</v>
      </c>
      <c r="V1481" s="33">
        <f t="shared" si="97"/>
        <v>292.5</v>
      </c>
      <c r="W1481" s="34">
        <f t="shared" si="94"/>
        <v>1069.25</v>
      </c>
      <c r="X1481" s="10"/>
      <c r="Y1481" s="10"/>
      <c r="Z1481" s="10"/>
      <c r="AA1481" s="10"/>
      <c r="AB1481" s="10"/>
      <c r="AC1481" s="10"/>
      <c r="AD1481" s="10"/>
      <c r="AE1481" s="10"/>
      <c r="AF1481" s="10"/>
      <c r="AG1481" s="10"/>
      <c r="AH1481" s="10"/>
      <c r="AI1481" s="10"/>
    </row>
    <row r="1482" spans="1:35" ht="15" customHeight="1" x14ac:dyDescent="0.25">
      <c r="A1482" s="6">
        <v>1617</v>
      </c>
      <c r="B1482" s="11" t="s">
        <v>75</v>
      </c>
      <c r="C1482" s="11" t="s">
        <v>5054</v>
      </c>
      <c r="D1482" s="11" t="s">
        <v>5353</v>
      </c>
      <c r="E1482" s="12">
        <v>23779</v>
      </c>
      <c r="F1482" s="17">
        <v>44020</v>
      </c>
      <c r="G1482" s="12">
        <v>43882</v>
      </c>
      <c r="H1482" s="11" t="s">
        <v>217</v>
      </c>
      <c r="I1482" s="14" t="s">
        <v>5354</v>
      </c>
      <c r="J1482" s="11" t="s">
        <v>5355</v>
      </c>
      <c r="K1482" s="11" t="s">
        <v>5356</v>
      </c>
      <c r="L1482" s="14" t="s">
        <v>5357</v>
      </c>
      <c r="M1482" s="11" t="s">
        <v>5358</v>
      </c>
      <c r="N1482" s="15">
        <v>3.02</v>
      </c>
      <c r="O1482" s="15" t="str">
        <f>VLOOKUP(A1482,Result!A:D,2,FALSE)</f>
        <v>Yes</v>
      </c>
      <c r="P1482" s="15">
        <f>VLOOKUP(A1482,Result!A:D,4,FALSE)</f>
        <v>2.3319999999999999</v>
      </c>
      <c r="Q1482" s="16">
        <f>VLOOKUP(A1482,Result!A:D,3,FALSE)</f>
        <v>0.35299999999999998</v>
      </c>
      <c r="R1482" s="16">
        <f>VLOOKUP(A1482,Result!A:E,5,FALSE)</f>
        <v>0</v>
      </c>
      <c r="S1482" s="28">
        <f>P1482+Q1482+R1482</f>
        <v>2.6849999999999996</v>
      </c>
      <c r="T1482" s="32">
        <f t="shared" si="95"/>
        <v>229.45</v>
      </c>
      <c r="U1482" s="32">
        <f t="shared" si="96"/>
        <v>1745.2499999999998</v>
      </c>
      <c r="V1482" s="33">
        <f t="shared" si="97"/>
        <v>292.5</v>
      </c>
      <c r="W1482" s="34">
        <f t="shared" si="94"/>
        <v>2037.7499999999998</v>
      </c>
      <c r="X1482" s="10"/>
      <c r="Y1482" s="10"/>
      <c r="Z1482" s="10"/>
      <c r="AA1482" s="10"/>
      <c r="AB1482" s="10"/>
      <c r="AC1482" s="10"/>
      <c r="AD1482" s="10"/>
      <c r="AE1482" s="10"/>
      <c r="AF1482" s="10"/>
      <c r="AG1482" s="10"/>
      <c r="AH1482" s="10"/>
      <c r="AI1482" s="10"/>
    </row>
    <row r="1483" spans="1:35" ht="15" customHeight="1" x14ac:dyDescent="0.25">
      <c r="A1483" s="6">
        <v>1618</v>
      </c>
      <c r="B1483" s="11" t="s">
        <v>75</v>
      </c>
      <c r="C1483" s="11" t="s">
        <v>5054</v>
      </c>
      <c r="D1483" s="11" t="s">
        <v>5359</v>
      </c>
      <c r="E1483" s="12">
        <v>14952</v>
      </c>
      <c r="F1483" s="17">
        <v>44025</v>
      </c>
      <c r="G1483" s="12">
        <v>43882</v>
      </c>
      <c r="H1483" s="11" t="s">
        <v>217</v>
      </c>
      <c r="I1483" s="14" t="s">
        <v>97</v>
      </c>
      <c r="J1483" s="11" t="s">
        <v>97</v>
      </c>
      <c r="K1483" s="11" t="s">
        <v>82</v>
      </c>
      <c r="L1483" s="14" t="s">
        <v>82</v>
      </c>
      <c r="M1483" s="11" t="s">
        <v>5360</v>
      </c>
      <c r="N1483" s="15">
        <v>0.96</v>
      </c>
      <c r="O1483" s="15" t="str">
        <f>VLOOKUP(A1483,Result!A:D,2,FALSE)</f>
        <v>No</v>
      </c>
      <c r="P1483" s="15">
        <f>VLOOKUP(A1483,Result!A:D,4,FALSE)</f>
        <v>0</v>
      </c>
      <c r="Q1483" s="16">
        <f>VLOOKUP(A1483,Result!A:D,3,FALSE)</f>
        <v>0</v>
      </c>
      <c r="R1483" s="16">
        <f>VLOOKUP(A1483,Result!A:E,5,FALSE)</f>
        <v>0</v>
      </c>
      <c r="S1483" s="28">
        <f>P1483+Q1483+R1483</f>
        <v>0</v>
      </c>
      <c r="T1483" s="32">
        <f t="shared" si="95"/>
        <v>0</v>
      </c>
      <c r="U1483" s="32">
        <f t="shared" si="96"/>
        <v>0</v>
      </c>
      <c r="V1483" s="33">
        <f t="shared" si="97"/>
        <v>292.5</v>
      </c>
      <c r="W1483" s="34">
        <f t="shared" si="94"/>
        <v>292.5</v>
      </c>
      <c r="X1483" s="10"/>
      <c r="Y1483" s="10"/>
      <c r="Z1483" s="10"/>
      <c r="AA1483" s="10"/>
      <c r="AB1483" s="10"/>
      <c r="AC1483" s="10"/>
      <c r="AD1483" s="10"/>
      <c r="AE1483" s="10"/>
      <c r="AF1483" s="10"/>
      <c r="AG1483" s="10"/>
      <c r="AH1483" s="10"/>
      <c r="AI1483" s="10"/>
    </row>
    <row r="1484" spans="1:35" ht="15" customHeight="1" x14ac:dyDescent="0.25">
      <c r="A1484" s="6">
        <v>1619</v>
      </c>
      <c r="B1484" s="11" t="s">
        <v>75</v>
      </c>
      <c r="C1484" s="11" t="s">
        <v>5054</v>
      </c>
      <c r="D1484" s="11" t="s">
        <v>5361</v>
      </c>
      <c r="E1484" s="12">
        <v>18668</v>
      </c>
      <c r="F1484" s="17">
        <v>44026</v>
      </c>
      <c r="G1484" s="12">
        <v>43882</v>
      </c>
      <c r="H1484" s="11" t="s">
        <v>217</v>
      </c>
      <c r="I1484" s="14" t="s">
        <v>97</v>
      </c>
      <c r="J1484" s="11" t="s">
        <v>97</v>
      </c>
      <c r="K1484" s="11" t="s">
        <v>82</v>
      </c>
      <c r="L1484" s="14" t="s">
        <v>82</v>
      </c>
      <c r="M1484" s="11" t="s">
        <v>82</v>
      </c>
      <c r="N1484" s="15">
        <v>0.27</v>
      </c>
      <c r="O1484" s="15" t="str">
        <f>VLOOKUP(A1484,Result!A:D,2,FALSE)</f>
        <v>No</v>
      </c>
      <c r="P1484" s="15">
        <f>VLOOKUP(A1484,Result!A:D,4,FALSE)</f>
        <v>0</v>
      </c>
      <c r="Q1484" s="16">
        <f>VLOOKUP(A1484,Result!A:D,3,FALSE)</f>
        <v>0</v>
      </c>
      <c r="R1484" s="16">
        <f>VLOOKUP(A1484,Result!A:E,5,FALSE)</f>
        <v>0</v>
      </c>
      <c r="S1484" s="28">
        <f>P1484+Q1484+R1484</f>
        <v>0</v>
      </c>
      <c r="T1484" s="32">
        <f t="shared" si="95"/>
        <v>0</v>
      </c>
      <c r="U1484" s="32">
        <f t="shared" si="96"/>
        <v>0</v>
      </c>
      <c r="V1484" s="33">
        <f t="shared" si="97"/>
        <v>292.5</v>
      </c>
      <c r="W1484" s="34">
        <f t="shared" si="94"/>
        <v>292.5</v>
      </c>
      <c r="X1484" s="10"/>
      <c r="Y1484" s="10"/>
      <c r="Z1484" s="10"/>
      <c r="AA1484" s="10"/>
      <c r="AB1484" s="10"/>
      <c r="AC1484" s="10"/>
      <c r="AD1484" s="10"/>
      <c r="AE1484" s="10"/>
      <c r="AF1484" s="10"/>
      <c r="AG1484" s="10"/>
      <c r="AH1484" s="10"/>
      <c r="AI1484" s="10"/>
    </row>
    <row r="1485" spans="1:35" ht="15" customHeight="1" x14ac:dyDescent="0.25">
      <c r="A1485" s="6">
        <v>1639</v>
      </c>
      <c r="B1485" s="11" t="s">
        <v>75</v>
      </c>
      <c r="C1485" s="11" t="s">
        <v>5054</v>
      </c>
      <c r="D1485" s="11" t="s">
        <v>5409</v>
      </c>
      <c r="E1485" s="12">
        <v>18032</v>
      </c>
      <c r="F1485" s="17">
        <v>44070</v>
      </c>
      <c r="G1485" s="12">
        <v>43894</v>
      </c>
      <c r="H1485" s="11" t="s">
        <v>78</v>
      </c>
      <c r="I1485" s="14" t="s">
        <v>5410</v>
      </c>
      <c r="J1485" s="11" t="s">
        <v>80</v>
      </c>
      <c r="K1485" s="11" t="s">
        <v>5411</v>
      </c>
      <c r="L1485" s="14" t="s">
        <v>5412</v>
      </c>
      <c r="M1485" s="11" t="s">
        <v>5413</v>
      </c>
      <c r="N1485" s="15">
        <v>1.63</v>
      </c>
      <c r="O1485" s="15" t="str">
        <f>VLOOKUP(A1485,Result!A:D,2,FALSE)</f>
        <v>No</v>
      </c>
      <c r="P1485" s="15">
        <f>VLOOKUP(A1485,Result!A:D,4,FALSE)</f>
        <v>1.825</v>
      </c>
      <c r="Q1485" s="16">
        <f>VLOOKUP(A1485,Result!A:D,3,FALSE)</f>
        <v>0.30499999999999999</v>
      </c>
      <c r="R1485" s="16">
        <f>VLOOKUP(A1485,Result!A:E,5,FALSE)</f>
        <v>0</v>
      </c>
      <c r="S1485" s="28">
        <f>P1485+Q1485+R1485</f>
        <v>2.13</v>
      </c>
      <c r="T1485" s="32">
        <f t="shared" si="95"/>
        <v>198.24999999999997</v>
      </c>
      <c r="U1485" s="32">
        <f t="shared" si="96"/>
        <v>1384.4999999999998</v>
      </c>
      <c r="V1485" s="33">
        <f t="shared" si="97"/>
        <v>292.5</v>
      </c>
      <c r="W1485" s="34">
        <f t="shared" si="94"/>
        <v>1676.9999999999998</v>
      </c>
      <c r="X1485" s="10"/>
      <c r="Y1485" s="10"/>
      <c r="Z1485" s="10"/>
      <c r="AA1485" s="10"/>
      <c r="AB1485" s="10"/>
      <c r="AC1485" s="10"/>
      <c r="AD1485" s="10"/>
      <c r="AE1485" s="10"/>
      <c r="AF1485" s="10"/>
      <c r="AG1485" s="10"/>
      <c r="AH1485" s="10"/>
      <c r="AI1485" s="10"/>
    </row>
    <row r="1486" spans="1:35" ht="15" customHeight="1" x14ac:dyDescent="0.25">
      <c r="A1486" s="6">
        <v>1642</v>
      </c>
      <c r="B1486" s="11" t="s">
        <v>75</v>
      </c>
      <c r="C1486" s="11" t="s">
        <v>5054</v>
      </c>
      <c r="D1486" s="11" t="s">
        <v>5420</v>
      </c>
      <c r="E1486" s="12">
        <v>16454</v>
      </c>
      <c r="F1486" s="17">
        <v>44082</v>
      </c>
      <c r="G1486" s="12">
        <v>43878</v>
      </c>
      <c r="H1486" s="11" t="s">
        <v>78</v>
      </c>
      <c r="I1486" s="14" t="s">
        <v>5421</v>
      </c>
      <c r="J1486" s="11" t="s">
        <v>5422</v>
      </c>
      <c r="K1486" s="11" t="s">
        <v>5423</v>
      </c>
      <c r="L1486" s="14" t="s">
        <v>5424</v>
      </c>
      <c r="M1486" s="11" t="s">
        <v>5425</v>
      </c>
      <c r="N1486" s="15">
        <v>0.96</v>
      </c>
      <c r="O1486" s="15" t="str">
        <f>VLOOKUP(A1486,Result!A:D,2,FALSE)</f>
        <v>No</v>
      </c>
      <c r="P1486" s="15">
        <f>VLOOKUP(A1486,Result!A:D,4,FALSE)</f>
        <v>1.01</v>
      </c>
      <c r="Q1486" s="16">
        <f>VLOOKUP(A1486,Result!A:D,3,FALSE)</f>
        <v>0.30499999999999999</v>
      </c>
      <c r="R1486" s="16">
        <f>VLOOKUP(A1486,Result!A:E,5,FALSE)</f>
        <v>0</v>
      </c>
      <c r="S1486" s="28">
        <f>P1486+Q1486+R1486</f>
        <v>1.3149999999999999</v>
      </c>
      <c r="T1486" s="32">
        <f t="shared" si="95"/>
        <v>198.24999999999997</v>
      </c>
      <c r="U1486" s="32">
        <f t="shared" si="96"/>
        <v>854.74999999999989</v>
      </c>
      <c r="V1486" s="33">
        <f t="shared" si="97"/>
        <v>292.5</v>
      </c>
      <c r="W1486" s="34">
        <f t="shared" si="94"/>
        <v>1147.25</v>
      </c>
      <c r="X1486" s="10"/>
      <c r="Y1486" s="10"/>
      <c r="Z1486" s="10"/>
      <c r="AA1486" s="10"/>
      <c r="AB1486" s="10"/>
      <c r="AC1486" s="10"/>
      <c r="AD1486" s="10"/>
      <c r="AE1486" s="10"/>
      <c r="AF1486" s="10"/>
      <c r="AG1486" s="10"/>
      <c r="AH1486" s="10"/>
      <c r="AI1486" s="10"/>
    </row>
    <row r="1487" spans="1:35" ht="15" customHeight="1" x14ac:dyDescent="0.25">
      <c r="A1487" s="6">
        <v>1645</v>
      </c>
      <c r="B1487" s="11" t="s">
        <v>75</v>
      </c>
      <c r="C1487" s="11" t="s">
        <v>5078</v>
      </c>
      <c r="D1487" s="11" t="s">
        <v>5428</v>
      </c>
      <c r="E1487" s="12">
        <v>10738</v>
      </c>
      <c r="F1487" s="17">
        <v>44084</v>
      </c>
      <c r="G1487" s="12">
        <v>43898</v>
      </c>
      <c r="H1487" s="11" t="s">
        <v>78</v>
      </c>
      <c r="I1487" s="14" t="s">
        <v>446</v>
      </c>
      <c r="J1487" s="11" t="s">
        <v>80</v>
      </c>
      <c r="K1487" s="11" t="s">
        <v>82</v>
      </c>
      <c r="L1487" s="14" t="s">
        <v>5429</v>
      </c>
      <c r="M1487" s="11" t="s">
        <v>418</v>
      </c>
      <c r="N1487" s="15" t="s">
        <v>85</v>
      </c>
      <c r="O1487" s="15" t="str">
        <f>VLOOKUP(A1487,Result!A:D,2,FALSE)</f>
        <v>Yes</v>
      </c>
      <c r="P1487" s="15">
        <f>VLOOKUP(A1487,Result!A:D,4,FALSE)</f>
        <v>0.30499999999999999</v>
      </c>
      <c r="Q1487" s="16">
        <f>VLOOKUP(A1487,Result!A:D,3,FALSE)</f>
        <v>1.046</v>
      </c>
      <c r="R1487" s="16">
        <f>VLOOKUP(A1487,Result!A:E,5,FALSE)</f>
        <v>0</v>
      </c>
      <c r="S1487" s="28">
        <f>P1487+Q1487+R1487</f>
        <v>1.351</v>
      </c>
      <c r="T1487" s="32">
        <f t="shared" si="95"/>
        <v>679.90000000000009</v>
      </c>
      <c r="U1487" s="32">
        <f t="shared" si="96"/>
        <v>878.15</v>
      </c>
      <c r="V1487" s="33">
        <f t="shared" si="97"/>
        <v>292.5</v>
      </c>
      <c r="W1487" s="34">
        <f t="shared" si="94"/>
        <v>1170.6500000000001</v>
      </c>
      <c r="X1487" s="10"/>
      <c r="Y1487" s="10"/>
      <c r="Z1487" s="10"/>
      <c r="AA1487" s="10"/>
      <c r="AB1487" s="10"/>
      <c r="AC1487" s="10"/>
      <c r="AD1487" s="10"/>
      <c r="AE1487" s="10"/>
      <c r="AF1487" s="10"/>
      <c r="AG1487" s="10"/>
      <c r="AH1487" s="10"/>
      <c r="AI1487" s="10"/>
    </row>
    <row r="1488" spans="1:35" ht="15" customHeight="1" x14ac:dyDescent="0.25">
      <c r="A1488" s="6">
        <v>1646</v>
      </c>
      <c r="B1488" s="11" t="s">
        <v>75</v>
      </c>
      <c r="C1488" s="11" t="s">
        <v>5054</v>
      </c>
      <c r="D1488" s="11" t="s">
        <v>5430</v>
      </c>
      <c r="E1488" s="12">
        <v>17633</v>
      </c>
      <c r="F1488" s="17">
        <v>44088</v>
      </c>
      <c r="G1488" s="12">
        <v>43906</v>
      </c>
      <c r="H1488" s="11" t="s">
        <v>78</v>
      </c>
      <c r="I1488" s="14" t="s">
        <v>5431</v>
      </c>
      <c r="J1488" s="11" t="s">
        <v>5432</v>
      </c>
      <c r="K1488" s="11" t="s">
        <v>5433</v>
      </c>
      <c r="L1488" s="14" t="s">
        <v>5434</v>
      </c>
      <c r="M1488" s="11" t="s">
        <v>5435</v>
      </c>
      <c r="N1488" s="15">
        <v>0.61</v>
      </c>
      <c r="O1488" s="15" t="str">
        <f>VLOOKUP(A1488,Result!A:D,2,FALSE)</f>
        <v>No</v>
      </c>
      <c r="P1488" s="15">
        <f>VLOOKUP(A1488,Result!A:D,4,FALSE)</f>
        <v>0.79800000000000004</v>
      </c>
      <c r="Q1488" s="16">
        <f>VLOOKUP(A1488,Result!A:D,3,FALSE)</f>
        <v>0.36799999999999999</v>
      </c>
      <c r="R1488" s="16">
        <f>VLOOKUP(A1488,Result!A:E,5,FALSE)</f>
        <v>0</v>
      </c>
      <c r="S1488" s="28">
        <f>P1488+Q1488+R1488</f>
        <v>1.1659999999999999</v>
      </c>
      <c r="T1488" s="32">
        <f t="shared" si="95"/>
        <v>239.19999999999996</v>
      </c>
      <c r="U1488" s="32">
        <f t="shared" si="96"/>
        <v>757.89999999999986</v>
      </c>
      <c r="V1488" s="33">
        <f t="shared" si="97"/>
        <v>292.5</v>
      </c>
      <c r="W1488" s="34">
        <f t="shared" ref="W1488:W1551" si="98">SUM(U1488+V1488)</f>
        <v>1050.3999999999999</v>
      </c>
      <c r="X1488" s="10"/>
      <c r="Y1488" s="10"/>
      <c r="Z1488" s="10"/>
      <c r="AA1488" s="10"/>
      <c r="AB1488" s="10"/>
      <c r="AC1488" s="10"/>
      <c r="AD1488" s="10"/>
      <c r="AE1488" s="10"/>
      <c r="AF1488" s="10"/>
      <c r="AG1488" s="10"/>
      <c r="AH1488" s="10"/>
      <c r="AI1488" s="10"/>
    </row>
    <row r="1489" spans="1:35" ht="15" customHeight="1" x14ac:dyDescent="0.25">
      <c r="A1489" s="6">
        <v>1648</v>
      </c>
      <c r="B1489" s="11" t="s">
        <v>75</v>
      </c>
      <c r="C1489" s="11" t="s">
        <v>5054</v>
      </c>
      <c r="D1489" s="11" t="s">
        <v>5441</v>
      </c>
      <c r="E1489" s="12">
        <v>14106</v>
      </c>
      <c r="F1489" s="17">
        <v>44089</v>
      </c>
      <c r="G1489" s="12">
        <v>43910</v>
      </c>
      <c r="H1489" s="11" t="s">
        <v>134</v>
      </c>
      <c r="I1489" s="14" t="s">
        <v>5442</v>
      </c>
      <c r="J1489" s="11" t="s">
        <v>5443</v>
      </c>
      <c r="K1489" s="11" t="s">
        <v>5444</v>
      </c>
      <c r="L1489" s="14" t="s">
        <v>82</v>
      </c>
      <c r="M1489" s="11" t="s">
        <v>1275</v>
      </c>
      <c r="N1489" s="15">
        <v>0.97</v>
      </c>
      <c r="O1489" s="15" t="str">
        <f>VLOOKUP(A1489,Result!A:D,2,FALSE)</f>
        <v>No</v>
      </c>
      <c r="P1489" s="15">
        <f>VLOOKUP(A1489,Result!A:D,4,FALSE)</f>
        <v>1.6819999999999999</v>
      </c>
      <c r="Q1489" s="16">
        <f>VLOOKUP(A1489,Result!A:D,3,FALSE)</f>
        <v>0</v>
      </c>
      <c r="R1489" s="16">
        <f>VLOOKUP(A1489,Result!A:E,5,FALSE)</f>
        <v>0</v>
      </c>
      <c r="S1489" s="28">
        <f>P1489+Q1489+R1489</f>
        <v>1.6819999999999999</v>
      </c>
      <c r="T1489" s="32">
        <f t="shared" si="95"/>
        <v>0</v>
      </c>
      <c r="U1489" s="32">
        <f t="shared" si="96"/>
        <v>1093.3</v>
      </c>
      <c r="V1489" s="33">
        <f t="shared" si="97"/>
        <v>292.5</v>
      </c>
      <c r="W1489" s="34">
        <f t="shared" si="98"/>
        <v>1385.8</v>
      </c>
      <c r="X1489" s="10"/>
      <c r="Y1489" s="10"/>
      <c r="Z1489" s="10"/>
      <c r="AA1489" s="10"/>
      <c r="AB1489" s="10"/>
      <c r="AC1489" s="10"/>
      <c r="AD1489" s="10"/>
      <c r="AE1489" s="10"/>
      <c r="AF1489" s="10"/>
      <c r="AG1489" s="10"/>
      <c r="AH1489" s="10"/>
      <c r="AI1489" s="10"/>
    </row>
    <row r="1490" spans="1:35" ht="15" customHeight="1" x14ac:dyDescent="0.25">
      <c r="A1490" s="6">
        <v>1650</v>
      </c>
      <c r="B1490" s="11" t="s">
        <v>75</v>
      </c>
      <c r="C1490" s="11" t="s">
        <v>5054</v>
      </c>
      <c r="D1490" s="11" t="s">
        <v>5450</v>
      </c>
      <c r="E1490" s="12">
        <v>15266</v>
      </c>
      <c r="F1490" s="17">
        <v>44090</v>
      </c>
      <c r="G1490" s="12">
        <v>43910</v>
      </c>
      <c r="H1490" s="11" t="s">
        <v>134</v>
      </c>
      <c r="I1490" s="14" t="s">
        <v>5451</v>
      </c>
      <c r="J1490" s="11" t="s">
        <v>80</v>
      </c>
      <c r="K1490" s="11" t="s">
        <v>82</v>
      </c>
      <c r="L1490" s="14" t="s">
        <v>82</v>
      </c>
      <c r="M1490" s="11" t="s">
        <v>322</v>
      </c>
      <c r="N1490" s="15">
        <v>1.4</v>
      </c>
      <c r="O1490" s="15" t="str">
        <f>VLOOKUP(A1490,Result!A:D,2,FALSE)</f>
        <v>No</v>
      </c>
      <c r="P1490" s="15">
        <f>VLOOKUP(A1490,Result!A:D,4,FALSE)</f>
        <v>1.532</v>
      </c>
      <c r="Q1490" s="16">
        <f>VLOOKUP(A1490,Result!A:D,3,FALSE)</f>
        <v>0</v>
      </c>
      <c r="R1490" s="16">
        <f>VLOOKUP(A1490,Result!A:E,5,FALSE)</f>
        <v>0</v>
      </c>
      <c r="S1490" s="28">
        <f>P1490+Q1490+R1490</f>
        <v>1.532</v>
      </c>
      <c r="T1490" s="32">
        <f t="shared" si="95"/>
        <v>0</v>
      </c>
      <c r="U1490" s="32">
        <f t="shared" si="96"/>
        <v>995.8</v>
      </c>
      <c r="V1490" s="33">
        <f t="shared" si="97"/>
        <v>292.5</v>
      </c>
      <c r="W1490" s="34">
        <f t="shared" si="98"/>
        <v>1288.3</v>
      </c>
      <c r="X1490" s="10"/>
      <c r="Y1490" s="10"/>
      <c r="Z1490" s="10"/>
      <c r="AA1490" s="10"/>
      <c r="AB1490" s="10"/>
      <c r="AC1490" s="10"/>
      <c r="AD1490" s="10"/>
      <c r="AE1490" s="10"/>
      <c r="AF1490" s="10"/>
      <c r="AG1490" s="10"/>
      <c r="AH1490" s="10"/>
      <c r="AI1490" s="10"/>
    </row>
    <row r="1491" spans="1:35" ht="15" customHeight="1" x14ac:dyDescent="0.25">
      <c r="A1491" s="6">
        <v>1651</v>
      </c>
      <c r="B1491" s="11" t="s">
        <v>75</v>
      </c>
      <c r="C1491" s="11" t="s">
        <v>5054</v>
      </c>
      <c r="D1491" s="11" t="s">
        <v>5452</v>
      </c>
      <c r="E1491" s="12">
        <v>19530</v>
      </c>
      <c r="F1491" s="17">
        <v>44091</v>
      </c>
      <c r="G1491" s="12">
        <v>43906</v>
      </c>
      <c r="H1491" s="11" t="s">
        <v>134</v>
      </c>
      <c r="I1491" s="14" t="s">
        <v>5453</v>
      </c>
      <c r="J1491" s="11" t="s">
        <v>80</v>
      </c>
      <c r="K1491" s="11" t="s">
        <v>5454</v>
      </c>
      <c r="L1491" s="14" t="s">
        <v>5455</v>
      </c>
      <c r="M1491" s="11" t="s">
        <v>5456</v>
      </c>
      <c r="N1491" s="15">
        <v>0.28000000000000003</v>
      </c>
      <c r="O1491" s="15" t="str">
        <f>VLOOKUP(A1491,Result!A:D,2,FALSE)</f>
        <v>No</v>
      </c>
      <c r="P1491" s="15">
        <f>VLOOKUP(A1491,Result!A:D,4,FALSE)</f>
        <v>0.44800000000000001</v>
      </c>
      <c r="Q1491" s="16">
        <f>VLOOKUP(A1491,Result!A:D,3,FALSE)</f>
        <v>0.36799999999999999</v>
      </c>
      <c r="R1491" s="16">
        <f>VLOOKUP(A1491,Result!A:E,5,FALSE)</f>
        <v>0</v>
      </c>
      <c r="S1491" s="28">
        <f>P1491+Q1491+R1491</f>
        <v>0.81600000000000006</v>
      </c>
      <c r="T1491" s="32">
        <f t="shared" si="95"/>
        <v>239.19999999999996</v>
      </c>
      <c r="U1491" s="32">
        <f t="shared" si="96"/>
        <v>530.4</v>
      </c>
      <c r="V1491" s="33">
        <f t="shared" si="97"/>
        <v>292.5</v>
      </c>
      <c r="W1491" s="34">
        <f t="shared" si="98"/>
        <v>822.9</v>
      </c>
      <c r="X1491" s="10"/>
      <c r="Y1491" s="10"/>
      <c r="Z1491" s="10"/>
      <c r="AA1491" s="10"/>
      <c r="AB1491" s="10"/>
      <c r="AC1491" s="10"/>
      <c r="AD1491" s="10"/>
      <c r="AE1491" s="10"/>
      <c r="AF1491" s="10"/>
      <c r="AG1491" s="10"/>
      <c r="AH1491" s="10"/>
      <c r="AI1491" s="10"/>
    </row>
    <row r="1492" spans="1:35" ht="15" customHeight="1" x14ac:dyDescent="0.25">
      <c r="A1492" s="6">
        <v>1652</v>
      </c>
      <c r="B1492" s="11" t="s">
        <v>75</v>
      </c>
      <c r="C1492" s="11" t="s">
        <v>5054</v>
      </c>
      <c r="D1492" s="11" t="s">
        <v>5457</v>
      </c>
      <c r="E1492" s="12">
        <v>13362</v>
      </c>
      <c r="F1492" s="17">
        <v>44091</v>
      </c>
      <c r="G1492" s="12">
        <v>43906</v>
      </c>
      <c r="H1492" s="11" t="s">
        <v>134</v>
      </c>
      <c r="I1492" s="14" t="s">
        <v>5458</v>
      </c>
      <c r="J1492" s="11" t="s">
        <v>80</v>
      </c>
      <c r="K1492" s="11" t="s">
        <v>82</v>
      </c>
      <c r="L1492" s="14" t="s">
        <v>82</v>
      </c>
      <c r="M1492" s="11" t="s">
        <v>589</v>
      </c>
      <c r="N1492" s="15">
        <v>2.35</v>
      </c>
      <c r="O1492" s="15" t="str">
        <f>VLOOKUP(A1492,Result!A:D,2,FALSE)</f>
        <v>No</v>
      </c>
      <c r="P1492" s="15">
        <f>VLOOKUP(A1492,Result!A:D,4,FALSE)</f>
        <v>0.80099999999999993</v>
      </c>
      <c r="Q1492" s="16">
        <f>VLOOKUP(A1492,Result!A:D,3,FALSE)</f>
        <v>0</v>
      </c>
      <c r="R1492" s="16">
        <f>VLOOKUP(A1492,Result!A:E,5,FALSE)</f>
        <v>0</v>
      </c>
      <c r="S1492" s="28">
        <f>P1492+Q1492+R1492</f>
        <v>0.80099999999999993</v>
      </c>
      <c r="T1492" s="32">
        <f t="shared" si="95"/>
        <v>0</v>
      </c>
      <c r="U1492" s="32">
        <f t="shared" si="96"/>
        <v>520.65</v>
      </c>
      <c r="V1492" s="33">
        <f t="shared" si="97"/>
        <v>292.5</v>
      </c>
      <c r="W1492" s="34">
        <f t="shared" si="98"/>
        <v>813.15</v>
      </c>
      <c r="X1492" s="10"/>
      <c r="Y1492" s="10"/>
      <c r="Z1492" s="10"/>
      <c r="AA1492" s="10"/>
      <c r="AB1492" s="10"/>
      <c r="AC1492" s="10"/>
      <c r="AD1492" s="10"/>
      <c r="AE1492" s="10"/>
      <c r="AF1492" s="10"/>
      <c r="AG1492" s="10"/>
      <c r="AH1492" s="10"/>
      <c r="AI1492" s="10"/>
    </row>
    <row r="1493" spans="1:35" ht="15" customHeight="1" x14ac:dyDescent="0.25">
      <c r="A1493" s="6">
        <v>1653</v>
      </c>
      <c r="B1493" s="11" t="s">
        <v>75</v>
      </c>
      <c r="C1493" s="11" t="s">
        <v>5054</v>
      </c>
      <c r="D1493" s="11" t="s">
        <v>5459</v>
      </c>
      <c r="E1493" s="12">
        <v>19558</v>
      </c>
      <c r="F1493" s="17">
        <v>44092</v>
      </c>
      <c r="G1493" s="12">
        <v>43893</v>
      </c>
      <c r="H1493" s="11" t="s">
        <v>78</v>
      </c>
      <c r="I1493" s="14" t="s">
        <v>5460</v>
      </c>
      <c r="J1493" s="11" t="s">
        <v>5461</v>
      </c>
      <c r="K1493" s="11" t="s">
        <v>5462</v>
      </c>
      <c r="L1493" s="14" t="s">
        <v>5463</v>
      </c>
      <c r="M1493" s="11" t="s">
        <v>5464</v>
      </c>
      <c r="N1493" s="15">
        <v>1.33</v>
      </c>
      <c r="O1493" s="15" t="str">
        <f>VLOOKUP(A1493,Result!A:D,2,FALSE)</f>
        <v>No</v>
      </c>
      <c r="P1493" s="15">
        <f>VLOOKUP(A1493,Result!A:D,4,FALSE)</f>
        <v>1.83</v>
      </c>
      <c r="Q1493" s="16">
        <f>VLOOKUP(A1493,Result!A:D,3,FALSE)</f>
        <v>0.30499999999999999</v>
      </c>
      <c r="R1493" s="16">
        <f>VLOOKUP(A1493,Result!A:E,5,FALSE)</f>
        <v>0.111</v>
      </c>
      <c r="S1493" s="28">
        <f>P1493+Q1493+R1493</f>
        <v>2.2460000000000004</v>
      </c>
      <c r="T1493" s="32">
        <f t="shared" si="95"/>
        <v>270.39999999999998</v>
      </c>
      <c r="U1493" s="32">
        <f t="shared" si="96"/>
        <v>1459.9000000000003</v>
      </c>
      <c r="V1493" s="33">
        <f t="shared" si="97"/>
        <v>292.5</v>
      </c>
      <c r="W1493" s="34">
        <f t="shared" si="98"/>
        <v>1752.4000000000003</v>
      </c>
      <c r="X1493" s="10"/>
      <c r="Y1493" s="10"/>
      <c r="Z1493" s="10"/>
      <c r="AA1493" s="10"/>
      <c r="AB1493" s="10"/>
      <c r="AC1493" s="10"/>
      <c r="AD1493" s="10"/>
      <c r="AE1493" s="10"/>
      <c r="AF1493" s="10"/>
      <c r="AG1493" s="10"/>
      <c r="AH1493" s="10"/>
      <c r="AI1493" s="10"/>
    </row>
    <row r="1494" spans="1:35" ht="15" customHeight="1" x14ac:dyDescent="0.25">
      <c r="A1494" s="6">
        <v>1655</v>
      </c>
      <c r="B1494" s="11" t="s">
        <v>75</v>
      </c>
      <c r="C1494" s="11" t="s">
        <v>5078</v>
      </c>
      <c r="D1494" s="11" t="s">
        <v>5469</v>
      </c>
      <c r="E1494" s="12">
        <v>11354</v>
      </c>
      <c r="F1494" s="17">
        <v>44096</v>
      </c>
      <c r="G1494" s="12">
        <v>43898</v>
      </c>
      <c r="H1494" s="11" t="s">
        <v>78</v>
      </c>
      <c r="I1494" s="14" t="s">
        <v>5470</v>
      </c>
      <c r="J1494" s="11" t="s">
        <v>80</v>
      </c>
      <c r="K1494" s="11" t="s">
        <v>82</v>
      </c>
      <c r="L1494" s="14" t="s">
        <v>82</v>
      </c>
      <c r="M1494" s="11" t="s">
        <v>82</v>
      </c>
      <c r="N1494" s="15" t="s">
        <v>85</v>
      </c>
      <c r="O1494" s="15" t="str">
        <f>VLOOKUP(A1494,Result!A:D,2,FALSE)</f>
        <v>No</v>
      </c>
      <c r="P1494" s="15">
        <f>VLOOKUP(A1494,Result!A:D,4,FALSE)</f>
        <v>2.2770000000000001</v>
      </c>
      <c r="Q1494" s="16">
        <f>VLOOKUP(A1494,Result!A:D,3,FALSE)</f>
        <v>0</v>
      </c>
      <c r="R1494" s="16">
        <f>VLOOKUP(A1494,Result!A:E,5,FALSE)</f>
        <v>0.111</v>
      </c>
      <c r="S1494" s="28">
        <f>P1494+Q1494+R1494</f>
        <v>2.3880000000000003</v>
      </c>
      <c r="T1494" s="32">
        <f t="shared" ref="T1494:T1557" si="99">SUM((Q1494+R1494)*65/0.1)</f>
        <v>72.149999999999991</v>
      </c>
      <c r="U1494" s="32">
        <f t="shared" ref="U1494:U1557" si="100">SUM(S1494*65/0.1)</f>
        <v>1552.2000000000003</v>
      </c>
      <c r="V1494" s="33">
        <f t="shared" ref="V1494:V1557" si="101">SUM(0.45*65/0.1)</f>
        <v>292.5</v>
      </c>
      <c r="W1494" s="34">
        <f t="shared" si="98"/>
        <v>1844.7000000000003</v>
      </c>
      <c r="X1494" s="10"/>
      <c r="Y1494" s="10"/>
      <c r="Z1494" s="10"/>
      <c r="AA1494" s="10"/>
      <c r="AB1494" s="10"/>
      <c r="AC1494" s="10"/>
      <c r="AD1494" s="10"/>
      <c r="AE1494" s="10"/>
      <c r="AF1494" s="10"/>
      <c r="AG1494" s="10"/>
      <c r="AH1494" s="10"/>
      <c r="AI1494" s="10"/>
    </row>
    <row r="1495" spans="1:35" ht="15" customHeight="1" x14ac:dyDescent="0.25">
      <c r="A1495" s="6">
        <v>1658</v>
      </c>
      <c r="B1495" s="11" t="s">
        <v>75</v>
      </c>
      <c r="C1495" s="11" t="s">
        <v>5054</v>
      </c>
      <c r="D1495" s="11" t="s">
        <v>5478</v>
      </c>
      <c r="E1495" s="12">
        <v>16716</v>
      </c>
      <c r="F1495" s="17">
        <v>44133</v>
      </c>
      <c r="G1495" s="12">
        <v>43880</v>
      </c>
      <c r="H1495" s="11" t="s">
        <v>217</v>
      </c>
      <c r="I1495" s="14" t="s">
        <v>5479</v>
      </c>
      <c r="J1495" s="11" t="s">
        <v>5480</v>
      </c>
      <c r="K1495" s="11" t="s">
        <v>5481</v>
      </c>
      <c r="L1495" s="14" t="s">
        <v>82</v>
      </c>
      <c r="M1495" s="11" t="s">
        <v>650</v>
      </c>
      <c r="N1495" s="15">
        <v>0.37</v>
      </c>
      <c r="O1495" s="15" t="str">
        <f>VLOOKUP(A1495,Result!A:D,2,FALSE)</f>
        <v>No</v>
      </c>
      <c r="P1495" s="15">
        <f>VLOOKUP(A1495,Result!A:D,4,FALSE)</f>
        <v>0.79899999999999993</v>
      </c>
      <c r="Q1495" s="16">
        <f>VLOOKUP(A1495,Result!A:D,3,FALSE)</f>
        <v>0</v>
      </c>
      <c r="R1495" s="16">
        <f>VLOOKUP(A1495,Result!A:E,5,FALSE)</f>
        <v>0</v>
      </c>
      <c r="S1495" s="28">
        <f>P1495+Q1495+R1495</f>
        <v>0.79899999999999993</v>
      </c>
      <c r="T1495" s="32">
        <f t="shared" si="99"/>
        <v>0</v>
      </c>
      <c r="U1495" s="32">
        <f t="shared" si="100"/>
        <v>519.34999999999991</v>
      </c>
      <c r="V1495" s="33">
        <f t="shared" si="101"/>
        <v>292.5</v>
      </c>
      <c r="W1495" s="34">
        <f t="shared" si="98"/>
        <v>811.84999999999991</v>
      </c>
      <c r="X1495" s="10"/>
      <c r="Y1495" s="10"/>
      <c r="Z1495" s="10"/>
      <c r="AA1495" s="10"/>
      <c r="AB1495" s="10"/>
      <c r="AC1495" s="10"/>
      <c r="AD1495" s="10"/>
      <c r="AE1495" s="10"/>
      <c r="AF1495" s="10"/>
      <c r="AG1495" s="10"/>
      <c r="AH1495" s="10"/>
      <c r="AI1495" s="10"/>
    </row>
    <row r="1496" spans="1:35" ht="15" customHeight="1" x14ac:dyDescent="0.25">
      <c r="A1496" s="6">
        <v>1660</v>
      </c>
      <c r="B1496" s="11" t="s">
        <v>75</v>
      </c>
      <c r="C1496" s="11" t="s">
        <v>5054</v>
      </c>
      <c r="D1496" s="11" t="s">
        <v>5483</v>
      </c>
      <c r="E1496" s="12">
        <v>11969</v>
      </c>
      <c r="F1496" s="19"/>
      <c r="G1496" s="12">
        <v>43906</v>
      </c>
      <c r="H1496" s="11" t="s">
        <v>134</v>
      </c>
      <c r="I1496" s="14" t="s">
        <v>5484</v>
      </c>
      <c r="J1496" s="11" t="s">
        <v>5485</v>
      </c>
      <c r="K1496" s="11" t="s">
        <v>5486</v>
      </c>
      <c r="L1496" s="14" t="s">
        <v>82</v>
      </c>
      <c r="M1496" s="11" t="s">
        <v>1134</v>
      </c>
      <c r="N1496" s="15">
        <v>2.4300000000000002</v>
      </c>
      <c r="O1496" s="15" t="str">
        <f>VLOOKUP(A1496,Result!A:D,2,FALSE)</f>
        <v>No</v>
      </c>
      <c r="P1496" s="15">
        <f>VLOOKUP(A1496,Result!A:D,4,FALSE)</f>
        <v>1.109</v>
      </c>
      <c r="Q1496" s="16">
        <f>VLOOKUP(A1496,Result!A:D,3,FALSE)</f>
        <v>0</v>
      </c>
      <c r="R1496" s="16">
        <f>VLOOKUP(A1496,Result!A:E,5,FALSE)</f>
        <v>0</v>
      </c>
      <c r="S1496" s="28">
        <f>P1496+Q1496+R1496</f>
        <v>1.109</v>
      </c>
      <c r="T1496" s="32">
        <f t="shared" si="99"/>
        <v>0</v>
      </c>
      <c r="U1496" s="32">
        <f t="shared" si="100"/>
        <v>720.84999999999991</v>
      </c>
      <c r="V1496" s="33">
        <f t="shared" si="101"/>
        <v>292.5</v>
      </c>
      <c r="W1496" s="34">
        <f t="shared" si="98"/>
        <v>1013.3499999999999</v>
      </c>
      <c r="X1496" s="10"/>
      <c r="Y1496" s="10"/>
      <c r="Z1496" s="10"/>
      <c r="AA1496" s="10"/>
      <c r="AB1496" s="10"/>
      <c r="AC1496" s="10"/>
      <c r="AD1496" s="10"/>
      <c r="AE1496" s="10"/>
      <c r="AF1496" s="10"/>
      <c r="AG1496" s="10"/>
      <c r="AH1496" s="10"/>
      <c r="AI1496" s="10"/>
    </row>
    <row r="1497" spans="1:35" ht="15" customHeight="1" x14ac:dyDescent="0.25">
      <c r="A1497" s="6">
        <v>1661</v>
      </c>
      <c r="B1497" s="11" t="s">
        <v>75</v>
      </c>
      <c r="C1497" s="11" t="s">
        <v>5054</v>
      </c>
      <c r="D1497" s="11" t="s">
        <v>5487</v>
      </c>
      <c r="E1497" s="12">
        <v>15009</v>
      </c>
      <c r="F1497" s="19"/>
      <c r="G1497" s="12">
        <v>43882</v>
      </c>
      <c r="H1497" s="11" t="s">
        <v>217</v>
      </c>
      <c r="I1497" s="14" t="s">
        <v>5488</v>
      </c>
      <c r="J1497" s="11" t="s">
        <v>5489</v>
      </c>
      <c r="K1497" s="11" t="s">
        <v>5490</v>
      </c>
      <c r="L1497" s="14" t="s">
        <v>5491</v>
      </c>
      <c r="M1497" s="11" t="s">
        <v>5492</v>
      </c>
      <c r="N1497" s="15">
        <v>0.79</v>
      </c>
      <c r="O1497" s="15" t="str">
        <f>VLOOKUP(A1497,Result!A:D,2,FALSE)</f>
        <v>No</v>
      </c>
      <c r="P1497" s="15">
        <f>VLOOKUP(A1497,Result!A:D,4,FALSE)</f>
        <v>1.335</v>
      </c>
      <c r="Q1497" s="16">
        <f>VLOOKUP(A1497,Result!A:D,3,FALSE)</f>
        <v>0.30499999999999999</v>
      </c>
      <c r="R1497" s="16">
        <f>VLOOKUP(A1497,Result!A:E,5,FALSE)</f>
        <v>0</v>
      </c>
      <c r="S1497" s="28">
        <f>P1497+Q1497+R1497</f>
        <v>1.64</v>
      </c>
      <c r="T1497" s="32">
        <f t="shared" si="99"/>
        <v>198.24999999999997</v>
      </c>
      <c r="U1497" s="32">
        <f t="shared" si="100"/>
        <v>1065.9999999999998</v>
      </c>
      <c r="V1497" s="33">
        <f t="shared" si="101"/>
        <v>292.5</v>
      </c>
      <c r="W1497" s="34">
        <f t="shared" si="98"/>
        <v>1358.4999999999998</v>
      </c>
      <c r="X1497" s="10"/>
      <c r="Y1497" s="10"/>
      <c r="Z1497" s="10"/>
      <c r="AA1497" s="10"/>
      <c r="AB1497" s="10"/>
      <c r="AC1497" s="10"/>
      <c r="AD1497" s="10"/>
      <c r="AE1497" s="10"/>
      <c r="AF1497" s="10"/>
      <c r="AG1497" s="10"/>
      <c r="AH1497" s="10"/>
      <c r="AI1497" s="10"/>
    </row>
    <row r="1498" spans="1:35" ht="15" customHeight="1" x14ac:dyDescent="0.25">
      <c r="A1498" s="6">
        <v>1662</v>
      </c>
      <c r="B1498" s="11" t="s">
        <v>75</v>
      </c>
      <c r="C1498" s="11" t="s">
        <v>5054</v>
      </c>
      <c r="D1498" s="11" t="s">
        <v>5493</v>
      </c>
      <c r="E1498" s="12">
        <v>19333</v>
      </c>
      <c r="F1498" s="19"/>
      <c r="G1498" s="12">
        <v>43917</v>
      </c>
      <c r="H1498" s="11" t="s">
        <v>78</v>
      </c>
      <c r="I1498" s="14" t="s">
        <v>5494</v>
      </c>
      <c r="J1498" s="11" t="s">
        <v>5495</v>
      </c>
      <c r="K1498" s="11" t="s">
        <v>5496</v>
      </c>
      <c r="L1498" s="14" t="s">
        <v>5497</v>
      </c>
      <c r="M1498" s="11" t="s">
        <v>5498</v>
      </c>
      <c r="N1498" s="15">
        <v>2.92</v>
      </c>
      <c r="O1498" s="15" t="str">
        <f>VLOOKUP(A1498,Result!A:D,2,FALSE)</f>
        <v>No</v>
      </c>
      <c r="P1498" s="15">
        <f>VLOOKUP(A1498,Result!A:D,4,FALSE)</f>
        <v>2.718</v>
      </c>
      <c r="Q1498" s="16">
        <f>VLOOKUP(A1498,Result!A:D,3,FALSE)</f>
        <v>1.04</v>
      </c>
      <c r="R1498" s="16">
        <f>VLOOKUP(A1498,Result!A:E,5,FALSE)</f>
        <v>0.84699999999999998</v>
      </c>
      <c r="S1498" s="28">
        <f>P1498+Q1498+R1498</f>
        <v>4.6050000000000004</v>
      </c>
      <c r="T1498" s="32">
        <f t="shared" si="99"/>
        <v>1226.55</v>
      </c>
      <c r="U1498" s="32">
        <f t="shared" si="100"/>
        <v>2993.2500000000005</v>
      </c>
      <c r="V1498" s="33">
        <f t="shared" si="101"/>
        <v>292.5</v>
      </c>
      <c r="W1498" s="34">
        <f t="shared" si="98"/>
        <v>3285.7500000000005</v>
      </c>
      <c r="X1498" s="10"/>
      <c r="Y1498" s="10"/>
      <c r="Z1498" s="10"/>
      <c r="AA1498" s="10"/>
      <c r="AB1498" s="10"/>
      <c r="AC1498" s="10"/>
      <c r="AD1498" s="10"/>
      <c r="AE1498" s="10"/>
      <c r="AF1498" s="10"/>
      <c r="AG1498" s="10"/>
      <c r="AH1498" s="10"/>
      <c r="AI1498" s="10"/>
    </row>
    <row r="1499" spans="1:35" ht="15" customHeight="1" x14ac:dyDescent="0.25">
      <c r="A1499" s="6">
        <v>1663</v>
      </c>
      <c r="B1499" s="11" t="s">
        <v>75</v>
      </c>
      <c r="C1499" s="11" t="s">
        <v>5054</v>
      </c>
      <c r="D1499" s="11" t="s">
        <v>5499</v>
      </c>
      <c r="E1499" s="12">
        <v>15944</v>
      </c>
      <c r="F1499" s="19"/>
      <c r="G1499" s="12">
        <v>43895</v>
      </c>
      <c r="H1499" s="11" t="s">
        <v>78</v>
      </c>
      <c r="I1499" s="14" t="s">
        <v>5500</v>
      </c>
      <c r="J1499" s="11" t="s">
        <v>5501</v>
      </c>
      <c r="K1499" s="11" t="s">
        <v>5502</v>
      </c>
      <c r="L1499" s="14" t="s">
        <v>82</v>
      </c>
      <c r="M1499" s="11" t="s">
        <v>5503</v>
      </c>
      <c r="N1499" s="15">
        <v>1.23</v>
      </c>
      <c r="O1499" s="15" t="str">
        <f>VLOOKUP(A1499,Result!A:D,2,FALSE)</f>
        <v>No</v>
      </c>
      <c r="P1499" s="15">
        <f>VLOOKUP(A1499,Result!A:D,4,FALSE)</f>
        <v>0.58699999999999997</v>
      </c>
      <c r="Q1499" s="16">
        <f>VLOOKUP(A1499,Result!A:D,3,FALSE)</f>
        <v>0</v>
      </c>
      <c r="R1499" s="16">
        <f>VLOOKUP(A1499,Result!A:E,5,FALSE)</f>
        <v>0</v>
      </c>
      <c r="S1499" s="28">
        <f>P1499+Q1499+R1499</f>
        <v>0.58699999999999997</v>
      </c>
      <c r="T1499" s="32">
        <f t="shared" si="99"/>
        <v>0</v>
      </c>
      <c r="U1499" s="32">
        <f t="shared" si="100"/>
        <v>381.55</v>
      </c>
      <c r="V1499" s="33">
        <f t="shared" si="101"/>
        <v>292.5</v>
      </c>
      <c r="W1499" s="34">
        <f t="shared" si="98"/>
        <v>674.05</v>
      </c>
      <c r="X1499" s="10"/>
      <c r="Y1499" s="10"/>
      <c r="Z1499" s="10"/>
      <c r="AA1499" s="10"/>
      <c r="AB1499" s="10"/>
      <c r="AC1499" s="10"/>
      <c r="AD1499" s="10"/>
      <c r="AE1499" s="10"/>
      <c r="AF1499" s="10"/>
      <c r="AG1499" s="10"/>
      <c r="AH1499" s="10"/>
      <c r="AI1499" s="10"/>
    </row>
    <row r="1500" spans="1:35" ht="15" customHeight="1" x14ac:dyDescent="0.25">
      <c r="A1500" s="6">
        <v>1665</v>
      </c>
      <c r="B1500" s="11" t="s">
        <v>75</v>
      </c>
      <c r="C1500" s="11" t="s">
        <v>5054</v>
      </c>
      <c r="D1500" s="11" t="s">
        <v>5506</v>
      </c>
      <c r="E1500" s="12">
        <v>19262</v>
      </c>
      <c r="F1500" s="19"/>
      <c r="G1500" s="12">
        <v>43917</v>
      </c>
      <c r="H1500" s="11" t="s">
        <v>78</v>
      </c>
      <c r="I1500" s="14" t="s">
        <v>5507</v>
      </c>
      <c r="J1500" s="11" t="s">
        <v>97</v>
      </c>
      <c r="K1500" s="11" t="s">
        <v>5508</v>
      </c>
      <c r="L1500" s="14" t="s">
        <v>82</v>
      </c>
      <c r="M1500" s="11" t="s">
        <v>5509</v>
      </c>
      <c r="N1500" s="15">
        <v>1.22</v>
      </c>
      <c r="O1500" s="15" t="str">
        <f>VLOOKUP(A1500,Result!A:D,2,FALSE)</f>
        <v>No</v>
      </c>
      <c r="P1500" s="15">
        <f>VLOOKUP(A1500,Result!A:D,4,FALSE)</f>
        <v>1.5469999999999999</v>
      </c>
      <c r="Q1500" s="16">
        <f>VLOOKUP(A1500,Result!A:D,3,FALSE)</f>
        <v>0</v>
      </c>
      <c r="R1500" s="16">
        <f>VLOOKUP(A1500,Result!A:E,5,FALSE)</f>
        <v>0</v>
      </c>
      <c r="S1500" s="28">
        <f>P1500+Q1500+R1500</f>
        <v>1.5469999999999999</v>
      </c>
      <c r="T1500" s="32">
        <f t="shared" si="99"/>
        <v>0</v>
      </c>
      <c r="U1500" s="32">
        <f t="shared" si="100"/>
        <v>1005.5499999999998</v>
      </c>
      <c r="V1500" s="33">
        <f t="shared" si="101"/>
        <v>292.5</v>
      </c>
      <c r="W1500" s="34">
        <f t="shared" si="98"/>
        <v>1298.0499999999997</v>
      </c>
      <c r="X1500" s="10"/>
      <c r="Y1500" s="10"/>
      <c r="Z1500" s="10"/>
      <c r="AA1500" s="10"/>
      <c r="AB1500" s="10"/>
      <c r="AC1500" s="10"/>
      <c r="AD1500" s="10"/>
      <c r="AE1500" s="10"/>
      <c r="AF1500" s="10"/>
      <c r="AG1500" s="10"/>
      <c r="AH1500" s="10"/>
      <c r="AI1500" s="10"/>
    </row>
    <row r="1501" spans="1:35" ht="15" customHeight="1" x14ac:dyDescent="0.25">
      <c r="A1501" s="6">
        <v>1666</v>
      </c>
      <c r="B1501" s="11" t="s">
        <v>75</v>
      </c>
      <c r="C1501" s="11" t="s">
        <v>5054</v>
      </c>
      <c r="D1501" s="11" t="s">
        <v>5510</v>
      </c>
      <c r="E1501" s="12">
        <v>18094</v>
      </c>
      <c r="F1501" s="19"/>
      <c r="G1501" s="12">
        <v>43890</v>
      </c>
      <c r="H1501" s="11" t="s">
        <v>78</v>
      </c>
      <c r="I1501" s="14" t="s">
        <v>97</v>
      </c>
      <c r="J1501" s="11" t="s">
        <v>97</v>
      </c>
      <c r="K1501" s="11" t="s">
        <v>82</v>
      </c>
      <c r="L1501" s="14" t="s">
        <v>82</v>
      </c>
      <c r="M1501" s="11" t="s">
        <v>82</v>
      </c>
      <c r="N1501" s="15">
        <v>0.34</v>
      </c>
      <c r="O1501" s="15" t="str">
        <f>VLOOKUP(A1501,Result!A:D,2,FALSE)</f>
        <v>No</v>
      </c>
      <c r="P1501" s="15">
        <f>VLOOKUP(A1501,Result!A:D,4,FALSE)</f>
        <v>0</v>
      </c>
      <c r="Q1501" s="16">
        <f>VLOOKUP(A1501,Result!A:D,3,FALSE)</f>
        <v>0</v>
      </c>
      <c r="R1501" s="16">
        <f>VLOOKUP(A1501,Result!A:E,5,FALSE)</f>
        <v>0</v>
      </c>
      <c r="S1501" s="28">
        <f>P1501+Q1501+R1501</f>
        <v>0</v>
      </c>
      <c r="T1501" s="32">
        <f t="shared" si="99"/>
        <v>0</v>
      </c>
      <c r="U1501" s="32">
        <f t="shared" si="100"/>
        <v>0</v>
      </c>
      <c r="V1501" s="33">
        <f t="shared" si="101"/>
        <v>292.5</v>
      </c>
      <c r="W1501" s="34">
        <f t="shared" si="98"/>
        <v>292.5</v>
      </c>
      <c r="X1501" s="10"/>
      <c r="Y1501" s="10"/>
      <c r="Z1501" s="10"/>
      <c r="AA1501" s="10"/>
      <c r="AB1501" s="10"/>
      <c r="AC1501" s="10"/>
      <c r="AD1501" s="10"/>
      <c r="AE1501" s="10"/>
      <c r="AF1501" s="10"/>
      <c r="AG1501" s="10"/>
      <c r="AH1501" s="10"/>
      <c r="AI1501" s="10"/>
    </row>
    <row r="1502" spans="1:35" ht="15" customHeight="1" x14ac:dyDescent="0.25">
      <c r="A1502" s="6">
        <v>1667</v>
      </c>
      <c r="B1502" s="11" t="s">
        <v>75</v>
      </c>
      <c r="C1502" s="11" t="s">
        <v>5054</v>
      </c>
      <c r="D1502" s="11" t="s">
        <v>5511</v>
      </c>
      <c r="E1502" s="12">
        <v>25499</v>
      </c>
      <c r="F1502" s="19"/>
      <c r="G1502" s="12">
        <v>43917</v>
      </c>
      <c r="H1502" s="11" t="s">
        <v>78</v>
      </c>
      <c r="I1502" s="14" t="s">
        <v>4175</v>
      </c>
      <c r="J1502" s="11" t="s">
        <v>5512</v>
      </c>
      <c r="K1502" s="11" t="s">
        <v>82</v>
      </c>
      <c r="L1502" s="14" t="s">
        <v>82</v>
      </c>
      <c r="M1502" s="11" t="s">
        <v>5513</v>
      </c>
      <c r="N1502" s="15">
        <v>0.27</v>
      </c>
      <c r="O1502" s="15" t="str">
        <f>VLOOKUP(A1502,Result!A:D,2,FALSE)</f>
        <v>No</v>
      </c>
      <c r="P1502" s="15">
        <f>VLOOKUP(A1502,Result!A:D,4,FALSE)</f>
        <v>0.35299999999999998</v>
      </c>
      <c r="Q1502" s="16">
        <f>VLOOKUP(A1502,Result!A:D,3,FALSE)</f>
        <v>0</v>
      </c>
      <c r="R1502" s="16">
        <f>VLOOKUP(A1502,Result!A:E,5,FALSE)</f>
        <v>0</v>
      </c>
      <c r="S1502" s="28">
        <f>P1502+Q1502+R1502</f>
        <v>0.35299999999999998</v>
      </c>
      <c r="T1502" s="32">
        <f t="shared" si="99"/>
        <v>0</v>
      </c>
      <c r="U1502" s="32">
        <f t="shared" si="100"/>
        <v>229.45</v>
      </c>
      <c r="V1502" s="33">
        <f t="shared" si="101"/>
        <v>292.5</v>
      </c>
      <c r="W1502" s="34">
        <f t="shared" si="98"/>
        <v>521.95000000000005</v>
      </c>
      <c r="X1502" s="10"/>
      <c r="Y1502" s="10"/>
      <c r="Z1502" s="10"/>
      <c r="AA1502" s="10"/>
      <c r="AB1502" s="10"/>
      <c r="AC1502" s="10"/>
      <c r="AD1502" s="10"/>
      <c r="AE1502" s="10"/>
      <c r="AF1502" s="10"/>
      <c r="AG1502" s="10"/>
      <c r="AH1502" s="10"/>
      <c r="AI1502" s="10"/>
    </row>
    <row r="1503" spans="1:35" ht="15" customHeight="1" x14ac:dyDescent="0.25">
      <c r="A1503" s="6">
        <v>1668</v>
      </c>
      <c r="B1503" s="11" t="s">
        <v>75</v>
      </c>
      <c r="C1503" s="11" t="s">
        <v>5054</v>
      </c>
      <c r="D1503" s="11" t="s">
        <v>5514</v>
      </c>
      <c r="E1503" s="12">
        <v>16997</v>
      </c>
      <c r="F1503" s="19"/>
      <c r="G1503" s="12">
        <v>43879</v>
      </c>
      <c r="H1503" s="11" t="s">
        <v>78</v>
      </c>
      <c r="I1503" s="14" t="s">
        <v>5515</v>
      </c>
      <c r="J1503" s="11" t="s">
        <v>5516</v>
      </c>
      <c r="K1503" s="11" t="s">
        <v>5517</v>
      </c>
      <c r="L1503" s="14" t="s">
        <v>5518</v>
      </c>
      <c r="M1503" s="11" t="s">
        <v>617</v>
      </c>
      <c r="N1503" s="15">
        <v>0.75</v>
      </c>
      <c r="O1503" s="15" t="str">
        <f>VLOOKUP(A1503,Result!A:D,2,FALSE)</f>
        <v>No</v>
      </c>
      <c r="P1503" s="15">
        <f>VLOOKUP(A1503,Result!A:D,4,FALSE)</f>
        <v>1.8680000000000001</v>
      </c>
      <c r="Q1503" s="16">
        <f>VLOOKUP(A1503,Result!A:D,3,FALSE)</f>
        <v>0.307</v>
      </c>
      <c r="R1503" s="16">
        <f>VLOOKUP(A1503,Result!A:E,5,FALSE)</f>
        <v>0.26300000000000001</v>
      </c>
      <c r="S1503" s="28">
        <f>P1503+Q1503+R1503</f>
        <v>2.4380000000000002</v>
      </c>
      <c r="T1503" s="32">
        <f t="shared" si="99"/>
        <v>370.5</v>
      </c>
      <c r="U1503" s="32">
        <f t="shared" si="100"/>
        <v>1584.6999999999998</v>
      </c>
      <c r="V1503" s="33">
        <f t="shared" si="101"/>
        <v>292.5</v>
      </c>
      <c r="W1503" s="34">
        <f t="shared" si="98"/>
        <v>1877.1999999999998</v>
      </c>
      <c r="X1503" s="10"/>
      <c r="Y1503" s="10"/>
      <c r="Z1503" s="10"/>
      <c r="AA1503" s="10"/>
      <c r="AB1503" s="10"/>
      <c r="AC1503" s="10"/>
      <c r="AD1503" s="10"/>
      <c r="AE1503" s="10"/>
      <c r="AF1503" s="10"/>
      <c r="AG1503" s="10"/>
      <c r="AH1503" s="10"/>
      <c r="AI1503" s="10"/>
    </row>
    <row r="1504" spans="1:35" ht="15" customHeight="1" x14ac:dyDescent="0.25">
      <c r="A1504" s="6">
        <v>1694</v>
      </c>
      <c r="B1504" s="11" t="s">
        <v>75</v>
      </c>
      <c r="C1504" s="11" t="s">
        <v>5054</v>
      </c>
      <c r="D1504" s="11" t="s">
        <v>5570</v>
      </c>
      <c r="E1504" s="12">
        <v>18936</v>
      </c>
      <c r="F1504" s="23"/>
      <c r="G1504" s="12">
        <v>43880</v>
      </c>
      <c r="H1504" s="11" t="s">
        <v>217</v>
      </c>
      <c r="I1504" s="14" t="s">
        <v>5571</v>
      </c>
      <c r="J1504" s="11" t="s">
        <v>5572</v>
      </c>
      <c r="K1504" s="11" t="s">
        <v>82</v>
      </c>
      <c r="L1504" s="14" t="s">
        <v>5573</v>
      </c>
      <c r="M1504" s="11" t="s">
        <v>1805</v>
      </c>
      <c r="N1504" s="15">
        <v>3.45</v>
      </c>
      <c r="O1504" s="15" t="str">
        <f>VLOOKUP(A1504,Result!A:D,2,FALSE)</f>
        <v>Yes</v>
      </c>
      <c r="P1504" s="15">
        <f>VLOOKUP(A1504,Result!A:D,4,FALSE)</f>
        <v>1.58</v>
      </c>
      <c r="Q1504" s="16">
        <f>VLOOKUP(A1504,Result!A:D,3,FALSE)</f>
        <v>1.0409999999999999</v>
      </c>
      <c r="R1504" s="16">
        <f>VLOOKUP(A1504,Result!A:E,5,FALSE)</f>
        <v>0</v>
      </c>
      <c r="S1504" s="28">
        <f>P1504+Q1504+R1504</f>
        <v>2.621</v>
      </c>
      <c r="T1504" s="32">
        <f t="shared" si="99"/>
        <v>676.64999999999986</v>
      </c>
      <c r="U1504" s="32">
        <f t="shared" si="100"/>
        <v>1703.65</v>
      </c>
      <c r="V1504" s="33">
        <f t="shared" si="101"/>
        <v>292.5</v>
      </c>
      <c r="W1504" s="34">
        <f t="shared" si="98"/>
        <v>1996.15</v>
      </c>
      <c r="X1504" s="10"/>
      <c r="Y1504" s="10"/>
      <c r="Z1504" s="10"/>
      <c r="AA1504" s="10"/>
      <c r="AB1504" s="10"/>
      <c r="AC1504" s="10"/>
      <c r="AD1504" s="10"/>
      <c r="AE1504" s="10"/>
      <c r="AF1504" s="10"/>
      <c r="AG1504" s="10"/>
      <c r="AH1504" s="10"/>
      <c r="AI1504" s="10"/>
    </row>
    <row r="1505" spans="1:35" ht="15" customHeight="1" x14ac:dyDescent="0.25">
      <c r="A1505" s="6">
        <v>1698</v>
      </c>
      <c r="B1505" s="11" t="s">
        <v>75</v>
      </c>
      <c r="C1505" s="11" t="s">
        <v>5054</v>
      </c>
      <c r="D1505" s="11" t="s">
        <v>5582</v>
      </c>
      <c r="E1505" s="12">
        <v>13809</v>
      </c>
      <c r="F1505" s="23"/>
      <c r="G1505" s="12">
        <v>43845</v>
      </c>
      <c r="H1505" s="11" t="s">
        <v>78</v>
      </c>
      <c r="I1505" s="14" t="s">
        <v>97</v>
      </c>
      <c r="J1505" s="11" t="s">
        <v>97</v>
      </c>
      <c r="K1505" s="11" t="s">
        <v>82</v>
      </c>
      <c r="L1505" s="14" t="s">
        <v>82</v>
      </c>
      <c r="M1505" s="11" t="s">
        <v>5272</v>
      </c>
      <c r="N1505" s="15">
        <v>1.92</v>
      </c>
      <c r="O1505" s="15" t="str">
        <f>VLOOKUP(A1505,Result!A:D,2,FALSE)</f>
        <v>No</v>
      </c>
      <c r="P1505" s="15">
        <f>VLOOKUP(A1505,Result!A:D,4,FALSE)</f>
        <v>0</v>
      </c>
      <c r="Q1505" s="16">
        <f>VLOOKUP(A1505,Result!A:D,3,FALSE)</f>
        <v>0</v>
      </c>
      <c r="R1505" s="16">
        <f>VLOOKUP(A1505,Result!A:E,5,FALSE)</f>
        <v>0</v>
      </c>
      <c r="S1505" s="28">
        <f>P1505+Q1505+R1505</f>
        <v>0</v>
      </c>
      <c r="T1505" s="32">
        <f t="shared" si="99"/>
        <v>0</v>
      </c>
      <c r="U1505" s="32">
        <f t="shared" si="100"/>
        <v>0</v>
      </c>
      <c r="V1505" s="33">
        <f t="shared" si="101"/>
        <v>292.5</v>
      </c>
      <c r="W1505" s="34">
        <f t="shared" si="98"/>
        <v>292.5</v>
      </c>
      <c r="X1505" s="10"/>
      <c r="Y1505" s="10"/>
      <c r="Z1505" s="10"/>
      <c r="AA1505" s="10"/>
      <c r="AB1505" s="10"/>
      <c r="AC1505" s="10"/>
      <c r="AD1505" s="10"/>
      <c r="AE1505" s="10"/>
      <c r="AF1505" s="10"/>
      <c r="AG1505" s="10"/>
      <c r="AH1505" s="10"/>
      <c r="AI1505" s="10"/>
    </row>
    <row r="1506" spans="1:35" ht="15" customHeight="1" x14ac:dyDescent="0.25">
      <c r="A1506" s="6">
        <v>1699</v>
      </c>
      <c r="B1506" s="11" t="s">
        <v>75</v>
      </c>
      <c r="C1506" s="11" t="s">
        <v>5054</v>
      </c>
      <c r="D1506" s="11" t="s">
        <v>5583</v>
      </c>
      <c r="E1506" s="12">
        <v>18376</v>
      </c>
      <c r="F1506" s="23"/>
      <c r="G1506" s="12">
        <v>43908</v>
      </c>
      <c r="H1506" s="11" t="s">
        <v>134</v>
      </c>
      <c r="I1506" s="14" t="s">
        <v>2798</v>
      </c>
      <c r="J1506" s="11" t="s">
        <v>80</v>
      </c>
      <c r="K1506" s="11" t="s">
        <v>82</v>
      </c>
      <c r="L1506" s="14" t="s">
        <v>5584</v>
      </c>
      <c r="M1506" s="11" t="s">
        <v>5585</v>
      </c>
      <c r="N1506" s="15">
        <v>0.72</v>
      </c>
      <c r="O1506" s="15" t="str">
        <f>VLOOKUP(A1506,Result!A:D,2,FALSE)</f>
        <v>No</v>
      </c>
      <c r="P1506" s="15">
        <f>VLOOKUP(A1506,Result!A:D,4,FALSE)</f>
        <v>0.41299999999999998</v>
      </c>
      <c r="Q1506" s="16">
        <f>VLOOKUP(A1506,Result!A:D,3,FALSE)</f>
        <v>0.30499999999999999</v>
      </c>
      <c r="R1506" s="16">
        <f>VLOOKUP(A1506,Result!A:E,5,FALSE)</f>
        <v>0</v>
      </c>
      <c r="S1506" s="28">
        <f>P1506+Q1506+R1506</f>
        <v>0.71799999999999997</v>
      </c>
      <c r="T1506" s="32">
        <f t="shared" si="99"/>
        <v>198.24999999999997</v>
      </c>
      <c r="U1506" s="32">
        <f t="shared" si="100"/>
        <v>466.7</v>
      </c>
      <c r="V1506" s="33">
        <f t="shared" si="101"/>
        <v>292.5</v>
      </c>
      <c r="W1506" s="34">
        <f t="shared" si="98"/>
        <v>759.2</v>
      </c>
      <c r="X1506" s="10"/>
      <c r="Y1506" s="10"/>
      <c r="Z1506" s="10"/>
      <c r="AA1506" s="10"/>
      <c r="AB1506" s="10"/>
      <c r="AC1506" s="10"/>
      <c r="AD1506" s="10"/>
      <c r="AE1506" s="10"/>
      <c r="AF1506" s="10"/>
      <c r="AG1506" s="10"/>
      <c r="AH1506" s="10"/>
      <c r="AI1506" s="10"/>
    </row>
    <row r="1507" spans="1:35" ht="15" customHeight="1" x14ac:dyDescent="0.25">
      <c r="A1507" s="6">
        <v>1708</v>
      </c>
      <c r="B1507" s="11" t="s">
        <v>75</v>
      </c>
      <c r="C1507" s="11" t="s">
        <v>5054</v>
      </c>
      <c r="D1507" s="11" t="s">
        <v>5598</v>
      </c>
      <c r="E1507" s="12">
        <v>12047</v>
      </c>
      <c r="F1507" s="19"/>
      <c r="G1507" s="11"/>
      <c r="H1507" s="18"/>
      <c r="I1507" s="14"/>
      <c r="J1507" s="11"/>
      <c r="K1507" s="11"/>
      <c r="L1507" s="14"/>
      <c r="M1507" s="11"/>
      <c r="N1507" s="15" t="s">
        <v>85</v>
      </c>
      <c r="O1507" s="15" t="str">
        <f>VLOOKUP(A1507,Result!A:D,2,FALSE)</f>
        <v>No</v>
      </c>
      <c r="P1507" s="15">
        <f>VLOOKUP(A1507,Result!A:D,4,FALSE)</f>
        <v>0</v>
      </c>
      <c r="Q1507" s="16">
        <f>VLOOKUP(A1507,Result!A:D,3,FALSE)</f>
        <v>0</v>
      </c>
      <c r="R1507" s="16">
        <f>VLOOKUP(A1507,Result!A:E,5,FALSE)</f>
        <v>0</v>
      </c>
      <c r="S1507" s="28">
        <f>P1507+Q1507+R1507</f>
        <v>0</v>
      </c>
      <c r="T1507" s="32">
        <f t="shared" si="99"/>
        <v>0</v>
      </c>
      <c r="U1507" s="32">
        <f t="shared" si="100"/>
        <v>0</v>
      </c>
      <c r="V1507" s="33">
        <f t="shared" si="101"/>
        <v>292.5</v>
      </c>
      <c r="W1507" s="34">
        <f t="shared" si="98"/>
        <v>292.5</v>
      </c>
      <c r="X1507" s="10"/>
      <c r="Y1507" s="10"/>
      <c r="Z1507" s="10"/>
      <c r="AA1507" s="10"/>
      <c r="AB1507" s="10"/>
      <c r="AC1507" s="10"/>
      <c r="AD1507" s="10"/>
      <c r="AE1507" s="10"/>
      <c r="AF1507" s="10"/>
      <c r="AG1507" s="10"/>
      <c r="AH1507" s="10"/>
      <c r="AI1507" s="10"/>
    </row>
    <row r="1508" spans="1:35" ht="15" customHeight="1" x14ac:dyDescent="0.25">
      <c r="A1508" s="6">
        <v>1864</v>
      </c>
      <c r="B1508" s="11" t="s">
        <v>75</v>
      </c>
      <c r="C1508" s="11" t="s">
        <v>5599</v>
      </c>
      <c r="D1508" s="11" t="s">
        <v>6095</v>
      </c>
      <c r="E1508" s="12">
        <v>16721</v>
      </c>
      <c r="F1508" s="13">
        <v>43942</v>
      </c>
      <c r="G1508" s="12">
        <v>43895</v>
      </c>
      <c r="H1508" s="11" t="s">
        <v>114</v>
      </c>
      <c r="I1508" s="14" t="s">
        <v>6096</v>
      </c>
      <c r="J1508" s="11" t="s">
        <v>6097</v>
      </c>
      <c r="K1508" s="11" t="s">
        <v>5638</v>
      </c>
      <c r="L1508" s="14" t="s">
        <v>82</v>
      </c>
      <c r="M1508" s="11" t="s">
        <v>6098</v>
      </c>
      <c r="N1508" s="15">
        <v>1.72</v>
      </c>
      <c r="O1508" s="15" t="str">
        <f>VLOOKUP(A1508,Result!A:D,2,FALSE)</f>
        <v>No</v>
      </c>
      <c r="P1508" s="15">
        <f>VLOOKUP(A1508,Result!A:D,4,FALSE)</f>
        <v>1.1819999999999999</v>
      </c>
      <c r="Q1508" s="16">
        <f>VLOOKUP(A1508,Result!A:D,3,FALSE)</f>
        <v>0</v>
      </c>
      <c r="R1508" s="16">
        <f>VLOOKUP(A1508,Result!A:E,5,FALSE)</f>
        <v>0</v>
      </c>
      <c r="S1508" s="28">
        <f>P1508+Q1508+R1508</f>
        <v>1.1819999999999999</v>
      </c>
      <c r="T1508" s="32">
        <f t="shared" si="99"/>
        <v>0</v>
      </c>
      <c r="U1508" s="32">
        <f t="shared" si="100"/>
        <v>768.3</v>
      </c>
      <c r="V1508" s="33">
        <f t="shared" si="101"/>
        <v>292.5</v>
      </c>
      <c r="W1508" s="34">
        <f t="shared" si="98"/>
        <v>1060.8</v>
      </c>
      <c r="X1508" s="10"/>
      <c r="Y1508" s="10"/>
      <c r="Z1508" s="10"/>
      <c r="AA1508" s="10"/>
      <c r="AB1508" s="10"/>
      <c r="AC1508" s="10"/>
      <c r="AD1508" s="10"/>
      <c r="AE1508" s="10"/>
      <c r="AF1508" s="10"/>
      <c r="AG1508" s="10"/>
      <c r="AH1508" s="10"/>
      <c r="AI1508" s="10"/>
    </row>
    <row r="1509" spans="1:35" ht="15" customHeight="1" x14ac:dyDescent="0.25">
      <c r="A1509" s="6">
        <v>1865</v>
      </c>
      <c r="B1509" s="11" t="s">
        <v>75</v>
      </c>
      <c r="C1509" s="11" t="s">
        <v>5599</v>
      </c>
      <c r="D1509" s="11" t="s">
        <v>6099</v>
      </c>
      <c r="E1509" s="12">
        <v>17002</v>
      </c>
      <c r="F1509" s="17">
        <v>44019</v>
      </c>
      <c r="G1509" s="12">
        <v>43895</v>
      </c>
      <c r="H1509" s="11" t="s">
        <v>114</v>
      </c>
      <c r="I1509" s="14" t="s">
        <v>6100</v>
      </c>
      <c r="J1509" s="11" t="s">
        <v>80</v>
      </c>
      <c r="K1509" s="11" t="s">
        <v>82</v>
      </c>
      <c r="L1509" s="14" t="s">
        <v>82</v>
      </c>
      <c r="M1509" s="11" t="s">
        <v>5928</v>
      </c>
      <c r="N1509" s="15">
        <v>2.52</v>
      </c>
      <c r="O1509" s="15" t="str">
        <f>VLOOKUP(A1509,Result!A:D,2,FALSE)</f>
        <v>No</v>
      </c>
      <c r="P1509" s="15">
        <f>VLOOKUP(A1509,Result!A:D,4,FALSE)</f>
        <v>1.6479999999999999</v>
      </c>
      <c r="Q1509" s="16">
        <f>VLOOKUP(A1509,Result!A:D,3,FALSE)</f>
        <v>0</v>
      </c>
      <c r="R1509" s="16">
        <f>VLOOKUP(A1509,Result!A:E,5,FALSE)</f>
        <v>0</v>
      </c>
      <c r="S1509" s="28">
        <f>P1509+Q1509+R1509</f>
        <v>1.6479999999999999</v>
      </c>
      <c r="T1509" s="32">
        <f t="shared" si="99"/>
        <v>0</v>
      </c>
      <c r="U1509" s="32">
        <f t="shared" si="100"/>
        <v>1071.1999999999998</v>
      </c>
      <c r="V1509" s="33">
        <f t="shared" si="101"/>
        <v>292.5</v>
      </c>
      <c r="W1509" s="34">
        <f t="shared" si="98"/>
        <v>1363.6999999999998</v>
      </c>
      <c r="X1509" s="10"/>
      <c r="Y1509" s="10"/>
      <c r="Z1509" s="10"/>
      <c r="AA1509" s="10"/>
      <c r="AB1509" s="10"/>
      <c r="AC1509" s="10"/>
      <c r="AD1509" s="10"/>
      <c r="AE1509" s="10"/>
      <c r="AF1509" s="10"/>
      <c r="AG1509" s="10"/>
      <c r="AH1509" s="10"/>
      <c r="AI1509" s="10"/>
    </row>
    <row r="1510" spans="1:35" ht="15" customHeight="1" x14ac:dyDescent="0.25">
      <c r="A1510" s="6">
        <v>1866</v>
      </c>
      <c r="B1510" s="11" t="s">
        <v>75</v>
      </c>
      <c r="C1510" s="11" t="s">
        <v>5599</v>
      </c>
      <c r="D1510" s="11" t="s">
        <v>6101</v>
      </c>
      <c r="E1510" s="12">
        <v>17664</v>
      </c>
      <c r="F1510" s="13">
        <v>44000</v>
      </c>
      <c r="G1510" s="12">
        <v>43832</v>
      </c>
      <c r="H1510" s="11" t="s">
        <v>134</v>
      </c>
      <c r="I1510" s="14" t="s">
        <v>6102</v>
      </c>
      <c r="J1510" s="11" t="s">
        <v>80</v>
      </c>
      <c r="K1510" s="11" t="s">
        <v>82</v>
      </c>
      <c r="L1510" s="14" t="s">
        <v>82</v>
      </c>
      <c r="M1510" s="11" t="s">
        <v>6103</v>
      </c>
      <c r="N1510" s="15">
        <v>1.22</v>
      </c>
      <c r="O1510" s="15" t="str">
        <f>VLOOKUP(A1510,Result!A:D,2,FALSE)</f>
        <v>No</v>
      </c>
      <c r="P1510" s="15">
        <f>VLOOKUP(A1510,Result!A:D,4,FALSE)</f>
        <v>1.0229999999999999</v>
      </c>
      <c r="Q1510" s="16">
        <f>VLOOKUP(A1510,Result!A:D,3,FALSE)</f>
        <v>0</v>
      </c>
      <c r="R1510" s="16">
        <f>VLOOKUP(A1510,Result!A:E,5,FALSE)</f>
        <v>0</v>
      </c>
      <c r="S1510" s="28">
        <f>P1510+Q1510+R1510</f>
        <v>1.0229999999999999</v>
      </c>
      <c r="T1510" s="32">
        <f t="shared" si="99"/>
        <v>0</v>
      </c>
      <c r="U1510" s="32">
        <f t="shared" si="100"/>
        <v>664.94999999999982</v>
      </c>
      <c r="V1510" s="33">
        <f t="shared" si="101"/>
        <v>292.5</v>
      </c>
      <c r="W1510" s="34">
        <f t="shared" si="98"/>
        <v>957.44999999999982</v>
      </c>
      <c r="X1510" s="10"/>
      <c r="Y1510" s="10"/>
      <c r="Z1510" s="10"/>
      <c r="AA1510" s="10"/>
      <c r="AB1510" s="10"/>
      <c r="AC1510" s="10"/>
      <c r="AD1510" s="10"/>
      <c r="AE1510" s="10"/>
      <c r="AF1510" s="10"/>
      <c r="AG1510" s="10"/>
      <c r="AH1510" s="10"/>
      <c r="AI1510" s="10"/>
    </row>
    <row r="1511" spans="1:35" ht="15" customHeight="1" x14ac:dyDescent="0.25">
      <c r="A1511" s="6">
        <v>1867</v>
      </c>
      <c r="B1511" s="11" t="s">
        <v>75</v>
      </c>
      <c r="C1511" s="11" t="s">
        <v>5599</v>
      </c>
      <c r="D1511" s="11" t="s">
        <v>6104</v>
      </c>
      <c r="E1511" s="12">
        <v>19361</v>
      </c>
      <c r="F1511" s="17">
        <v>44057</v>
      </c>
      <c r="G1511" s="12">
        <v>43895</v>
      </c>
      <c r="H1511" s="11" t="s">
        <v>114</v>
      </c>
      <c r="I1511" s="14" t="s">
        <v>6105</v>
      </c>
      <c r="J1511" s="11" t="s">
        <v>6106</v>
      </c>
      <c r="K1511" s="11" t="s">
        <v>82</v>
      </c>
      <c r="L1511" s="14" t="s">
        <v>82</v>
      </c>
      <c r="M1511" s="11" t="s">
        <v>6107</v>
      </c>
      <c r="N1511" s="15">
        <v>1.46</v>
      </c>
      <c r="O1511" s="15" t="str">
        <f>VLOOKUP(A1511,Result!A:D,2,FALSE)</f>
        <v>No</v>
      </c>
      <c r="P1511" s="15">
        <f>VLOOKUP(A1511,Result!A:D,4,FALSE)</f>
        <v>1.1000000000000001</v>
      </c>
      <c r="Q1511" s="16">
        <f>VLOOKUP(A1511,Result!A:D,3,FALSE)</f>
        <v>0</v>
      </c>
      <c r="R1511" s="16">
        <f>VLOOKUP(A1511,Result!A:E,5,FALSE)</f>
        <v>0</v>
      </c>
      <c r="S1511" s="28">
        <f>P1511+Q1511+R1511</f>
        <v>1.1000000000000001</v>
      </c>
      <c r="T1511" s="32">
        <f t="shared" si="99"/>
        <v>0</v>
      </c>
      <c r="U1511" s="32">
        <f t="shared" si="100"/>
        <v>715</v>
      </c>
      <c r="V1511" s="33">
        <f t="shared" si="101"/>
        <v>292.5</v>
      </c>
      <c r="W1511" s="34">
        <f t="shared" si="98"/>
        <v>1007.5</v>
      </c>
      <c r="X1511" s="10"/>
      <c r="Y1511" s="10"/>
      <c r="Z1511" s="10"/>
      <c r="AA1511" s="10"/>
      <c r="AB1511" s="10"/>
      <c r="AC1511" s="10"/>
      <c r="AD1511" s="10"/>
      <c r="AE1511" s="10"/>
      <c r="AF1511" s="10"/>
      <c r="AG1511" s="10"/>
      <c r="AH1511" s="10"/>
      <c r="AI1511" s="10"/>
    </row>
    <row r="1512" spans="1:35" ht="15" customHeight="1" x14ac:dyDescent="0.25">
      <c r="A1512" s="6">
        <v>1868</v>
      </c>
      <c r="B1512" s="11" t="s">
        <v>75</v>
      </c>
      <c r="C1512" s="11" t="s">
        <v>5599</v>
      </c>
      <c r="D1512" s="11" t="s">
        <v>6108</v>
      </c>
      <c r="E1512" s="12">
        <v>16508</v>
      </c>
      <c r="F1512" s="17">
        <v>43952</v>
      </c>
      <c r="G1512" s="12">
        <v>43895</v>
      </c>
      <c r="H1512" s="11" t="s">
        <v>114</v>
      </c>
      <c r="I1512" s="14" t="s">
        <v>6109</v>
      </c>
      <c r="J1512" s="11" t="s">
        <v>80</v>
      </c>
      <c r="K1512" s="11" t="s">
        <v>6110</v>
      </c>
      <c r="L1512" s="14" t="s">
        <v>82</v>
      </c>
      <c r="M1512" s="11" t="s">
        <v>6111</v>
      </c>
      <c r="N1512" s="15">
        <v>3.48</v>
      </c>
      <c r="O1512" s="15" t="str">
        <f>VLOOKUP(A1512,Result!A:D,2,FALSE)</f>
        <v>No</v>
      </c>
      <c r="P1512" s="15">
        <f>VLOOKUP(A1512,Result!A:D,4,FALSE)</f>
        <v>2.9980000000000002</v>
      </c>
      <c r="Q1512" s="16">
        <f>VLOOKUP(A1512,Result!A:D,3,FALSE)</f>
        <v>0</v>
      </c>
      <c r="R1512" s="16">
        <f>VLOOKUP(A1512,Result!A:E,5,FALSE)</f>
        <v>0</v>
      </c>
      <c r="S1512" s="28">
        <f>P1512+Q1512+R1512</f>
        <v>2.9980000000000002</v>
      </c>
      <c r="T1512" s="32">
        <f t="shared" si="99"/>
        <v>0</v>
      </c>
      <c r="U1512" s="32">
        <f t="shared" si="100"/>
        <v>1948.7</v>
      </c>
      <c r="V1512" s="33">
        <f t="shared" si="101"/>
        <v>292.5</v>
      </c>
      <c r="W1512" s="34">
        <f t="shared" si="98"/>
        <v>2241.1999999999998</v>
      </c>
      <c r="X1512" s="10"/>
      <c r="Y1512" s="10"/>
      <c r="Z1512" s="10"/>
      <c r="AA1512" s="10"/>
      <c r="AB1512" s="10"/>
      <c r="AC1512" s="10"/>
      <c r="AD1512" s="10"/>
      <c r="AE1512" s="10"/>
      <c r="AF1512" s="10"/>
      <c r="AG1512" s="10"/>
      <c r="AH1512" s="10"/>
      <c r="AI1512" s="10"/>
    </row>
    <row r="1513" spans="1:35" ht="15" customHeight="1" x14ac:dyDescent="0.25">
      <c r="A1513" s="6">
        <v>1869</v>
      </c>
      <c r="B1513" s="11" t="s">
        <v>75</v>
      </c>
      <c r="C1513" s="11" t="s">
        <v>5599</v>
      </c>
      <c r="D1513" s="11" t="s">
        <v>6112</v>
      </c>
      <c r="E1513" s="12">
        <v>16969</v>
      </c>
      <c r="F1513" s="17">
        <v>43952</v>
      </c>
      <c r="G1513" s="12">
        <v>43899</v>
      </c>
      <c r="H1513" s="11" t="s">
        <v>114</v>
      </c>
      <c r="I1513" s="14" t="s">
        <v>6113</v>
      </c>
      <c r="J1513" s="11" t="s">
        <v>80</v>
      </c>
      <c r="K1513" s="11" t="s">
        <v>6114</v>
      </c>
      <c r="L1513" s="14" t="s">
        <v>6115</v>
      </c>
      <c r="M1513" s="11" t="s">
        <v>6116</v>
      </c>
      <c r="N1513" s="15">
        <v>3.1</v>
      </c>
      <c r="O1513" s="15" t="str">
        <f>VLOOKUP(A1513,Result!A:D,2,FALSE)</f>
        <v>No</v>
      </c>
      <c r="P1513" s="15">
        <f>VLOOKUP(A1513,Result!A:D,4,FALSE)</f>
        <v>1.8089999999999999</v>
      </c>
      <c r="Q1513" s="16">
        <f>VLOOKUP(A1513,Result!A:D,3,FALSE)</f>
        <v>0.31</v>
      </c>
      <c r="R1513" s="16">
        <f>VLOOKUP(A1513,Result!A:E,5,FALSE)</f>
        <v>0</v>
      </c>
      <c r="S1513" s="28">
        <f>P1513+Q1513+R1513</f>
        <v>2.1189999999999998</v>
      </c>
      <c r="T1513" s="32">
        <f t="shared" si="99"/>
        <v>201.49999999999997</v>
      </c>
      <c r="U1513" s="32">
        <f t="shared" si="100"/>
        <v>1377.3499999999997</v>
      </c>
      <c r="V1513" s="33">
        <f t="shared" si="101"/>
        <v>292.5</v>
      </c>
      <c r="W1513" s="34">
        <f t="shared" si="98"/>
        <v>1669.8499999999997</v>
      </c>
      <c r="X1513" s="10"/>
      <c r="Y1513" s="10"/>
      <c r="Z1513" s="10"/>
      <c r="AA1513" s="10"/>
      <c r="AB1513" s="10"/>
      <c r="AC1513" s="10"/>
      <c r="AD1513" s="10"/>
      <c r="AE1513" s="10"/>
      <c r="AF1513" s="10"/>
      <c r="AG1513" s="10"/>
      <c r="AH1513" s="10"/>
      <c r="AI1513" s="10"/>
    </row>
    <row r="1514" spans="1:35" ht="15" customHeight="1" x14ac:dyDescent="0.25">
      <c r="A1514" s="6">
        <v>1870</v>
      </c>
      <c r="B1514" s="11" t="s">
        <v>75</v>
      </c>
      <c r="C1514" s="11" t="s">
        <v>5599</v>
      </c>
      <c r="D1514" s="11" t="s">
        <v>6117</v>
      </c>
      <c r="E1514" s="12">
        <v>16657</v>
      </c>
      <c r="F1514" s="17">
        <v>43938</v>
      </c>
      <c r="G1514" s="12">
        <v>43899</v>
      </c>
      <c r="H1514" s="11" t="s">
        <v>114</v>
      </c>
      <c r="I1514" s="14" t="s">
        <v>6118</v>
      </c>
      <c r="J1514" s="11" t="s">
        <v>80</v>
      </c>
      <c r="K1514" s="11" t="s">
        <v>6119</v>
      </c>
      <c r="L1514" s="14" t="s">
        <v>82</v>
      </c>
      <c r="M1514" s="11" t="s">
        <v>2791</v>
      </c>
      <c r="N1514" s="15">
        <v>5.9</v>
      </c>
      <c r="O1514" s="15" t="str">
        <f>VLOOKUP(A1514,Result!A:D,2,FALSE)</f>
        <v>No</v>
      </c>
      <c r="P1514" s="15">
        <f>VLOOKUP(A1514,Result!A:D,4,FALSE)</f>
        <v>2.46</v>
      </c>
      <c r="Q1514" s="16">
        <f>VLOOKUP(A1514,Result!A:D,3,FALSE)</f>
        <v>0</v>
      </c>
      <c r="R1514" s="16">
        <f>VLOOKUP(A1514,Result!A:E,5,FALSE)</f>
        <v>0</v>
      </c>
      <c r="S1514" s="28">
        <f>P1514+Q1514+R1514</f>
        <v>2.46</v>
      </c>
      <c r="T1514" s="32">
        <f t="shared" si="99"/>
        <v>0</v>
      </c>
      <c r="U1514" s="32">
        <f t="shared" si="100"/>
        <v>1599</v>
      </c>
      <c r="V1514" s="33">
        <f t="shared" si="101"/>
        <v>292.5</v>
      </c>
      <c r="W1514" s="34">
        <f t="shared" si="98"/>
        <v>1891.5</v>
      </c>
      <c r="X1514" s="10"/>
      <c r="Y1514" s="10"/>
      <c r="Z1514" s="10"/>
      <c r="AA1514" s="10"/>
      <c r="AB1514" s="10"/>
      <c r="AC1514" s="10"/>
      <c r="AD1514" s="10"/>
      <c r="AE1514" s="10"/>
      <c r="AF1514" s="10"/>
      <c r="AG1514" s="10"/>
      <c r="AH1514" s="10"/>
      <c r="AI1514" s="10"/>
    </row>
    <row r="1515" spans="1:35" ht="15" customHeight="1" x14ac:dyDescent="0.25">
      <c r="A1515" s="6">
        <v>1871</v>
      </c>
      <c r="B1515" s="11" t="s">
        <v>75</v>
      </c>
      <c r="C1515" s="11" t="s">
        <v>5599</v>
      </c>
      <c r="D1515" s="11" t="s">
        <v>6120</v>
      </c>
      <c r="E1515" s="12">
        <v>15026</v>
      </c>
      <c r="F1515" s="13">
        <v>44006</v>
      </c>
      <c r="G1515" s="12">
        <v>43832</v>
      </c>
      <c r="H1515" s="11" t="s">
        <v>134</v>
      </c>
      <c r="I1515" s="14" t="s">
        <v>6121</v>
      </c>
      <c r="J1515" s="11" t="s">
        <v>80</v>
      </c>
      <c r="K1515" s="11" t="s">
        <v>6122</v>
      </c>
      <c r="L1515" s="14" t="s">
        <v>82</v>
      </c>
      <c r="M1515" s="11" t="s">
        <v>119</v>
      </c>
      <c r="N1515" s="15">
        <v>0</v>
      </c>
      <c r="O1515" s="15" t="str">
        <f>VLOOKUP(A1515,Result!A:D,2,FALSE)</f>
        <v>No</v>
      </c>
      <c r="P1515" s="15">
        <f>VLOOKUP(A1515,Result!A:D,4,FALSE)</f>
        <v>2.589</v>
      </c>
      <c r="Q1515" s="16">
        <f>VLOOKUP(A1515,Result!A:D,3,FALSE)</f>
        <v>0</v>
      </c>
      <c r="R1515" s="16">
        <f>VLOOKUP(A1515,Result!A:E,5,FALSE)</f>
        <v>0</v>
      </c>
      <c r="S1515" s="28">
        <f>P1515+Q1515+R1515</f>
        <v>2.589</v>
      </c>
      <c r="T1515" s="32">
        <f t="shared" si="99"/>
        <v>0</v>
      </c>
      <c r="U1515" s="32">
        <f t="shared" si="100"/>
        <v>1682.85</v>
      </c>
      <c r="V1515" s="33">
        <f t="shared" si="101"/>
        <v>292.5</v>
      </c>
      <c r="W1515" s="34">
        <f t="shared" si="98"/>
        <v>1975.35</v>
      </c>
      <c r="X1515" s="10"/>
      <c r="Y1515" s="10"/>
      <c r="Z1515" s="10"/>
      <c r="AA1515" s="10"/>
      <c r="AB1515" s="10"/>
      <c r="AC1515" s="10"/>
      <c r="AD1515" s="10"/>
      <c r="AE1515" s="10"/>
      <c r="AF1515" s="10"/>
      <c r="AG1515" s="10"/>
      <c r="AH1515" s="10"/>
      <c r="AI1515" s="10"/>
    </row>
    <row r="1516" spans="1:35" ht="15" customHeight="1" x14ac:dyDescent="0.25">
      <c r="A1516" s="6">
        <v>1872</v>
      </c>
      <c r="B1516" s="11" t="s">
        <v>75</v>
      </c>
      <c r="C1516" s="11" t="s">
        <v>5599</v>
      </c>
      <c r="D1516" s="11" t="s">
        <v>6123</v>
      </c>
      <c r="E1516" s="12">
        <v>19668</v>
      </c>
      <c r="F1516" s="17">
        <v>43949</v>
      </c>
      <c r="G1516" s="12">
        <v>43833</v>
      </c>
      <c r="H1516" s="11" t="s">
        <v>134</v>
      </c>
      <c r="I1516" s="14" t="s">
        <v>6124</v>
      </c>
      <c r="J1516" s="11" t="s">
        <v>80</v>
      </c>
      <c r="K1516" s="11" t="s">
        <v>6125</v>
      </c>
      <c r="L1516" s="14" t="s">
        <v>82</v>
      </c>
      <c r="M1516" s="11" t="s">
        <v>6126</v>
      </c>
      <c r="N1516" s="15">
        <v>5.44</v>
      </c>
      <c r="O1516" s="15" t="str">
        <f>VLOOKUP(A1516,Result!A:D,2,FALSE)</f>
        <v>No</v>
      </c>
      <c r="P1516" s="15">
        <f>VLOOKUP(A1516,Result!A:D,4,FALSE)</f>
        <v>4.1640000000000006</v>
      </c>
      <c r="Q1516" s="16">
        <f>VLOOKUP(A1516,Result!A:D,3,FALSE)</f>
        <v>0</v>
      </c>
      <c r="R1516" s="16">
        <f>VLOOKUP(A1516,Result!A:E,5,FALSE)</f>
        <v>0</v>
      </c>
      <c r="S1516" s="28">
        <f>P1516+Q1516+R1516</f>
        <v>4.1640000000000006</v>
      </c>
      <c r="T1516" s="32">
        <f t="shared" si="99"/>
        <v>0</v>
      </c>
      <c r="U1516" s="32">
        <f t="shared" si="100"/>
        <v>2706.6</v>
      </c>
      <c r="V1516" s="33">
        <f t="shared" si="101"/>
        <v>292.5</v>
      </c>
      <c r="W1516" s="34">
        <f t="shared" si="98"/>
        <v>2999.1</v>
      </c>
      <c r="X1516" s="10"/>
      <c r="Y1516" s="10"/>
      <c r="Z1516" s="10"/>
      <c r="AA1516" s="10"/>
      <c r="AB1516" s="10"/>
      <c r="AC1516" s="10"/>
      <c r="AD1516" s="10"/>
      <c r="AE1516" s="10"/>
      <c r="AF1516" s="10"/>
      <c r="AG1516" s="10"/>
      <c r="AH1516" s="10"/>
      <c r="AI1516" s="10"/>
    </row>
    <row r="1517" spans="1:35" ht="15" customHeight="1" x14ac:dyDescent="0.25">
      <c r="A1517" s="6">
        <v>1873</v>
      </c>
      <c r="B1517" s="11" t="s">
        <v>75</v>
      </c>
      <c r="C1517" s="11" t="s">
        <v>5599</v>
      </c>
      <c r="D1517" s="11" t="s">
        <v>6127</v>
      </c>
      <c r="E1517" s="12">
        <v>22353</v>
      </c>
      <c r="F1517" s="17">
        <v>44054</v>
      </c>
      <c r="G1517" s="12">
        <v>43871</v>
      </c>
      <c r="H1517" s="11" t="s">
        <v>134</v>
      </c>
      <c r="I1517" s="14" t="s">
        <v>6128</v>
      </c>
      <c r="J1517" s="11" t="s">
        <v>80</v>
      </c>
      <c r="K1517" s="11" t="s">
        <v>82</v>
      </c>
      <c r="L1517" s="14" t="s">
        <v>82</v>
      </c>
      <c r="M1517" s="11" t="s">
        <v>119</v>
      </c>
      <c r="N1517" s="15">
        <v>1.76</v>
      </c>
      <c r="O1517" s="15" t="str">
        <f>VLOOKUP(A1517,Result!A:D,2,FALSE)</f>
        <v>No</v>
      </c>
      <c r="P1517" s="15">
        <f>VLOOKUP(A1517,Result!A:D,4,FALSE)</f>
        <v>1.55</v>
      </c>
      <c r="Q1517" s="16">
        <f>VLOOKUP(A1517,Result!A:D,3,FALSE)</f>
        <v>0</v>
      </c>
      <c r="R1517" s="16">
        <f>VLOOKUP(A1517,Result!A:E,5,FALSE)</f>
        <v>0</v>
      </c>
      <c r="S1517" s="28">
        <f>P1517+Q1517+R1517</f>
        <v>1.55</v>
      </c>
      <c r="T1517" s="32">
        <f t="shared" si="99"/>
        <v>0</v>
      </c>
      <c r="U1517" s="32">
        <f t="shared" si="100"/>
        <v>1007.5</v>
      </c>
      <c r="V1517" s="33">
        <f t="shared" si="101"/>
        <v>292.5</v>
      </c>
      <c r="W1517" s="34">
        <f t="shared" si="98"/>
        <v>1300</v>
      </c>
      <c r="X1517" s="10"/>
      <c r="Y1517" s="10"/>
      <c r="Z1517" s="10"/>
      <c r="AA1517" s="10"/>
      <c r="AB1517" s="10"/>
      <c r="AC1517" s="10"/>
      <c r="AD1517" s="10"/>
      <c r="AE1517" s="10"/>
      <c r="AF1517" s="10"/>
      <c r="AG1517" s="10"/>
      <c r="AH1517" s="10"/>
      <c r="AI1517" s="10"/>
    </row>
    <row r="1518" spans="1:35" ht="15" customHeight="1" x14ac:dyDescent="0.25">
      <c r="A1518" s="6">
        <v>1874</v>
      </c>
      <c r="B1518" s="11" t="s">
        <v>75</v>
      </c>
      <c r="C1518" s="11" t="s">
        <v>5599</v>
      </c>
      <c r="D1518" s="11" t="s">
        <v>6129</v>
      </c>
      <c r="E1518" s="12">
        <v>16158</v>
      </c>
      <c r="F1518" s="17">
        <v>43965</v>
      </c>
      <c r="G1518" s="12">
        <v>43892</v>
      </c>
      <c r="H1518" s="11" t="s">
        <v>114</v>
      </c>
      <c r="I1518" s="14" t="s">
        <v>6130</v>
      </c>
      <c r="J1518" s="11" t="s">
        <v>80</v>
      </c>
      <c r="K1518" s="11" t="s">
        <v>82</v>
      </c>
      <c r="L1518" s="14" t="s">
        <v>6131</v>
      </c>
      <c r="M1518" s="11" t="s">
        <v>6132</v>
      </c>
      <c r="N1518" s="15">
        <v>4.07</v>
      </c>
      <c r="O1518" s="15" t="str">
        <f>VLOOKUP(A1518,Result!A:D,2,FALSE)</f>
        <v>No</v>
      </c>
      <c r="P1518" s="15">
        <f>VLOOKUP(A1518,Result!A:D,4,FALSE)</f>
        <v>2.0659999999999998</v>
      </c>
      <c r="Q1518" s="16">
        <f>VLOOKUP(A1518,Result!A:D,3,FALSE)</f>
        <v>0.42599999999999999</v>
      </c>
      <c r="R1518" s="16">
        <f>VLOOKUP(A1518,Result!A:E,5,FALSE)</f>
        <v>0</v>
      </c>
      <c r="S1518" s="28">
        <f>P1518+Q1518+R1518</f>
        <v>2.492</v>
      </c>
      <c r="T1518" s="32">
        <f t="shared" si="99"/>
        <v>276.89999999999998</v>
      </c>
      <c r="U1518" s="32">
        <f t="shared" si="100"/>
        <v>1619.7999999999997</v>
      </c>
      <c r="V1518" s="33">
        <f t="shared" si="101"/>
        <v>292.5</v>
      </c>
      <c r="W1518" s="34">
        <f t="shared" si="98"/>
        <v>1912.2999999999997</v>
      </c>
      <c r="X1518" s="10"/>
      <c r="Y1518" s="10"/>
      <c r="Z1518" s="10"/>
      <c r="AA1518" s="10"/>
      <c r="AB1518" s="10"/>
      <c r="AC1518" s="10"/>
      <c r="AD1518" s="10"/>
      <c r="AE1518" s="10"/>
      <c r="AF1518" s="10"/>
      <c r="AG1518" s="10"/>
      <c r="AH1518" s="10"/>
      <c r="AI1518" s="10"/>
    </row>
    <row r="1519" spans="1:35" ht="15" customHeight="1" x14ac:dyDescent="0.25">
      <c r="A1519" s="6">
        <v>1875</v>
      </c>
      <c r="B1519" s="11" t="s">
        <v>75</v>
      </c>
      <c r="C1519" s="11" t="s">
        <v>5599</v>
      </c>
      <c r="D1519" s="11" t="s">
        <v>6133</v>
      </c>
      <c r="E1519" s="12">
        <v>14112</v>
      </c>
      <c r="F1519" s="17">
        <v>43958</v>
      </c>
      <c r="G1519" s="12">
        <v>43865</v>
      </c>
      <c r="H1519" s="11" t="s">
        <v>134</v>
      </c>
      <c r="I1519" s="14" t="s">
        <v>6134</v>
      </c>
      <c r="J1519" s="11" t="s">
        <v>80</v>
      </c>
      <c r="K1519" s="11" t="s">
        <v>82</v>
      </c>
      <c r="L1519" s="14" t="s">
        <v>82</v>
      </c>
      <c r="M1519" s="11" t="s">
        <v>6135</v>
      </c>
      <c r="N1519" s="15">
        <v>1.86</v>
      </c>
      <c r="O1519" s="15" t="str">
        <f>VLOOKUP(A1519,Result!A:D,2,FALSE)</f>
        <v>No</v>
      </c>
      <c r="P1519" s="15">
        <f>VLOOKUP(A1519,Result!A:D,4,FALSE)</f>
        <v>0.99299999999999999</v>
      </c>
      <c r="Q1519" s="16">
        <f>VLOOKUP(A1519,Result!A:D,3,FALSE)</f>
        <v>0</v>
      </c>
      <c r="R1519" s="16">
        <f>VLOOKUP(A1519,Result!A:E,5,FALSE)</f>
        <v>0</v>
      </c>
      <c r="S1519" s="28">
        <f>P1519+Q1519+R1519</f>
        <v>0.99299999999999999</v>
      </c>
      <c r="T1519" s="32">
        <f t="shared" si="99"/>
        <v>0</v>
      </c>
      <c r="U1519" s="32">
        <f t="shared" si="100"/>
        <v>645.44999999999993</v>
      </c>
      <c r="V1519" s="33">
        <f t="shared" si="101"/>
        <v>292.5</v>
      </c>
      <c r="W1519" s="34">
        <f t="shared" si="98"/>
        <v>937.94999999999993</v>
      </c>
      <c r="X1519" s="10"/>
      <c r="Y1519" s="10"/>
      <c r="Z1519" s="10"/>
      <c r="AA1519" s="10"/>
      <c r="AB1519" s="10"/>
      <c r="AC1519" s="10"/>
      <c r="AD1519" s="10"/>
      <c r="AE1519" s="10"/>
      <c r="AF1519" s="10"/>
      <c r="AG1519" s="10"/>
      <c r="AH1519" s="10"/>
      <c r="AI1519" s="10"/>
    </row>
    <row r="1520" spans="1:35" ht="15" customHeight="1" x14ac:dyDescent="0.25">
      <c r="A1520" s="6">
        <v>1876</v>
      </c>
      <c r="B1520" s="11" t="s">
        <v>75</v>
      </c>
      <c r="C1520" s="11" t="s">
        <v>5599</v>
      </c>
      <c r="D1520" s="11" t="s">
        <v>6136</v>
      </c>
      <c r="E1520" s="12">
        <v>15565</v>
      </c>
      <c r="F1520" s="17">
        <v>43948</v>
      </c>
      <c r="G1520" s="12">
        <v>43899</v>
      </c>
      <c r="H1520" s="11" t="s">
        <v>114</v>
      </c>
      <c r="I1520" s="14" t="s">
        <v>6137</v>
      </c>
      <c r="J1520" s="11" t="s">
        <v>80</v>
      </c>
      <c r="K1520" s="11" t="s">
        <v>6138</v>
      </c>
      <c r="L1520" s="14" t="s">
        <v>1656</v>
      </c>
      <c r="M1520" s="11" t="s">
        <v>6139</v>
      </c>
      <c r="N1520" s="15">
        <v>2.96</v>
      </c>
      <c r="O1520" s="15" t="str">
        <f>VLOOKUP(A1520,Result!A:D,2,FALSE)</f>
        <v>No</v>
      </c>
      <c r="P1520" s="15">
        <f>VLOOKUP(A1520,Result!A:D,4,FALSE)</f>
        <v>2.0550000000000002</v>
      </c>
      <c r="Q1520" s="16">
        <f>VLOOKUP(A1520,Result!A:D,3,FALSE)</f>
        <v>0.307</v>
      </c>
      <c r="R1520" s="16">
        <f>VLOOKUP(A1520,Result!A:E,5,FALSE)</f>
        <v>0</v>
      </c>
      <c r="S1520" s="28">
        <f>P1520+Q1520+R1520</f>
        <v>2.3620000000000001</v>
      </c>
      <c r="T1520" s="32">
        <f t="shared" si="99"/>
        <v>199.54999999999998</v>
      </c>
      <c r="U1520" s="32">
        <f t="shared" si="100"/>
        <v>1535.3</v>
      </c>
      <c r="V1520" s="33">
        <f t="shared" si="101"/>
        <v>292.5</v>
      </c>
      <c r="W1520" s="34">
        <f t="shared" si="98"/>
        <v>1827.8</v>
      </c>
      <c r="X1520" s="10"/>
      <c r="Y1520" s="10"/>
      <c r="Z1520" s="10"/>
      <c r="AA1520" s="10"/>
      <c r="AB1520" s="10"/>
      <c r="AC1520" s="10"/>
      <c r="AD1520" s="10"/>
      <c r="AE1520" s="10"/>
      <c r="AF1520" s="10"/>
      <c r="AG1520" s="10"/>
      <c r="AH1520" s="10"/>
      <c r="AI1520" s="10"/>
    </row>
    <row r="1521" spans="1:35" ht="15" customHeight="1" x14ac:dyDescent="0.25">
      <c r="A1521" s="6">
        <v>1877</v>
      </c>
      <c r="B1521" s="11" t="s">
        <v>75</v>
      </c>
      <c r="C1521" s="11" t="s">
        <v>5599</v>
      </c>
      <c r="D1521" s="11" t="s">
        <v>6140</v>
      </c>
      <c r="E1521" s="12">
        <v>19942</v>
      </c>
      <c r="F1521" s="17">
        <v>44036</v>
      </c>
      <c r="G1521" s="12">
        <v>43899</v>
      </c>
      <c r="H1521" s="11" t="s">
        <v>114</v>
      </c>
      <c r="I1521" s="14" t="s">
        <v>6141</v>
      </c>
      <c r="J1521" s="11" t="s">
        <v>80</v>
      </c>
      <c r="K1521" s="11" t="s">
        <v>82</v>
      </c>
      <c r="L1521" s="14" t="s">
        <v>82</v>
      </c>
      <c r="M1521" s="11" t="s">
        <v>6142</v>
      </c>
      <c r="N1521" s="15">
        <v>1.01</v>
      </c>
      <c r="O1521" s="15" t="str">
        <f>VLOOKUP(A1521,Result!A:D,2,FALSE)</f>
        <v>No</v>
      </c>
      <c r="P1521" s="15">
        <f>VLOOKUP(A1521,Result!A:D,4,FALSE)</f>
        <v>0.307</v>
      </c>
      <c r="Q1521" s="16">
        <f>VLOOKUP(A1521,Result!A:D,3,FALSE)</f>
        <v>0</v>
      </c>
      <c r="R1521" s="16">
        <f>VLOOKUP(A1521,Result!A:E,5,FALSE)</f>
        <v>0</v>
      </c>
      <c r="S1521" s="28">
        <f>P1521+Q1521+R1521</f>
        <v>0.307</v>
      </c>
      <c r="T1521" s="32">
        <f t="shared" si="99"/>
        <v>0</v>
      </c>
      <c r="U1521" s="32">
        <f t="shared" si="100"/>
        <v>199.54999999999998</v>
      </c>
      <c r="V1521" s="33">
        <f t="shared" si="101"/>
        <v>292.5</v>
      </c>
      <c r="W1521" s="34">
        <f t="shared" si="98"/>
        <v>492.04999999999995</v>
      </c>
      <c r="X1521" s="10"/>
      <c r="Y1521" s="10"/>
      <c r="Z1521" s="10"/>
      <c r="AA1521" s="10"/>
      <c r="AB1521" s="10"/>
      <c r="AC1521" s="10"/>
      <c r="AD1521" s="10"/>
      <c r="AE1521" s="10"/>
      <c r="AF1521" s="10"/>
      <c r="AG1521" s="10"/>
      <c r="AH1521" s="10"/>
      <c r="AI1521" s="10"/>
    </row>
    <row r="1522" spans="1:35" ht="15" customHeight="1" x14ac:dyDescent="0.25">
      <c r="A1522" s="6">
        <v>1878</v>
      </c>
      <c r="B1522" s="11" t="s">
        <v>75</v>
      </c>
      <c r="C1522" s="11" t="s">
        <v>5599</v>
      </c>
      <c r="D1522" s="11" t="s">
        <v>6143</v>
      </c>
      <c r="E1522" s="12">
        <v>9617</v>
      </c>
      <c r="F1522" s="19"/>
      <c r="G1522" s="12">
        <v>43908</v>
      </c>
      <c r="H1522" s="11" t="s">
        <v>114</v>
      </c>
      <c r="I1522" s="14" t="s">
        <v>6144</v>
      </c>
      <c r="J1522" s="11" t="s">
        <v>6145</v>
      </c>
      <c r="K1522" s="11" t="s">
        <v>6146</v>
      </c>
      <c r="L1522" s="14" t="s">
        <v>82</v>
      </c>
      <c r="M1522" s="11" t="s">
        <v>6147</v>
      </c>
      <c r="N1522" s="15">
        <v>2.74</v>
      </c>
      <c r="O1522" s="15" t="str">
        <f>VLOOKUP(A1522,Result!A:D,2,FALSE)</f>
        <v>No</v>
      </c>
      <c r="P1522" s="15">
        <f>VLOOKUP(A1522,Result!A:D,4,FALSE)</f>
        <v>2.5920000000000001</v>
      </c>
      <c r="Q1522" s="16">
        <f>VLOOKUP(A1522,Result!A:D,3,FALSE)</f>
        <v>0</v>
      </c>
      <c r="R1522" s="16">
        <f>VLOOKUP(A1522,Result!A:E,5,FALSE)</f>
        <v>0</v>
      </c>
      <c r="S1522" s="28">
        <f>P1522+Q1522+R1522</f>
        <v>2.5920000000000001</v>
      </c>
      <c r="T1522" s="32">
        <f t="shared" si="99"/>
        <v>0</v>
      </c>
      <c r="U1522" s="32">
        <f t="shared" si="100"/>
        <v>1684.8000000000002</v>
      </c>
      <c r="V1522" s="33">
        <f t="shared" si="101"/>
        <v>292.5</v>
      </c>
      <c r="W1522" s="34">
        <f t="shared" si="98"/>
        <v>1977.3000000000002</v>
      </c>
      <c r="X1522" s="10"/>
      <c r="Y1522" s="10"/>
      <c r="Z1522" s="10"/>
      <c r="AA1522" s="10"/>
      <c r="AB1522" s="10"/>
      <c r="AC1522" s="10"/>
      <c r="AD1522" s="10"/>
      <c r="AE1522" s="10"/>
      <c r="AF1522" s="10"/>
      <c r="AG1522" s="10"/>
      <c r="AH1522" s="10"/>
      <c r="AI1522" s="10"/>
    </row>
    <row r="1523" spans="1:35" ht="15" customHeight="1" x14ac:dyDescent="0.25">
      <c r="A1523" s="6">
        <v>1879</v>
      </c>
      <c r="B1523" s="11" t="s">
        <v>75</v>
      </c>
      <c r="C1523" s="11" t="s">
        <v>5599</v>
      </c>
      <c r="D1523" s="11" t="s">
        <v>6148</v>
      </c>
      <c r="E1523" s="12">
        <v>20015</v>
      </c>
      <c r="F1523" s="13">
        <v>43985</v>
      </c>
      <c r="G1523" s="12">
        <v>43889</v>
      </c>
      <c r="H1523" s="11" t="s">
        <v>114</v>
      </c>
      <c r="I1523" s="14" t="s">
        <v>6149</v>
      </c>
      <c r="J1523" s="11" t="s">
        <v>80</v>
      </c>
      <c r="K1523" s="11" t="s">
        <v>6150</v>
      </c>
      <c r="L1523" s="14" t="s">
        <v>6151</v>
      </c>
      <c r="M1523" s="11" t="s">
        <v>94</v>
      </c>
      <c r="N1523" s="15">
        <v>0.88</v>
      </c>
      <c r="O1523" s="15" t="str">
        <f>VLOOKUP(A1523,Result!A:D,2,FALSE)</f>
        <v>No</v>
      </c>
      <c r="P1523" s="15">
        <f>VLOOKUP(A1523,Result!A:D,4,FALSE)</f>
        <v>2.7269999999999999</v>
      </c>
      <c r="Q1523" s="16">
        <f>VLOOKUP(A1523,Result!A:D,3,FALSE)</f>
        <v>0.21199999999999999</v>
      </c>
      <c r="R1523" s="16">
        <f>VLOOKUP(A1523,Result!A:E,5,FALSE)</f>
        <v>0.26300000000000001</v>
      </c>
      <c r="S1523" s="28">
        <f>P1523+Q1523+R1523</f>
        <v>3.202</v>
      </c>
      <c r="T1523" s="32">
        <f t="shared" si="99"/>
        <v>308.75</v>
      </c>
      <c r="U1523" s="32">
        <f t="shared" si="100"/>
        <v>2081.2999999999997</v>
      </c>
      <c r="V1523" s="33">
        <f t="shared" si="101"/>
        <v>292.5</v>
      </c>
      <c r="W1523" s="34">
        <f t="shared" si="98"/>
        <v>2373.7999999999997</v>
      </c>
      <c r="X1523" s="10"/>
      <c r="Y1523" s="10"/>
      <c r="Z1523" s="10"/>
      <c r="AA1523" s="10"/>
      <c r="AB1523" s="10"/>
      <c r="AC1523" s="10"/>
      <c r="AD1523" s="10"/>
      <c r="AE1523" s="10"/>
      <c r="AF1523" s="10"/>
      <c r="AG1523" s="10"/>
      <c r="AH1523" s="10"/>
      <c r="AI1523" s="10"/>
    </row>
    <row r="1524" spans="1:35" ht="15" customHeight="1" x14ac:dyDescent="0.25">
      <c r="A1524" s="6">
        <v>1880</v>
      </c>
      <c r="B1524" s="11" t="s">
        <v>75</v>
      </c>
      <c r="C1524" s="11" t="s">
        <v>5599</v>
      </c>
      <c r="D1524" s="11" t="s">
        <v>6152</v>
      </c>
      <c r="E1524" s="12">
        <v>18090</v>
      </c>
      <c r="F1524" s="17">
        <v>44007</v>
      </c>
      <c r="G1524" s="12">
        <v>43893</v>
      </c>
      <c r="H1524" s="11" t="s">
        <v>114</v>
      </c>
      <c r="I1524" s="14" t="s">
        <v>6153</v>
      </c>
      <c r="J1524" s="11" t="s">
        <v>6154</v>
      </c>
      <c r="K1524" s="11" t="s">
        <v>6155</v>
      </c>
      <c r="L1524" s="14" t="s">
        <v>6156</v>
      </c>
      <c r="M1524" s="11" t="s">
        <v>6157</v>
      </c>
      <c r="N1524" s="15">
        <v>2.2599999999999998</v>
      </c>
      <c r="O1524" s="15" t="str">
        <f>VLOOKUP(A1524,Result!A:D,2,FALSE)</f>
        <v>No</v>
      </c>
      <c r="P1524" s="15">
        <f>VLOOKUP(A1524,Result!A:D,4,FALSE)</f>
        <v>1.161</v>
      </c>
      <c r="Q1524" s="16">
        <f>VLOOKUP(A1524,Result!A:D,3,FALSE)</f>
        <v>0.14299999999999999</v>
      </c>
      <c r="R1524" s="16">
        <f>VLOOKUP(A1524,Result!A:E,5,FALSE)</f>
        <v>0</v>
      </c>
      <c r="S1524" s="28">
        <f>P1524+Q1524+R1524</f>
        <v>1.304</v>
      </c>
      <c r="T1524" s="32">
        <f t="shared" si="99"/>
        <v>92.949999999999989</v>
      </c>
      <c r="U1524" s="32">
        <f t="shared" si="100"/>
        <v>847.6</v>
      </c>
      <c r="V1524" s="33">
        <f t="shared" si="101"/>
        <v>292.5</v>
      </c>
      <c r="W1524" s="34">
        <f t="shared" si="98"/>
        <v>1140.0999999999999</v>
      </c>
      <c r="X1524" s="10"/>
      <c r="Y1524" s="10"/>
      <c r="Z1524" s="10"/>
      <c r="AA1524" s="10"/>
      <c r="AB1524" s="10"/>
      <c r="AC1524" s="10"/>
      <c r="AD1524" s="10"/>
      <c r="AE1524" s="10"/>
      <c r="AF1524" s="10"/>
      <c r="AG1524" s="10"/>
      <c r="AH1524" s="10"/>
      <c r="AI1524" s="10"/>
    </row>
    <row r="1525" spans="1:35" ht="15" customHeight="1" x14ac:dyDescent="0.25">
      <c r="A1525" s="6">
        <v>1881</v>
      </c>
      <c r="B1525" s="11" t="s">
        <v>75</v>
      </c>
      <c r="C1525" s="11" t="s">
        <v>5599</v>
      </c>
      <c r="D1525" s="11" t="s">
        <v>6158</v>
      </c>
      <c r="E1525" s="12">
        <v>14208</v>
      </c>
      <c r="F1525" s="17">
        <v>44007</v>
      </c>
      <c r="G1525" s="12">
        <v>43893</v>
      </c>
      <c r="H1525" s="11" t="s">
        <v>114</v>
      </c>
      <c r="I1525" s="14" t="s">
        <v>6159</v>
      </c>
      <c r="J1525" s="11" t="s">
        <v>6160</v>
      </c>
      <c r="K1525" s="11" t="s">
        <v>82</v>
      </c>
      <c r="L1525" s="14" t="s">
        <v>82</v>
      </c>
      <c r="M1525" s="11"/>
      <c r="N1525" s="15">
        <v>1.73</v>
      </c>
      <c r="O1525" s="15" t="str">
        <f>VLOOKUP(A1525,Result!A:D,2,FALSE)</f>
        <v>No</v>
      </c>
      <c r="P1525" s="15">
        <f>VLOOKUP(A1525,Result!A:D,4,FALSE)</f>
        <v>0.82899999999999996</v>
      </c>
      <c r="Q1525" s="16">
        <f>VLOOKUP(A1525,Result!A:D,3,FALSE)</f>
        <v>0</v>
      </c>
      <c r="R1525" s="16">
        <f>VLOOKUP(A1525,Result!A:E,5,FALSE)</f>
        <v>0</v>
      </c>
      <c r="S1525" s="28">
        <f>P1525+Q1525+R1525</f>
        <v>0.82899999999999996</v>
      </c>
      <c r="T1525" s="32">
        <f t="shared" si="99"/>
        <v>0</v>
      </c>
      <c r="U1525" s="32">
        <f t="shared" si="100"/>
        <v>538.84999999999991</v>
      </c>
      <c r="V1525" s="33">
        <f t="shared" si="101"/>
        <v>292.5</v>
      </c>
      <c r="W1525" s="34">
        <f t="shared" si="98"/>
        <v>831.34999999999991</v>
      </c>
      <c r="X1525" s="10"/>
      <c r="Y1525" s="10"/>
      <c r="Z1525" s="10"/>
      <c r="AA1525" s="10"/>
      <c r="AB1525" s="10"/>
      <c r="AC1525" s="10"/>
      <c r="AD1525" s="10"/>
      <c r="AE1525" s="10"/>
      <c r="AF1525" s="10"/>
      <c r="AG1525" s="10"/>
      <c r="AH1525" s="10"/>
      <c r="AI1525" s="10"/>
    </row>
    <row r="1526" spans="1:35" ht="15" customHeight="1" x14ac:dyDescent="0.25">
      <c r="A1526" s="6">
        <v>1882</v>
      </c>
      <c r="B1526" s="11" t="s">
        <v>75</v>
      </c>
      <c r="C1526" s="11" t="s">
        <v>5599</v>
      </c>
      <c r="D1526" s="11" t="s">
        <v>6161</v>
      </c>
      <c r="E1526" s="12">
        <v>18866</v>
      </c>
      <c r="F1526" s="17">
        <v>43966</v>
      </c>
      <c r="G1526" s="12">
        <v>43899</v>
      </c>
      <c r="H1526" s="11" t="s">
        <v>114</v>
      </c>
      <c r="I1526" s="14" t="s">
        <v>6162</v>
      </c>
      <c r="J1526" s="11" t="s">
        <v>80</v>
      </c>
      <c r="K1526" s="11" t="s">
        <v>82</v>
      </c>
      <c r="L1526" s="14" t="s">
        <v>82</v>
      </c>
      <c r="M1526" s="11"/>
      <c r="N1526" s="15">
        <v>1.87</v>
      </c>
      <c r="O1526" s="15" t="str">
        <f>VLOOKUP(A1526,Result!A:D,2,FALSE)</f>
        <v>No</v>
      </c>
      <c r="P1526" s="15">
        <f>VLOOKUP(A1526,Result!A:D,4,FALSE)</f>
        <v>0.72299999999999998</v>
      </c>
      <c r="Q1526" s="16">
        <f>VLOOKUP(A1526,Result!A:D,3,FALSE)</f>
        <v>0</v>
      </c>
      <c r="R1526" s="16">
        <f>VLOOKUP(A1526,Result!A:E,5,FALSE)</f>
        <v>0</v>
      </c>
      <c r="S1526" s="28">
        <f>P1526+Q1526+R1526</f>
        <v>0.72299999999999998</v>
      </c>
      <c r="T1526" s="32">
        <f t="shared" si="99"/>
        <v>0</v>
      </c>
      <c r="U1526" s="32">
        <f t="shared" si="100"/>
        <v>469.94999999999993</v>
      </c>
      <c r="V1526" s="33">
        <f t="shared" si="101"/>
        <v>292.5</v>
      </c>
      <c r="W1526" s="34">
        <f t="shared" si="98"/>
        <v>762.44999999999993</v>
      </c>
      <c r="X1526" s="10"/>
      <c r="Y1526" s="10"/>
      <c r="Z1526" s="10"/>
      <c r="AA1526" s="10"/>
      <c r="AB1526" s="10"/>
      <c r="AC1526" s="10"/>
      <c r="AD1526" s="10"/>
      <c r="AE1526" s="10"/>
      <c r="AF1526" s="10"/>
      <c r="AG1526" s="10"/>
      <c r="AH1526" s="10"/>
      <c r="AI1526" s="10"/>
    </row>
    <row r="1527" spans="1:35" ht="15" customHeight="1" x14ac:dyDescent="0.25">
      <c r="A1527" s="6">
        <v>1883</v>
      </c>
      <c r="B1527" s="11" t="s">
        <v>75</v>
      </c>
      <c r="C1527" s="11" t="s">
        <v>5599</v>
      </c>
      <c r="D1527" s="11" t="s">
        <v>6163</v>
      </c>
      <c r="E1527" s="12">
        <v>19588</v>
      </c>
      <c r="F1527" s="19"/>
      <c r="G1527" s="12">
        <v>43833</v>
      </c>
      <c r="H1527" s="11" t="s">
        <v>134</v>
      </c>
      <c r="I1527" s="14" t="s">
        <v>6164</v>
      </c>
      <c r="J1527" s="11" t="s">
        <v>6165</v>
      </c>
      <c r="K1527" s="11" t="s">
        <v>6166</v>
      </c>
      <c r="L1527" s="14" t="s">
        <v>6167</v>
      </c>
      <c r="M1527" s="11" t="s">
        <v>6168</v>
      </c>
      <c r="N1527" s="15">
        <v>1.01</v>
      </c>
      <c r="O1527" s="15" t="str">
        <f>VLOOKUP(A1527,Result!A:D,2,FALSE)</f>
        <v>No</v>
      </c>
      <c r="P1527" s="15">
        <f>VLOOKUP(A1527,Result!A:D,4,FALSE)</f>
        <v>3.7759999999999998</v>
      </c>
      <c r="Q1527" s="16">
        <f>VLOOKUP(A1527,Result!A:D,3,FALSE)</f>
        <v>0.33500000000000002</v>
      </c>
      <c r="R1527" s="16">
        <f>VLOOKUP(A1527,Result!A:E,5,FALSE)</f>
        <v>0</v>
      </c>
      <c r="S1527" s="28">
        <f>P1527+Q1527+R1527</f>
        <v>4.1109999999999998</v>
      </c>
      <c r="T1527" s="32">
        <f t="shared" si="99"/>
        <v>217.75</v>
      </c>
      <c r="U1527" s="32">
        <f t="shared" si="100"/>
        <v>2672.1499999999996</v>
      </c>
      <c r="V1527" s="33">
        <f t="shared" si="101"/>
        <v>292.5</v>
      </c>
      <c r="W1527" s="34">
        <f t="shared" si="98"/>
        <v>2964.6499999999996</v>
      </c>
      <c r="X1527" s="10"/>
      <c r="Y1527" s="10"/>
      <c r="Z1527" s="10"/>
      <c r="AA1527" s="10"/>
      <c r="AB1527" s="10"/>
      <c r="AC1527" s="10"/>
      <c r="AD1527" s="10"/>
      <c r="AE1527" s="10"/>
      <c r="AF1527" s="10"/>
      <c r="AG1527" s="10"/>
      <c r="AH1527" s="10"/>
      <c r="AI1527" s="10"/>
    </row>
    <row r="1528" spans="1:35" ht="15" customHeight="1" x14ac:dyDescent="0.25">
      <c r="A1528" s="6">
        <v>1884</v>
      </c>
      <c r="B1528" s="11" t="s">
        <v>75</v>
      </c>
      <c r="C1528" s="11" t="s">
        <v>5599</v>
      </c>
      <c r="D1528" s="11" t="s">
        <v>6169</v>
      </c>
      <c r="E1528" s="12">
        <v>14652</v>
      </c>
      <c r="F1528" s="17">
        <v>44000</v>
      </c>
      <c r="G1528" s="12">
        <v>43888</v>
      </c>
      <c r="H1528" s="11" t="s">
        <v>160</v>
      </c>
      <c r="I1528" s="14" t="s">
        <v>6170</v>
      </c>
      <c r="J1528" s="11" t="s">
        <v>80</v>
      </c>
      <c r="K1528" s="11" t="s">
        <v>82</v>
      </c>
      <c r="L1528" s="14" t="s">
        <v>82</v>
      </c>
      <c r="M1528" s="11" t="s">
        <v>6171</v>
      </c>
      <c r="N1528" s="15">
        <v>0</v>
      </c>
      <c r="O1528" s="15" t="str">
        <f>VLOOKUP(A1528,Result!A:D,2,FALSE)</f>
        <v>No</v>
      </c>
      <c r="P1528" s="15">
        <f>VLOOKUP(A1528,Result!A:D,4,FALSE)</f>
        <v>2.2330000000000001</v>
      </c>
      <c r="Q1528" s="16">
        <f>VLOOKUP(A1528,Result!A:D,3,FALSE)</f>
        <v>0</v>
      </c>
      <c r="R1528" s="16">
        <f>VLOOKUP(A1528,Result!A:E,5,FALSE)</f>
        <v>0</v>
      </c>
      <c r="S1528" s="28">
        <f>P1528+Q1528+R1528</f>
        <v>2.2330000000000001</v>
      </c>
      <c r="T1528" s="32">
        <f t="shared" si="99"/>
        <v>0</v>
      </c>
      <c r="U1528" s="32">
        <f t="shared" si="100"/>
        <v>1451.45</v>
      </c>
      <c r="V1528" s="33">
        <f t="shared" si="101"/>
        <v>292.5</v>
      </c>
      <c r="W1528" s="34">
        <f t="shared" si="98"/>
        <v>1743.95</v>
      </c>
      <c r="X1528" s="10"/>
      <c r="Y1528" s="10"/>
      <c r="Z1528" s="10"/>
      <c r="AA1528" s="10"/>
      <c r="AB1528" s="10"/>
      <c r="AC1528" s="10"/>
      <c r="AD1528" s="10"/>
      <c r="AE1528" s="10"/>
      <c r="AF1528" s="10"/>
      <c r="AG1528" s="10"/>
      <c r="AH1528" s="10"/>
      <c r="AI1528" s="10"/>
    </row>
    <row r="1529" spans="1:35" ht="15" customHeight="1" x14ac:dyDescent="0.25">
      <c r="A1529" s="6">
        <v>1885</v>
      </c>
      <c r="B1529" s="11" t="s">
        <v>75</v>
      </c>
      <c r="C1529" s="11" t="s">
        <v>5599</v>
      </c>
      <c r="D1529" s="11" t="s">
        <v>6172</v>
      </c>
      <c r="E1529" s="12">
        <v>19466</v>
      </c>
      <c r="F1529" s="19"/>
      <c r="G1529" s="12">
        <v>43875</v>
      </c>
      <c r="H1529" s="11" t="s">
        <v>134</v>
      </c>
      <c r="I1529" s="14" t="s">
        <v>6173</v>
      </c>
      <c r="J1529" s="11" t="s">
        <v>80</v>
      </c>
      <c r="K1529" s="11" t="s">
        <v>82</v>
      </c>
      <c r="L1529" s="14" t="s">
        <v>6174</v>
      </c>
      <c r="M1529" s="11" t="s">
        <v>6175</v>
      </c>
      <c r="N1529" s="15">
        <v>0</v>
      </c>
      <c r="O1529" s="15" t="str">
        <f>VLOOKUP(A1529,Result!A:D,2,FALSE)</f>
        <v>No</v>
      </c>
      <c r="P1529" s="15">
        <f>VLOOKUP(A1529,Result!A:D,4,FALSE)</f>
        <v>0.36699999999999999</v>
      </c>
      <c r="Q1529" s="16">
        <f>VLOOKUP(A1529,Result!A:D,3,FALSE)</f>
        <v>0.879</v>
      </c>
      <c r="R1529" s="16">
        <f>VLOOKUP(A1529,Result!A:E,5,FALSE)</f>
        <v>0</v>
      </c>
      <c r="S1529" s="28">
        <f>P1529+Q1529+R1529</f>
        <v>1.246</v>
      </c>
      <c r="T1529" s="32">
        <f t="shared" si="99"/>
        <v>571.34999999999991</v>
      </c>
      <c r="U1529" s="32">
        <f t="shared" si="100"/>
        <v>809.89999999999986</v>
      </c>
      <c r="V1529" s="33">
        <f t="shared" si="101"/>
        <v>292.5</v>
      </c>
      <c r="W1529" s="34">
        <f t="shared" si="98"/>
        <v>1102.3999999999999</v>
      </c>
      <c r="X1529" s="10"/>
      <c r="Y1529" s="10"/>
      <c r="Z1529" s="10"/>
      <c r="AA1529" s="10"/>
      <c r="AB1529" s="10"/>
      <c r="AC1529" s="10"/>
      <c r="AD1529" s="10"/>
      <c r="AE1529" s="10"/>
      <c r="AF1529" s="10"/>
      <c r="AG1529" s="10"/>
      <c r="AH1529" s="10"/>
      <c r="AI1529" s="10"/>
    </row>
    <row r="1530" spans="1:35" ht="15" customHeight="1" x14ac:dyDescent="0.25">
      <c r="A1530" s="6">
        <v>1886</v>
      </c>
      <c r="B1530" s="11" t="s">
        <v>75</v>
      </c>
      <c r="C1530" s="11" t="s">
        <v>5599</v>
      </c>
      <c r="D1530" s="11" t="s">
        <v>6176</v>
      </c>
      <c r="E1530" s="12">
        <v>19473</v>
      </c>
      <c r="F1530" s="17">
        <v>44011</v>
      </c>
      <c r="G1530" s="12">
        <v>43908</v>
      </c>
      <c r="H1530" s="11" t="s">
        <v>114</v>
      </c>
      <c r="I1530" s="14" t="s">
        <v>6177</v>
      </c>
      <c r="J1530" s="11" t="s">
        <v>80</v>
      </c>
      <c r="K1530" s="11" t="s">
        <v>82</v>
      </c>
      <c r="L1530" s="14" t="s">
        <v>82</v>
      </c>
      <c r="M1530" s="11"/>
      <c r="N1530" s="15">
        <v>2.58</v>
      </c>
      <c r="O1530" s="15" t="str">
        <f>VLOOKUP(A1530,Result!A:D,2,FALSE)</f>
        <v>No</v>
      </c>
      <c r="P1530" s="15">
        <f>VLOOKUP(A1530,Result!A:D,4,FALSE)</f>
        <v>1.361</v>
      </c>
      <c r="Q1530" s="16">
        <f>VLOOKUP(A1530,Result!A:D,3,FALSE)</f>
        <v>0</v>
      </c>
      <c r="R1530" s="16">
        <f>VLOOKUP(A1530,Result!A:E,5,FALSE)</f>
        <v>0</v>
      </c>
      <c r="S1530" s="28">
        <f>P1530+Q1530+R1530</f>
        <v>1.361</v>
      </c>
      <c r="T1530" s="32">
        <f t="shared" si="99"/>
        <v>0</v>
      </c>
      <c r="U1530" s="32">
        <f t="shared" si="100"/>
        <v>884.65</v>
      </c>
      <c r="V1530" s="33">
        <f t="shared" si="101"/>
        <v>292.5</v>
      </c>
      <c r="W1530" s="34">
        <f t="shared" si="98"/>
        <v>1177.1500000000001</v>
      </c>
      <c r="X1530" s="10"/>
      <c r="Y1530" s="10"/>
      <c r="Z1530" s="10"/>
      <c r="AA1530" s="10"/>
      <c r="AB1530" s="10"/>
      <c r="AC1530" s="10"/>
      <c r="AD1530" s="10"/>
      <c r="AE1530" s="10"/>
      <c r="AF1530" s="10"/>
      <c r="AG1530" s="10"/>
      <c r="AH1530" s="10"/>
      <c r="AI1530" s="10"/>
    </row>
    <row r="1531" spans="1:35" ht="15" customHeight="1" x14ac:dyDescent="0.25">
      <c r="A1531" s="6">
        <v>1887</v>
      </c>
      <c r="B1531" s="11" t="s">
        <v>75</v>
      </c>
      <c r="C1531" s="11" t="s">
        <v>5599</v>
      </c>
      <c r="D1531" s="11" t="s">
        <v>6178</v>
      </c>
      <c r="E1531" s="12">
        <v>17629</v>
      </c>
      <c r="F1531" s="17">
        <v>43994</v>
      </c>
      <c r="G1531" s="12">
        <v>43892</v>
      </c>
      <c r="H1531" s="11" t="s">
        <v>114</v>
      </c>
      <c r="I1531" s="14" t="s">
        <v>136</v>
      </c>
      <c r="J1531" s="11" t="s">
        <v>97</v>
      </c>
      <c r="K1531" s="11" t="s">
        <v>82</v>
      </c>
      <c r="L1531" s="14" t="s">
        <v>82</v>
      </c>
      <c r="M1531" s="11" t="s">
        <v>589</v>
      </c>
      <c r="N1531" s="15">
        <v>0.33</v>
      </c>
      <c r="O1531" s="15" t="str">
        <f>VLOOKUP(A1531,Result!A:D,2,FALSE)</f>
        <v>No</v>
      </c>
      <c r="P1531" s="15">
        <f>VLOOKUP(A1531,Result!A:D,4,FALSE)</f>
        <v>0.106</v>
      </c>
      <c r="Q1531" s="16">
        <f>VLOOKUP(A1531,Result!A:D,3,FALSE)</f>
        <v>0</v>
      </c>
      <c r="R1531" s="16">
        <f>VLOOKUP(A1531,Result!A:E,5,FALSE)</f>
        <v>0</v>
      </c>
      <c r="S1531" s="28">
        <f>P1531+Q1531+R1531</f>
        <v>0.106</v>
      </c>
      <c r="T1531" s="32">
        <f t="shared" si="99"/>
        <v>0</v>
      </c>
      <c r="U1531" s="32">
        <f t="shared" si="100"/>
        <v>68.899999999999991</v>
      </c>
      <c r="V1531" s="33">
        <f t="shared" si="101"/>
        <v>292.5</v>
      </c>
      <c r="W1531" s="34">
        <f t="shared" si="98"/>
        <v>361.4</v>
      </c>
      <c r="X1531" s="10"/>
      <c r="Y1531" s="10"/>
      <c r="Z1531" s="10"/>
      <c r="AA1531" s="10"/>
      <c r="AB1531" s="10"/>
      <c r="AC1531" s="10"/>
      <c r="AD1531" s="10"/>
      <c r="AE1531" s="10"/>
      <c r="AF1531" s="10"/>
      <c r="AG1531" s="10"/>
      <c r="AH1531" s="10"/>
      <c r="AI1531" s="10"/>
    </row>
    <row r="1532" spans="1:35" ht="15" customHeight="1" x14ac:dyDescent="0.25">
      <c r="A1532" s="6">
        <v>1888</v>
      </c>
      <c r="B1532" s="11" t="s">
        <v>75</v>
      </c>
      <c r="C1532" s="11" t="s">
        <v>5599</v>
      </c>
      <c r="D1532" s="11" t="s">
        <v>6179</v>
      </c>
      <c r="E1532" s="12">
        <v>15996</v>
      </c>
      <c r="F1532" s="17">
        <v>44050</v>
      </c>
      <c r="G1532" s="12">
        <v>43899</v>
      </c>
      <c r="H1532" s="11" t="s">
        <v>114</v>
      </c>
      <c r="I1532" s="14" t="s">
        <v>6180</v>
      </c>
      <c r="J1532" s="11" t="s">
        <v>6181</v>
      </c>
      <c r="K1532" s="11" t="s">
        <v>82</v>
      </c>
      <c r="L1532" s="14" t="s">
        <v>6182</v>
      </c>
      <c r="M1532" s="11" t="s">
        <v>6183</v>
      </c>
      <c r="N1532" s="15">
        <v>4.92</v>
      </c>
      <c r="O1532" s="15" t="str">
        <f>VLOOKUP(A1532,Result!A:D,2,FALSE)</f>
        <v>No</v>
      </c>
      <c r="P1532" s="15">
        <f>VLOOKUP(A1532,Result!A:D,4,FALSE)</f>
        <v>3.4750000000000001</v>
      </c>
      <c r="Q1532" s="16">
        <f>VLOOKUP(A1532,Result!A:D,3,FALSE)</f>
        <v>0.42599999999999999</v>
      </c>
      <c r="R1532" s="16">
        <f>VLOOKUP(A1532,Result!A:E,5,FALSE)</f>
        <v>0</v>
      </c>
      <c r="S1532" s="28">
        <f>P1532+Q1532+R1532</f>
        <v>3.9010000000000002</v>
      </c>
      <c r="T1532" s="32">
        <f t="shared" si="99"/>
        <v>276.89999999999998</v>
      </c>
      <c r="U1532" s="32">
        <f t="shared" si="100"/>
        <v>2535.65</v>
      </c>
      <c r="V1532" s="33">
        <f t="shared" si="101"/>
        <v>292.5</v>
      </c>
      <c r="W1532" s="34">
        <f t="shared" si="98"/>
        <v>2828.15</v>
      </c>
      <c r="X1532" s="10"/>
      <c r="Y1532" s="10"/>
      <c r="Z1532" s="10"/>
      <c r="AA1532" s="10"/>
      <c r="AB1532" s="10"/>
      <c r="AC1532" s="10"/>
      <c r="AD1532" s="10"/>
      <c r="AE1532" s="10"/>
      <c r="AF1532" s="10"/>
      <c r="AG1532" s="10"/>
      <c r="AH1532" s="10"/>
      <c r="AI1532" s="10"/>
    </row>
    <row r="1533" spans="1:35" ht="15" customHeight="1" x14ac:dyDescent="0.25">
      <c r="A1533" s="6">
        <v>1889</v>
      </c>
      <c r="B1533" s="11" t="s">
        <v>75</v>
      </c>
      <c r="C1533" s="11" t="s">
        <v>5599</v>
      </c>
      <c r="D1533" s="11" t="s">
        <v>6184</v>
      </c>
      <c r="E1533" s="12">
        <v>18076</v>
      </c>
      <c r="F1533" s="17">
        <v>43958</v>
      </c>
      <c r="G1533" s="12">
        <v>43885</v>
      </c>
      <c r="H1533" s="11" t="s">
        <v>160</v>
      </c>
      <c r="I1533" s="14" t="s">
        <v>6185</v>
      </c>
      <c r="J1533" s="11" t="s">
        <v>80</v>
      </c>
      <c r="K1533" s="11" t="s">
        <v>82</v>
      </c>
      <c r="L1533" s="14" t="s">
        <v>6186</v>
      </c>
      <c r="M1533" s="11" t="s">
        <v>6187</v>
      </c>
      <c r="N1533" s="15">
        <v>3.48</v>
      </c>
      <c r="O1533" s="15" t="str">
        <f>VLOOKUP(A1533,Result!A:D,2,FALSE)</f>
        <v>No</v>
      </c>
      <c r="P1533" s="15">
        <f>VLOOKUP(A1533,Result!A:D,4,FALSE)</f>
        <v>2.1509999999999998</v>
      </c>
      <c r="Q1533" s="16">
        <f>VLOOKUP(A1533,Result!A:D,3,FALSE)</f>
        <v>0.49099999999999999</v>
      </c>
      <c r="R1533" s="16">
        <f>VLOOKUP(A1533,Result!A:E,5,FALSE)</f>
        <v>0</v>
      </c>
      <c r="S1533" s="28">
        <f>P1533+Q1533+R1533</f>
        <v>2.6419999999999999</v>
      </c>
      <c r="T1533" s="32">
        <f t="shared" si="99"/>
        <v>319.14999999999998</v>
      </c>
      <c r="U1533" s="32">
        <f t="shared" si="100"/>
        <v>1717.2999999999997</v>
      </c>
      <c r="V1533" s="33">
        <f t="shared" si="101"/>
        <v>292.5</v>
      </c>
      <c r="W1533" s="34">
        <f t="shared" si="98"/>
        <v>2009.7999999999997</v>
      </c>
      <c r="X1533" s="10"/>
      <c r="Y1533" s="10"/>
      <c r="Z1533" s="10"/>
      <c r="AA1533" s="10"/>
      <c r="AB1533" s="10"/>
      <c r="AC1533" s="10"/>
      <c r="AD1533" s="10"/>
      <c r="AE1533" s="10"/>
      <c r="AF1533" s="10"/>
      <c r="AG1533" s="10"/>
      <c r="AH1533" s="10"/>
      <c r="AI1533" s="10"/>
    </row>
    <row r="1534" spans="1:35" ht="15" customHeight="1" x14ac:dyDescent="0.25">
      <c r="A1534" s="6">
        <v>1890</v>
      </c>
      <c r="B1534" s="11" t="s">
        <v>75</v>
      </c>
      <c r="C1534" s="11" t="s">
        <v>5599</v>
      </c>
      <c r="D1534" s="11" t="s">
        <v>6188</v>
      </c>
      <c r="E1534" s="12">
        <v>19827</v>
      </c>
      <c r="F1534" s="17">
        <v>43963</v>
      </c>
      <c r="G1534" s="12">
        <v>43843</v>
      </c>
      <c r="H1534" s="11" t="s">
        <v>134</v>
      </c>
      <c r="I1534" s="14" t="s">
        <v>6189</v>
      </c>
      <c r="J1534" s="11" t="s">
        <v>80</v>
      </c>
      <c r="K1534" s="11" t="s">
        <v>6190</v>
      </c>
      <c r="L1534" s="14" t="s">
        <v>82</v>
      </c>
      <c r="M1534" s="11" t="s">
        <v>6191</v>
      </c>
      <c r="N1534" s="15">
        <v>4.84</v>
      </c>
      <c r="O1534" s="15" t="str">
        <f>VLOOKUP(A1534,Result!A:D,2,FALSE)</f>
        <v>No</v>
      </c>
      <c r="P1534" s="15">
        <f>VLOOKUP(A1534,Result!A:D,4,FALSE)</f>
        <v>2.8439999999999999</v>
      </c>
      <c r="Q1534" s="16">
        <f>VLOOKUP(A1534,Result!A:D,3,FALSE)</f>
        <v>0</v>
      </c>
      <c r="R1534" s="16">
        <f>VLOOKUP(A1534,Result!A:E,5,FALSE)</f>
        <v>0.152</v>
      </c>
      <c r="S1534" s="28">
        <f>P1534+Q1534+R1534</f>
        <v>2.996</v>
      </c>
      <c r="T1534" s="32">
        <f t="shared" si="99"/>
        <v>98.799999999999983</v>
      </c>
      <c r="U1534" s="32">
        <f t="shared" si="100"/>
        <v>1947.4</v>
      </c>
      <c r="V1534" s="33">
        <f t="shared" si="101"/>
        <v>292.5</v>
      </c>
      <c r="W1534" s="34">
        <f t="shared" si="98"/>
        <v>2239.9</v>
      </c>
      <c r="X1534" s="10"/>
      <c r="Y1534" s="10"/>
      <c r="Z1534" s="10"/>
      <c r="AA1534" s="10"/>
      <c r="AB1534" s="10"/>
      <c r="AC1534" s="10"/>
      <c r="AD1534" s="10"/>
      <c r="AE1534" s="10"/>
      <c r="AF1534" s="10"/>
      <c r="AG1534" s="10"/>
      <c r="AH1534" s="10"/>
      <c r="AI1534" s="10"/>
    </row>
    <row r="1535" spans="1:35" ht="15" customHeight="1" x14ac:dyDescent="0.25">
      <c r="A1535" s="6">
        <v>1891</v>
      </c>
      <c r="B1535" s="11" t="s">
        <v>75</v>
      </c>
      <c r="C1535" s="11" t="s">
        <v>5599</v>
      </c>
      <c r="D1535" s="11" t="s">
        <v>6192</v>
      </c>
      <c r="E1535" s="12">
        <v>21245</v>
      </c>
      <c r="F1535" s="17">
        <v>43978</v>
      </c>
      <c r="G1535" s="12">
        <v>43892</v>
      </c>
      <c r="H1535" s="11" t="s">
        <v>114</v>
      </c>
      <c r="I1535" s="14" t="s">
        <v>6193</v>
      </c>
      <c r="J1535" s="11" t="s">
        <v>80</v>
      </c>
      <c r="K1535" s="11" t="s">
        <v>6194</v>
      </c>
      <c r="L1535" s="14" t="s">
        <v>6195</v>
      </c>
      <c r="M1535" s="11"/>
      <c r="N1535" s="15">
        <v>3.33</v>
      </c>
      <c r="O1535" s="15" t="str">
        <f>VLOOKUP(A1535,Result!A:D,2,FALSE)</f>
        <v>No</v>
      </c>
      <c r="P1535" s="15">
        <f>VLOOKUP(A1535,Result!A:D,4,FALSE)</f>
        <v>2.0739999999999998</v>
      </c>
      <c r="Q1535" s="16">
        <f>VLOOKUP(A1535,Result!A:D,3,FALSE)</f>
        <v>1.62</v>
      </c>
      <c r="R1535" s="16">
        <f>VLOOKUP(A1535,Result!A:E,5,FALSE)</f>
        <v>0</v>
      </c>
      <c r="S1535" s="28">
        <f>P1535+Q1535+R1535</f>
        <v>3.694</v>
      </c>
      <c r="T1535" s="32">
        <f t="shared" si="99"/>
        <v>1053</v>
      </c>
      <c r="U1535" s="32">
        <f t="shared" si="100"/>
        <v>2401.1</v>
      </c>
      <c r="V1535" s="33">
        <f t="shared" si="101"/>
        <v>292.5</v>
      </c>
      <c r="W1535" s="34">
        <f t="shared" si="98"/>
        <v>2693.6</v>
      </c>
      <c r="X1535" s="10"/>
      <c r="Y1535" s="10"/>
      <c r="Z1535" s="10"/>
      <c r="AA1535" s="10"/>
      <c r="AB1535" s="10"/>
      <c r="AC1535" s="10"/>
      <c r="AD1535" s="10"/>
      <c r="AE1535" s="10"/>
      <c r="AF1535" s="10"/>
      <c r="AG1535" s="10"/>
      <c r="AH1535" s="10"/>
      <c r="AI1535" s="10"/>
    </row>
    <row r="1536" spans="1:35" ht="15" customHeight="1" x14ac:dyDescent="0.25">
      <c r="A1536" s="6">
        <v>1892</v>
      </c>
      <c r="B1536" s="11" t="s">
        <v>75</v>
      </c>
      <c r="C1536" s="11" t="s">
        <v>5599</v>
      </c>
      <c r="D1536" s="11" t="s">
        <v>6196</v>
      </c>
      <c r="E1536" s="12">
        <v>20129</v>
      </c>
      <c r="F1536" s="17">
        <v>43963</v>
      </c>
      <c r="G1536" s="12">
        <v>43871</v>
      </c>
      <c r="H1536" s="11" t="s">
        <v>134</v>
      </c>
      <c r="I1536" s="14" t="s">
        <v>6197</v>
      </c>
      <c r="J1536" s="11" t="s">
        <v>80</v>
      </c>
      <c r="K1536" s="11" t="s">
        <v>6198</v>
      </c>
      <c r="L1536" s="14" t="s">
        <v>82</v>
      </c>
      <c r="M1536" s="11" t="s">
        <v>6199</v>
      </c>
      <c r="N1536" s="15">
        <v>2.87</v>
      </c>
      <c r="O1536" s="15" t="str">
        <f>VLOOKUP(A1536,Result!A:D,2,FALSE)</f>
        <v>No</v>
      </c>
      <c r="P1536" s="15">
        <f>VLOOKUP(A1536,Result!A:D,4,FALSE)</f>
        <v>2.665</v>
      </c>
      <c r="Q1536" s="16">
        <f>VLOOKUP(A1536,Result!A:D,3,FALSE)</f>
        <v>0</v>
      </c>
      <c r="R1536" s="16">
        <f>VLOOKUP(A1536,Result!A:E,5,FALSE)</f>
        <v>0</v>
      </c>
      <c r="S1536" s="28">
        <f>P1536+Q1536+R1536</f>
        <v>2.665</v>
      </c>
      <c r="T1536" s="32">
        <f t="shared" si="99"/>
        <v>0</v>
      </c>
      <c r="U1536" s="32">
        <f t="shared" si="100"/>
        <v>1732.2499999999998</v>
      </c>
      <c r="V1536" s="33">
        <f t="shared" si="101"/>
        <v>292.5</v>
      </c>
      <c r="W1536" s="34">
        <f t="shared" si="98"/>
        <v>2024.7499999999998</v>
      </c>
      <c r="X1536" s="10"/>
      <c r="Y1536" s="10"/>
      <c r="Z1536" s="10"/>
      <c r="AA1536" s="10"/>
      <c r="AB1536" s="10"/>
      <c r="AC1536" s="10"/>
      <c r="AD1536" s="10"/>
      <c r="AE1536" s="10"/>
      <c r="AF1536" s="10"/>
      <c r="AG1536" s="10"/>
      <c r="AH1536" s="10"/>
      <c r="AI1536" s="10"/>
    </row>
    <row r="1537" spans="1:35" ht="15" customHeight="1" x14ac:dyDescent="0.25">
      <c r="A1537" s="6">
        <v>1893</v>
      </c>
      <c r="B1537" s="11" t="s">
        <v>75</v>
      </c>
      <c r="C1537" s="11" t="s">
        <v>5599</v>
      </c>
      <c r="D1537" s="11" t="s">
        <v>6200</v>
      </c>
      <c r="E1537" s="12">
        <v>16788</v>
      </c>
      <c r="F1537" s="17">
        <v>44057</v>
      </c>
      <c r="G1537" s="12">
        <v>43899</v>
      </c>
      <c r="H1537" s="11" t="s">
        <v>114</v>
      </c>
      <c r="I1537" s="14" t="s">
        <v>6201</v>
      </c>
      <c r="J1537" s="11" t="s">
        <v>80</v>
      </c>
      <c r="K1537" s="11" t="s">
        <v>6202</v>
      </c>
      <c r="L1537" s="14" t="s">
        <v>6203</v>
      </c>
      <c r="M1537" s="11"/>
      <c r="N1537" s="15">
        <v>2.85</v>
      </c>
      <c r="O1537" s="15" t="str">
        <f>VLOOKUP(A1537,Result!A:D,2,FALSE)</f>
        <v>No</v>
      </c>
      <c r="P1537" s="15">
        <f>VLOOKUP(A1537,Result!A:D,4,FALSE)</f>
        <v>2.008</v>
      </c>
      <c r="Q1537" s="16">
        <f>VLOOKUP(A1537,Result!A:D,3,FALSE)</f>
        <v>0.55400000000000005</v>
      </c>
      <c r="R1537" s="16">
        <f>VLOOKUP(A1537,Result!A:E,5,FALSE)</f>
        <v>0</v>
      </c>
      <c r="S1537" s="28">
        <f>P1537+Q1537+R1537</f>
        <v>2.5620000000000003</v>
      </c>
      <c r="T1537" s="32">
        <f t="shared" si="99"/>
        <v>360.1</v>
      </c>
      <c r="U1537" s="32">
        <f t="shared" si="100"/>
        <v>1665.3000000000002</v>
      </c>
      <c r="V1537" s="33">
        <f t="shared" si="101"/>
        <v>292.5</v>
      </c>
      <c r="W1537" s="34">
        <f t="shared" si="98"/>
        <v>1957.8000000000002</v>
      </c>
      <c r="X1537" s="10"/>
      <c r="Y1537" s="10"/>
      <c r="Z1537" s="10"/>
      <c r="AA1537" s="10"/>
      <c r="AB1537" s="10"/>
      <c r="AC1537" s="10"/>
      <c r="AD1537" s="10"/>
      <c r="AE1537" s="10"/>
      <c r="AF1537" s="10"/>
      <c r="AG1537" s="10"/>
      <c r="AH1537" s="10"/>
      <c r="AI1537" s="10"/>
    </row>
    <row r="1538" spans="1:35" ht="15" customHeight="1" x14ac:dyDescent="0.25">
      <c r="A1538" s="6">
        <v>1894</v>
      </c>
      <c r="B1538" s="11" t="s">
        <v>75</v>
      </c>
      <c r="C1538" s="11" t="s">
        <v>5599</v>
      </c>
      <c r="D1538" s="11" t="s">
        <v>6204</v>
      </c>
      <c r="E1538" s="12">
        <v>15043</v>
      </c>
      <c r="F1538" s="17">
        <v>43979</v>
      </c>
      <c r="G1538" s="12">
        <v>43889</v>
      </c>
      <c r="H1538" s="11" t="s">
        <v>114</v>
      </c>
      <c r="I1538" s="14" t="s">
        <v>6205</v>
      </c>
      <c r="J1538" s="11" t="s">
        <v>80</v>
      </c>
      <c r="K1538" s="11" t="s">
        <v>82</v>
      </c>
      <c r="L1538" s="14" t="s">
        <v>6206</v>
      </c>
      <c r="M1538" s="11" t="s">
        <v>6207</v>
      </c>
      <c r="N1538" s="15">
        <v>2.86</v>
      </c>
      <c r="O1538" s="15" t="str">
        <f>VLOOKUP(A1538,Result!A:D,2,FALSE)</f>
        <v>No</v>
      </c>
      <c r="P1538" s="15">
        <f>VLOOKUP(A1538,Result!A:D,4,FALSE)</f>
        <v>1.788</v>
      </c>
      <c r="Q1538" s="16">
        <f>VLOOKUP(A1538,Result!A:D,3,FALSE)</f>
        <v>0.216</v>
      </c>
      <c r="R1538" s="16">
        <f>VLOOKUP(A1538,Result!A:E,5,FALSE)</f>
        <v>0</v>
      </c>
      <c r="S1538" s="28">
        <f>P1538+Q1538+R1538</f>
        <v>2.004</v>
      </c>
      <c r="T1538" s="32">
        <f t="shared" si="99"/>
        <v>140.39999999999998</v>
      </c>
      <c r="U1538" s="32">
        <f t="shared" si="100"/>
        <v>1302.5999999999999</v>
      </c>
      <c r="V1538" s="33">
        <f t="shared" si="101"/>
        <v>292.5</v>
      </c>
      <c r="W1538" s="34">
        <f t="shared" si="98"/>
        <v>1595.1</v>
      </c>
      <c r="X1538" s="10"/>
      <c r="Y1538" s="10"/>
      <c r="Z1538" s="10"/>
      <c r="AA1538" s="10"/>
      <c r="AB1538" s="10"/>
      <c r="AC1538" s="10"/>
      <c r="AD1538" s="10"/>
      <c r="AE1538" s="10"/>
      <c r="AF1538" s="10"/>
      <c r="AG1538" s="10"/>
      <c r="AH1538" s="10"/>
      <c r="AI1538" s="10"/>
    </row>
    <row r="1539" spans="1:35" ht="15" customHeight="1" x14ac:dyDescent="0.25">
      <c r="A1539" s="6">
        <v>1895</v>
      </c>
      <c r="B1539" s="11" t="s">
        <v>75</v>
      </c>
      <c r="C1539" s="11" t="s">
        <v>5599</v>
      </c>
      <c r="D1539" s="11" t="s">
        <v>6208</v>
      </c>
      <c r="E1539" s="12">
        <v>14004</v>
      </c>
      <c r="F1539" s="17">
        <v>43943</v>
      </c>
      <c r="G1539" s="12">
        <v>43899</v>
      </c>
      <c r="H1539" s="11" t="s">
        <v>114</v>
      </c>
      <c r="I1539" s="14" t="s">
        <v>6209</v>
      </c>
      <c r="J1539" s="11" t="s">
        <v>80</v>
      </c>
      <c r="K1539" s="11" t="s">
        <v>5638</v>
      </c>
      <c r="L1539" s="14" t="s">
        <v>6210</v>
      </c>
      <c r="M1539" s="11" t="s">
        <v>6211</v>
      </c>
      <c r="N1539" s="15">
        <v>2.7</v>
      </c>
      <c r="O1539" s="15" t="str">
        <f>VLOOKUP(A1539,Result!A:D,2,FALSE)</f>
        <v>No</v>
      </c>
      <c r="P1539" s="15">
        <f>VLOOKUP(A1539,Result!A:D,4,FALSE)</f>
        <v>3.177</v>
      </c>
      <c r="Q1539" s="16">
        <f>VLOOKUP(A1539,Result!A:D,3,FALSE)</f>
        <v>0.42599999999999999</v>
      </c>
      <c r="R1539" s="16">
        <f>VLOOKUP(A1539,Result!A:E,5,FALSE)</f>
        <v>0</v>
      </c>
      <c r="S1539" s="28">
        <f>P1539+Q1539+R1539</f>
        <v>3.6030000000000002</v>
      </c>
      <c r="T1539" s="32">
        <f t="shared" si="99"/>
        <v>276.89999999999998</v>
      </c>
      <c r="U1539" s="32">
        <f t="shared" si="100"/>
        <v>2341.9500000000003</v>
      </c>
      <c r="V1539" s="33">
        <f t="shared" si="101"/>
        <v>292.5</v>
      </c>
      <c r="W1539" s="34">
        <f t="shared" si="98"/>
        <v>2634.4500000000003</v>
      </c>
      <c r="X1539" s="10"/>
      <c r="Y1539" s="10"/>
      <c r="Z1539" s="10"/>
      <c r="AA1539" s="10"/>
      <c r="AB1539" s="10"/>
      <c r="AC1539" s="10"/>
      <c r="AD1539" s="10"/>
      <c r="AE1539" s="10"/>
      <c r="AF1539" s="10"/>
      <c r="AG1539" s="10"/>
      <c r="AH1539" s="10"/>
      <c r="AI1539" s="10"/>
    </row>
    <row r="1540" spans="1:35" ht="15" customHeight="1" x14ac:dyDescent="0.25">
      <c r="A1540" s="6">
        <v>1896</v>
      </c>
      <c r="B1540" s="11" t="s">
        <v>75</v>
      </c>
      <c r="C1540" s="11" t="s">
        <v>5599</v>
      </c>
      <c r="D1540" s="11" t="s">
        <v>6212</v>
      </c>
      <c r="E1540" s="12">
        <v>21214</v>
      </c>
      <c r="F1540" s="17">
        <v>43943</v>
      </c>
      <c r="G1540" s="12">
        <v>43899</v>
      </c>
      <c r="H1540" s="11" t="s">
        <v>114</v>
      </c>
      <c r="I1540" s="14" t="s">
        <v>6213</v>
      </c>
      <c r="J1540" s="11" t="s">
        <v>80</v>
      </c>
      <c r="K1540" s="11" t="s">
        <v>6214</v>
      </c>
      <c r="L1540" s="14" t="s">
        <v>6215</v>
      </c>
      <c r="M1540" s="11" t="s">
        <v>6216</v>
      </c>
      <c r="N1540" s="15">
        <v>5.8</v>
      </c>
      <c r="O1540" s="15" t="str">
        <f>VLOOKUP(A1540,Result!A:D,2,FALSE)</f>
        <v>No</v>
      </c>
      <c r="P1540" s="15">
        <f>VLOOKUP(A1540,Result!A:D,4,FALSE)</f>
        <v>3.367</v>
      </c>
      <c r="Q1540" s="16">
        <f>VLOOKUP(A1540,Result!A:D,3,FALSE)</f>
        <v>0.36799999999999999</v>
      </c>
      <c r="R1540" s="16">
        <f>VLOOKUP(A1540,Result!A:E,5,FALSE)</f>
        <v>0.35399999999999998</v>
      </c>
      <c r="S1540" s="28">
        <f>P1540+Q1540+R1540</f>
        <v>4.0889999999999995</v>
      </c>
      <c r="T1540" s="32">
        <f t="shared" si="99"/>
        <v>469.29999999999995</v>
      </c>
      <c r="U1540" s="32">
        <f t="shared" si="100"/>
        <v>2657.8499999999995</v>
      </c>
      <c r="V1540" s="33">
        <f t="shared" si="101"/>
        <v>292.5</v>
      </c>
      <c r="W1540" s="34">
        <f t="shared" si="98"/>
        <v>2950.3499999999995</v>
      </c>
      <c r="X1540" s="10"/>
      <c r="Y1540" s="10"/>
      <c r="Z1540" s="10"/>
      <c r="AA1540" s="10"/>
      <c r="AB1540" s="10"/>
      <c r="AC1540" s="10"/>
      <c r="AD1540" s="10"/>
      <c r="AE1540" s="10"/>
      <c r="AF1540" s="10"/>
      <c r="AG1540" s="10"/>
      <c r="AH1540" s="10"/>
      <c r="AI1540" s="10"/>
    </row>
    <row r="1541" spans="1:35" ht="15" customHeight="1" x14ac:dyDescent="0.25">
      <c r="A1541" s="6">
        <v>1897</v>
      </c>
      <c r="B1541" s="11" t="s">
        <v>75</v>
      </c>
      <c r="C1541" s="11" t="s">
        <v>5599</v>
      </c>
      <c r="D1541" s="11" t="s">
        <v>6217</v>
      </c>
      <c r="E1541" s="12">
        <v>23886</v>
      </c>
      <c r="F1541" s="17">
        <v>44022</v>
      </c>
      <c r="G1541" s="12">
        <v>43892</v>
      </c>
      <c r="H1541" s="11" t="s">
        <v>114</v>
      </c>
      <c r="I1541" s="14" t="s">
        <v>6218</v>
      </c>
      <c r="J1541" s="11" t="s">
        <v>6219</v>
      </c>
      <c r="K1541" s="11" t="s">
        <v>6220</v>
      </c>
      <c r="L1541" s="14" t="s">
        <v>6221</v>
      </c>
      <c r="M1541" s="11" t="s">
        <v>6222</v>
      </c>
      <c r="N1541" s="15">
        <v>0.9</v>
      </c>
      <c r="O1541" s="15" t="str">
        <f>VLOOKUP(A1541,Result!A:D,2,FALSE)</f>
        <v>No</v>
      </c>
      <c r="P1541" s="15">
        <f>VLOOKUP(A1541,Result!A:D,4,FALSE)</f>
        <v>1.056</v>
      </c>
      <c r="Q1541" s="16">
        <f>VLOOKUP(A1541,Result!A:D,3,FALSE)</f>
        <v>0.7410000000000001</v>
      </c>
      <c r="R1541" s="16">
        <f>VLOOKUP(A1541,Result!A:E,5,FALSE)</f>
        <v>0</v>
      </c>
      <c r="S1541" s="28">
        <f>P1541+Q1541+R1541</f>
        <v>1.7970000000000002</v>
      </c>
      <c r="T1541" s="32">
        <f t="shared" si="99"/>
        <v>481.65000000000003</v>
      </c>
      <c r="U1541" s="32">
        <f t="shared" si="100"/>
        <v>1168.05</v>
      </c>
      <c r="V1541" s="33">
        <f t="shared" si="101"/>
        <v>292.5</v>
      </c>
      <c r="W1541" s="34">
        <f t="shared" si="98"/>
        <v>1460.55</v>
      </c>
      <c r="X1541" s="10"/>
      <c r="Y1541" s="10"/>
      <c r="Z1541" s="10"/>
      <c r="AA1541" s="10"/>
      <c r="AB1541" s="10"/>
      <c r="AC1541" s="10"/>
      <c r="AD1541" s="10"/>
      <c r="AE1541" s="10"/>
      <c r="AF1541" s="10"/>
      <c r="AG1541" s="10"/>
      <c r="AH1541" s="10"/>
      <c r="AI1541" s="10"/>
    </row>
    <row r="1542" spans="1:35" ht="15" customHeight="1" x14ac:dyDescent="0.25">
      <c r="A1542" s="6">
        <v>1898</v>
      </c>
      <c r="B1542" s="11" t="s">
        <v>75</v>
      </c>
      <c r="C1542" s="11" t="s">
        <v>5599</v>
      </c>
      <c r="D1542" s="11" t="s">
        <v>6223</v>
      </c>
      <c r="E1542" s="12">
        <v>18315</v>
      </c>
      <c r="F1542" s="17">
        <v>44022</v>
      </c>
      <c r="G1542" s="12">
        <v>43899</v>
      </c>
      <c r="H1542" s="11" t="s">
        <v>114</v>
      </c>
      <c r="I1542" s="14" t="s">
        <v>6224</v>
      </c>
      <c r="J1542" s="11" t="s">
        <v>80</v>
      </c>
      <c r="K1542" s="11" t="s">
        <v>82</v>
      </c>
      <c r="L1542" s="14" t="s">
        <v>82</v>
      </c>
      <c r="M1542" s="11" t="s">
        <v>6225</v>
      </c>
      <c r="N1542" s="15">
        <v>3.34</v>
      </c>
      <c r="O1542" s="15" t="str">
        <f>VLOOKUP(A1542,Result!A:D,2,FALSE)</f>
        <v>No</v>
      </c>
      <c r="P1542" s="15">
        <f>VLOOKUP(A1542,Result!A:D,4,FALSE)</f>
        <v>2.9340000000000002</v>
      </c>
      <c r="Q1542" s="16">
        <f>VLOOKUP(A1542,Result!A:D,3,FALSE)</f>
        <v>0</v>
      </c>
      <c r="R1542" s="16">
        <f>VLOOKUP(A1542,Result!A:E,5,FALSE)</f>
        <v>0</v>
      </c>
      <c r="S1542" s="28">
        <f>P1542+Q1542+R1542</f>
        <v>2.9340000000000002</v>
      </c>
      <c r="T1542" s="32">
        <f t="shared" si="99"/>
        <v>0</v>
      </c>
      <c r="U1542" s="32">
        <f t="shared" si="100"/>
        <v>1907.1</v>
      </c>
      <c r="V1542" s="33">
        <f t="shared" si="101"/>
        <v>292.5</v>
      </c>
      <c r="W1542" s="34">
        <f t="shared" si="98"/>
        <v>2199.6</v>
      </c>
      <c r="X1542" s="10"/>
      <c r="Y1542" s="10"/>
      <c r="Z1542" s="10"/>
      <c r="AA1542" s="10"/>
      <c r="AB1542" s="10"/>
      <c r="AC1542" s="10"/>
      <c r="AD1542" s="10"/>
      <c r="AE1542" s="10"/>
      <c r="AF1542" s="10"/>
      <c r="AG1542" s="10"/>
      <c r="AH1542" s="10"/>
      <c r="AI1542" s="10"/>
    </row>
    <row r="1543" spans="1:35" ht="15" customHeight="1" x14ac:dyDescent="0.25">
      <c r="A1543" s="6">
        <v>1899</v>
      </c>
      <c r="B1543" s="11" t="s">
        <v>75</v>
      </c>
      <c r="C1543" s="11" t="s">
        <v>5599</v>
      </c>
      <c r="D1543" s="11" t="s">
        <v>6226</v>
      </c>
      <c r="E1543" s="12">
        <v>14303</v>
      </c>
      <c r="F1543" s="13">
        <v>43936</v>
      </c>
      <c r="G1543" s="12">
        <v>43889</v>
      </c>
      <c r="H1543" s="11" t="s">
        <v>114</v>
      </c>
      <c r="I1543" s="14" t="s">
        <v>6227</v>
      </c>
      <c r="J1543" s="11" t="s">
        <v>80</v>
      </c>
      <c r="K1543" s="11" t="s">
        <v>6228</v>
      </c>
      <c r="L1543" s="14" t="s">
        <v>6229</v>
      </c>
      <c r="M1543" s="11"/>
      <c r="N1543" s="15">
        <v>2.2970000000000002</v>
      </c>
      <c r="O1543" s="15" t="str">
        <f>VLOOKUP(A1543,Result!A:D,2,FALSE)</f>
        <v>No</v>
      </c>
      <c r="P1543" s="15">
        <f>VLOOKUP(A1543,Result!A:D,4,FALSE)</f>
        <v>2.1080000000000001</v>
      </c>
      <c r="Q1543" s="16">
        <f>VLOOKUP(A1543,Result!A:D,3,FALSE)</f>
        <v>0.99</v>
      </c>
      <c r="R1543" s="16">
        <f>VLOOKUP(A1543,Result!A:E,5,FALSE)</f>
        <v>0</v>
      </c>
      <c r="S1543" s="28">
        <f>P1543+Q1543+R1543</f>
        <v>3.0979999999999999</v>
      </c>
      <c r="T1543" s="32">
        <f t="shared" si="99"/>
        <v>643.49999999999989</v>
      </c>
      <c r="U1543" s="32">
        <f t="shared" si="100"/>
        <v>2013.7</v>
      </c>
      <c r="V1543" s="33">
        <f t="shared" si="101"/>
        <v>292.5</v>
      </c>
      <c r="W1543" s="34">
        <f t="shared" si="98"/>
        <v>2306.1999999999998</v>
      </c>
      <c r="X1543" s="10"/>
      <c r="Y1543" s="10"/>
      <c r="Z1543" s="10"/>
      <c r="AA1543" s="10"/>
      <c r="AB1543" s="10"/>
      <c r="AC1543" s="10"/>
      <c r="AD1543" s="10"/>
      <c r="AE1543" s="10"/>
      <c r="AF1543" s="10"/>
      <c r="AG1543" s="10"/>
      <c r="AH1543" s="10"/>
      <c r="AI1543" s="10"/>
    </row>
    <row r="1544" spans="1:35" ht="15" customHeight="1" x14ac:dyDescent="0.25">
      <c r="A1544" s="6">
        <v>1900</v>
      </c>
      <c r="B1544" s="11" t="s">
        <v>75</v>
      </c>
      <c r="C1544" s="11" t="s">
        <v>5599</v>
      </c>
      <c r="D1544" s="11" t="s">
        <v>6230</v>
      </c>
      <c r="E1544" s="12">
        <v>19747</v>
      </c>
      <c r="F1544" s="17">
        <v>43945</v>
      </c>
      <c r="G1544" s="12">
        <v>43908</v>
      </c>
      <c r="H1544" s="11" t="s">
        <v>114</v>
      </c>
      <c r="I1544" s="14" t="s">
        <v>6231</v>
      </c>
      <c r="J1544" s="11" t="s">
        <v>80</v>
      </c>
      <c r="K1544" s="11" t="s">
        <v>6232</v>
      </c>
      <c r="L1544" s="14" t="s">
        <v>6233</v>
      </c>
      <c r="M1544" s="11" t="s">
        <v>6234</v>
      </c>
      <c r="N1544" s="15">
        <v>0</v>
      </c>
      <c r="O1544" s="15" t="str">
        <f>VLOOKUP(A1544,Result!A:D,2,FALSE)</f>
        <v>No</v>
      </c>
      <c r="P1544" s="15">
        <f>VLOOKUP(A1544,Result!A:D,4,FALSE)</f>
        <v>1.222</v>
      </c>
      <c r="Q1544" s="16">
        <f>VLOOKUP(A1544,Result!A:D,3,FALSE)</f>
        <v>0.63700000000000001</v>
      </c>
      <c r="R1544" s="16">
        <f>VLOOKUP(A1544,Result!A:E,5,FALSE)</f>
        <v>0</v>
      </c>
      <c r="S1544" s="28">
        <f>P1544+Q1544+R1544</f>
        <v>1.859</v>
      </c>
      <c r="T1544" s="32">
        <f t="shared" si="99"/>
        <v>414.05</v>
      </c>
      <c r="U1544" s="32">
        <f t="shared" si="100"/>
        <v>1208.3499999999999</v>
      </c>
      <c r="V1544" s="33">
        <f t="shared" si="101"/>
        <v>292.5</v>
      </c>
      <c r="W1544" s="34">
        <f t="shared" si="98"/>
        <v>1500.85</v>
      </c>
      <c r="X1544" s="10"/>
      <c r="Y1544" s="10"/>
      <c r="Z1544" s="10"/>
      <c r="AA1544" s="10"/>
      <c r="AB1544" s="10"/>
      <c r="AC1544" s="10"/>
      <c r="AD1544" s="10"/>
      <c r="AE1544" s="10"/>
      <c r="AF1544" s="10"/>
      <c r="AG1544" s="10"/>
      <c r="AH1544" s="10"/>
      <c r="AI1544" s="10"/>
    </row>
    <row r="1545" spans="1:35" ht="15" customHeight="1" x14ac:dyDescent="0.25">
      <c r="A1545" s="6">
        <v>1901</v>
      </c>
      <c r="B1545" s="11" t="s">
        <v>75</v>
      </c>
      <c r="C1545" s="11" t="s">
        <v>5599</v>
      </c>
      <c r="D1545" s="11" t="s">
        <v>6235</v>
      </c>
      <c r="E1545" s="12">
        <v>17168</v>
      </c>
      <c r="F1545" s="17">
        <v>43997</v>
      </c>
      <c r="G1545" s="12">
        <v>43899</v>
      </c>
      <c r="H1545" s="11" t="s">
        <v>114</v>
      </c>
      <c r="I1545" s="14" t="s">
        <v>6236</v>
      </c>
      <c r="J1545" s="11" t="s">
        <v>6237</v>
      </c>
      <c r="K1545" s="11" t="s">
        <v>6238</v>
      </c>
      <c r="L1545" s="14" t="s">
        <v>82</v>
      </c>
      <c r="M1545" s="11" t="s">
        <v>6239</v>
      </c>
      <c r="N1545" s="15">
        <v>3.01</v>
      </c>
      <c r="O1545" s="15" t="str">
        <f>VLOOKUP(A1545,Result!A:D,2,FALSE)</f>
        <v>No</v>
      </c>
      <c r="P1545" s="15">
        <f>VLOOKUP(A1545,Result!A:D,4,FALSE)</f>
        <v>2.1190000000000002</v>
      </c>
      <c r="Q1545" s="16">
        <f>VLOOKUP(A1545,Result!A:D,3,FALSE)</f>
        <v>0</v>
      </c>
      <c r="R1545" s="16">
        <f>VLOOKUP(A1545,Result!A:E,5,FALSE)</f>
        <v>0</v>
      </c>
      <c r="S1545" s="28">
        <f>P1545+Q1545+R1545</f>
        <v>2.1190000000000002</v>
      </c>
      <c r="T1545" s="32">
        <f t="shared" si="99"/>
        <v>0</v>
      </c>
      <c r="U1545" s="32">
        <f t="shared" si="100"/>
        <v>1377.3500000000001</v>
      </c>
      <c r="V1545" s="33">
        <f t="shared" si="101"/>
        <v>292.5</v>
      </c>
      <c r="W1545" s="34">
        <f t="shared" si="98"/>
        <v>1669.8500000000001</v>
      </c>
      <c r="X1545" s="10"/>
      <c r="Y1545" s="10"/>
      <c r="Z1545" s="10"/>
      <c r="AA1545" s="10"/>
      <c r="AB1545" s="10"/>
      <c r="AC1545" s="10"/>
      <c r="AD1545" s="10"/>
      <c r="AE1545" s="10"/>
      <c r="AF1545" s="10"/>
      <c r="AG1545" s="10"/>
      <c r="AH1545" s="10"/>
      <c r="AI1545" s="10"/>
    </row>
    <row r="1546" spans="1:35" ht="15" customHeight="1" x14ac:dyDescent="0.25">
      <c r="A1546" s="6">
        <v>1902</v>
      </c>
      <c r="B1546" s="11" t="s">
        <v>75</v>
      </c>
      <c r="C1546" s="11" t="s">
        <v>5599</v>
      </c>
      <c r="D1546" s="11" t="s">
        <v>6240</v>
      </c>
      <c r="E1546" s="12">
        <v>18357</v>
      </c>
      <c r="F1546" s="17">
        <v>43986</v>
      </c>
      <c r="G1546" s="12">
        <v>43835</v>
      </c>
      <c r="H1546" s="11" t="s">
        <v>134</v>
      </c>
      <c r="I1546" s="14" t="s">
        <v>6241</v>
      </c>
      <c r="J1546" s="11" t="s">
        <v>80</v>
      </c>
      <c r="K1546" s="11" t="s">
        <v>82</v>
      </c>
      <c r="L1546" s="14" t="s">
        <v>82</v>
      </c>
      <c r="M1546" s="11" t="s">
        <v>6242</v>
      </c>
      <c r="N1546" s="15">
        <v>4.59</v>
      </c>
      <c r="O1546" s="15" t="str">
        <f>VLOOKUP(A1546,Result!A:D,2,FALSE)</f>
        <v>No</v>
      </c>
      <c r="P1546" s="15">
        <f>VLOOKUP(A1546,Result!A:D,4,FALSE)</f>
        <v>5.1080000000000014</v>
      </c>
      <c r="Q1546" s="16">
        <f>VLOOKUP(A1546,Result!A:D,3,FALSE)</f>
        <v>0</v>
      </c>
      <c r="R1546" s="16">
        <f>VLOOKUP(A1546,Result!A:E,5,FALSE)</f>
        <v>0.46500000000000002</v>
      </c>
      <c r="S1546" s="28">
        <f>P1546+Q1546+R1546</f>
        <v>5.5730000000000013</v>
      </c>
      <c r="T1546" s="32">
        <f t="shared" si="99"/>
        <v>302.25</v>
      </c>
      <c r="U1546" s="32">
        <f t="shared" si="100"/>
        <v>3622.4500000000003</v>
      </c>
      <c r="V1546" s="33">
        <f t="shared" si="101"/>
        <v>292.5</v>
      </c>
      <c r="W1546" s="34">
        <f t="shared" si="98"/>
        <v>3914.9500000000003</v>
      </c>
      <c r="X1546" s="10"/>
      <c r="Y1546" s="10"/>
      <c r="Z1546" s="10"/>
      <c r="AA1546" s="10"/>
      <c r="AB1546" s="10"/>
      <c r="AC1546" s="10"/>
      <c r="AD1546" s="10"/>
      <c r="AE1546" s="10"/>
      <c r="AF1546" s="10"/>
      <c r="AG1546" s="10"/>
      <c r="AH1546" s="10"/>
      <c r="AI1546" s="10"/>
    </row>
    <row r="1547" spans="1:35" ht="15" customHeight="1" x14ac:dyDescent="0.25">
      <c r="A1547" s="6">
        <v>1903</v>
      </c>
      <c r="B1547" s="11" t="s">
        <v>75</v>
      </c>
      <c r="C1547" s="11" t="s">
        <v>5599</v>
      </c>
      <c r="D1547" s="11" t="s">
        <v>6243</v>
      </c>
      <c r="E1547" s="12">
        <v>18067</v>
      </c>
      <c r="F1547" s="17">
        <v>43938</v>
      </c>
      <c r="G1547" s="12">
        <v>43899</v>
      </c>
      <c r="H1547" s="11" t="s">
        <v>114</v>
      </c>
      <c r="I1547" s="14" t="s">
        <v>6244</v>
      </c>
      <c r="J1547" s="11" t="s">
        <v>6245</v>
      </c>
      <c r="K1547" s="11" t="s">
        <v>6246</v>
      </c>
      <c r="L1547" s="14" t="s">
        <v>82</v>
      </c>
      <c r="M1547" s="11" t="s">
        <v>6247</v>
      </c>
      <c r="N1547" s="15">
        <v>4.2300000000000004</v>
      </c>
      <c r="O1547" s="15" t="str">
        <f>VLOOKUP(A1547,Result!A:D,2,FALSE)</f>
        <v>No</v>
      </c>
      <c r="P1547" s="15">
        <f>VLOOKUP(A1547,Result!A:D,4,FALSE)</f>
        <v>2.39</v>
      </c>
      <c r="Q1547" s="16">
        <f>VLOOKUP(A1547,Result!A:D,3,FALSE)</f>
        <v>0</v>
      </c>
      <c r="R1547" s="16">
        <f>VLOOKUP(A1547,Result!A:E,5,FALSE)</f>
        <v>0</v>
      </c>
      <c r="S1547" s="28">
        <f>P1547+Q1547+R1547</f>
        <v>2.39</v>
      </c>
      <c r="T1547" s="32">
        <f t="shared" si="99"/>
        <v>0</v>
      </c>
      <c r="U1547" s="32">
        <f t="shared" si="100"/>
        <v>1553.4999999999998</v>
      </c>
      <c r="V1547" s="33">
        <f t="shared" si="101"/>
        <v>292.5</v>
      </c>
      <c r="W1547" s="34">
        <f t="shared" si="98"/>
        <v>1845.9999999999998</v>
      </c>
      <c r="X1547" s="10"/>
      <c r="Y1547" s="10"/>
      <c r="Z1547" s="10"/>
      <c r="AA1547" s="10"/>
      <c r="AB1547" s="10"/>
      <c r="AC1547" s="10"/>
      <c r="AD1547" s="10"/>
      <c r="AE1547" s="10"/>
      <c r="AF1547" s="10"/>
      <c r="AG1547" s="10"/>
      <c r="AH1547" s="10"/>
      <c r="AI1547" s="10"/>
    </row>
    <row r="1548" spans="1:35" ht="15" customHeight="1" x14ac:dyDescent="0.25">
      <c r="A1548" s="6">
        <v>1904</v>
      </c>
      <c r="B1548" s="11" t="s">
        <v>75</v>
      </c>
      <c r="C1548" s="11" t="s">
        <v>5599</v>
      </c>
      <c r="D1548" s="11" t="s">
        <v>6248</v>
      </c>
      <c r="E1548" s="12">
        <v>18122</v>
      </c>
      <c r="F1548" s="13">
        <v>44056</v>
      </c>
      <c r="G1548" s="12">
        <v>43899</v>
      </c>
      <c r="H1548" s="11" t="s">
        <v>114</v>
      </c>
      <c r="I1548" s="14" t="s">
        <v>6249</v>
      </c>
      <c r="J1548" s="11" t="s">
        <v>80</v>
      </c>
      <c r="K1548" s="11" t="s">
        <v>6250</v>
      </c>
      <c r="L1548" s="14" t="s">
        <v>82</v>
      </c>
      <c r="M1548" s="11"/>
      <c r="N1548" s="15">
        <v>0.43</v>
      </c>
      <c r="O1548" s="15" t="str">
        <f>VLOOKUP(A1548,Result!A:D,2,FALSE)</f>
        <v>No</v>
      </c>
      <c r="P1548" s="15">
        <f>VLOOKUP(A1548,Result!A:D,4,FALSE)</f>
        <v>0.82600000000000007</v>
      </c>
      <c r="Q1548" s="16">
        <f>VLOOKUP(A1548,Result!A:D,3,FALSE)</f>
        <v>0</v>
      </c>
      <c r="R1548" s="16">
        <f>VLOOKUP(A1548,Result!A:E,5,FALSE)</f>
        <v>0</v>
      </c>
      <c r="S1548" s="28">
        <f>P1548+Q1548+R1548</f>
        <v>0.82600000000000007</v>
      </c>
      <c r="T1548" s="32">
        <f t="shared" si="99"/>
        <v>0</v>
      </c>
      <c r="U1548" s="32">
        <f t="shared" si="100"/>
        <v>536.9</v>
      </c>
      <c r="V1548" s="33">
        <f t="shared" si="101"/>
        <v>292.5</v>
      </c>
      <c r="W1548" s="34">
        <f t="shared" si="98"/>
        <v>829.4</v>
      </c>
      <c r="X1548" s="10"/>
      <c r="Y1548" s="10"/>
      <c r="Z1548" s="10"/>
      <c r="AA1548" s="10"/>
      <c r="AB1548" s="10"/>
      <c r="AC1548" s="10"/>
      <c r="AD1548" s="10"/>
      <c r="AE1548" s="10"/>
      <c r="AF1548" s="10"/>
      <c r="AG1548" s="10"/>
      <c r="AH1548" s="10"/>
      <c r="AI1548" s="10"/>
    </row>
    <row r="1549" spans="1:35" ht="15" customHeight="1" x14ac:dyDescent="0.25">
      <c r="A1549" s="6">
        <v>1905</v>
      </c>
      <c r="B1549" s="11" t="s">
        <v>75</v>
      </c>
      <c r="C1549" s="11" t="s">
        <v>5599</v>
      </c>
      <c r="D1549" s="11" t="s">
        <v>6251</v>
      </c>
      <c r="E1549" s="12">
        <v>13908</v>
      </c>
      <c r="F1549" s="13">
        <v>44029</v>
      </c>
      <c r="G1549" s="12">
        <v>43833</v>
      </c>
      <c r="H1549" s="11" t="s">
        <v>134</v>
      </c>
      <c r="I1549" s="14" t="s">
        <v>6252</v>
      </c>
      <c r="J1549" s="11" t="s">
        <v>6253</v>
      </c>
      <c r="K1549" s="11" t="s">
        <v>6254</v>
      </c>
      <c r="L1549" s="14" t="s">
        <v>6255</v>
      </c>
      <c r="M1549" s="11" t="s">
        <v>94</v>
      </c>
      <c r="N1549" s="15">
        <v>3.6</v>
      </c>
      <c r="O1549" s="15" t="str">
        <f>VLOOKUP(A1549,Result!A:D,2,FALSE)</f>
        <v>No</v>
      </c>
      <c r="P1549" s="15">
        <f>VLOOKUP(A1549,Result!A:D,4,FALSE)</f>
        <v>1.673</v>
      </c>
      <c r="Q1549" s="16">
        <f>VLOOKUP(A1549,Result!A:D,3,FALSE)</f>
        <v>0</v>
      </c>
      <c r="R1549" s="16">
        <f>VLOOKUP(A1549,Result!A:E,5,FALSE)</f>
        <v>0</v>
      </c>
      <c r="S1549" s="28">
        <f>P1549+Q1549+R1549</f>
        <v>1.673</v>
      </c>
      <c r="T1549" s="32">
        <f t="shared" si="99"/>
        <v>0</v>
      </c>
      <c r="U1549" s="32">
        <f t="shared" si="100"/>
        <v>1087.45</v>
      </c>
      <c r="V1549" s="33">
        <f t="shared" si="101"/>
        <v>292.5</v>
      </c>
      <c r="W1549" s="34">
        <f t="shared" si="98"/>
        <v>1379.95</v>
      </c>
      <c r="X1549" s="10"/>
      <c r="Y1549" s="10"/>
      <c r="Z1549" s="10"/>
      <c r="AA1549" s="10"/>
      <c r="AB1549" s="10"/>
      <c r="AC1549" s="10"/>
      <c r="AD1549" s="10"/>
      <c r="AE1549" s="10"/>
      <c r="AF1549" s="10"/>
      <c r="AG1549" s="10"/>
      <c r="AH1549" s="10"/>
      <c r="AI1549" s="10"/>
    </row>
    <row r="1550" spans="1:35" ht="15" customHeight="1" x14ac:dyDescent="0.25">
      <c r="A1550" s="6">
        <v>1906</v>
      </c>
      <c r="B1550" s="11" t="s">
        <v>75</v>
      </c>
      <c r="C1550" s="11" t="s">
        <v>5599</v>
      </c>
      <c r="D1550" s="11" t="s">
        <v>6256</v>
      </c>
      <c r="E1550" s="12">
        <v>13895</v>
      </c>
      <c r="F1550" s="17">
        <v>43941</v>
      </c>
      <c r="G1550" s="12">
        <v>43899</v>
      </c>
      <c r="H1550" s="11" t="s">
        <v>114</v>
      </c>
      <c r="I1550" s="14" t="s">
        <v>6257</v>
      </c>
      <c r="J1550" s="11" t="s">
        <v>6258</v>
      </c>
      <c r="K1550" s="11" t="s">
        <v>6259</v>
      </c>
      <c r="L1550" s="14" t="s">
        <v>82</v>
      </c>
      <c r="M1550" s="11" t="s">
        <v>6260</v>
      </c>
      <c r="N1550" s="15">
        <v>2.52</v>
      </c>
      <c r="O1550" s="15" t="str">
        <f>VLOOKUP(A1550,Result!A:D,2,FALSE)</f>
        <v>No</v>
      </c>
      <c r="P1550" s="15">
        <f>VLOOKUP(A1550,Result!A:D,4,FALSE)</f>
        <v>2.004</v>
      </c>
      <c r="Q1550" s="16">
        <f>VLOOKUP(A1550,Result!A:D,3,FALSE)</f>
        <v>0</v>
      </c>
      <c r="R1550" s="16">
        <f>VLOOKUP(A1550,Result!A:E,5,FALSE)</f>
        <v>0</v>
      </c>
      <c r="S1550" s="28">
        <f>P1550+Q1550+R1550</f>
        <v>2.004</v>
      </c>
      <c r="T1550" s="32">
        <f t="shared" si="99"/>
        <v>0</v>
      </c>
      <c r="U1550" s="32">
        <f t="shared" si="100"/>
        <v>1302.5999999999999</v>
      </c>
      <c r="V1550" s="33">
        <f t="shared" si="101"/>
        <v>292.5</v>
      </c>
      <c r="W1550" s="34">
        <f t="shared" si="98"/>
        <v>1595.1</v>
      </c>
      <c r="X1550" s="10"/>
      <c r="Y1550" s="10"/>
      <c r="Z1550" s="10"/>
      <c r="AA1550" s="10"/>
      <c r="AB1550" s="10"/>
      <c r="AC1550" s="10"/>
      <c r="AD1550" s="10"/>
      <c r="AE1550" s="10"/>
      <c r="AF1550" s="10"/>
      <c r="AG1550" s="10"/>
      <c r="AH1550" s="10"/>
      <c r="AI1550" s="10"/>
    </row>
    <row r="1551" spans="1:35" ht="15" customHeight="1" x14ac:dyDescent="0.25">
      <c r="A1551" s="6">
        <v>1907</v>
      </c>
      <c r="B1551" s="11" t="s">
        <v>75</v>
      </c>
      <c r="C1551" s="11" t="s">
        <v>5599</v>
      </c>
      <c r="D1551" s="11" t="s">
        <v>6261</v>
      </c>
      <c r="E1551" s="12">
        <v>17308</v>
      </c>
      <c r="F1551" s="17">
        <v>43962</v>
      </c>
      <c r="G1551" s="12">
        <v>43899</v>
      </c>
      <c r="H1551" s="11" t="s">
        <v>114</v>
      </c>
      <c r="I1551" s="14" t="s">
        <v>6262</v>
      </c>
      <c r="J1551" s="11" t="s">
        <v>6263</v>
      </c>
      <c r="K1551" s="11" t="s">
        <v>6250</v>
      </c>
      <c r="L1551" s="14" t="s">
        <v>82</v>
      </c>
      <c r="M1551" s="11"/>
      <c r="N1551" s="15">
        <v>2.37</v>
      </c>
      <c r="O1551" s="15" t="str">
        <f>VLOOKUP(A1551,Result!A:D,2,FALSE)</f>
        <v>No</v>
      </c>
      <c r="P1551" s="15">
        <f>VLOOKUP(A1551,Result!A:D,4,FALSE)</f>
        <v>3.1909999999999998</v>
      </c>
      <c r="Q1551" s="16">
        <f>VLOOKUP(A1551,Result!A:D,3,FALSE)</f>
        <v>0</v>
      </c>
      <c r="R1551" s="16">
        <f>VLOOKUP(A1551,Result!A:E,5,FALSE)</f>
        <v>0</v>
      </c>
      <c r="S1551" s="28">
        <f>P1551+Q1551+R1551</f>
        <v>3.1909999999999998</v>
      </c>
      <c r="T1551" s="32">
        <f t="shared" si="99"/>
        <v>0</v>
      </c>
      <c r="U1551" s="32">
        <f t="shared" si="100"/>
        <v>2074.1499999999996</v>
      </c>
      <c r="V1551" s="33">
        <f t="shared" si="101"/>
        <v>292.5</v>
      </c>
      <c r="W1551" s="34">
        <f t="shared" si="98"/>
        <v>2366.6499999999996</v>
      </c>
      <c r="X1551" s="10"/>
      <c r="Y1551" s="10"/>
      <c r="Z1551" s="10"/>
      <c r="AA1551" s="10"/>
      <c r="AB1551" s="10"/>
      <c r="AC1551" s="10"/>
      <c r="AD1551" s="10"/>
      <c r="AE1551" s="10"/>
      <c r="AF1551" s="10"/>
      <c r="AG1551" s="10"/>
      <c r="AH1551" s="10"/>
      <c r="AI1551" s="10"/>
    </row>
    <row r="1552" spans="1:35" ht="15" customHeight="1" x14ac:dyDescent="0.25">
      <c r="A1552" s="6">
        <v>1908</v>
      </c>
      <c r="B1552" s="11" t="s">
        <v>75</v>
      </c>
      <c r="C1552" s="11" t="s">
        <v>5599</v>
      </c>
      <c r="D1552" s="11" t="s">
        <v>6264</v>
      </c>
      <c r="E1552" s="12">
        <v>16914</v>
      </c>
      <c r="F1552" s="17">
        <v>43990</v>
      </c>
      <c r="G1552" s="12">
        <v>43899</v>
      </c>
      <c r="H1552" s="11" t="s">
        <v>114</v>
      </c>
      <c r="I1552" s="14" t="s">
        <v>6265</v>
      </c>
      <c r="J1552" s="11" t="s">
        <v>80</v>
      </c>
      <c r="K1552" s="11" t="s">
        <v>6266</v>
      </c>
      <c r="L1552" s="14" t="s">
        <v>6267</v>
      </c>
      <c r="M1552" s="11"/>
      <c r="N1552" s="15">
        <v>3.94</v>
      </c>
      <c r="O1552" s="15" t="str">
        <f>VLOOKUP(A1552,Result!A:D,2,FALSE)</f>
        <v>No</v>
      </c>
      <c r="P1552" s="15">
        <f>VLOOKUP(A1552,Result!A:D,4,FALSE)</f>
        <v>2.1160000000000001</v>
      </c>
      <c r="Q1552" s="16">
        <f>VLOOKUP(A1552,Result!A:D,3,FALSE)</f>
        <v>0.36799999999999999</v>
      </c>
      <c r="R1552" s="16">
        <f>VLOOKUP(A1552,Result!A:E,5,FALSE)</f>
        <v>0.84699999999999998</v>
      </c>
      <c r="S1552" s="28">
        <f>P1552+Q1552+R1552</f>
        <v>3.331</v>
      </c>
      <c r="T1552" s="32">
        <f t="shared" si="99"/>
        <v>789.74999999999989</v>
      </c>
      <c r="U1552" s="32">
        <f t="shared" si="100"/>
        <v>2165.1499999999996</v>
      </c>
      <c r="V1552" s="33">
        <f t="shared" si="101"/>
        <v>292.5</v>
      </c>
      <c r="W1552" s="34">
        <f t="shared" ref="W1552:W1615" si="102">SUM(U1552+V1552)</f>
        <v>2457.6499999999996</v>
      </c>
      <c r="X1552" s="10"/>
      <c r="Y1552" s="10"/>
      <c r="Z1552" s="10"/>
      <c r="AA1552" s="10"/>
      <c r="AB1552" s="10"/>
      <c r="AC1552" s="10"/>
      <c r="AD1552" s="10"/>
      <c r="AE1552" s="10"/>
      <c r="AF1552" s="10"/>
      <c r="AG1552" s="10"/>
      <c r="AH1552" s="10"/>
      <c r="AI1552" s="10"/>
    </row>
    <row r="1553" spans="1:35" ht="15" customHeight="1" x14ac:dyDescent="0.25">
      <c r="A1553" s="6">
        <v>1909</v>
      </c>
      <c r="B1553" s="11" t="s">
        <v>75</v>
      </c>
      <c r="C1553" s="11" t="s">
        <v>5599</v>
      </c>
      <c r="D1553" s="11" t="s">
        <v>6268</v>
      </c>
      <c r="E1553" s="12">
        <v>19262</v>
      </c>
      <c r="F1553" s="17">
        <v>43937</v>
      </c>
      <c r="G1553" s="12">
        <v>43892</v>
      </c>
      <c r="H1553" s="11" t="s">
        <v>114</v>
      </c>
      <c r="I1553" s="14" t="s">
        <v>6269</v>
      </c>
      <c r="J1553" s="11" t="s">
        <v>80</v>
      </c>
      <c r="K1553" s="11" t="s">
        <v>6270</v>
      </c>
      <c r="L1553" s="14" t="s">
        <v>6271</v>
      </c>
      <c r="M1553" s="11" t="s">
        <v>6272</v>
      </c>
      <c r="N1553" s="15">
        <v>3.47</v>
      </c>
      <c r="O1553" s="15" t="str">
        <f>VLOOKUP(A1553,Result!A:D,2,FALSE)</f>
        <v>No</v>
      </c>
      <c r="P1553" s="15">
        <f>VLOOKUP(A1553,Result!A:D,4,FALSE)</f>
        <v>2.593</v>
      </c>
      <c r="Q1553" s="16">
        <f>VLOOKUP(A1553,Result!A:D,3,FALSE)</f>
        <v>0.31</v>
      </c>
      <c r="R1553" s="16">
        <f>VLOOKUP(A1553,Result!A:E,5,FALSE)</f>
        <v>0.46500000000000002</v>
      </c>
      <c r="S1553" s="28">
        <f>P1553+Q1553+R1553</f>
        <v>3.3679999999999999</v>
      </c>
      <c r="T1553" s="32">
        <f t="shared" si="99"/>
        <v>503.75</v>
      </c>
      <c r="U1553" s="32">
        <f t="shared" si="100"/>
        <v>2189.1999999999998</v>
      </c>
      <c r="V1553" s="33">
        <f t="shared" si="101"/>
        <v>292.5</v>
      </c>
      <c r="W1553" s="34">
        <f t="shared" si="102"/>
        <v>2481.6999999999998</v>
      </c>
      <c r="X1553" s="10"/>
      <c r="Y1553" s="10"/>
      <c r="Z1553" s="10"/>
      <c r="AA1553" s="10"/>
      <c r="AB1553" s="10"/>
      <c r="AC1553" s="10"/>
      <c r="AD1553" s="10"/>
      <c r="AE1553" s="10"/>
      <c r="AF1553" s="10"/>
      <c r="AG1553" s="10"/>
      <c r="AH1553" s="10"/>
      <c r="AI1553" s="10"/>
    </row>
    <row r="1554" spans="1:35" ht="15" customHeight="1" x14ac:dyDescent="0.25">
      <c r="A1554" s="6">
        <v>1910</v>
      </c>
      <c r="B1554" s="11" t="s">
        <v>75</v>
      </c>
      <c r="C1554" s="11" t="s">
        <v>5599</v>
      </c>
      <c r="D1554" s="11" t="s">
        <v>6273</v>
      </c>
      <c r="E1554" s="12">
        <v>19412</v>
      </c>
      <c r="F1554" s="17">
        <v>43978</v>
      </c>
      <c r="G1554" s="12">
        <v>43899</v>
      </c>
      <c r="H1554" s="11" t="s">
        <v>114</v>
      </c>
      <c r="I1554" s="14" t="s">
        <v>6274</v>
      </c>
      <c r="J1554" s="11" t="s">
        <v>6275</v>
      </c>
      <c r="K1554" s="11" t="s">
        <v>6276</v>
      </c>
      <c r="L1554" s="14" t="s">
        <v>82</v>
      </c>
      <c r="M1554" s="11"/>
      <c r="N1554" s="15">
        <v>1.83</v>
      </c>
      <c r="O1554" s="15" t="str">
        <f>VLOOKUP(A1554,Result!A:D,2,FALSE)</f>
        <v>No</v>
      </c>
      <c r="P1554" s="15">
        <f>VLOOKUP(A1554,Result!A:D,4,FALSE)</f>
        <v>0.82899999999999996</v>
      </c>
      <c r="Q1554" s="16">
        <f>VLOOKUP(A1554,Result!A:D,3,FALSE)</f>
        <v>0</v>
      </c>
      <c r="R1554" s="16">
        <f>VLOOKUP(A1554,Result!A:E,5,FALSE)</f>
        <v>0</v>
      </c>
      <c r="S1554" s="28">
        <f>P1554+Q1554+R1554</f>
        <v>0.82899999999999996</v>
      </c>
      <c r="T1554" s="32">
        <f t="shared" si="99"/>
        <v>0</v>
      </c>
      <c r="U1554" s="32">
        <f t="shared" si="100"/>
        <v>538.84999999999991</v>
      </c>
      <c r="V1554" s="33">
        <f t="shared" si="101"/>
        <v>292.5</v>
      </c>
      <c r="W1554" s="34">
        <f t="shared" si="102"/>
        <v>831.34999999999991</v>
      </c>
      <c r="X1554" s="10"/>
      <c r="Y1554" s="10"/>
      <c r="Z1554" s="10"/>
      <c r="AA1554" s="10"/>
      <c r="AB1554" s="10"/>
      <c r="AC1554" s="10"/>
      <c r="AD1554" s="10"/>
      <c r="AE1554" s="10"/>
      <c r="AF1554" s="10"/>
      <c r="AG1554" s="10"/>
      <c r="AH1554" s="10"/>
      <c r="AI1554" s="10"/>
    </row>
    <row r="1555" spans="1:35" ht="15" customHeight="1" x14ac:dyDescent="0.25">
      <c r="A1555" s="6">
        <v>1911</v>
      </c>
      <c r="B1555" s="11" t="s">
        <v>75</v>
      </c>
      <c r="C1555" s="11" t="s">
        <v>5599</v>
      </c>
      <c r="D1555" s="11" t="s">
        <v>6277</v>
      </c>
      <c r="E1555" s="12">
        <v>19367</v>
      </c>
      <c r="F1555" s="17">
        <v>44015</v>
      </c>
      <c r="G1555" s="12">
        <v>43899</v>
      </c>
      <c r="H1555" s="11" t="s">
        <v>114</v>
      </c>
      <c r="I1555" s="14" t="s">
        <v>6278</v>
      </c>
      <c r="J1555" s="11" t="s">
        <v>80</v>
      </c>
      <c r="K1555" s="11" t="s">
        <v>6279</v>
      </c>
      <c r="L1555" s="14" t="s">
        <v>6280</v>
      </c>
      <c r="M1555" s="11"/>
      <c r="N1555" s="15">
        <v>1.74</v>
      </c>
      <c r="O1555" s="15" t="str">
        <f>VLOOKUP(A1555,Result!A:D,2,FALSE)</f>
        <v>No</v>
      </c>
      <c r="P1555" s="15">
        <f>VLOOKUP(A1555,Result!A:D,4,FALSE)</f>
        <v>1.212</v>
      </c>
      <c r="Q1555" s="16">
        <f>VLOOKUP(A1555,Result!A:D,3,FALSE)</f>
        <v>0.30499999999999999</v>
      </c>
      <c r="R1555" s="16">
        <f>VLOOKUP(A1555,Result!A:E,5,FALSE)</f>
        <v>0</v>
      </c>
      <c r="S1555" s="28">
        <f>P1555+Q1555+R1555</f>
        <v>1.5169999999999999</v>
      </c>
      <c r="T1555" s="32">
        <f t="shared" si="99"/>
        <v>198.24999999999997</v>
      </c>
      <c r="U1555" s="32">
        <f t="shared" si="100"/>
        <v>986.04999999999984</v>
      </c>
      <c r="V1555" s="33">
        <f t="shared" si="101"/>
        <v>292.5</v>
      </c>
      <c r="W1555" s="34">
        <f t="shared" si="102"/>
        <v>1278.5499999999997</v>
      </c>
      <c r="X1555" s="10"/>
      <c r="Y1555" s="10"/>
      <c r="Z1555" s="10"/>
      <c r="AA1555" s="10"/>
      <c r="AB1555" s="10"/>
      <c r="AC1555" s="10"/>
      <c r="AD1555" s="10"/>
      <c r="AE1555" s="10"/>
      <c r="AF1555" s="10"/>
      <c r="AG1555" s="10"/>
      <c r="AH1555" s="10"/>
      <c r="AI1555" s="10"/>
    </row>
    <row r="1556" spans="1:35" ht="15" customHeight="1" x14ac:dyDescent="0.25">
      <c r="A1556" s="6">
        <v>1912</v>
      </c>
      <c r="B1556" s="11" t="s">
        <v>75</v>
      </c>
      <c r="C1556" s="11" t="s">
        <v>5599</v>
      </c>
      <c r="D1556" s="11" t="s">
        <v>6281</v>
      </c>
      <c r="E1556" s="12">
        <v>20906</v>
      </c>
      <c r="F1556" s="17">
        <v>43973</v>
      </c>
      <c r="G1556" s="12">
        <v>43844</v>
      </c>
      <c r="H1556" s="11" t="s">
        <v>134</v>
      </c>
      <c r="I1556" s="14" t="s">
        <v>6282</v>
      </c>
      <c r="J1556" s="11" t="s">
        <v>80</v>
      </c>
      <c r="K1556" s="11" t="s">
        <v>82</v>
      </c>
      <c r="L1556" s="14" t="s">
        <v>82</v>
      </c>
      <c r="M1556" s="11" t="s">
        <v>6283</v>
      </c>
      <c r="N1556" s="15">
        <v>7.04</v>
      </c>
      <c r="O1556" s="15" t="str">
        <f>VLOOKUP(A1556,Result!A:D,2,FALSE)</f>
        <v>No</v>
      </c>
      <c r="P1556" s="15">
        <f>VLOOKUP(A1556,Result!A:D,4,FALSE)</f>
        <v>3.6269999999999998</v>
      </c>
      <c r="Q1556" s="16">
        <f>VLOOKUP(A1556,Result!A:D,3,FALSE)</f>
        <v>0</v>
      </c>
      <c r="R1556" s="16">
        <f>VLOOKUP(A1556,Result!A:E,5,FALSE)</f>
        <v>0.84699999999999998</v>
      </c>
      <c r="S1556" s="28">
        <f>P1556+Q1556+R1556</f>
        <v>4.4740000000000002</v>
      </c>
      <c r="T1556" s="32">
        <f t="shared" si="99"/>
        <v>550.54999999999995</v>
      </c>
      <c r="U1556" s="32">
        <f t="shared" si="100"/>
        <v>2908.1</v>
      </c>
      <c r="V1556" s="33">
        <f t="shared" si="101"/>
        <v>292.5</v>
      </c>
      <c r="W1556" s="34">
        <f t="shared" si="102"/>
        <v>3200.6</v>
      </c>
      <c r="X1556" s="10"/>
      <c r="Y1556" s="10"/>
      <c r="Z1556" s="10"/>
      <c r="AA1556" s="10"/>
      <c r="AB1556" s="10"/>
      <c r="AC1556" s="10"/>
      <c r="AD1556" s="10"/>
      <c r="AE1556" s="10"/>
      <c r="AF1556" s="10"/>
      <c r="AG1556" s="10"/>
      <c r="AH1556" s="10"/>
      <c r="AI1556" s="10"/>
    </row>
    <row r="1557" spans="1:35" ht="15" customHeight="1" x14ac:dyDescent="0.25">
      <c r="A1557" s="6">
        <v>1913</v>
      </c>
      <c r="B1557" s="11" t="s">
        <v>75</v>
      </c>
      <c r="C1557" s="11" t="s">
        <v>5599</v>
      </c>
      <c r="D1557" s="11" t="s">
        <v>6284</v>
      </c>
      <c r="E1557" s="12">
        <v>14261</v>
      </c>
      <c r="F1557" s="13">
        <v>43936</v>
      </c>
      <c r="G1557" s="12">
        <v>43893</v>
      </c>
      <c r="H1557" s="11" t="s">
        <v>114</v>
      </c>
      <c r="I1557" s="14" t="s">
        <v>6285</v>
      </c>
      <c r="J1557" s="11" t="s">
        <v>80</v>
      </c>
      <c r="K1557" s="11" t="s">
        <v>82</v>
      </c>
      <c r="L1557" s="14" t="s">
        <v>6286</v>
      </c>
      <c r="M1557" s="11" t="s">
        <v>6287</v>
      </c>
      <c r="N1557" s="15">
        <v>4.29</v>
      </c>
      <c r="O1557" s="15" t="str">
        <f>VLOOKUP(A1557,Result!A:D,2,FALSE)</f>
        <v>No</v>
      </c>
      <c r="P1557" s="15">
        <f>VLOOKUP(A1557,Result!A:D,4,FALSE)</f>
        <v>3.4950000000000001</v>
      </c>
      <c r="Q1557" s="16">
        <f>VLOOKUP(A1557,Result!A:D,3,FALSE)</f>
        <v>0.42599999999999999</v>
      </c>
      <c r="R1557" s="16">
        <f>VLOOKUP(A1557,Result!A:E,5,FALSE)</f>
        <v>0.313</v>
      </c>
      <c r="S1557" s="28">
        <f>P1557+Q1557+R1557</f>
        <v>4.234</v>
      </c>
      <c r="T1557" s="32">
        <f t="shared" si="99"/>
        <v>480.34999999999997</v>
      </c>
      <c r="U1557" s="32">
        <f t="shared" si="100"/>
        <v>2752.0999999999995</v>
      </c>
      <c r="V1557" s="33">
        <f t="shared" si="101"/>
        <v>292.5</v>
      </c>
      <c r="W1557" s="34">
        <f t="shared" si="102"/>
        <v>3044.5999999999995</v>
      </c>
      <c r="X1557" s="10"/>
      <c r="Y1557" s="10"/>
      <c r="Z1557" s="10"/>
      <c r="AA1557" s="10"/>
      <c r="AB1557" s="10"/>
      <c r="AC1557" s="10"/>
      <c r="AD1557" s="10"/>
      <c r="AE1557" s="10"/>
      <c r="AF1557" s="10"/>
      <c r="AG1557" s="10"/>
      <c r="AH1557" s="10"/>
      <c r="AI1557" s="10"/>
    </row>
    <row r="1558" spans="1:35" ht="15" customHeight="1" x14ac:dyDescent="0.25">
      <c r="A1558" s="6">
        <v>1914</v>
      </c>
      <c r="B1558" s="11" t="s">
        <v>75</v>
      </c>
      <c r="C1558" s="11" t="s">
        <v>5599</v>
      </c>
      <c r="D1558" s="11" t="s">
        <v>6288</v>
      </c>
      <c r="E1558" s="12">
        <v>19499</v>
      </c>
      <c r="F1558" s="17">
        <v>44020</v>
      </c>
      <c r="G1558" s="12">
        <v>43893</v>
      </c>
      <c r="H1558" s="11" t="s">
        <v>114</v>
      </c>
      <c r="I1558" s="14" t="s">
        <v>6289</v>
      </c>
      <c r="J1558" s="11" t="s">
        <v>6290</v>
      </c>
      <c r="K1558" s="11" t="s">
        <v>6291</v>
      </c>
      <c r="L1558" s="14" t="s">
        <v>82</v>
      </c>
      <c r="M1558" s="11" t="s">
        <v>6292</v>
      </c>
      <c r="N1558" s="15">
        <v>1.76</v>
      </c>
      <c r="O1558" s="15" t="str">
        <f>VLOOKUP(A1558,Result!A:D,2,FALSE)</f>
        <v>No</v>
      </c>
      <c r="P1558" s="15">
        <f>VLOOKUP(A1558,Result!A:D,4,FALSE)</f>
        <v>1.5169999999999999</v>
      </c>
      <c r="Q1558" s="16">
        <f>VLOOKUP(A1558,Result!A:D,3,FALSE)</f>
        <v>0</v>
      </c>
      <c r="R1558" s="16">
        <f>VLOOKUP(A1558,Result!A:E,5,FALSE)</f>
        <v>0</v>
      </c>
      <c r="S1558" s="28">
        <f>P1558+Q1558+R1558</f>
        <v>1.5169999999999999</v>
      </c>
      <c r="T1558" s="32">
        <f t="shared" ref="T1558:T1621" si="103">SUM((Q1558+R1558)*65/0.1)</f>
        <v>0</v>
      </c>
      <c r="U1558" s="32">
        <f t="shared" ref="U1558:U1621" si="104">SUM(S1558*65/0.1)</f>
        <v>986.04999999999984</v>
      </c>
      <c r="V1558" s="33">
        <f t="shared" ref="V1558:V1621" si="105">SUM(0.45*65/0.1)</f>
        <v>292.5</v>
      </c>
      <c r="W1558" s="34">
        <f t="shared" si="102"/>
        <v>1278.5499999999997</v>
      </c>
      <c r="X1558" s="10"/>
      <c r="Y1558" s="10"/>
      <c r="Z1558" s="10"/>
      <c r="AA1558" s="10"/>
      <c r="AB1558" s="10"/>
      <c r="AC1558" s="10"/>
      <c r="AD1558" s="10"/>
      <c r="AE1558" s="10"/>
      <c r="AF1558" s="10"/>
      <c r="AG1558" s="10"/>
      <c r="AH1558" s="10"/>
      <c r="AI1558" s="10"/>
    </row>
    <row r="1559" spans="1:35" ht="15" customHeight="1" x14ac:dyDescent="0.25">
      <c r="A1559" s="6">
        <v>1915</v>
      </c>
      <c r="B1559" s="11" t="s">
        <v>75</v>
      </c>
      <c r="C1559" s="11" t="s">
        <v>5599</v>
      </c>
      <c r="D1559" s="11" t="s">
        <v>6293</v>
      </c>
      <c r="E1559" s="12">
        <v>19999</v>
      </c>
      <c r="F1559" s="13">
        <v>43944</v>
      </c>
      <c r="G1559" s="12">
        <v>43844</v>
      </c>
      <c r="H1559" s="11" t="s">
        <v>134</v>
      </c>
      <c r="I1559" s="14" t="s">
        <v>6294</v>
      </c>
      <c r="J1559" s="11" t="s">
        <v>80</v>
      </c>
      <c r="K1559" s="11" t="s">
        <v>6295</v>
      </c>
      <c r="L1559" s="14" t="s">
        <v>6296</v>
      </c>
      <c r="M1559" s="11" t="s">
        <v>6297</v>
      </c>
      <c r="N1559" s="15">
        <v>0.86</v>
      </c>
      <c r="O1559" s="15" t="str">
        <f>VLOOKUP(A1559,Result!A:D,2,FALSE)</f>
        <v>No</v>
      </c>
      <c r="P1559" s="15">
        <f>VLOOKUP(A1559,Result!A:D,4,FALSE)</f>
        <v>2.8929999999999998</v>
      </c>
      <c r="Q1559" s="16">
        <f>VLOOKUP(A1559,Result!A:D,3,FALSE)</f>
        <v>0.36799999999999999</v>
      </c>
      <c r="R1559" s="16">
        <f>VLOOKUP(A1559,Result!A:E,5,FALSE)</f>
        <v>0</v>
      </c>
      <c r="S1559" s="28">
        <f>P1559+Q1559+R1559</f>
        <v>3.2609999999999997</v>
      </c>
      <c r="T1559" s="32">
        <f t="shared" si="103"/>
        <v>239.19999999999996</v>
      </c>
      <c r="U1559" s="32">
        <f t="shared" si="104"/>
        <v>2119.6499999999996</v>
      </c>
      <c r="V1559" s="33">
        <f t="shared" si="105"/>
        <v>292.5</v>
      </c>
      <c r="W1559" s="34">
        <f t="shared" si="102"/>
        <v>2412.1499999999996</v>
      </c>
      <c r="X1559" s="10"/>
      <c r="Y1559" s="10"/>
      <c r="Z1559" s="10"/>
      <c r="AA1559" s="10"/>
      <c r="AB1559" s="10"/>
      <c r="AC1559" s="10"/>
      <c r="AD1559" s="10"/>
      <c r="AE1559" s="10"/>
      <c r="AF1559" s="10"/>
      <c r="AG1559" s="10"/>
      <c r="AH1559" s="10"/>
      <c r="AI1559" s="10"/>
    </row>
    <row r="1560" spans="1:35" ht="15" customHeight="1" x14ac:dyDescent="0.25">
      <c r="A1560" s="6">
        <v>1916</v>
      </c>
      <c r="B1560" s="11" t="s">
        <v>75</v>
      </c>
      <c r="C1560" s="11" t="s">
        <v>5599</v>
      </c>
      <c r="D1560" s="11" t="s">
        <v>6298</v>
      </c>
      <c r="E1560" s="12">
        <v>23455</v>
      </c>
      <c r="F1560" s="17">
        <v>43952</v>
      </c>
      <c r="G1560" s="12">
        <v>43888</v>
      </c>
      <c r="H1560" s="11" t="s">
        <v>114</v>
      </c>
      <c r="I1560" s="14" t="s">
        <v>6299</v>
      </c>
      <c r="J1560" s="11" t="s">
        <v>80</v>
      </c>
      <c r="K1560" s="11" t="s">
        <v>82</v>
      </c>
      <c r="L1560" s="14" t="s">
        <v>82</v>
      </c>
      <c r="M1560" s="11" t="s">
        <v>2632</v>
      </c>
      <c r="N1560" s="15">
        <v>2.9</v>
      </c>
      <c r="O1560" s="15" t="str">
        <f>VLOOKUP(A1560,Result!A:D,2,FALSE)</f>
        <v>No</v>
      </c>
      <c r="P1560" s="15">
        <f>VLOOKUP(A1560,Result!A:D,4,FALSE)</f>
        <v>1.671</v>
      </c>
      <c r="Q1560" s="16">
        <f>VLOOKUP(A1560,Result!A:D,3,FALSE)</f>
        <v>0</v>
      </c>
      <c r="R1560" s="16">
        <f>VLOOKUP(A1560,Result!A:E,5,FALSE)</f>
        <v>0</v>
      </c>
      <c r="S1560" s="28">
        <f>P1560+Q1560+R1560</f>
        <v>1.671</v>
      </c>
      <c r="T1560" s="32">
        <f t="shared" si="103"/>
        <v>0</v>
      </c>
      <c r="U1560" s="32">
        <f t="shared" si="104"/>
        <v>1086.1500000000001</v>
      </c>
      <c r="V1560" s="33">
        <f t="shared" si="105"/>
        <v>292.5</v>
      </c>
      <c r="W1560" s="34">
        <f t="shared" si="102"/>
        <v>1378.65</v>
      </c>
      <c r="X1560" s="10"/>
      <c r="Y1560" s="10"/>
      <c r="Z1560" s="10"/>
      <c r="AA1560" s="10"/>
      <c r="AB1560" s="10"/>
      <c r="AC1560" s="10"/>
      <c r="AD1560" s="10"/>
      <c r="AE1560" s="10"/>
      <c r="AF1560" s="10"/>
      <c r="AG1560" s="10"/>
      <c r="AH1560" s="10"/>
      <c r="AI1560" s="10"/>
    </row>
    <row r="1561" spans="1:35" ht="15" customHeight="1" x14ac:dyDescent="0.25">
      <c r="A1561" s="6">
        <v>1917</v>
      </c>
      <c r="B1561" s="11" t="s">
        <v>75</v>
      </c>
      <c r="C1561" s="11" t="s">
        <v>5599</v>
      </c>
      <c r="D1561" s="11" t="s">
        <v>6300</v>
      </c>
      <c r="E1561" s="12">
        <v>17076</v>
      </c>
      <c r="F1561" s="17">
        <v>43942</v>
      </c>
      <c r="G1561" s="12">
        <v>43901</v>
      </c>
      <c r="H1561" s="11" t="s">
        <v>114</v>
      </c>
      <c r="I1561" s="14" t="s">
        <v>115</v>
      </c>
      <c r="J1561" s="11"/>
      <c r="K1561" s="11"/>
      <c r="L1561" s="14"/>
      <c r="M1561" s="11"/>
      <c r="N1561" s="15" t="s">
        <v>85</v>
      </c>
      <c r="O1561" s="15" t="str">
        <f>VLOOKUP(A1561,Result!A:D,2,FALSE)</f>
        <v>No</v>
      </c>
      <c r="P1561" s="15">
        <f>VLOOKUP(A1561,Result!A:D,4,FALSE)</f>
        <v>0</v>
      </c>
      <c r="Q1561" s="16">
        <f>VLOOKUP(A1561,Result!A:D,3,FALSE)</f>
        <v>0</v>
      </c>
      <c r="R1561" s="16">
        <f>VLOOKUP(A1561,Result!A:E,5,FALSE)</f>
        <v>0</v>
      </c>
      <c r="S1561" s="28">
        <f>P1561+Q1561+R1561</f>
        <v>0</v>
      </c>
      <c r="T1561" s="32">
        <f t="shared" si="103"/>
        <v>0</v>
      </c>
      <c r="U1561" s="32">
        <f t="shared" si="104"/>
        <v>0</v>
      </c>
      <c r="V1561" s="33">
        <f t="shared" si="105"/>
        <v>292.5</v>
      </c>
      <c r="W1561" s="34">
        <f t="shared" si="102"/>
        <v>292.5</v>
      </c>
      <c r="X1561" s="10"/>
      <c r="Y1561" s="10"/>
      <c r="Z1561" s="10"/>
      <c r="AA1561" s="10"/>
      <c r="AB1561" s="10"/>
      <c r="AC1561" s="10"/>
      <c r="AD1561" s="10"/>
      <c r="AE1561" s="10"/>
      <c r="AF1561" s="10"/>
      <c r="AG1561" s="10"/>
      <c r="AH1561" s="10"/>
      <c r="AI1561" s="10"/>
    </row>
    <row r="1562" spans="1:35" ht="15" customHeight="1" x14ac:dyDescent="0.25">
      <c r="A1562" s="6">
        <v>1918</v>
      </c>
      <c r="B1562" s="11" t="s">
        <v>75</v>
      </c>
      <c r="C1562" s="11" t="s">
        <v>5599</v>
      </c>
      <c r="D1562" s="11" t="s">
        <v>6301</v>
      </c>
      <c r="E1562" s="12">
        <v>18668</v>
      </c>
      <c r="F1562" s="17">
        <v>44092</v>
      </c>
      <c r="G1562" s="12">
        <v>43899</v>
      </c>
      <c r="H1562" s="11" t="s">
        <v>114</v>
      </c>
      <c r="I1562" s="14" t="s">
        <v>6302</v>
      </c>
      <c r="J1562" s="11" t="s">
        <v>6303</v>
      </c>
      <c r="K1562" s="11" t="s">
        <v>6304</v>
      </c>
      <c r="L1562" s="14" t="s">
        <v>82</v>
      </c>
      <c r="M1562" s="11" t="s">
        <v>6305</v>
      </c>
      <c r="N1562" s="15">
        <v>1.5</v>
      </c>
      <c r="O1562" s="15" t="str">
        <f>VLOOKUP(A1562,Result!A:D,2,FALSE)</f>
        <v>No</v>
      </c>
      <c r="P1562" s="15">
        <f>VLOOKUP(A1562,Result!A:D,4,FALSE)</f>
        <v>1.026</v>
      </c>
      <c r="Q1562" s="16">
        <f>VLOOKUP(A1562,Result!A:D,3,FALSE)</f>
        <v>0</v>
      </c>
      <c r="R1562" s="16">
        <f>VLOOKUP(A1562,Result!A:E,5,FALSE)</f>
        <v>0</v>
      </c>
      <c r="S1562" s="28">
        <f>P1562+Q1562+R1562</f>
        <v>1.026</v>
      </c>
      <c r="T1562" s="32">
        <f t="shared" si="103"/>
        <v>0</v>
      </c>
      <c r="U1562" s="32">
        <f t="shared" si="104"/>
        <v>666.9</v>
      </c>
      <c r="V1562" s="33">
        <f t="shared" si="105"/>
        <v>292.5</v>
      </c>
      <c r="W1562" s="34">
        <f t="shared" si="102"/>
        <v>959.4</v>
      </c>
      <c r="X1562" s="10"/>
      <c r="Y1562" s="10"/>
      <c r="Z1562" s="10"/>
      <c r="AA1562" s="10"/>
      <c r="AB1562" s="10"/>
      <c r="AC1562" s="10"/>
      <c r="AD1562" s="10"/>
      <c r="AE1562" s="10"/>
      <c r="AF1562" s="10"/>
      <c r="AG1562" s="10"/>
      <c r="AH1562" s="10"/>
      <c r="AI1562" s="10"/>
    </row>
    <row r="1563" spans="1:35" ht="15" customHeight="1" x14ac:dyDescent="0.25">
      <c r="A1563" s="6">
        <v>1919</v>
      </c>
      <c r="B1563" s="11" t="s">
        <v>75</v>
      </c>
      <c r="C1563" s="11" t="s">
        <v>5599</v>
      </c>
      <c r="D1563" s="11" t="s">
        <v>6306</v>
      </c>
      <c r="E1563" s="12">
        <v>14295</v>
      </c>
      <c r="F1563" s="17">
        <v>44033</v>
      </c>
      <c r="G1563" s="12">
        <v>43928</v>
      </c>
      <c r="H1563" s="11" t="s">
        <v>134</v>
      </c>
      <c r="I1563" s="14" t="s">
        <v>6307</v>
      </c>
      <c r="J1563" s="11" t="s">
        <v>80</v>
      </c>
      <c r="K1563" s="11" t="s">
        <v>6308</v>
      </c>
      <c r="L1563" s="14" t="s">
        <v>6309</v>
      </c>
      <c r="M1563" s="11" t="s">
        <v>6310</v>
      </c>
      <c r="N1563" s="15">
        <v>1.85</v>
      </c>
      <c r="O1563" s="15" t="str">
        <f>VLOOKUP(A1563,Result!A:D,2,FALSE)</f>
        <v>No</v>
      </c>
      <c r="P1563" s="15">
        <f>VLOOKUP(A1563,Result!A:D,4,FALSE)</f>
        <v>0.96499999999999997</v>
      </c>
      <c r="Q1563" s="16">
        <f>VLOOKUP(A1563,Result!A:D,3,FALSE)</f>
        <v>0.106</v>
      </c>
      <c r="R1563" s="16">
        <f>VLOOKUP(A1563,Result!A:E,5,FALSE)</f>
        <v>0</v>
      </c>
      <c r="S1563" s="28">
        <f>P1563+Q1563+R1563</f>
        <v>1.071</v>
      </c>
      <c r="T1563" s="32">
        <f t="shared" si="103"/>
        <v>68.899999999999991</v>
      </c>
      <c r="U1563" s="32">
        <f t="shared" si="104"/>
        <v>696.14999999999986</v>
      </c>
      <c r="V1563" s="33">
        <f t="shared" si="105"/>
        <v>292.5</v>
      </c>
      <c r="W1563" s="34">
        <f t="shared" si="102"/>
        <v>988.64999999999986</v>
      </c>
      <c r="X1563" s="10"/>
      <c r="Y1563" s="10"/>
      <c r="Z1563" s="10"/>
      <c r="AA1563" s="10"/>
      <c r="AB1563" s="10"/>
      <c r="AC1563" s="10"/>
      <c r="AD1563" s="10"/>
      <c r="AE1563" s="10"/>
      <c r="AF1563" s="10"/>
      <c r="AG1563" s="10"/>
      <c r="AH1563" s="10"/>
      <c r="AI1563" s="10"/>
    </row>
    <row r="1564" spans="1:35" ht="15" customHeight="1" x14ac:dyDescent="0.25">
      <c r="A1564" s="6">
        <v>1920</v>
      </c>
      <c r="B1564" s="11" t="s">
        <v>75</v>
      </c>
      <c r="C1564" s="11" t="s">
        <v>5599</v>
      </c>
      <c r="D1564" s="11" t="s">
        <v>6311</v>
      </c>
      <c r="E1564" s="12">
        <v>19017</v>
      </c>
      <c r="F1564" s="17">
        <v>43956</v>
      </c>
      <c r="G1564" s="12">
        <v>43871</v>
      </c>
      <c r="H1564" s="11" t="s">
        <v>134</v>
      </c>
      <c r="I1564" s="14" t="s">
        <v>6312</v>
      </c>
      <c r="J1564" s="11" t="s">
        <v>80</v>
      </c>
      <c r="K1564" s="11" t="s">
        <v>6313</v>
      </c>
      <c r="L1564" s="14" t="s">
        <v>82</v>
      </c>
      <c r="M1564" s="11" t="s">
        <v>6314</v>
      </c>
      <c r="N1564" s="15">
        <v>1.89</v>
      </c>
      <c r="O1564" s="15" t="str">
        <f>VLOOKUP(A1564,Result!A:D,2,FALSE)</f>
        <v>No</v>
      </c>
      <c r="P1564" s="15">
        <f>VLOOKUP(A1564,Result!A:D,4,FALSE)</f>
        <v>1.212</v>
      </c>
      <c r="Q1564" s="16">
        <f>VLOOKUP(A1564,Result!A:D,3,FALSE)</f>
        <v>0</v>
      </c>
      <c r="R1564" s="16">
        <f>VLOOKUP(A1564,Result!A:E,5,FALSE)</f>
        <v>0</v>
      </c>
      <c r="S1564" s="28">
        <f>P1564+Q1564+R1564</f>
        <v>1.212</v>
      </c>
      <c r="T1564" s="32">
        <f t="shared" si="103"/>
        <v>0</v>
      </c>
      <c r="U1564" s="32">
        <f t="shared" si="104"/>
        <v>787.8</v>
      </c>
      <c r="V1564" s="33">
        <f t="shared" si="105"/>
        <v>292.5</v>
      </c>
      <c r="W1564" s="34">
        <f t="shared" si="102"/>
        <v>1080.3</v>
      </c>
      <c r="X1564" s="10"/>
      <c r="Y1564" s="10"/>
      <c r="Z1564" s="10"/>
      <c r="AA1564" s="10"/>
      <c r="AB1564" s="10"/>
      <c r="AC1564" s="10"/>
      <c r="AD1564" s="10"/>
      <c r="AE1564" s="10"/>
      <c r="AF1564" s="10"/>
      <c r="AG1564" s="10"/>
      <c r="AH1564" s="10"/>
      <c r="AI1564" s="10"/>
    </row>
    <row r="1565" spans="1:35" ht="15" customHeight="1" x14ac:dyDescent="0.25">
      <c r="A1565" s="6">
        <v>1921</v>
      </c>
      <c r="B1565" s="11" t="s">
        <v>75</v>
      </c>
      <c r="C1565" s="11" t="s">
        <v>5599</v>
      </c>
      <c r="D1565" s="11" t="s">
        <v>6315</v>
      </c>
      <c r="E1565" s="12">
        <v>22483</v>
      </c>
      <c r="F1565" s="17">
        <v>43993</v>
      </c>
      <c r="G1565" s="12">
        <v>43899</v>
      </c>
      <c r="H1565" s="11" t="s">
        <v>114</v>
      </c>
      <c r="I1565" s="14" t="s">
        <v>6316</v>
      </c>
      <c r="J1565" s="11" t="s">
        <v>6317</v>
      </c>
      <c r="K1565" s="11" t="s">
        <v>6250</v>
      </c>
      <c r="L1565" s="14" t="s">
        <v>82</v>
      </c>
      <c r="M1565" s="11"/>
      <c r="N1565" s="15">
        <v>3.08</v>
      </c>
      <c r="O1565" s="15" t="str">
        <f>VLOOKUP(A1565,Result!A:D,2,FALSE)</f>
        <v>No</v>
      </c>
      <c r="P1565" s="15">
        <f>VLOOKUP(A1565,Result!A:D,4,FALSE)</f>
        <v>2.1160000000000001</v>
      </c>
      <c r="Q1565" s="16">
        <f>VLOOKUP(A1565,Result!A:D,3,FALSE)</f>
        <v>0</v>
      </c>
      <c r="R1565" s="16">
        <f>VLOOKUP(A1565,Result!A:E,5,FALSE)</f>
        <v>0</v>
      </c>
      <c r="S1565" s="28">
        <f>P1565+Q1565+R1565</f>
        <v>2.1160000000000001</v>
      </c>
      <c r="T1565" s="32">
        <f t="shared" si="103"/>
        <v>0</v>
      </c>
      <c r="U1565" s="32">
        <f t="shared" si="104"/>
        <v>1375.4</v>
      </c>
      <c r="V1565" s="33">
        <f t="shared" si="105"/>
        <v>292.5</v>
      </c>
      <c r="W1565" s="34">
        <f t="shared" si="102"/>
        <v>1667.9</v>
      </c>
      <c r="X1565" s="10"/>
      <c r="Y1565" s="10"/>
      <c r="Z1565" s="10"/>
      <c r="AA1565" s="10"/>
      <c r="AB1565" s="10"/>
      <c r="AC1565" s="10"/>
      <c r="AD1565" s="10"/>
      <c r="AE1565" s="10"/>
      <c r="AF1565" s="10"/>
      <c r="AG1565" s="10"/>
      <c r="AH1565" s="10"/>
      <c r="AI1565" s="10"/>
    </row>
    <row r="1566" spans="1:35" ht="15" customHeight="1" x14ac:dyDescent="0.25">
      <c r="A1566" s="6">
        <v>1922</v>
      </c>
      <c r="B1566" s="11" t="s">
        <v>75</v>
      </c>
      <c r="C1566" s="11" t="s">
        <v>5599</v>
      </c>
      <c r="D1566" s="11" t="s">
        <v>6318</v>
      </c>
      <c r="E1566" s="12">
        <v>10840</v>
      </c>
      <c r="F1566" s="13">
        <v>43964</v>
      </c>
      <c r="G1566" s="12">
        <v>43899</v>
      </c>
      <c r="H1566" s="11" t="s">
        <v>114</v>
      </c>
      <c r="I1566" s="14" t="s">
        <v>6319</v>
      </c>
      <c r="J1566" s="11" t="s">
        <v>80</v>
      </c>
      <c r="K1566" s="11" t="s">
        <v>82</v>
      </c>
      <c r="L1566" s="14" t="s">
        <v>82</v>
      </c>
      <c r="M1566" s="11" t="s">
        <v>1645</v>
      </c>
      <c r="N1566" s="15">
        <v>4.09</v>
      </c>
      <c r="O1566" s="15" t="str">
        <f>VLOOKUP(A1566,Result!A:D,2,FALSE)</f>
        <v>No</v>
      </c>
      <c r="P1566" s="15">
        <f>VLOOKUP(A1566,Result!A:D,4,FALSE)</f>
        <v>1.2669999999999999</v>
      </c>
      <c r="Q1566" s="16">
        <f>VLOOKUP(A1566,Result!A:D,3,FALSE)</f>
        <v>0</v>
      </c>
      <c r="R1566" s="16">
        <f>VLOOKUP(A1566,Result!A:E,5,FALSE)</f>
        <v>0</v>
      </c>
      <c r="S1566" s="28">
        <f>P1566+Q1566+R1566</f>
        <v>1.2669999999999999</v>
      </c>
      <c r="T1566" s="32">
        <f t="shared" si="103"/>
        <v>0</v>
      </c>
      <c r="U1566" s="32">
        <f t="shared" si="104"/>
        <v>823.54999999999984</v>
      </c>
      <c r="V1566" s="33">
        <f t="shared" si="105"/>
        <v>292.5</v>
      </c>
      <c r="W1566" s="34">
        <f t="shared" si="102"/>
        <v>1116.0499999999997</v>
      </c>
      <c r="X1566" s="10"/>
      <c r="Y1566" s="10"/>
      <c r="Z1566" s="10"/>
      <c r="AA1566" s="10"/>
      <c r="AB1566" s="10"/>
      <c r="AC1566" s="10"/>
      <c r="AD1566" s="10"/>
      <c r="AE1566" s="10"/>
      <c r="AF1566" s="10"/>
      <c r="AG1566" s="10"/>
      <c r="AH1566" s="10"/>
      <c r="AI1566" s="10"/>
    </row>
    <row r="1567" spans="1:35" ht="15" customHeight="1" x14ac:dyDescent="0.25">
      <c r="A1567" s="6">
        <v>1923</v>
      </c>
      <c r="B1567" s="11" t="s">
        <v>75</v>
      </c>
      <c r="C1567" s="11" t="s">
        <v>5599</v>
      </c>
      <c r="D1567" s="11" t="s">
        <v>6320</v>
      </c>
      <c r="E1567" s="12">
        <v>11253</v>
      </c>
      <c r="F1567" s="13">
        <v>47569</v>
      </c>
      <c r="G1567" s="12">
        <v>43843</v>
      </c>
      <c r="H1567" s="11" t="s">
        <v>134</v>
      </c>
      <c r="I1567" s="14" t="s">
        <v>97</v>
      </c>
      <c r="J1567" s="11" t="s">
        <v>97</v>
      </c>
      <c r="K1567" s="11" t="s">
        <v>82</v>
      </c>
      <c r="L1567" s="14" t="s">
        <v>82</v>
      </c>
      <c r="M1567" s="11" t="s">
        <v>6321</v>
      </c>
      <c r="N1567" s="15">
        <v>1.73</v>
      </c>
      <c r="O1567" s="15" t="str">
        <f>VLOOKUP(A1567,Result!A:D,2,FALSE)</f>
        <v>No</v>
      </c>
      <c r="P1567" s="15">
        <f>VLOOKUP(A1567,Result!A:D,4,FALSE)</f>
        <v>0</v>
      </c>
      <c r="Q1567" s="16">
        <f>VLOOKUP(A1567,Result!A:D,3,FALSE)</f>
        <v>0</v>
      </c>
      <c r="R1567" s="16">
        <f>VLOOKUP(A1567,Result!A:E,5,FALSE)</f>
        <v>0</v>
      </c>
      <c r="S1567" s="28">
        <f>P1567+Q1567+R1567</f>
        <v>0</v>
      </c>
      <c r="T1567" s="32">
        <f t="shared" si="103"/>
        <v>0</v>
      </c>
      <c r="U1567" s="32">
        <f t="shared" si="104"/>
        <v>0</v>
      </c>
      <c r="V1567" s="33">
        <f t="shared" si="105"/>
        <v>292.5</v>
      </c>
      <c r="W1567" s="34">
        <f t="shared" si="102"/>
        <v>292.5</v>
      </c>
      <c r="X1567" s="10"/>
      <c r="Y1567" s="10"/>
      <c r="Z1567" s="10"/>
      <c r="AA1567" s="10"/>
      <c r="AB1567" s="10"/>
      <c r="AC1567" s="10"/>
      <c r="AD1567" s="10"/>
      <c r="AE1567" s="10"/>
      <c r="AF1567" s="10"/>
      <c r="AG1567" s="10"/>
      <c r="AH1567" s="10"/>
      <c r="AI1567" s="10"/>
    </row>
    <row r="1568" spans="1:35" ht="15" customHeight="1" x14ac:dyDescent="0.25">
      <c r="A1568" s="6">
        <v>1924</v>
      </c>
      <c r="B1568" s="11" t="s">
        <v>75</v>
      </c>
      <c r="C1568" s="11" t="s">
        <v>5599</v>
      </c>
      <c r="D1568" s="11" t="s">
        <v>6322</v>
      </c>
      <c r="E1568" s="12">
        <v>18521</v>
      </c>
      <c r="F1568" s="13">
        <v>43968</v>
      </c>
      <c r="G1568" s="12">
        <v>43899</v>
      </c>
      <c r="H1568" s="11" t="s">
        <v>114</v>
      </c>
      <c r="I1568" s="14" t="s">
        <v>6323</v>
      </c>
      <c r="J1568" s="11" t="s">
        <v>80</v>
      </c>
      <c r="K1568" s="11" t="s">
        <v>6324</v>
      </c>
      <c r="L1568" s="14" t="s">
        <v>82</v>
      </c>
      <c r="M1568" s="11" t="s">
        <v>6325</v>
      </c>
      <c r="N1568" s="15">
        <v>1.05</v>
      </c>
      <c r="O1568" s="15" t="str">
        <f>VLOOKUP(A1568,Result!A:D,2,FALSE)</f>
        <v>No</v>
      </c>
      <c r="P1568" s="15">
        <f>VLOOKUP(A1568,Result!A:D,4,FALSE)</f>
        <v>1.8620000000000001</v>
      </c>
      <c r="Q1568" s="16">
        <f>VLOOKUP(A1568,Result!A:D,3,FALSE)</f>
        <v>0</v>
      </c>
      <c r="R1568" s="16">
        <f>VLOOKUP(A1568,Result!A:E,5,FALSE)</f>
        <v>0</v>
      </c>
      <c r="S1568" s="28">
        <f>P1568+Q1568+R1568</f>
        <v>1.8620000000000001</v>
      </c>
      <c r="T1568" s="32">
        <f t="shared" si="103"/>
        <v>0</v>
      </c>
      <c r="U1568" s="32">
        <f t="shared" si="104"/>
        <v>1210.3</v>
      </c>
      <c r="V1568" s="33">
        <f t="shared" si="105"/>
        <v>292.5</v>
      </c>
      <c r="W1568" s="34">
        <f t="shared" si="102"/>
        <v>1502.8</v>
      </c>
      <c r="X1568" s="10"/>
      <c r="Y1568" s="10"/>
      <c r="Z1568" s="10"/>
      <c r="AA1568" s="10"/>
      <c r="AB1568" s="10"/>
      <c r="AC1568" s="10"/>
      <c r="AD1568" s="10"/>
      <c r="AE1568" s="10"/>
      <c r="AF1568" s="10"/>
      <c r="AG1568" s="10"/>
      <c r="AH1568" s="10"/>
      <c r="AI1568" s="10"/>
    </row>
    <row r="1569" spans="1:35" ht="15" customHeight="1" x14ac:dyDescent="0.25">
      <c r="A1569" s="6">
        <v>1925</v>
      </c>
      <c r="B1569" s="11" t="s">
        <v>75</v>
      </c>
      <c r="C1569" s="11" t="s">
        <v>5599</v>
      </c>
      <c r="D1569" s="11" t="s">
        <v>6326</v>
      </c>
      <c r="E1569" s="12">
        <v>19172</v>
      </c>
      <c r="F1569" s="17">
        <v>43972</v>
      </c>
      <c r="G1569" s="12">
        <v>43899</v>
      </c>
      <c r="H1569" s="11" t="s">
        <v>114</v>
      </c>
      <c r="I1569" s="14" t="s">
        <v>6327</v>
      </c>
      <c r="J1569" s="11" t="s">
        <v>80</v>
      </c>
      <c r="K1569" s="11" t="s">
        <v>6328</v>
      </c>
      <c r="L1569" s="14" t="s">
        <v>6329</v>
      </c>
      <c r="M1569" s="11"/>
      <c r="N1569" s="15">
        <v>2.35</v>
      </c>
      <c r="O1569" s="15" t="str">
        <f>VLOOKUP(A1569,Result!A:D,2,FALSE)</f>
        <v>No</v>
      </c>
      <c r="P1569" s="15">
        <f>VLOOKUP(A1569,Result!A:D,4,FALSE)</f>
        <v>1.335</v>
      </c>
      <c r="Q1569" s="16">
        <f>VLOOKUP(A1569,Result!A:D,3,FALSE)</f>
        <v>0.30499999999999999</v>
      </c>
      <c r="R1569" s="16">
        <f>VLOOKUP(A1569,Result!A:E,5,FALSE)</f>
        <v>0.152</v>
      </c>
      <c r="S1569" s="28">
        <f>P1569+Q1569+R1569</f>
        <v>1.7919999999999998</v>
      </c>
      <c r="T1569" s="32">
        <f t="shared" si="103"/>
        <v>297.04999999999995</v>
      </c>
      <c r="U1569" s="32">
        <f t="shared" si="104"/>
        <v>1164.7999999999997</v>
      </c>
      <c r="V1569" s="33">
        <f t="shared" si="105"/>
        <v>292.5</v>
      </c>
      <c r="W1569" s="34">
        <f t="shared" si="102"/>
        <v>1457.2999999999997</v>
      </c>
      <c r="X1569" s="10"/>
      <c r="Y1569" s="10"/>
      <c r="Z1569" s="10"/>
      <c r="AA1569" s="10"/>
      <c r="AB1569" s="10"/>
      <c r="AC1569" s="10"/>
      <c r="AD1569" s="10"/>
      <c r="AE1569" s="10"/>
      <c r="AF1569" s="10"/>
      <c r="AG1569" s="10"/>
      <c r="AH1569" s="10"/>
      <c r="AI1569" s="10"/>
    </row>
    <row r="1570" spans="1:35" ht="15" customHeight="1" x14ac:dyDescent="0.25">
      <c r="A1570" s="6">
        <v>1926</v>
      </c>
      <c r="B1570" s="11" t="s">
        <v>75</v>
      </c>
      <c r="C1570" s="11" t="s">
        <v>5599</v>
      </c>
      <c r="D1570" s="11" t="s">
        <v>6330</v>
      </c>
      <c r="E1570" s="12">
        <v>19640</v>
      </c>
      <c r="F1570" s="17">
        <v>43950</v>
      </c>
      <c r="G1570" s="12">
        <v>43899</v>
      </c>
      <c r="H1570" s="11" t="s">
        <v>114</v>
      </c>
      <c r="I1570" s="14" t="s">
        <v>6331</v>
      </c>
      <c r="J1570" s="11" t="s">
        <v>6332</v>
      </c>
      <c r="K1570" s="11" t="s">
        <v>6333</v>
      </c>
      <c r="L1570" s="14" t="s">
        <v>82</v>
      </c>
      <c r="M1570" s="11"/>
      <c r="N1570" s="15">
        <v>0.47</v>
      </c>
      <c r="O1570" s="15" t="str">
        <f>VLOOKUP(A1570,Result!A:D,2,FALSE)</f>
        <v>No</v>
      </c>
      <c r="P1570" s="15">
        <f>VLOOKUP(A1570,Result!A:D,4,FALSE)</f>
        <v>0.88700000000000001</v>
      </c>
      <c r="Q1570" s="16">
        <f>VLOOKUP(A1570,Result!A:D,3,FALSE)</f>
        <v>0</v>
      </c>
      <c r="R1570" s="16">
        <f>VLOOKUP(A1570,Result!A:E,5,FALSE)</f>
        <v>0</v>
      </c>
      <c r="S1570" s="28">
        <f>P1570+Q1570+R1570</f>
        <v>0.88700000000000001</v>
      </c>
      <c r="T1570" s="32">
        <f t="shared" si="103"/>
        <v>0</v>
      </c>
      <c r="U1570" s="32">
        <f t="shared" si="104"/>
        <v>576.54999999999995</v>
      </c>
      <c r="V1570" s="33">
        <f t="shared" si="105"/>
        <v>292.5</v>
      </c>
      <c r="W1570" s="34">
        <f t="shared" si="102"/>
        <v>869.05</v>
      </c>
      <c r="X1570" s="10"/>
      <c r="Y1570" s="10"/>
      <c r="Z1570" s="10"/>
      <c r="AA1570" s="10"/>
      <c r="AB1570" s="10"/>
      <c r="AC1570" s="10"/>
      <c r="AD1570" s="10"/>
      <c r="AE1570" s="10"/>
      <c r="AF1570" s="10"/>
      <c r="AG1570" s="10"/>
      <c r="AH1570" s="10"/>
      <c r="AI1570" s="10"/>
    </row>
    <row r="1571" spans="1:35" ht="15" customHeight="1" x14ac:dyDescent="0.25">
      <c r="A1571" s="6">
        <v>1927</v>
      </c>
      <c r="B1571" s="11" t="s">
        <v>75</v>
      </c>
      <c r="C1571" s="11" t="s">
        <v>5599</v>
      </c>
      <c r="D1571" s="11" t="s">
        <v>6334</v>
      </c>
      <c r="E1571" s="12">
        <v>15672</v>
      </c>
      <c r="F1571" s="17">
        <v>44001</v>
      </c>
      <c r="G1571" s="12">
        <v>43889</v>
      </c>
      <c r="H1571" s="11" t="s">
        <v>114</v>
      </c>
      <c r="I1571" s="14" t="s">
        <v>6335</v>
      </c>
      <c r="J1571" s="11" t="s">
        <v>80</v>
      </c>
      <c r="K1571" s="11" t="s">
        <v>6336</v>
      </c>
      <c r="L1571" s="14" t="s">
        <v>6337</v>
      </c>
      <c r="M1571" s="11"/>
      <c r="N1571" s="15">
        <v>1.57</v>
      </c>
      <c r="O1571" s="15" t="str">
        <f>VLOOKUP(A1571,Result!A:D,2,FALSE)</f>
        <v>No</v>
      </c>
      <c r="P1571" s="15">
        <f>VLOOKUP(A1571,Result!A:D,4,FALSE)</f>
        <v>1.222</v>
      </c>
      <c r="Q1571" s="16">
        <f>VLOOKUP(A1571,Result!A:D,3,FALSE)</f>
        <v>0.30499999999999999</v>
      </c>
      <c r="R1571" s="16">
        <f>VLOOKUP(A1571,Result!A:E,5,FALSE)</f>
        <v>0</v>
      </c>
      <c r="S1571" s="28">
        <f>P1571+Q1571+R1571</f>
        <v>1.5269999999999999</v>
      </c>
      <c r="T1571" s="32">
        <f t="shared" si="103"/>
        <v>198.24999999999997</v>
      </c>
      <c r="U1571" s="32">
        <f t="shared" si="104"/>
        <v>992.55</v>
      </c>
      <c r="V1571" s="33">
        <f t="shared" si="105"/>
        <v>292.5</v>
      </c>
      <c r="W1571" s="34">
        <f t="shared" si="102"/>
        <v>1285.05</v>
      </c>
      <c r="X1571" s="10"/>
      <c r="Y1571" s="10"/>
      <c r="Z1571" s="10"/>
      <c r="AA1571" s="10"/>
      <c r="AB1571" s="10"/>
      <c r="AC1571" s="10"/>
      <c r="AD1571" s="10"/>
      <c r="AE1571" s="10"/>
      <c r="AF1571" s="10"/>
      <c r="AG1571" s="10"/>
      <c r="AH1571" s="10"/>
      <c r="AI1571" s="10"/>
    </row>
    <row r="1572" spans="1:35" ht="15" customHeight="1" x14ac:dyDescent="0.25">
      <c r="A1572" s="6">
        <v>1928</v>
      </c>
      <c r="B1572" s="11" t="s">
        <v>75</v>
      </c>
      <c r="C1572" s="11" t="s">
        <v>5599</v>
      </c>
      <c r="D1572" s="11" t="s">
        <v>6338</v>
      </c>
      <c r="E1572" s="12">
        <v>15837</v>
      </c>
      <c r="F1572" s="13">
        <v>44036</v>
      </c>
      <c r="G1572" s="12">
        <v>43835</v>
      </c>
      <c r="H1572" s="11" t="s">
        <v>134</v>
      </c>
      <c r="I1572" s="14" t="s">
        <v>97</v>
      </c>
      <c r="J1572" s="11" t="s">
        <v>6339</v>
      </c>
      <c r="K1572" s="11" t="s">
        <v>82</v>
      </c>
      <c r="L1572" s="14" t="s">
        <v>82</v>
      </c>
      <c r="M1572" s="11" t="s">
        <v>2985</v>
      </c>
      <c r="N1572" s="15">
        <v>0.7</v>
      </c>
      <c r="O1572" s="15" t="str">
        <f>VLOOKUP(A1572,Result!A:D,2,FALSE)</f>
        <v>No</v>
      </c>
      <c r="P1572" s="15">
        <f>VLOOKUP(A1572,Result!A:D,4,FALSE)</f>
        <v>0</v>
      </c>
      <c r="Q1572" s="16">
        <f>VLOOKUP(A1572,Result!A:D,3,FALSE)</f>
        <v>0</v>
      </c>
      <c r="R1572" s="16">
        <f>VLOOKUP(A1572,Result!A:E,5,FALSE)</f>
        <v>0</v>
      </c>
      <c r="S1572" s="28">
        <f>P1572+Q1572+R1572</f>
        <v>0</v>
      </c>
      <c r="T1572" s="32">
        <f t="shared" si="103"/>
        <v>0</v>
      </c>
      <c r="U1572" s="32">
        <f t="shared" si="104"/>
        <v>0</v>
      </c>
      <c r="V1572" s="33">
        <f t="shared" si="105"/>
        <v>292.5</v>
      </c>
      <c r="W1572" s="34">
        <f t="shared" si="102"/>
        <v>292.5</v>
      </c>
      <c r="X1572" s="10"/>
      <c r="Y1572" s="10"/>
      <c r="Z1572" s="10"/>
      <c r="AA1572" s="10"/>
      <c r="AB1572" s="10"/>
      <c r="AC1572" s="10"/>
      <c r="AD1572" s="10"/>
      <c r="AE1572" s="10"/>
      <c r="AF1572" s="10"/>
      <c r="AG1572" s="10"/>
      <c r="AH1572" s="10"/>
      <c r="AI1572" s="10"/>
    </row>
    <row r="1573" spans="1:35" ht="15" customHeight="1" x14ac:dyDescent="0.25">
      <c r="A1573" s="6">
        <v>1929</v>
      </c>
      <c r="B1573" s="11" t="s">
        <v>75</v>
      </c>
      <c r="C1573" s="11" t="s">
        <v>5599</v>
      </c>
      <c r="D1573" s="11" t="s">
        <v>6340</v>
      </c>
      <c r="E1573" s="12">
        <v>14939</v>
      </c>
      <c r="F1573" s="17">
        <v>43978</v>
      </c>
      <c r="G1573" s="12">
        <v>43892</v>
      </c>
      <c r="H1573" s="11" t="s">
        <v>114</v>
      </c>
      <c r="I1573" s="14" t="s">
        <v>6341</v>
      </c>
      <c r="J1573" s="11" t="s">
        <v>80</v>
      </c>
      <c r="K1573" s="11" t="s">
        <v>82</v>
      </c>
      <c r="L1573" s="14" t="s">
        <v>82</v>
      </c>
      <c r="M1573" s="11" t="s">
        <v>82</v>
      </c>
      <c r="N1573" s="15">
        <v>1.73</v>
      </c>
      <c r="O1573" s="15" t="str">
        <f>VLOOKUP(A1573,Result!A:D,2,FALSE)</f>
        <v>No</v>
      </c>
      <c r="P1573" s="15">
        <f>VLOOKUP(A1573,Result!A:D,4,FALSE)</f>
        <v>1.202</v>
      </c>
      <c r="Q1573" s="16">
        <f>VLOOKUP(A1573,Result!A:D,3,FALSE)</f>
        <v>0</v>
      </c>
      <c r="R1573" s="16">
        <f>VLOOKUP(A1573,Result!A:E,5,FALSE)</f>
        <v>0</v>
      </c>
      <c r="S1573" s="28">
        <f>P1573+Q1573+R1573</f>
        <v>1.202</v>
      </c>
      <c r="T1573" s="32">
        <f t="shared" si="103"/>
        <v>0</v>
      </c>
      <c r="U1573" s="32">
        <f t="shared" si="104"/>
        <v>781.3</v>
      </c>
      <c r="V1573" s="33">
        <f t="shared" si="105"/>
        <v>292.5</v>
      </c>
      <c r="W1573" s="34">
        <f t="shared" si="102"/>
        <v>1073.8</v>
      </c>
      <c r="X1573" s="10"/>
      <c r="Y1573" s="10"/>
      <c r="Z1573" s="10"/>
      <c r="AA1573" s="10"/>
      <c r="AB1573" s="10"/>
      <c r="AC1573" s="10"/>
      <c r="AD1573" s="10"/>
      <c r="AE1573" s="10"/>
      <c r="AF1573" s="10"/>
      <c r="AG1573" s="10"/>
      <c r="AH1573" s="10"/>
      <c r="AI1573" s="10"/>
    </row>
    <row r="1574" spans="1:35" ht="15" customHeight="1" x14ac:dyDescent="0.25">
      <c r="A1574" s="6">
        <v>1930</v>
      </c>
      <c r="B1574" s="11" t="s">
        <v>75</v>
      </c>
      <c r="C1574" s="11" t="s">
        <v>5599</v>
      </c>
      <c r="D1574" s="11" t="s">
        <v>6342</v>
      </c>
      <c r="E1574" s="12">
        <v>17652</v>
      </c>
      <c r="F1574" s="17">
        <v>43936</v>
      </c>
      <c r="G1574" s="12">
        <v>43833</v>
      </c>
      <c r="H1574" s="11" t="s">
        <v>134</v>
      </c>
      <c r="I1574" s="14" t="s">
        <v>6343</v>
      </c>
      <c r="J1574" s="11" t="s">
        <v>80</v>
      </c>
      <c r="K1574" s="11" t="s">
        <v>82</v>
      </c>
      <c r="L1574" s="14" t="s">
        <v>82</v>
      </c>
      <c r="M1574" s="11" t="s">
        <v>6344</v>
      </c>
      <c r="N1574" s="15">
        <v>2.57</v>
      </c>
      <c r="O1574" s="15" t="str">
        <f>VLOOKUP(A1574,Result!A:D,2,FALSE)</f>
        <v>No</v>
      </c>
      <c r="P1574" s="15">
        <f>VLOOKUP(A1574,Result!A:D,4,FALSE)</f>
        <v>1.7050000000000001</v>
      </c>
      <c r="Q1574" s="16">
        <f>VLOOKUP(A1574,Result!A:D,3,FALSE)</f>
        <v>0</v>
      </c>
      <c r="R1574" s="16">
        <f>VLOOKUP(A1574,Result!A:E,5,FALSE)</f>
        <v>0</v>
      </c>
      <c r="S1574" s="28">
        <f>P1574+Q1574+R1574</f>
        <v>1.7050000000000001</v>
      </c>
      <c r="T1574" s="32">
        <f t="shared" si="103"/>
        <v>0</v>
      </c>
      <c r="U1574" s="32">
        <f t="shared" si="104"/>
        <v>1108.25</v>
      </c>
      <c r="V1574" s="33">
        <f t="shared" si="105"/>
        <v>292.5</v>
      </c>
      <c r="W1574" s="34">
        <f t="shared" si="102"/>
        <v>1400.75</v>
      </c>
      <c r="X1574" s="10"/>
      <c r="Y1574" s="10"/>
      <c r="Z1574" s="10"/>
      <c r="AA1574" s="10"/>
      <c r="AB1574" s="10"/>
      <c r="AC1574" s="10"/>
      <c r="AD1574" s="10"/>
      <c r="AE1574" s="10"/>
      <c r="AF1574" s="10"/>
      <c r="AG1574" s="10"/>
      <c r="AH1574" s="10"/>
      <c r="AI1574" s="10"/>
    </row>
    <row r="1575" spans="1:35" ht="15" customHeight="1" x14ac:dyDescent="0.25">
      <c r="A1575" s="6">
        <v>1931</v>
      </c>
      <c r="B1575" s="11" t="s">
        <v>75</v>
      </c>
      <c r="C1575" s="11" t="s">
        <v>5599</v>
      </c>
      <c r="D1575" s="11" t="s">
        <v>6345</v>
      </c>
      <c r="E1575" s="12">
        <v>16092</v>
      </c>
      <c r="F1575" s="17">
        <v>44022</v>
      </c>
      <c r="G1575" s="12">
        <v>43899</v>
      </c>
      <c r="H1575" s="11" t="s">
        <v>114</v>
      </c>
      <c r="I1575" s="14" t="s">
        <v>6346</v>
      </c>
      <c r="J1575" s="11" t="s">
        <v>80</v>
      </c>
      <c r="K1575" s="11" t="s">
        <v>82</v>
      </c>
      <c r="L1575" s="14" t="s">
        <v>82</v>
      </c>
      <c r="M1575" s="11"/>
      <c r="N1575" s="15">
        <v>2.21</v>
      </c>
      <c r="O1575" s="15" t="str">
        <f>VLOOKUP(A1575,Result!A:D,2,FALSE)</f>
        <v>No</v>
      </c>
      <c r="P1575" s="15">
        <f>VLOOKUP(A1575,Result!A:D,4,FALSE)</f>
        <v>1.66</v>
      </c>
      <c r="Q1575" s="16">
        <f>VLOOKUP(A1575,Result!A:D,3,FALSE)</f>
        <v>0</v>
      </c>
      <c r="R1575" s="16">
        <f>VLOOKUP(A1575,Result!A:E,5,FALSE)</f>
        <v>0</v>
      </c>
      <c r="S1575" s="28">
        <f>P1575+Q1575+R1575</f>
        <v>1.66</v>
      </c>
      <c r="T1575" s="32">
        <f t="shared" si="103"/>
        <v>0</v>
      </c>
      <c r="U1575" s="32">
        <f t="shared" si="104"/>
        <v>1078.9999999999998</v>
      </c>
      <c r="V1575" s="33">
        <f t="shared" si="105"/>
        <v>292.5</v>
      </c>
      <c r="W1575" s="34">
        <f t="shared" si="102"/>
        <v>1371.4999999999998</v>
      </c>
      <c r="X1575" s="10"/>
      <c r="Y1575" s="10"/>
      <c r="Z1575" s="10"/>
      <c r="AA1575" s="10"/>
      <c r="AB1575" s="10"/>
      <c r="AC1575" s="10"/>
      <c r="AD1575" s="10"/>
      <c r="AE1575" s="10"/>
      <c r="AF1575" s="10"/>
      <c r="AG1575" s="10"/>
      <c r="AH1575" s="10"/>
      <c r="AI1575" s="10"/>
    </row>
    <row r="1576" spans="1:35" ht="15" customHeight="1" x14ac:dyDescent="0.25">
      <c r="A1576" s="6">
        <v>1932</v>
      </c>
      <c r="B1576" s="11" t="s">
        <v>75</v>
      </c>
      <c r="C1576" s="11" t="s">
        <v>5599</v>
      </c>
      <c r="D1576" s="11" t="s">
        <v>6347</v>
      </c>
      <c r="E1576" s="12">
        <v>14324</v>
      </c>
      <c r="F1576" s="17">
        <v>44022</v>
      </c>
      <c r="G1576" s="12">
        <v>43889</v>
      </c>
      <c r="H1576" s="11" t="s">
        <v>114</v>
      </c>
      <c r="I1576" s="14" t="s">
        <v>6348</v>
      </c>
      <c r="J1576" s="11" t="s">
        <v>6349</v>
      </c>
      <c r="K1576" s="11" t="s">
        <v>82</v>
      </c>
      <c r="L1576" s="14" t="s">
        <v>82</v>
      </c>
      <c r="M1576" s="11"/>
      <c r="N1576" s="15">
        <v>2.4900000000000002</v>
      </c>
      <c r="O1576" s="15" t="str">
        <f>VLOOKUP(A1576,Result!A:D,2,FALSE)</f>
        <v>No</v>
      </c>
      <c r="P1576" s="15">
        <f>VLOOKUP(A1576,Result!A:D,4,FALSE)</f>
        <v>1.2649999999999999</v>
      </c>
      <c r="Q1576" s="16">
        <f>VLOOKUP(A1576,Result!A:D,3,FALSE)</f>
        <v>0</v>
      </c>
      <c r="R1576" s="16">
        <f>VLOOKUP(A1576,Result!A:E,5,FALSE)</f>
        <v>0</v>
      </c>
      <c r="S1576" s="28">
        <f>P1576+Q1576+R1576</f>
        <v>1.2649999999999999</v>
      </c>
      <c r="T1576" s="32">
        <f t="shared" si="103"/>
        <v>0</v>
      </c>
      <c r="U1576" s="32">
        <f t="shared" si="104"/>
        <v>822.24999999999989</v>
      </c>
      <c r="V1576" s="33">
        <f t="shared" si="105"/>
        <v>292.5</v>
      </c>
      <c r="W1576" s="34">
        <f t="shared" si="102"/>
        <v>1114.75</v>
      </c>
      <c r="X1576" s="10"/>
      <c r="Y1576" s="10"/>
      <c r="Z1576" s="10"/>
      <c r="AA1576" s="10"/>
      <c r="AB1576" s="10"/>
      <c r="AC1576" s="10"/>
      <c r="AD1576" s="10"/>
      <c r="AE1576" s="10"/>
      <c r="AF1576" s="10"/>
      <c r="AG1576" s="10"/>
      <c r="AH1576" s="10"/>
      <c r="AI1576" s="10"/>
    </row>
    <row r="1577" spans="1:35" ht="15" customHeight="1" x14ac:dyDescent="0.25">
      <c r="A1577" s="6">
        <v>1933</v>
      </c>
      <c r="B1577" s="11" t="s">
        <v>75</v>
      </c>
      <c r="C1577" s="11" t="s">
        <v>5599</v>
      </c>
      <c r="D1577" s="11" t="s">
        <v>6350</v>
      </c>
      <c r="E1577" s="12">
        <v>18434</v>
      </c>
      <c r="F1577" s="17">
        <v>43980</v>
      </c>
      <c r="G1577" s="12">
        <v>43889</v>
      </c>
      <c r="H1577" s="11" t="s">
        <v>114</v>
      </c>
      <c r="I1577" s="14" t="s">
        <v>6351</v>
      </c>
      <c r="J1577" s="11" t="s">
        <v>80</v>
      </c>
      <c r="K1577" s="11" t="s">
        <v>82</v>
      </c>
      <c r="L1577" s="14" t="s">
        <v>82</v>
      </c>
      <c r="M1577" s="11" t="s">
        <v>5364</v>
      </c>
      <c r="N1577" s="15">
        <v>1.3</v>
      </c>
      <c r="O1577" s="15" t="str">
        <f>VLOOKUP(A1577,Result!A:D,2,FALSE)</f>
        <v>No</v>
      </c>
      <c r="P1577" s="15">
        <f>VLOOKUP(A1577,Result!A:D,4,FALSE)</f>
        <v>1.595</v>
      </c>
      <c r="Q1577" s="16">
        <f>VLOOKUP(A1577,Result!A:D,3,FALSE)</f>
        <v>0</v>
      </c>
      <c r="R1577" s="16">
        <f>VLOOKUP(A1577,Result!A:E,5,FALSE)</f>
        <v>0</v>
      </c>
      <c r="S1577" s="28">
        <f>P1577+Q1577+R1577</f>
        <v>1.595</v>
      </c>
      <c r="T1577" s="32">
        <f t="shared" si="103"/>
        <v>0</v>
      </c>
      <c r="U1577" s="32">
        <f t="shared" si="104"/>
        <v>1036.75</v>
      </c>
      <c r="V1577" s="33">
        <f t="shared" si="105"/>
        <v>292.5</v>
      </c>
      <c r="W1577" s="34">
        <f t="shared" si="102"/>
        <v>1329.25</v>
      </c>
      <c r="X1577" s="10"/>
      <c r="Y1577" s="10"/>
      <c r="Z1577" s="10"/>
      <c r="AA1577" s="10"/>
      <c r="AB1577" s="10"/>
      <c r="AC1577" s="10"/>
      <c r="AD1577" s="10"/>
      <c r="AE1577" s="10"/>
      <c r="AF1577" s="10"/>
      <c r="AG1577" s="10"/>
      <c r="AH1577" s="10"/>
      <c r="AI1577" s="10"/>
    </row>
    <row r="1578" spans="1:35" ht="15" customHeight="1" x14ac:dyDescent="0.25">
      <c r="A1578" s="6">
        <v>1934</v>
      </c>
      <c r="B1578" s="11" t="s">
        <v>75</v>
      </c>
      <c r="C1578" s="11" t="s">
        <v>5599</v>
      </c>
      <c r="D1578" s="11" t="s">
        <v>6352</v>
      </c>
      <c r="E1578" s="12">
        <v>15943</v>
      </c>
      <c r="F1578" s="17">
        <v>43945</v>
      </c>
      <c r="G1578" s="12">
        <v>43899</v>
      </c>
      <c r="H1578" s="11" t="s">
        <v>114</v>
      </c>
      <c r="I1578" s="14" t="s">
        <v>6353</v>
      </c>
      <c r="J1578" s="11" t="s">
        <v>6354</v>
      </c>
      <c r="K1578" s="11" t="s">
        <v>82</v>
      </c>
      <c r="L1578" s="14" t="s">
        <v>6355</v>
      </c>
      <c r="M1578" s="11" t="s">
        <v>1805</v>
      </c>
      <c r="N1578" s="15">
        <v>1.63</v>
      </c>
      <c r="O1578" s="15" t="str">
        <f>VLOOKUP(A1578,Result!A:D,2,FALSE)</f>
        <v>No</v>
      </c>
      <c r="P1578" s="15">
        <f>VLOOKUP(A1578,Result!A:D,4,FALSE)</f>
        <v>0.87199999999999989</v>
      </c>
      <c r="Q1578" s="16">
        <f>VLOOKUP(A1578,Result!A:D,3,FALSE)</f>
        <v>0.36799999999999999</v>
      </c>
      <c r="R1578" s="16">
        <f>VLOOKUP(A1578,Result!A:E,5,FALSE)</f>
        <v>0</v>
      </c>
      <c r="S1578" s="28">
        <f>P1578+Q1578+R1578</f>
        <v>1.2399999999999998</v>
      </c>
      <c r="T1578" s="32">
        <f t="shared" si="103"/>
        <v>239.19999999999996</v>
      </c>
      <c r="U1578" s="32">
        <f t="shared" si="104"/>
        <v>805.99999999999977</v>
      </c>
      <c r="V1578" s="33">
        <f t="shared" si="105"/>
        <v>292.5</v>
      </c>
      <c r="W1578" s="34">
        <f t="shared" si="102"/>
        <v>1098.4999999999998</v>
      </c>
      <c r="X1578" s="10"/>
      <c r="Y1578" s="10"/>
      <c r="Z1578" s="10"/>
      <c r="AA1578" s="10"/>
      <c r="AB1578" s="10"/>
      <c r="AC1578" s="10"/>
      <c r="AD1578" s="10"/>
      <c r="AE1578" s="10"/>
      <c r="AF1578" s="10"/>
      <c r="AG1578" s="10"/>
      <c r="AH1578" s="10"/>
      <c r="AI1578" s="10"/>
    </row>
    <row r="1579" spans="1:35" ht="15" customHeight="1" x14ac:dyDescent="0.25">
      <c r="A1579" s="6">
        <v>1935</v>
      </c>
      <c r="B1579" s="11" t="s">
        <v>75</v>
      </c>
      <c r="C1579" s="11" t="s">
        <v>5599</v>
      </c>
      <c r="D1579" s="11" t="s">
        <v>6356</v>
      </c>
      <c r="E1579" s="12">
        <v>15904</v>
      </c>
      <c r="F1579" s="17">
        <v>43949</v>
      </c>
      <c r="G1579" s="12">
        <v>43899</v>
      </c>
      <c r="H1579" s="11" t="s">
        <v>114</v>
      </c>
      <c r="I1579" s="14" t="s">
        <v>6357</v>
      </c>
      <c r="J1579" s="11" t="s">
        <v>80</v>
      </c>
      <c r="K1579" s="11" t="s">
        <v>82</v>
      </c>
      <c r="L1579" s="14" t="s">
        <v>6358</v>
      </c>
      <c r="M1579" s="11" t="s">
        <v>6359</v>
      </c>
      <c r="N1579" s="15">
        <v>2.3199999999999998</v>
      </c>
      <c r="O1579" s="15" t="str">
        <f>VLOOKUP(A1579,Result!A:D,2,FALSE)</f>
        <v>No</v>
      </c>
      <c r="P1579" s="15">
        <f>VLOOKUP(A1579,Result!A:D,4,FALSE)</f>
        <v>1.5649999999999999</v>
      </c>
      <c r="Q1579" s="16">
        <f>VLOOKUP(A1579,Result!A:D,3,FALSE)</f>
        <v>0.36799999999999999</v>
      </c>
      <c r="R1579" s="16">
        <f>VLOOKUP(A1579,Result!A:E,5,FALSE)</f>
        <v>0</v>
      </c>
      <c r="S1579" s="28">
        <f>P1579+Q1579+R1579</f>
        <v>1.9329999999999998</v>
      </c>
      <c r="T1579" s="32">
        <f t="shared" si="103"/>
        <v>239.19999999999996</v>
      </c>
      <c r="U1579" s="32">
        <f t="shared" si="104"/>
        <v>1256.4499999999998</v>
      </c>
      <c r="V1579" s="33">
        <f t="shared" si="105"/>
        <v>292.5</v>
      </c>
      <c r="W1579" s="34">
        <f t="shared" si="102"/>
        <v>1548.9499999999998</v>
      </c>
      <c r="X1579" s="10"/>
      <c r="Y1579" s="10"/>
      <c r="Z1579" s="10"/>
      <c r="AA1579" s="10"/>
      <c r="AB1579" s="10"/>
      <c r="AC1579" s="10"/>
      <c r="AD1579" s="10"/>
      <c r="AE1579" s="10"/>
      <c r="AF1579" s="10"/>
      <c r="AG1579" s="10"/>
      <c r="AH1579" s="10"/>
      <c r="AI1579" s="10"/>
    </row>
    <row r="1580" spans="1:35" ht="15" customHeight="1" x14ac:dyDescent="0.25">
      <c r="A1580" s="6">
        <v>1936</v>
      </c>
      <c r="B1580" s="11" t="s">
        <v>75</v>
      </c>
      <c r="C1580" s="11" t="s">
        <v>5599</v>
      </c>
      <c r="D1580" s="11" t="s">
        <v>6360</v>
      </c>
      <c r="E1580" s="12">
        <v>16333</v>
      </c>
      <c r="F1580" s="13">
        <v>43987</v>
      </c>
      <c r="G1580" s="12">
        <v>43861</v>
      </c>
      <c r="H1580" s="11" t="s">
        <v>134</v>
      </c>
      <c r="I1580" s="14" t="s">
        <v>873</v>
      </c>
      <c r="J1580" s="11" t="s">
        <v>80</v>
      </c>
      <c r="K1580" s="11" t="s">
        <v>82</v>
      </c>
      <c r="L1580" s="14" t="s">
        <v>82</v>
      </c>
      <c r="M1580" s="11" t="s">
        <v>905</v>
      </c>
      <c r="N1580" s="15">
        <v>0.41</v>
      </c>
      <c r="O1580" s="15" t="str">
        <f>VLOOKUP(A1580,Result!A:D,2,FALSE)</f>
        <v>No</v>
      </c>
      <c r="P1580" s="15">
        <f>VLOOKUP(A1580,Result!A:D,4,FALSE)</f>
        <v>0.90200000000000002</v>
      </c>
      <c r="Q1580" s="16">
        <f>VLOOKUP(A1580,Result!A:D,3,FALSE)</f>
        <v>0</v>
      </c>
      <c r="R1580" s="16">
        <f>VLOOKUP(A1580,Result!A:E,5,FALSE)</f>
        <v>0</v>
      </c>
      <c r="S1580" s="28">
        <f>P1580+Q1580+R1580</f>
        <v>0.90200000000000002</v>
      </c>
      <c r="T1580" s="32">
        <f t="shared" si="103"/>
        <v>0</v>
      </c>
      <c r="U1580" s="32">
        <f t="shared" si="104"/>
        <v>586.29999999999995</v>
      </c>
      <c r="V1580" s="33">
        <f t="shared" si="105"/>
        <v>292.5</v>
      </c>
      <c r="W1580" s="34">
        <f t="shared" si="102"/>
        <v>878.8</v>
      </c>
      <c r="X1580" s="10"/>
      <c r="Y1580" s="10"/>
      <c r="Z1580" s="10"/>
      <c r="AA1580" s="10"/>
      <c r="AB1580" s="10"/>
      <c r="AC1580" s="10"/>
      <c r="AD1580" s="10"/>
      <c r="AE1580" s="10"/>
      <c r="AF1580" s="10"/>
      <c r="AG1580" s="10"/>
      <c r="AH1580" s="10"/>
      <c r="AI1580" s="10"/>
    </row>
    <row r="1581" spans="1:35" ht="15" customHeight="1" x14ac:dyDescent="0.25">
      <c r="A1581" s="6">
        <v>1937</v>
      </c>
      <c r="B1581" s="11" t="s">
        <v>75</v>
      </c>
      <c r="C1581" s="11" t="s">
        <v>5599</v>
      </c>
      <c r="D1581" s="11" t="s">
        <v>6361</v>
      </c>
      <c r="E1581" s="12">
        <v>18912</v>
      </c>
      <c r="F1581" s="17">
        <v>43978</v>
      </c>
      <c r="G1581" s="12">
        <v>43899</v>
      </c>
      <c r="H1581" s="11" t="s">
        <v>114</v>
      </c>
      <c r="I1581" s="14" t="s">
        <v>6362</v>
      </c>
      <c r="J1581" s="11" t="s">
        <v>80</v>
      </c>
      <c r="K1581" s="11" t="s">
        <v>82</v>
      </c>
      <c r="L1581" s="14" t="s">
        <v>82</v>
      </c>
      <c r="M1581" s="11"/>
      <c r="N1581" s="15">
        <v>2.77</v>
      </c>
      <c r="O1581" s="15" t="str">
        <f>VLOOKUP(A1581,Result!A:D,2,FALSE)</f>
        <v>No</v>
      </c>
      <c r="P1581" s="15">
        <f>VLOOKUP(A1581,Result!A:D,4,FALSE)</f>
        <v>1.72</v>
      </c>
      <c r="Q1581" s="16">
        <f>VLOOKUP(A1581,Result!A:D,3,FALSE)</f>
        <v>0</v>
      </c>
      <c r="R1581" s="16">
        <f>VLOOKUP(A1581,Result!A:E,5,FALSE)</f>
        <v>0</v>
      </c>
      <c r="S1581" s="28">
        <f>P1581+Q1581+R1581</f>
        <v>1.72</v>
      </c>
      <c r="T1581" s="32">
        <f t="shared" si="103"/>
        <v>0</v>
      </c>
      <c r="U1581" s="32">
        <f t="shared" si="104"/>
        <v>1118</v>
      </c>
      <c r="V1581" s="33">
        <f t="shared" si="105"/>
        <v>292.5</v>
      </c>
      <c r="W1581" s="34">
        <f t="shared" si="102"/>
        <v>1410.5</v>
      </c>
      <c r="X1581" s="10"/>
      <c r="Y1581" s="10"/>
      <c r="Z1581" s="10"/>
      <c r="AA1581" s="10"/>
      <c r="AB1581" s="10"/>
      <c r="AC1581" s="10"/>
      <c r="AD1581" s="10"/>
      <c r="AE1581" s="10"/>
      <c r="AF1581" s="10"/>
      <c r="AG1581" s="10"/>
      <c r="AH1581" s="10"/>
      <c r="AI1581" s="10"/>
    </row>
    <row r="1582" spans="1:35" ht="15" customHeight="1" x14ac:dyDescent="0.25">
      <c r="A1582" s="6">
        <v>1938</v>
      </c>
      <c r="B1582" s="11" t="s">
        <v>75</v>
      </c>
      <c r="C1582" s="11" t="s">
        <v>5599</v>
      </c>
      <c r="D1582" s="11" t="s">
        <v>6363</v>
      </c>
      <c r="E1582" s="12">
        <v>19609</v>
      </c>
      <c r="F1582" s="17">
        <v>43980</v>
      </c>
      <c r="G1582" s="12">
        <v>43899</v>
      </c>
      <c r="H1582" s="11" t="s">
        <v>114</v>
      </c>
      <c r="I1582" s="14" t="s">
        <v>6364</v>
      </c>
      <c r="J1582" s="11" t="s">
        <v>80</v>
      </c>
      <c r="K1582" s="11" t="s">
        <v>82</v>
      </c>
      <c r="L1582" s="14" t="s">
        <v>82</v>
      </c>
      <c r="M1582" s="11" t="s">
        <v>6365</v>
      </c>
      <c r="N1582" s="15">
        <v>0.47</v>
      </c>
      <c r="O1582" s="15" t="str">
        <f>VLOOKUP(A1582,Result!A:D,2,FALSE)</f>
        <v>No</v>
      </c>
      <c r="P1582" s="15">
        <f>VLOOKUP(A1582,Result!A:D,4,FALSE)</f>
        <v>1.532</v>
      </c>
      <c r="Q1582" s="16">
        <f>VLOOKUP(A1582,Result!A:D,3,FALSE)</f>
        <v>0</v>
      </c>
      <c r="R1582" s="16">
        <f>VLOOKUP(A1582,Result!A:E,5,FALSE)</f>
        <v>0</v>
      </c>
      <c r="S1582" s="28">
        <f>P1582+Q1582+R1582</f>
        <v>1.532</v>
      </c>
      <c r="T1582" s="32">
        <f t="shared" si="103"/>
        <v>0</v>
      </c>
      <c r="U1582" s="32">
        <f t="shared" si="104"/>
        <v>995.8</v>
      </c>
      <c r="V1582" s="33">
        <f t="shared" si="105"/>
        <v>292.5</v>
      </c>
      <c r="W1582" s="34">
        <f t="shared" si="102"/>
        <v>1288.3</v>
      </c>
      <c r="X1582" s="10"/>
      <c r="Y1582" s="10"/>
      <c r="Z1582" s="10"/>
      <c r="AA1582" s="10"/>
      <c r="AB1582" s="10"/>
      <c r="AC1582" s="10"/>
      <c r="AD1582" s="10"/>
      <c r="AE1582" s="10"/>
      <c r="AF1582" s="10"/>
      <c r="AG1582" s="10"/>
      <c r="AH1582" s="10"/>
      <c r="AI1582" s="10"/>
    </row>
    <row r="1583" spans="1:35" ht="15" customHeight="1" x14ac:dyDescent="0.25">
      <c r="A1583" s="6">
        <v>1939</v>
      </c>
      <c r="B1583" s="11" t="s">
        <v>75</v>
      </c>
      <c r="C1583" s="11" t="s">
        <v>5599</v>
      </c>
      <c r="D1583" s="11" t="s">
        <v>6366</v>
      </c>
      <c r="E1583" s="12">
        <v>17609</v>
      </c>
      <c r="F1583" s="17">
        <v>43979</v>
      </c>
      <c r="G1583" s="12">
        <v>43893</v>
      </c>
      <c r="H1583" s="11" t="s">
        <v>114</v>
      </c>
      <c r="I1583" s="14" t="s">
        <v>6367</v>
      </c>
      <c r="J1583" s="11" t="s">
        <v>6368</v>
      </c>
      <c r="K1583" s="11" t="s">
        <v>2120</v>
      </c>
      <c r="L1583" s="14" t="s">
        <v>82</v>
      </c>
      <c r="M1583" s="11" t="s">
        <v>6369</v>
      </c>
      <c r="N1583" s="15">
        <v>2.59</v>
      </c>
      <c r="O1583" s="15" t="str">
        <f>VLOOKUP(A1583,Result!A:D,2,FALSE)</f>
        <v>No</v>
      </c>
      <c r="P1583" s="15">
        <f>VLOOKUP(A1583,Result!A:D,4,FALSE)</f>
        <v>1.2689999999999999</v>
      </c>
      <c r="Q1583" s="16">
        <f>VLOOKUP(A1583,Result!A:D,3,FALSE)</f>
        <v>0</v>
      </c>
      <c r="R1583" s="16">
        <f>VLOOKUP(A1583,Result!A:E,5,FALSE)</f>
        <v>0.111</v>
      </c>
      <c r="S1583" s="28">
        <f>P1583+Q1583+R1583</f>
        <v>1.38</v>
      </c>
      <c r="T1583" s="32">
        <f t="shared" si="103"/>
        <v>72.149999999999991</v>
      </c>
      <c r="U1583" s="32">
        <f t="shared" si="104"/>
        <v>896.99999999999989</v>
      </c>
      <c r="V1583" s="33">
        <f t="shared" si="105"/>
        <v>292.5</v>
      </c>
      <c r="W1583" s="34">
        <f t="shared" si="102"/>
        <v>1189.5</v>
      </c>
      <c r="X1583" s="10"/>
      <c r="Y1583" s="10"/>
      <c r="Z1583" s="10"/>
      <c r="AA1583" s="10"/>
      <c r="AB1583" s="10"/>
      <c r="AC1583" s="10"/>
      <c r="AD1583" s="10"/>
      <c r="AE1583" s="10"/>
      <c r="AF1583" s="10"/>
      <c r="AG1583" s="10"/>
      <c r="AH1583" s="10"/>
      <c r="AI1583" s="10"/>
    </row>
    <row r="1584" spans="1:35" ht="15" customHeight="1" x14ac:dyDescent="0.25">
      <c r="A1584" s="6">
        <v>1940</v>
      </c>
      <c r="B1584" s="11" t="s">
        <v>75</v>
      </c>
      <c r="C1584" s="11" t="s">
        <v>5599</v>
      </c>
      <c r="D1584" s="11" t="s">
        <v>6370</v>
      </c>
      <c r="E1584" s="12">
        <v>18760</v>
      </c>
      <c r="F1584" s="13">
        <v>43976</v>
      </c>
      <c r="G1584" s="12">
        <v>43899</v>
      </c>
      <c r="H1584" s="11" t="s">
        <v>114</v>
      </c>
      <c r="I1584" s="14" t="s">
        <v>6371</v>
      </c>
      <c r="J1584" s="11" t="s">
        <v>6372</v>
      </c>
      <c r="K1584" s="11" t="s">
        <v>82</v>
      </c>
      <c r="L1584" s="14" t="s">
        <v>82</v>
      </c>
      <c r="M1584" s="11"/>
      <c r="N1584" s="15">
        <v>0.52</v>
      </c>
      <c r="O1584" s="15" t="str">
        <f>VLOOKUP(A1584,Result!A:D,2,FALSE)</f>
        <v>No</v>
      </c>
      <c r="P1584" s="15">
        <f>VLOOKUP(A1584,Result!A:D,4,FALSE)</f>
        <v>0.61499999999999999</v>
      </c>
      <c r="Q1584" s="16">
        <f>VLOOKUP(A1584,Result!A:D,3,FALSE)</f>
        <v>0</v>
      </c>
      <c r="R1584" s="16">
        <f>VLOOKUP(A1584,Result!A:E,5,FALSE)</f>
        <v>0</v>
      </c>
      <c r="S1584" s="28">
        <f>P1584+Q1584+R1584</f>
        <v>0.61499999999999999</v>
      </c>
      <c r="T1584" s="32">
        <f t="shared" si="103"/>
        <v>0</v>
      </c>
      <c r="U1584" s="32">
        <f t="shared" si="104"/>
        <v>399.75</v>
      </c>
      <c r="V1584" s="33">
        <f t="shared" si="105"/>
        <v>292.5</v>
      </c>
      <c r="W1584" s="34">
        <f t="shared" si="102"/>
        <v>692.25</v>
      </c>
      <c r="X1584" s="10"/>
      <c r="Y1584" s="10"/>
      <c r="Z1584" s="10"/>
      <c r="AA1584" s="10"/>
      <c r="AB1584" s="10"/>
      <c r="AC1584" s="10"/>
      <c r="AD1584" s="10"/>
      <c r="AE1584" s="10"/>
      <c r="AF1584" s="10"/>
      <c r="AG1584" s="10"/>
      <c r="AH1584" s="10"/>
      <c r="AI1584" s="10"/>
    </row>
    <row r="1585" spans="1:35" ht="15" customHeight="1" x14ac:dyDescent="0.25">
      <c r="A1585" s="6">
        <v>1941</v>
      </c>
      <c r="B1585" s="11" t="s">
        <v>75</v>
      </c>
      <c r="C1585" s="11" t="s">
        <v>5599</v>
      </c>
      <c r="D1585" s="11" t="s">
        <v>6373</v>
      </c>
      <c r="E1585" s="12">
        <v>15415</v>
      </c>
      <c r="F1585" s="13">
        <v>44000</v>
      </c>
      <c r="G1585" s="12">
        <v>43843</v>
      </c>
      <c r="H1585" s="11" t="s">
        <v>134</v>
      </c>
      <c r="I1585" s="14" t="s">
        <v>6374</v>
      </c>
      <c r="J1585" s="11" t="s">
        <v>6375</v>
      </c>
      <c r="K1585" s="11" t="s">
        <v>6376</v>
      </c>
      <c r="L1585" s="14" t="s">
        <v>6377</v>
      </c>
      <c r="M1585" s="11" t="s">
        <v>6378</v>
      </c>
      <c r="N1585" s="15">
        <v>3.37</v>
      </c>
      <c r="O1585" s="15" t="str">
        <f>VLOOKUP(A1585,Result!A:D,2,FALSE)</f>
        <v>No</v>
      </c>
      <c r="P1585" s="15">
        <f>VLOOKUP(A1585,Result!A:D,4,FALSE)</f>
        <v>3.2570000000000001</v>
      </c>
      <c r="Q1585" s="16">
        <f>VLOOKUP(A1585,Result!A:D,3,FALSE)</f>
        <v>0.14299999999999999</v>
      </c>
      <c r="R1585" s="16">
        <f>VLOOKUP(A1585,Result!A:E,5,FALSE)</f>
        <v>0</v>
      </c>
      <c r="S1585" s="28">
        <f>P1585+Q1585+R1585</f>
        <v>3.4</v>
      </c>
      <c r="T1585" s="32">
        <f t="shared" si="103"/>
        <v>92.949999999999989</v>
      </c>
      <c r="U1585" s="32">
        <f t="shared" si="104"/>
        <v>2210</v>
      </c>
      <c r="V1585" s="33">
        <f t="shared" si="105"/>
        <v>292.5</v>
      </c>
      <c r="W1585" s="34">
        <f t="shared" si="102"/>
        <v>2502.5</v>
      </c>
      <c r="X1585" s="10"/>
      <c r="Y1585" s="10"/>
      <c r="Z1585" s="10"/>
      <c r="AA1585" s="10"/>
      <c r="AB1585" s="10"/>
      <c r="AC1585" s="10"/>
      <c r="AD1585" s="10"/>
      <c r="AE1585" s="10"/>
      <c r="AF1585" s="10"/>
      <c r="AG1585" s="10"/>
      <c r="AH1585" s="10"/>
      <c r="AI1585" s="10"/>
    </row>
    <row r="1586" spans="1:35" ht="15" customHeight="1" x14ac:dyDescent="0.25">
      <c r="A1586" s="6">
        <v>1942</v>
      </c>
      <c r="B1586" s="11" t="s">
        <v>75</v>
      </c>
      <c r="C1586" s="11" t="s">
        <v>5599</v>
      </c>
      <c r="D1586" s="11" t="s">
        <v>6379</v>
      </c>
      <c r="E1586" s="12">
        <v>16017</v>
      </c>
      <c r="F1586" s="13">
        <v>43964</v>
      </c>
      <c r="G1586" s="12">
        <v>43843</v>
      </c>
      <c r="H1586" s="11" t="s">
        <v>134</v>
      </c>
      <c r="I1586" s="14" t="s">
        <v>115</v>
      </c>
      <c r="J1586" s="11" t="s">
        <v>97</v>
      </c>
      <c r="K1586" s="11" t="s">
        <v>82</v>
      </c>
      <c r="L1586" s="14" t="s">
        <v>82</v>
      </c>
      <c r="M1586" s="11" t="s">
        <v>6380</v>
      </c>
      <c r="N1586" s="15">
        <v>2.44</v>
      </c>
      <c r="O1586" s="15" t="str">
        <f>VLOOKUP(A1586,Result!A:D,2,FALSE)</f>
        <v>No</v>
      </c>
      <c r="P1586" s="15">
        <f>VLOOKUP(A1586,Result!A:D,4,FALSE)</f>
        <v>0</v>
      </c>
      <c r="Q1586" s="16">
        <f>VLOOKUP(A1586,Result!A:D,3,FALSE)</f>
        <v>0</v>
      </c>
      <c r="R1586" s="16">
        <f>VLOOKUP(A1586,Result!A:E,5,FALSE)</f>
        <v>0</v>
      </c>
      <c r="S1586" s="28">
        <f>P1586+Q1586+R1586</f>
        <v>0</v>
      </c>
      <c r="T1586" s="32">
        <f t="shared" si="103"/>
        <v>0</v>
      </c>
      <c r="U1586" s="32">
        <f t="shared" si="104"/>
        <v>0</v>
      </c>
      <c r="V1586" s="33">
        <f t="shared" si="105"/>
        <v>292.5</v>
      </c>
      <c r="W1586" s="34">
        <f t="shared" si="102"/>
        <v>292.5</v>
      </c>
      <c r="X1586" s="10"/>
      <c r="Y1586" s="10"/>
      <c r="Z1586" s="10"/>
      <c r="AA1586" s="10"/>
      <c r="AB1586" s="10"/>
      <c r="AC1586" s="10"/>
      <c r="AD1586" s="10"/>
      <c r="AE1586" s="10"/>
      <c r="AF1586" s="10"/>
      <c r="AG1586" s="10"/>
      <c r="AH1586" s="10"/>
      <c r="AI1586" s="10"/>
    </row>
    <row r="1587" spans="1:35" ht="15" customHeight="1" x14ac:dyDescent="0.25">
      <c r="A1587" s="6">
        <v>1943</v>
      </c>
      <c r="B1587" s="11" t="s">
        <v>75</v>
      </c>
      <c r="C1587" s="11" t="s">
        <v>5599</v>
      </c>
      <c r="D1587" s="11" t="s">
        <v>6381</v>
      </c>
      <c r="E1587" s="12">
        <v>16441</v>
      </c>
      <c r="F1587" s="17">
        <v>43944</v>
      </c>
      <c r="G1587" s="12">
        <v>43899</v>
      </c>
      <c r="H1587" s="11" t="s">
        <v>114</v>
      </c>
      <c r="I1587" s="14" t="s">
        <v>6382</v>
      </c>
      <c r="J1587" s="11" t="s">
        <v>80</v>
      </c>
      <c r="K1587" s="11" t="s">
        <v>6383</v>
      </c>
      <c r="L1587" s="14" t="s">
        <v>6384</v>
      </c>
      <c r="M1587" s="11" t="s">
        <v>6385</v>
      </c>
      <c r="N1587" s="15">
        <v>1.89</v>
      </c>
      <c r="O1587" s="15" t="str">
        <f>VLOOKUP(A1587,Result!A:D,2,FALSE)</f>
        <v>No</v>
      </c>
      <c r="P1587" s="15">
        <f>VLOOKUP(A1587,Result!A:D,4,FALSE)</f>
        <v>2.077</v>
      </c>
      <c r="Q1587" s="16">
        <f>VLOOKUP(A1587,Result!A:D,3,FALSE)</f>
        <v>0.33500000000000002</v>
      </c>
      <c r="R1587" s="16">
        <f>VLOOKUP(A1587,Result!A:E,5,FALSE)</f>
        <v>0</v>
      </c>
      <c r="S1587" s="28">
        <f>P1587+Q1587+R1587</f>
        <v>2.4119999999999999</v>
      </c>
      <c r="T1587" s="32">
        <f t="shared" si="103"/>
        <v>217.75</v>
      </c>
      <c r="U1587" s="32">
        <f t="shared" si="104"/>
        <v>1567.8</v>
      </c>
      <c r="V1587" s="33">
        <f t="shared" si="105"/>
        <v>292.5</v>
      </c>
      <c r="W1587" s="34">
        <f t="shared" si="102"/>
        <v>1860.3</v>
      </c>
      <c r="X1587" s="10"/>
      <c r="Y1587" s="10"/>
      <c r="Z1587" s="10"/>
      <c r="AA1587" s="10"/>
      <c r="AB1587" s="10"/>
      <c r="AC1587" s="10"/>
      <c r="AD1587" s="10"/>
      <c r="AE1587" s="10"/>
      <c r="AF1587" s="10"/>
      <c r="AG1587" s="10"/>
      <c r="AH1587" s="10"/>
      <c r="AI1587" s="10"/>
    </row>
    <row r="1588" spans="1:35" ht="15" customHeight="1" x14ac:dyDescent="0.25">
      <c r="A1588" s="6">
        <v>1944</v>
      </c>
      <c r="B1588" s="11" t="s">
        <v>75</v>
      </c>
      <c r="C1588" s="11" t="s">
        <v>5599</v>
      </c>
      <c r="D1588" s="11" t="s">
        <v>6386</v>
      </c>
      <c r="E1588" s="12">
        <v>8822</v>
      </c>
      <c r="F1588" s="17">
        <v>43937</v>
      </c>
      <c r="G1588" s="12">
        <v>43899</v>
      </c>
      <c r="H1588" s="11" t="s">
        <v>114</v>
      </c>
      <c r="I1588" s="14" t="s">
        <v>6387</v>
      </c>
      <c r="J1588" s="11" t="s">
        <v>80</v>
      </c>
      <c r="K1588" s="11" t="s">
        <v>82</v>
      </c>
      <c r="L1588" s="14" t="s">
        <v>82</v>
      </c>
      <c r="M1588" s="11" t="s">
        <v>6388</v>
      </c>
      <c r="N1588" s="15">
        <v>1.66</v>
      </c>
      <c r="O1588" s="15" t="str">
        <f>VLOOKUP(A1588,Result!A:D,2,FALSE)</f>
        <v>No</v>
      </c>
      <c r="P1588" s="15">
        <f>VLOOKUP(A1588,Result!A:D,4,FALSE)</f>
        <v>2.0049999999999999</v>
      </c>
      <c r="Q1588" s="16">
        <f>VLOOKUP(A1588,Result!A:D,3,FALSE)</f>
        <v>0</v>
      </c>
      <c r="R1588" s="16">
        <f>VLOOKUP(A1588,Result!A:E,5,FALSE)</f>
        <v>0</v>
      </c>
      <c r="S1588" s="28">
        <f>P1588+Q1588+R1588</f>
        <v>2.0049999999999999</v>
      </c>
      <c r="T1588" s="32">
        <f t="shared" si="103"/>
        <v>0</v>
      </c>
      <c r="U1588" s="32">
        <f t="shared" si="104"/>
        <v>1303.2499999999998</v>
      </c>
      <c r="V1588" s="33">
        <f t="shared" si="105"/>
        <v>292.5</v>
      </c>
      <c r="W1588" s="34">
        <f t="shared" si="102"/>
        <v>1595.7499999999998</v>
      </c>
      <c r="X1588" s="10"/>
      <c r="Y1588" s="10"/>
      <c r="Z1588" s="10"/>
      <c r="AA1588" s="10"/>
      <c r="AB1588" s="10"/>
      <c r="AC1588" s="10"/>
      <c r="AD1588" s="10"/>
      <c r="AE1588" s="10"/>
      <c r="AF1588" s="10"/>
      <c r="AG1588" s="10"/>
      <c r="AH1588" s="10"/>
      <c r="AI1588" s="10"/>
    </row>
    <row r="1589" spans="1:35" ht="15" customHeight="1" x14ac:dyDescent="0.25">
      <c r="A1589" s="6">
        <v>1945</v>
      </c>
      <c r="B1589" s="11" t="s">
        <v>75</v>
      </c>
      <c r="C1589" s="11" t="s">
        <v>5599</v>
      </c>
      <c r="D1589" s="11" t="s">
        <v>6389</v>
      </c>
      <c r="E1589" s="12">
        <v>16510</v>
      </c>
      <c r="F1589" s="17">
        <v>44001</v>
      </c>
      <c r="G1589" s="12">
        <v>43885</v>
      </c>
      <c r="H1589" s="11" t="s">
        <v>160</v>
      </c>
      <c r="I1589" s="14" t="s">
        <v>6390</v>
      </c>
      <c r="J1589" s="11" t="s">
        <v>80</v>
      </c>
      <c r="K1589" s="11" t="s">
        <v>6391</v>
      </c>
      <c r="L1589" s="14" t="s">
        <v>82</v>
      </c>
      <c r="M1589" s="11" t="s">
        <v>6392</v>
      </c>
      <c r="N1589" s="15">
        <v>1.99</v>
      </c>
      <c r="O1589" s="15" t="str">
        <f>VLOOKUP(A1589,Result!A:D,2,FALSE)</f>
        <v>No</v>
      </c>
      <c r="P1589" s="15">
        <f>VLOOKUP(A1589,Result!A:D,4,FALSE)</f>
        <v>1.4359999999999999</v>
      </c>
      <c r="Q1589" s="16">
        <f>VLOOKUP(A1589,Result!A:D,3,FALSE)</f>
        <v>0</v>
      </c>
      <c r="R1589" s="16">
        <f>VLOOKUP(A1589,Result!A:E,5,FALSE)</f>
        <v>0</v>
      </c>
      <c r="S1589" s="28">
        <f>P1589+Q1589+R1589</f>
        <v>1.4359999999999999</v>
      </c>
      <c r="T1589" s="32">
        <f t="shared" si="103"/>
        <v>0</v>
      </c>
      <c r="U1589" s="32">
        <f t="shared" si="104"/>
        <v>933.4</v>
      </c>
      <c r="V1589" s="33">
        <f t="shared" si="105"/>
        <v>292.5</v>
      </c>
      <c r="W1589" s="34">
        <f t="shared" si="102"/>
        <v>1225.9000000000001</v>
      </c>
      <c r="X1589" s="10"/>
      <c r="Y1589" s="10"/>
      <c r="Z1589" s="10"/>
      <c r="AA1589" s="10"/>
      <c r="AB1589" s="10"/>
      <c r="AC1589" s="10"/>
      <c r="AD1589" s="10"/>
      <c r="AE1589" s="10"/>
      <c r="AF1589" s="10"/>
      <c r="AG1589" s="10"/>
      <c r="AH1589" s="10"/>
      <c r="AI1589" s="10"/>
    </row>
    <row r="1590" spans="1:35" ht="15" customHeight="1" x14ac:dyDescent="0.25">
      <c r="A1590" s="6">
        <v>1946</v>
      </c>
      <c r="B1590" s="11" t="s">
        <v>75</v>
      </c>
      <c r="C1590" s="11" t="s">
        <v>5599</v>
      </c>
      <c r="D1590" s="11" t="s">
        <v>6393</v>
      </c>
      <c r="E1590" s="12">
        <v>17144</v>
      </c>
      <c r="F1590" s="17">
        <v>44001</v>
      </c>
      <c r="G1590" s="12">
        <v>43885</v>
      </c>
      <c r="H1590" s="11" t="s">
        <v>160</v>
      </c>
      <c r="I1590" s="14" t="s">
        <v>6394</v>
      </c>
      <c r="J1590" s="11" t="s">
        <v>80</v>
      </c>
      <c r="K1590" s="11" t="s">
        <v>6395</v>
      </c>
      <c r="L1590" s="14" t="s">
        <v>82</v>
      </c>
      <c r="M1590" s="11" t="s">
        <v>1211</v>
      </c>
      <c r="N1590" s="15">
        <v>3.53</v>
      </c>
      <c r="O1590" s="15" t="str">
        <f>VLOOKUP(A1590,Result!A:D,2,FALSE)</f>
        <v>No</v>
      </c>
      <c r="P1590" s="15">
        <f>VLOOKUP(A1590,Result!A:D,4,FALSE)</f>
        <v>2.6019999999999999</v>
      </c>
      <c r="Q1590" s="16">
        <f>VLOOKUP(A1590,Result!A:D,3,FALSE)</f>
        <v>0</v>
      </c>
      <c r="R1590" s="16">
        <f>VLOOKUP(A1590,Result!A:E,5,FALSE)</f>
        <v>0</v>
      </c>
      <c r="S1590" s="28">
        <f>P1590+Q1590+R1590</f>
        <v>2.6019999999999999</v>
      </c>
      <c r="T1590" s="32">
        <f t="shared" si="103"/>
        <v>0</v>
      </c>
      <c r="U1590" s="32">
        <f t="shared" si="104"/>
        <v>1691.3</v>
      </c>
      <c r="V1590" s="33">
        <f t="shared" si="105"/>
        <v>292.5</v>
      </c>
      <c r="W1590" s="34">
        <f t="shared" si="102"/>
        <v>1983.8</v>
      </c>
      <c r="X1590" s="10"/>
      <c r="Y1590" s="10"/>
      <c r="Z1590" s="10"/>
      <c r="AA1590" s="10"/>
      <c r="AB1590" s="10"/>
      <c r="AC1590" s="10"/>
      <c r="AD1590" s="10"/>
      <c r="AE1590" s="10"/>
      <c r="AF1590" s="10"/>
      <c r="AG1590" s="10"/>
      <c r="AH1590" s="10"/>
      <c r="AI1590" s="10"/>
    </row>
    <row r="1591" spans="1:35" ht="15" customHeight="1" x14ac:dyDescent="0.25">
      <c r="A1591" s="6">
        <v>1947</v>
      </c>
      <c r="B1591" s="11" t="s">
        <v>75</v>
      </c>
      <c r="C1591" s="11" t="s">
        <v>5599</v>
      </c>
      <c r="D1591" s="11" t="s">
        <v>6396</v>
      </c>
      <c r="E1591" s="12">
        <v>15734</v>
      </c>
      <c r="F1591" s="17">
        <v>44029</v>
      </c>
      <c r="G1591" s="12">
        <v>43893</v>
      </c>
      <c r="H1591" s="11" t="s">
        <v>114</v>
      </c>
      <c r="I1591" s="14" t="s">
        <v>6397</v>
      </c>
      <c r="J1591" s="11" t="s">
        <v>6398</v>
      </c>
      <c r="K1591" s="11" t="s">
        <v>82</v>
      </c>
      <c r="L1591" s="14" t="s">
        <v>773</v>
      </c>
      <c r="M1591" s="11" t="s">
        <v>6399</v>
      </c>
      <c r="N1591" s="15">
        <v>3.88</v>
      </c>
      <c r="O1591" s="15" t="str">
        <f>VLOOKUP(A1591,Result!A:D,2,FALSE)</f>
        <v>No</v>
      </c>
      <c r="P1591" s="15">
        <f>VLOOKUP(A1591,Result!A:D,4,FALSE)</f>
        <v>3.149</v>
      </c>
      <c r="Q1591" s="16">
        <f>VLOOKUP(A1591,Result!A:D,3,FALSE)</f>
        <v>6.8000000000000005E-2</v>
      </c>
      <c r="R1591" s="16">
        <f>VLOOKUP(A1591,Result!A:E,5,FALSE)</f>
        <v>0.46500000000000002</v>
      </c>
      <c r="S1591" s="28">
        <f>P1591+Q1591+R1591</f>
        <v>3.6819999999999999</v>
      </c>
      <c r="T1591" s="32">
        <f t="shared" si="103"/>
        <v>346.45</v>
      </c>
      <c r="U1591" s="32">
        <f t="shared" si="104"/>
        <v>2393.2999999999997</v>
      </c>
      <c r="V1591" s="33">
        <f t="shared" si="105"/>
        <v>292.5</v>
      </c>
      <c r="W1591" s="34">
        <f t="shared" si="102"/>
        <v>2685.7999999999997</v>
      </c>
      <c r="X1591" s="10"/>
      <c r="Y1591" s="10"/>
      <c r="Z1591" s="10"/>
      <c r="AA1591" s="10"/>
      <c r="AB1591" s="10"/>
      <c r="AC1591" s="10"/>
      <c r="AD1591" s="10"/>
      <c r="AE1591" s="10"/>
      <c r="AF1591" s="10"/>
      <c r="AG1591" s="10"/>
      <c r="AH1591" s="10"/>
      <c r="AI1591" s="10"/>
    </row>
    <row r="1592" spans="1:35" ht="15" customHeight="1" x14ac:dyDescent="0.25">
      <c r="A1592" s="6">
        <v>1948</v>
      </c>
      <c r="B1592" s="11" t="s">
        <v>75</v>
      </c>
      <c r="C1592" s="11" t="s">
        <v>5599</v>
      </c>
      <c r="D1592" s="11" t="s">
        <v>6400</v>
      </c>
      <c r="E1592" s="12">
        <v>17102</v>
      </c>
      <c r="F1592" s="17">
        <v>43941</v>
      </c>
      <c r="G1592" s="12">
        <v>43899</v>
      </c>
      <c r="H1592" s="11" t="s">
        <v>114</v>
      </c>
      <c r="I1592" s="14" t="s">
        <v>6401</v>
      </c>
      <c r="J1592" s="11" t="s">
        <v>6372</v>
      </c>
      <c r="K1592" s="11" t="s">
        <v>6402</v>
      </c>
      <c r="L1592" s="14" t="s">
        <v>6403</v>
      </c>
      <c r="M1592" s="11" t="s">
        <v>94</v>
      </c>
      <c r="N1592" s="15">
        <v>1.78</v>
      </c>
      <c r="O1592" s="15" t="str">
        <f>VLOOKUP(A1592,Result!A:D,2,FALSE)</f>
        <v>No</v>
      </c>
      <c r="P1592" s="15">
        <f>VLOOKUP(A1592,Result!A:D,4,FALSE)</f>
        <v>1.2749999999999999</v>
      </c>
      <c r="Q1592" s="16">
        <f>VLOOKUP(A1592,Result!A:D,3,FALSE)</f>
        <v>0.307</v>
      </c>
      <c r="R1592" s="16">
        <f>VLOOKUP(A1592,Result!A:E,5,FALSE)</f>
        <v>0</v>
      </c>
      <c r="S1592" s="28">
        <f>P1592+Q1592+R1592</f>
        <v>1.5819999999999999</v>
      </c>
      <c r="T1592" s="32">
        <f t="shared" si="103"/>
        <v>199.54999999999998</v>
      </c>
      <c r="U1592" s="32">
        <f t="shared" si="104"/>
        <v>1028.2999999999997</v>
      </c>
      <c r="V1592" s="33">
        <f t="shared" si="105"/>
        <v>292.5</v>
      </c>
      <c r="W1592" s="34">
        <f t="shared" si="102"/>
        <v>1320.7999999999997</v>
      </c>
      <c r="X1592" s="10"/>
      <c r="Y1592" s="10"/>
      <c r="Z1592" s="10"/>
      <c r="AA1592" s="10"/>
      <c r="AB1592" s="10"/>
      <c r="AC1592" s="10"/>
      <c r="AD1592" s="10"/>
      <c r="AE1592" s="10"/>
      <c r="AF1592" s="10"/>
      <c r="AG1592" s="10"/>
      <c r="AH1592" s="10"/>
      <c r="AI1592" s="10"/>
    </row>
    <row r="1593" spans="1:35" ht="15" customHeight="1" x14ac:dyDescent="0.25">
      <c r="A1593" s="6">
        <v>1949</v>
      </c>
      <c r="B1593" s="11" t="s">
        <v>75</v>
      </c>
      <c r="C1593" s="11" t="s">
        <v>5599</v>
      </c>
      <c r="D1593" s="11" t="s">
        <v>6404</v>
      </c>
      <c r="E1593" s="12">
        <v>19608</v>
      </c>
      <c r="F1593" s="17">
        <v>43936</v>
      </c>
      <c r="G1593" s="12">
        <v>43881</v>
      </c>
      <c r="H1593" s="11" t="s">
        <v>160</v>
      </c>
      <c r="I1593" s="14" t="s">
        <v>6405</v>
      </c>
      <c r="J1593" s="11" t="s">
        <v>80</v>
      </c>
      <c r="K1593" s="11" t="s">
        <v>82</v>
      </c>
      <c r="L1593" s="14" t="s">
        <v>82</v>
      </c>
      <c r="M1593" s="11" t="s">
        <v>6406</v>
      </c>
      <c r="N1593" s="15">
        <v>1.32</v>
      </c>
      <c r="O1593" s="15" t="str">
        <f>VLOOKUP(A1593,Result!A:D,2,FALSE)</f>
        <v>No</v>
      </c>
      <c r="P1593" s="15">
        <f>VLOOKUP(A1593,Result!A:D,4,FALSE)</f>
        <v>1.982</v>
      </c>
      <c r="Q1593" s="16">
        <f>VLOOKUP(A1593,Result!A:D,3,FALSE)</f>
        <v>0</v>
      </c>
      <c r="R1593" s="16">
        <f>VLOOKUP(A1593,Result!A:E,5,FALSE)</f>
        <v>0</v>
      </c>
      <c r="S1593" s="28">
        <f>P1593+Q1593+R1593</f>
        <v>1.982</v>
      </c>
      <c r="T1593" s="32">
        <f t="shared" si="103"/>
        <v>0</v>
      </c>
      <c r="U1593" s="32">
        <f t="shared" si="104"/>
        <v>1288.3</v>
      </c>
      <c r="V1593" s="33">
        <f t="shared" si="105"/>
        <v>292.5</v>
      </c>
      <c r="W1593" s="34">
        <f t="shared" si="102"/>
        <v>1580.8</v>
      </c>
      <c r="X1593" s="10"/>
      <c r="Y1593" s="10"/>
      <c r="Z1593" s="10"/>
      <c r="AA1593" s="10"/>
      <c r="AB1593" s="10"/>
      <c r="AC1593" s="10"/>
      <c r="AD1593" s="10"/>
      <c r="AE1593" s="10"/>
      <c r="AF1593" s="10"/>
      <c r="AG1593" s="10"/>
      <c r="AH1593" s="10"/>
      <c r="AI1593" s="10"/>
    </row>
    <row r="1594" spans="1:35" ht="15" customHeight="1" x14ac:dyDescent="0.25">
      <c r="A1594" s="6">
        <v>1950</v>
      </c>
      <c r="B1594" s="11" t="s">
        <v>75</v>
      </c>
      <c r="C1594" s="11" t="s">
        <v>5599</v>
      </c>
      <c r="D1594" s="11" t="s">
        <v>6407</v>
      </c>
      <c r="E1594" s="12">
        <v>19008</v>
      </c>
      <c r="F1594" s="13">
        <v>44027</v>
      </c>
      <c r="G1594" s="12">
        <v>43899</v>
      </c>
      <c r="H1594" s="11" t="s">
        <v>114</v>
      </c>
      <c r="I1594" s="14" t="s">
        <v>446</v>
      </c>
      <c r="J1594" s="11" t="s">
        <v>80</v>
      </c>
      <c r="K1594" s="11" t="s">
        <v>82</v>
      </c>
      <c r="L1594" s="14" t="s">
        <v>82</v>
      </c>
      <c r="M1594" s="11" t="s">
        <v>94</v>
      </c>
      <c r="N1594" s="15">
        <v>0.27</v>
      </c>
      <c r="O1594" s="15" t="str">
        <f>VLOOKUP(A1594,Result!A:D,2,FALSE)</f>
        <v>No</v>
      </c>
      <c r="P1594" s="15">
        <f>VLOOKUP(A1594,Result!A:D,4,FALSE)</f>
        <v>0.30499999999999999</v>
      </c>
      <c r="Q1594" s="16">
        <f>VLOOKUP(A1594,Result!A:D,3,FALSE)</f>
        <v>0</v>
      </c>
      <c r="R1594" s="16">
        <f>VLOOKUP(A1594,Result!A:E,5,FALSE)</f>
        <v>0</v>
      </c>
      <c r="S1594" s="28">
        <f>P1594+Q1594+R1594</f>
        <v>0.30499999999999999</v>
      </c>
      <c r="T1594" s="32">
        <f t="shared" si="103"/>
        <v>0</v>
      </c>
      <c r="U1594" s="32">
        <f t="shared" si="104"/>
        <v>198.24999999999997</v>
      </c>
      <c r="V1594" s="33">
        <f t="shared" si="105"/>
        <v>292.5</v>
      </c>
      <c r="W1594" s="34">
        <f t="shared" si="102"/>
        <v>490.75</v>
      </c>
      <c r="X1594" s="10"/>
      <c r="Y1594" s="10"/>
      <c r="Z1594" s="10"/>
      <c r="AA1594" s="10"/>
      <c r="AB1594" s="10"/>
      <c r="AC1594" s="10"/>
      <c r="AD1594" s="10"/>
      <c r="AE1594" s="10"/>
      <c r="AF1594" s="10"/>
      <c r="AG1594" s="10"/>
      <c r="AH1594" s="10"/>
      <c r="AI1594" s="10"/>
    </row>
    <row r="1595" spans="1:35" ht="15" customHeight="1" x14ac:dyDescent="0.25">
      <c r="A1595" s="6">
        <v>1951</v>
      </c>
      <c r="B1595" s="11" t="s">
        <v>75</v>
      </c>
      <c r="C1595" s="11" t="s">
        <v>5599</v>
      </c>
      <c r="D1595" s="11" t="s">
        <v>6408</v>
      </c>
      <c r="E1595" s="12">
        <v>20075</v>
      </c>
      <c r="F1595" s="13">
        <v>43959</v>
      </c>
      <c r="G1595" s="12">
        <v>43899</v>
      </c>
      <c r="H1595" s="11" t="s">
        <v>114</v>
      </c>
      <c r="I1595" s="14" t="s">
        <v>6409</v>
      </c>
      <c r="J1595" s="11" t="s">
        <v>6410</v>
      </c>
      <c r="K1595" s="11" t="s">
        <v>6411</v>
      </c>
      <c r="L1595" s="14" t="s">
        <v>82</v>
      </c>
      <c r="M1595" s="11" t="s">
        <v>94</v>
      </c>
      <c r="N1595" s="15">
        <v>0.88</v>
      </c>
      <c r="O1595" s="15" t="str">
        <f>VLOOKUP(A1595,Result!A:D,2,FALSE)</f>
        <v>No</v>
      </c>
      <c r="P1595" s="15">
        <f>VLOOKUP(A1595,Result!A:D,4,FALSE)</f>
        <v>1.482</v>
      </c>
      <c r="Q1595" s="16">
        <f>VLOOKUP(A1595,Result!A:D,3,FALSE)</f>
        <v>0</v>
      </c>
      <c r="R1595" s="16">
        <f>VLOOKUP(A1595,Result!A:E,5,FALSE)</f>
        <v>0</v>
      </c>
      <c r="S1595" s="28">
        <f>P1595+Q1595+R1595</f>
        <v>1.482</v>
      </c>
      <c r="T1595" s="32">
        <f t="shared" si="103"/>
        <v>0</v>
      </c>
      <c r="U1595" s="32">
        <f t="shared" si="104"/>
        <v>963.3</v>
      </c>
      <c r="V1595" s="33">
        <f t="shared" si="105"/>
        <v>292.5</v>
      </c>
      <c r="W1595" s="34">
        <f t="shared" si="102"/>
        <v>1255.8</v>
      </c>
      <c r="X1595" s="10"/>
      <c r="Y1595" s="10"/>
      <c r="Z1595" s="10"/>
      <c r="AA1595" s="10"/>
      <c r="AB1595" s="10"/>
      <c r="AC1595" s="10"/>
      <c r="AD1595" s="10"/>
      <c r="AE1595" s="10"/>
      <c r="AF1595" s="10"/>
      <c r="AG1595" s="10"/>
      <c r="AH1595" s="10"/>
      <c r="AI1595" s="10"/>
    </row>
    <row r="1596" spans="1:35" ht="15" customHeight="1" x14ac:dyDescent="0.25">
      <c r="A1596" s="6">
        <v>1952</v>
      </c>
      <c r="B1596" s="11" t="s">
        <v>75</v>
      </c>
      <c r="C1596" s="11" t="s">
        <v>5599</v>
      </c>
      <c r="D1596" s="11" t="s">
        <v>6412</v>
      </c>
      <c r="E1596" s="12">
        <v>19281</v>
      </c>
      <c r="F1596" s="17">
        <v>43973</v>
      </c>
      <c r="G1596" s="12">
        <v>43879</v>
      </c>
      <c r="H1596" s="11" t="s">
        <v>134</v>
      </c>
      <c r="I1596" s="14" t="s">
        <v>6413</v>
      </c>
      <c r="J1596" s="11" t="s">
        <v>80</v>
      </c>
      <c r="K1596" s="11" t="s">
        <v>82</v>
      </c>
      <c r="L1596" s="14" t="s">
        <v>6414</v>
      </c>
      <c r="M1596" s="11" t="s">
        <v>6415</v>
      </c>
      <c r="N1596" s="15">
        <v>0</v>
      </c>
      <c r="O1596" s="15" t="str">
        <f>VLOOKUP(A1596,Result!A:D,2,FALSE)</f>
        <v>No</v>
      </c>
      <c r="P1596" s="15">
        <f>VLOOKUP(A1596,Result!A:D,4,FALSE)</f>
        <v>1.3089999999999999</v>
      </c>
      <c r="Q1596" s="16">
        <f>VLOOKUP(A1596,Result!A:D,3,FALSE)</f>
        <v>0.106</v>
      </c>
      <c r="R1596" s="16">
        <f>VLOOKUP(A1596,Result!A:E,5,FALSE)</f>
        <v>0</v>
      </c>
      <c r="S1596" s="28">
        <f>P1596+Q1596+R1596</f>
        <v>1.415</v>
      </c>
      <c r="T1596" s="32">
        <f t="shared" si="103"/>
        <v>68.899999999999991</v>
      </c>
      <c r="U1596" s="32">
        <f t="shared" si="104"/>
        <v>919.75</v>
      </c>
      <c r="V1596" s="33">
        <f t="shared" si="105"/>
        <v>292.5</v>
      </c>
      <c r="W1596" s="34">
        <f t="shared" si="102"/>
        <v>1212.25</v>
      </c>
      <c r="X1596" s="10"/>
      <c r="Y1596" s="10"/>
      <c r="Z1596" s="10"/>
      <c r="AA1596" s="10"/>
      <c r="AB1596" s="10"/>
      <c r="AC1596" s="10"/>
      <c r="AD1596" s="10"/>
      <c r="AE1596" s="10"/>
      <c r="AF1596" s="10"/>
      <c r="AG1596" s="10"/>
      <c r="AH1596" s="10"/>
      <c r="AI1596" s="10"/>
    </row>
    <row r="1597" spans="1:35" ht="15" customHeight="1" x14ac:dyDescent="0.25">
      <c r="A1597" s="6">
        <v>1953</v>
      </c>
      <c r="B1597" s="11" t="s">
        <v>75</v>
      </c>
      <c r="C1597" s="11" t="s">
        <v>5599</v>
      </c>
      <c r="D1597" s="11" t="s">
        <v>6416</v>
      </c>
      <c r="E1597" s="12">
        <v>17792</v>
      </c>
      <c r="F1597" s="19"/>
      <c r="G1597" s="12">
        <v>43909</v>
      </c>
      <c r="H1597" s="11" t="s">
        <v>114</v>
      </c>
      <c r="I1597" s="14" t="s">
        <v>6417</v>
      </c>
      <c r="J1597" s="11" t="s">
        <v>6418</v>
      </c>
      <c r="K1597" s="11" t="s">
        <v>6419</v>
      </c>
      <c r="L1597" s="14" t="s">
        <v>82</v>
      </c>
      <c r="M1597" s="11" t="s">
        <v>6420</v>
      </c>
      <c r="N1597" s="15">
        <v>2.86</v>
      </c>
      <c r="O1597" s="15" t="str">
        <f>VLOOKUP(A1597,Result!A:D,2,FALSE)</f>
        <v>No</v>
      </c>
      <c r="P1597" s="15">
        <f>VLOOKUP(A1597,Result!A:D,4,FALSE)</f>
        <v>2.8570000000000002</v>
      </c>
      <c r="Q1597" s="16">
        <f>VLOOKUP(A1597,Result!A:D,3,FALSE)</f>
        <v>0</v>
      </c>
      <c r="R1597" s="16">
        <f>VLOOKUP(A1597,Result!A:E,5,FALSE)</f>
        <v>0</v>
      </c>
      <c r="S1597" s="28">
        <f>P1597+Q1597+R1597</f>
        <v>2.8570000000000002</v>
      </c>
      <c r="T1597" s="32">
        <f t="shared" si="103"/>
        <v>0</v>
      </c>
      <c r="U1597" s="32">
        <f t="shared" si="104"/>
        <v>1857.05</v>
      </c>
      <c r="V1597" s="33">
        <f t="shared" si="105"/>
        <v>292.5</v>
      </c>
      <c r="W1597" s="34">
        <f t="shared" si="102"/>
        <v>2149.5500000000002</v>
      </c>
      <c r="X1597" s="10"/>
      <c r="Y1597" s="10"/>
      <c r="Z1597" s="10"/>
      <c r="AA1597" s="10"/>
      <c r="AB1597" s="10"/>
      <c r="AC1597" s="10"/>
      <c r="AD1597" s="10"/>
      <c r="AE1597" s="10"/>
      <c r="AF1597" s="10"/>
      <c r="AG1597" s="10"/>
      <c r="AH1597" s="10"/>
      <c r="AI1597" s="10"/>
    </row>
    <row r="1598" spans="1:35" ht="15" customHeight="1" x14ac:dyDescent="0.25">
      <c r="A1598" s="6">
        <v>1954</v>
      </c>
      <c r="B1598" s="11" t="s">
        <v>75</v>
      </c>
      <c r="C1598" s="11" t="s">
        <v>5599</v>
      </c>
      <c r="D1598" s="11" t="s">
        <v>6421</v>
      </c>
      <c r="E1598" s="12">
        <v>20116</v>
      </c>
      <c r="F1598" s="17">
        <v>43937</v>
      </c>
      <c r="G1598" s="12">
        <v>43931</v>
      </c>
      <c r="H1598" s="11" t="s">
        <v>134</v>
      </c>
      <c r="I1598" s="14" t="s">
        <v>115</v>
      </c>
      <c r="J1598" s="11" t="s">
        <v>97</v>
      </c>
      <c r="K1598" s="11" t="s">
        <v>82</v>
      </c>
      <c r="L1598" s="14" t="s">
        <v>82</v>
      </c>
      <c r="M1598" s="11" t="s">
        <v>5520</v>
      </c>
      <c r="N1598" s="15" t="s">
        <v>85</v>
      </c>
      <c r="O1598" s="15" t="str">
        <f>VLOOKUP(A1598,Result!A:D,2,FALSE)</f>
        <v>No</v>
      </c>
      <c r="P1598" s="15">
        <f>VLOOKUP(A1598,Result!A:D,4,FALSE)</f>
        <v>0</v>
      </c>
      <c r="Q1598" s="16">
        <f>VLOOKUP(A1598,Result!A:D,3,FALSE)</f>
        <v>0</v>
      </c>
      <c r="R1598" s="16">
        <f>VLOOKUP(A1598,Result!A:E,5,FALSE)</f>
        <v>0</v>
      </c>
      <c r="S1598" s="28">
        <f>P1598+Q1598+R1598</f>
        <v>0</v>
      </c>
      <c r="T1598" s="32">
        <f t="shared" si="103"/>
        <v>0</v>
      </c>
      <c r="U1598" s="32">
        <f t="shared" si="104"/>
        <v>0</v>
      </c>
      <c r="V1598" s="33">
        <f t="shared" si="105"/>
        <v>292.5</v>
      </c>
      <c r="W1598" s="34">
        <f t="shared" si="102"/>
        <v>292.5</v>
      </c>
      <c r="X1598" s="10"/>
      <c r="Y1598" s="10"/>
      <c r="Z1598" s="10"/>
      <c r="AA1598" s="10"/>
      <c r="AB1598" s="10"/>
      <c r="AC1598" s="10"/>
      <c r="AD1598" s="10"/>
      <c r="AE1598" s="10"/>
      <c r="AF1598" s="10"/>
      <c r="AG1598" s="10"/>
      <c r="AH1598" s="10"/>
      <c r="AI1598" s="10"/>
    </row>
    <row r="1599" spans="1:35" ht="15" customHeight="1" x14ac:dyDescent="0.25">
      <c r="A1599" s="6">
        <v>1955</v>
      </c>
      <c r="B1599" s="11" t="s">
        <v>75</v>
      </c>
      <c r="C1599" s="11" t="s">
        <v>5599</v>
      </c>
      <c r="D1599" s="11" t="s">
        <v>6422</v>
      </c>
      <c r="E1599" s="12">
        <v>19369</v>
      </c>
      <c r="F1599" s="13">
        <v>43979</v>
      </c>
      <c r="G1599" s="12">
        <v>43889</v>
      </c>
      <c r="H1599" s="11" t="s">
        <v>114</v>
      </c>
      <c r="I1599" s="14" t="s">
        <v>6423</v>
      </c>
      <c r="J1599" s="11" t="s">
        <v>80</v>
      </c>
      <c r="K1599" s="11" t="s">
        <v>82</v>
      </c>
      <c r="L1599" s="14" t="s">
        <v>6424</v>
      </c>
      <c r="M1599" s="11" t="s">
        <v>2352</v>
      </c>
      <c r="N1599" s="15">
        <v>0.95</v>
      </c>
      <c r="O1599" s="15" t="str">
        <f>VLOOKUP(A1599,Result!A:D,2,FALSE)</f>
        <v>No</v>
      </c>
      <c r="P1599" s="15">
        <f>VLOOKUP(A1599,Result!A:D,4,FALSE)</f>
        <v>5.4969999999999999</v>
      </c>
      <c r="Q1599" s="16">
        <f>VLOOKUP(A1599,Result!A:D,3,FALSE)</f>
        <v>0.33500000000000002</v>
      </c>
      <c r="R1599" s="16">
        <f>VLOOKUP(A1599,Result!A:E,5,FALSE)</f>
        <v>0.84699999999999998</v>
      </c>
      <c r="S1599" s="28">
        <f>P1599+Q1599+R1599</f>
        <v>6.6790000000000003</v>
      </c>
      <c r="T1599" s="32">
        <f t="shared" si="103"/>
        <v>768.3</v>
      </c>
      <c r="U1599" s="32">
        <f t="shared" si="104"/>
        <v>4341.3499999999995</v>
      </c>
      <c r="V1599" s="33">
        <f t="shared" si="105"/>
        <v>292.5</v>
      </c>
      <c r="W1599" s="34">
        <f t="shared" si="102"/>
        <v>4633.8499999999995</v>
      </c>
      <c r="X1599" s="10"/>
      <c r="Y1599" s="10"/>
      <c r="Z1599" s="10"/>
      <c r="AA1599" s="10"/>
      <c r="AB1599" s="10"/>
      <c r="AC1599" s="10"/>
      <c r="AD1599" s="10"/>
      <c r="AE1599" s="10"/>
      <c r="AF1599" s="10"/>
      <c r="AG1599" s="10"/>
      <c r="AH1599" s="10"/>
      <c r="AI1599" s="10"/>
    </row>
    <row r="1600" spans="1:35" ht="15" customHeight="1" x14ac:dyDescent="0.25">
      <c r="A1600" s="6">
        <v>1956</v>
      </c>
      <c r="B1600" s="11" t="s">
        <v>75</v>
      </c>
      <c r="C1600" s="11" t="s">
        <v>5599</v>
      </c>
      <c r="D1600" s="11" t="s">
        <v>6425</v>
      </c>
      <c r="E1600" s="12">
        <v>19923</v>
      </c>
      <c r="F1600" s="17">
        <v>43969</v>
      </c>
      <c r="G1600" s="12">
        <v>43844</v>
      </c>
      <c r="H1600" s="11" t="s">
        <v>134</v>
      </c>
      <c r="I1600" s="14" t="s">
        <v>211</v>
      </c>
      <c r="J1600" s="11" t="s">
        <v>3398</v>
      </c>
      <c r="K1600" s="11" t="s">
        <v>82</v>
      </c>
      <c r="L1600" s="14" t="s">
        <v>6426</v>
      </c>
      <c r="M1600" s="11" t="s">
        <v>6135</v>
      </c>
      <c r="N1600" s="15">
        <v>0.46</v>
      </c>
      <c r="O1600" s="15" t="str">
        <f>VLOOKUP(A1600,Result!A:D,2,FALSE)</f>
        <v>No</v>
      </c>
      <c r="P1600" s="15">
        <f>VLOOKUP(A1600,Result!A:D,4,FALSE)</f>
        <v>0.35299999999999998</v>
      </c>
      <c r="Q1600" s="16">
        <f>VLOOKUP(A1600,Result!A:D,3,FALSE)</f>
        <v>0.36799999999999999</v>
      </c>
      <c r="R1600" s="16">
        <f>VLOOKUP(A1600,Result!A:E,5,FALSE)</f>
        <v>0</v>
      </c>
      <c r="S1600" s="28">
        <f>P1600+Q1600+R1600</f>
        <v>0.72099999999999997</v>
      </c>
      <c r="T1600" s="32">
        <f t="shared" si="103"/>
        <v>239.19999999999996</v>
      </c>
      <c r="U1600" s="32">
        <f t="shared" si="104"/>
        <v>468.64999999999992</v>
      </c>
      <c r="V1600" s="33">
        <f t="shared" si="105"/>
        <v>292.5</v>
      </c>
      <c r="W1600" s="34">
        <f t="shared" si="102"/>
        <v>761.14999999999986</v>
      </c>
      <c r="X1600" s="10"/>
      <c r="Y1600" s="10"/>
      <c r="Z1600" s="10"/>
      <c r="AA1600" s="10"/>
      <c r="AB1600" s="10"/>
      <c r="AC1600" s="10"/>
      <c r="AD1600" s="10"/>
      <c r="AE1600" s="10"/>
      <c r="AF1600" s="10"/>
      <c r="AG1600" s="10"/>
      <c r="AH1600" s="10"/>
      <c r="AI1600" s="10"/>
    </row>
    <row r="1601" spans="1:35" ht="15" customHeight="1" x14ac:dyDescent="0.25">
      <c r="A1601" s="6">
        <v>1957</v>
      </c>
      <c r="B1601" s="11" t="s">
        <v>75</v>
      </c>
      <c r="C1601" s="11" t="s">
        <v>5599</v>
      </c>
      <c r="D1601" s="11" t="s">
        <v>6427</v>
      </c>
      <c r="E1601" s="12">
        <v>18299</v>
      </c>
      <c r="F1601" s="17">
        <v>43943</v>
      </c>
      <c r="G1601" s="12">
        <v>43899</v>
      </c>
      <c r="H1601" s="11" t="s">
        <v>114</v>
      </c>
      <c r="I1601" s="14" t="s">
        <v>6428</v>
      </c>
      <c r="J1601" s="11" t="s">
        <v>6429</v>
      </c>
      <c r="K1601" s="11" t="s">
        <v>6430</v>
      </c>
      <c r="L1601" s="14" t="s">
        <v>82</v>
      </c>
      <c r="M1601" s="11"/>
      <c r="N1601" s="15">
        <v>1.63</v>
      </c>
      <c r="O1601" s="15" t="str">
        <f>VLOOKUP(A1601,Result!A:D,2,FALSE)</f>
        <v>No</v>
      </c>
      <c r="P1601" s="15">
        <f>VLOOKUP(A1601,Result!A:D,4,FALSE)</f>
        <v>1.55</v>
      </c>
      <c r="Q1601" s="16">
        <f>VLOOKUP(A1601,Result!A:D,3,FALSE)</f>
        <v>0</v>
      </c>
      <c r="R1601" s="16">
        <f>VLOOKUP(A1601,Result!A:E,5,FALSE)</f>
        <v>0</v>
      </c>
      <c r="S1601" s="28">
        <f>P1601+Q1601+R1601</f>
        <v>1.55</v>
      </c>
      <c r="T1601" s="32">
        <f t="shared" si="103"/>
        <v>0</v>
      </c>
      <c r="U1601" s="32">
        <f t="shared" si="104"/>
        <v>1007.5</v>
      </c>
      <c r="V1601" s="33">
        <f t="shared" si="105"/>
        <v>292.5</v>
      </c>
      <c r="W1601" s="34">
        <f t="shared" si="102"/>
        <v>1300</v>
      </c>
      <c r="X1601" s="10"/>
      <c r="Y1601" s="10"/>
      <c r="Z1601" s="10"/>
      <c r="AA1601" s="10"/>
      <c r="AB1601" s="10"/>
      <c r="AC1601" s="10"/>
      <c r="AD1601" s="10"/>
      <c r="AE1601" s="10"/>
      <c r="AF1601" s="10"/>
      <c r="AG1601" s="10"/>
      <c r="AH1601" s="10"/>
      <c r="AI1601" s="10"/>
    </row>
    <row r="1602" spans="1:35" ht="15" customHeight="1" x14ac:dyDescent="0.25">
      <c r="A1602" s="6">
        <v>1958</v>
      </c>
      <c r="B1602" s="11" t="s">
        <v>75</v>
      </c>
      <c r="C1602" s="11" t="s">
        <v>5599</v>
      </c>
      <c r="D1602" s="11" t="s">
        <v>6431</v>
      </c>
      <c r="E1602" s="12">
        <v>18470</v>
      </c>
      <c r="F1602" s="17">
        <v>43952</v>
      </c>
      <c r="G1602" s="12">
        <v>43892</v>
      </c>
      <c r="H1602" s="11" t="s">
        <v>114</v>
      </c>
      <c r="I1602" s="14" t="s">
        <v>6432</v>
      </c>
      <c r="J1602" s="11" t="s">
        <v>6433</v>
      </c>
      <c r="K1602" s="11" t="s">
        <v>82</v>
      </c>
      <c r="L1602" s="14" t="s">
        <v>82</v>
      </c>
      <c r="M1602" s="11" t="s">
        <v>6434</v>
      </c>
      <c r="N1602" s="15">
        <v>1.89</v>
      </c>
      <c r="O1602" s="15" t="str">
        <f>VLOOKUP(A1602,Result!A:D,2,FALSE)</f>
        <v>No</v>
      </c>
      <c r="P1602" s="15">
        <f>VLOOKUP(A1602,Result!A:D,4,FALSE)</f>
        <v>2.165</v>
      </c>
      <c r="Q1602" s="16">
        <f>VLOOKUP(A1602,Result!A:D,3,FALSE)</f>
        <v>0</v>
      </c>
      <c r="R1602" s="16">
        <f>VLOOKUP(A1602,Result!A:E,5,FALSE)</f>
        <v>0</v>
      </c>
      <c r="S1602" s="28">
        <f>P1602+Q1602+R1602</f>
        <v>2.165</v>
      </c>
      <c r="T1602" s="32">
        <f t="shared" si="103"/>
        <v>0</v>
      </c>
      <c r="U1602" s="32">
        <f t="shared" si="104"/>
        <v>1407.2499999999998</v>
      </c>
      <c r="V1602" s="33">
        <f t="shared" si="105"/>
        <v>292.5</v>
      </c>
      <c r="W1602" s="34">
        <f t="shared" si="102"/>
        <v>1699.7499999999998</v>
      </c>
      <c r="X1602" s="10"/>
      <c r="Y1602" s="10"/>
      <c r="Z1602" s="10"/>
      <c r="AA1602" s="10"/>
      <c r="AB1602" s="10"/>
      <c r="AC1602" s="10"/>
      <c r="AD1602" s="10"/>
      <c r="AE1602" s="10"/>
      <c r="AF1602" s="10"/>
      <c r="AG1602" s="10"/>
      <c r="AH1602" s="10"/>
      <c r="AI1602" s="10"/>
    </row>
    <row r="1603" spans="1:35" ht="15" customHeight="1" x14ac:dyDescent="0.25">
      <c r="A1603" s="6">
        <v>1959</v>
      </c>
      <c r="B1603" s="11" t="s">
        <v>75</v>
      </c>
      <c r="C1603" s="11" t="s">
        <v>5599</v>
      </c>
      <c r="D1603" s="11" t="s">
        <v>6435</v>
      </c>
      <c r="E1603" s="12">
        <v>10328</v>
      </c>
      <c r="F1603" s="17">
        <v>43950</v>
      </c>
      <c r="G1603" s="12">
        <v>43900</v>
      </c>
      <c r="H1603" s="11" t="s">
        <v>114</v>
      </c>
      <c r="I1603" s="14" t="s">
        <v>6436</v>
      </c>
      <c r="J1603" s="11" t="s">
        <v>6437</v>
      </c>
      <c r="K1603" s="11" t="s">
        <v>6438</v>
      </c>
      <c r="L1603" s="14" t="s">
        <v>82</v>
      </c>
      <c r="M1603" s="11"/>
      <c r="N1603" s="15">
        <v>2.6</v>
      </c>
      <c r="O1603" s="15" t="str">
        <f>VLOOKUP(A1603,Result!A:D,2,FALSE)</f>
        <v>No</v>
      </c>
      <c r="P1603" s="15">
        <f>VLOOKUP(A1603,Result!A:D,4,FALSE)</f>
        <v>2.3210000000000002</v>
      </c>
      <c r="Q1603" s="16">
        <f>VLOOKUP(A1603,Result!A:D,3,FALSE)</f>
        <v>0</v>
      </c>
      <c r="R1603" s="16">
        <f>VLOOKUP(A1603,Result!A:E,5,FALSE)</f>
        <v>0</v>
      </c>
      <c r="S1603" s="28">
        <f>P1603+Q1603+R1603</f>
        <v>2.3210000000000002</v>
      </c>
      <c r="T1603" s="32">
        <f t="shared" si="103"/>
        <v>0</v>
      </c>
      <c r="U1603" s="32">
        <f t="shared" si="104"/>
        <v>1508.65</v>
      </c>
      <c r="V1603" s="33">
        <f t="shared" si="105"/>
        <v>292.5</v>
      </c>
      <c r="W1603" s="34">
        <f t="shared" si="102"/>
        <v>1801.15</v>
      </c>
      <c r="X1603" s="10"/>
      <c r="Y1603" s="10"/>
      <c r="Z1603" s="10"/>
      <c r="AA1603" s="10"/>
      <c r="AB1603" s="10"/>
      <c r="AC1603" s="10"/>
      <c r="AD1603" s="10"/>
      <c r="AE1603" s="10"/>
      <c r="AF1603" s="10"/>
      <c r="AG1603" s="10"/>
      <c r="AH1603" s="10"/>
      <c r="AI1603" s="10"/>
    </row>
    <row r="1604" spans="1:35" ht="15" customHeight="1" x14ac:dyDescent="0.25">
      <c r="A1604" s="6">
        <v>1960</v>
      </c>
      <c r="B1604" s="11" t="s">
        <v>75</v>
      </c>
      <c r="C1604" s="11" t="s">
        <v>5599</v>
      </c>
      <c r="D1604" s="11" t="s">
        <v>6439</v>
      </c>
      <c r="E1604" s="12">
        <v>18454</v>
      </c>
      <c r="F1604" s="17">
        <v>43952</v>
      </c>
      <c r="G1604" s="12">
        <v>43889</v>
      </c>
      <c r="H1604" s="11" t="s">
        <v>114</v>
      </c>
      <c r="I1604" s="14" t="s">
        <v>6440</v>
      </c>
      <c r="J1604" s="11" t="s">
        <v>80</v>
      </c>
      <c r="K1604" s="11" t="s">
        <v>6441</v>
      </c>
      <c r="L1604" s="14" t="s">
        <v>6442</v>
      </c>
      <c r="M1604" s="11" t="s">
        <v>1084</v>
      </c>
      <c r="N1604" s="15">
        <v>3.49</v>
      </c>
      <c r="O1604" s="15" t="str">
        <f>VLOOKUP(A1604,Result!A:D,2,FALSE)</f>
        <v>No</v>
      </c>
      <c r="P1604" s="15">
        <f>VLOOKUP(A1604,Result!A:D,4,FALSE)</f>
        <v>2.657</v>
      </c>
      <c r="Q1604" s="16">
        <f>VLOOKUP(A1604,Result!A:D,3,FALSE)</f>
        <v>0.49099999999999999</v>
      </c>
      <c r="R1604" s="16">
        <f>VLOOKUP(A1604,Result!A:E,5,FALSE)</f>
        <v>0</v>
      </c>
      <c r="S1604" s="28">
        <f>P1604+Q1604+R1604</f>
        <v>3.1480000000000001</v>
      </c>
      <c r="T1604" s="32">
        <f t="shared" si="103"/>
        <v>319.14999999999998</v>
      </c>
      <c r="U1604" s="32">
        <f t="shared" si="104"/>
        <v>2046.2</v>
      </c>
      <c r="V1604" s="33">
        <f t="shared" si="105"/>
        <v>292.5</v>
      </c>
      <c r="W1604" s="34">
        <f t="shared" si="102"/>
        <v>2338.6999999999998</v>
      </c>
      <c r="X1604" s="10"/>
      <c r="Y1604" s="10"/>
      <c r="Z1604" s="10"/>
      <c r="AA1604" s="10"/>
      <c r="AB1604" s="10"/>
      <c r="AC1604" s="10"/>
      <c r="AD1604" s="10"/>
      <c r="AE1604" s="10"/>
      <c r="AF1604" s="10"/>
      <c r="AG1604" s="10"/>
      <c r="AH1604" s="10"/>
      <c r="AI1604" s="10"/>
    </row>
    <row r="1605" spans="1:35" ht="15" customHeight="1" x14ac:dyDescent="0.25">
      <c r="A1605" s="6">
        <v>1961</v>
      </c>
      <c r="B1605" s="11" t="s">
        <v>75</v>
      </c>
      <c r="C1605" s="11" t="s">
        <v>5599</v>
      </c>
      <c r="D1605" s="11" t="s">
        <v>6443</v>
      </c>
      <c r="E1605" s="12">
        <v>14778</v>
      </c>
      <c r="F1605" s="17">
        <v>44182</v>
      </c>
      <c r="G1605" s="12">
        <v>43900</v>
      </c>
      <c r="H1605" s="11" t="s">
        <v>114</v>
      </c>
      <c r="I1605" s="14" t="s">
        <v>6444</v>
      </c>
      <c r="J1605" s="11" t="s">
        <v>80</v>
      </c>
      <c r="K1605" s="11" t="s">
        <v>5638</v>
      </c>
      <c r="L1605" s="14" t="s">
        <v>6445</v>
      </c>
      <c r="M1605" s="11" t="s">
        <v>6446</v>
      </c>
      <c r="N1605" s="15">
        <v>3.69</v>
      </c>
      <c r="O1605" s="15" t="str">
        <f>VLOOKUP(A1605,Result!A:D,2,FALSE)</f>
        <v>No</v>
      </c>
      <c r="P1605" s="15">
        <f>VLOOKUP(A1605,Result!A:D,4,FALSE)</f>
        <v>1.456</v>
      </c>
      <c r="Q1605" s="16">
        <f>VLOOKUP(A1605,Result!A:D,3,FALSE)</f>
        <v>0.36799999999999999</v>
      </c>
      <c r="R1605" s="16">
        <f>VLOOKUP(A1605,Result!A:E,5,FALSE)</f>
        <v>0</v>
      </c>
      <c r="S1605" s="28">
        <f>P1605+Q1605+R1605</f>
        <v>1.8239999999999998</v>
      </c>
      <c r="T1605" s="32">
        <f t="shared" si="103"/>
        <v>239.19999999999996</v>
      </c>
      <c r="U1605" s="32">
        <f t="shared" si="104"/>
        <v>1185.5999999999999</v>
      </c>
      <c r="V1605" s="33">
        <f t="shared" si="105"/>
        <v>292.5</v>
      </c>
      <c r="W1605" s="34">
        <f t="shared" si="102"/>
        <v>1478.1</v>
      </c>
      <c r="X1605" s="10"/>
      <c r="Y1605" s="10"/>
      <c r="Z1605" s="10"/>
      <c r="AA1605" s="10"/>
      <c r="AB1605" s="10"/>
      <c r="AC1605" s="10"/>
      <c r="AD1605" s="10"/>
      <c r="AE1605" s="10"/>
      <c r="AF1605" s="10"/>
      <c r="AG1605" s="10"/>
      <c r="AH1605" s="10"/>
      <c r="AI1605" s="10"/>
    </row>
    <row r="1606" spans="1:35" ht="15" customHeight="1" x14ac:dyDescent="0.25">
      <c r="A1606" s="6">
        <v>1962</v>
      </c>
      <c r="B1606" s="11" t="s">
        <v>75</v>
      </c>
      <c r="C1606" s="11" t="s">
        <v>5599</v>
      </c>
      <c r="D1606" s="11" t="s">
        <v>6447</v>
      </c>
      <c r="E1606" s="12">
        <v>20079</v>
      </c>
      <c r="F1606" s="13">
        <v>43958</v>
      </c>
      <c r="G1606" s="12">
        <v>43889</v>
      </c>
      <c r="H1606" s="11" t="s">
        <v>114</v>
      </c>
      <c r="I1606" s="14" t="s">
        <v>6448</v>
      </c>
      <c r="J1606" s="11" t="s">
        <v>80</v>
      </c>
      <c r="K1606" s="11" t="s">
        <v>82</v>
      </c>
      <c r="L1606" s="14" t="s">
        <v>6449</v>
      </c>
      <c r="M1606" s="11" t="s">
        <v>6450</v>
      </c>
      <c r="N1606" s="15">
        <v>0.86</v>
      </c>
      <c r="O1606" s="15" t="str">
        <f>VLOOKUP(A1606,Result!A:D,2,FALSE)</f>
        <v>No</v>
      </c>
      <c r="P1606" s="15">
        <f>VLOOKUP(A1606,Result!A:D,4,FALSE)</f>
        <v>2.359</v>
      </c>
      <c r="Q1606" s="16">
        <f>VLOOKUP(A1606,Result!A:D,3,FALSE)</f>
        <v>1.4</v>
      </c>
      <c r="R1606" s="16">
        <f>VLOOKUP(A1606,Result!A:E,5,FALSE)</f>
        <v>0.152</v>
      </c>
      <c r="S1606" s="28">
        <f>P1606+Q1606+R1606</f>
        <v>3.911</v>
      </c>
      <c r="T1606" s="32">
        <f t="shared" si="103"/>
        <v>1008.8</v>
      </c>
      <c r="U1606" s="32">
        <f t="shared" si="104"/>
        <v>2542.15</v>
      </c>
      <c r="V1606" s="33">
        <f t="shared" si="105"/>
        <v>292.5</v>
      </c>
      <c r="W1606" s="34">
        <f t="shared" si="102"/>
        <v>2834.65</v>
      </c>
      <c r="X1606" s="10"/>
      <c r="Y1606" s="10"/>
      <c r="Z1606" s="10"/>
      <c r="AA1606" s="10"/>
      <c r="AB1606" s="10"/>
      <c r="AC1606" s="10"/>
      <c r="AD1606" s="10"/>
      <c r="AE1606" s="10"/>
      <c r="AF1606" s="10"/>
      <c r="AG1606" s="10"/>
      <c r="AH1606" s="10"/>
      <c r="AI1606" s="10"/>
    </row>
    <row r="1607" spans="1:35" ht="15" customHeight="1" x14ac:dyDescent="0.25">
      <c r="A1607" s="6">
        <v>1963</v>
      </c>
      <c r="B1607" s="11" t="s">
        <v>75</v>
      </c>
      <c r="C1607" s="11" t="s">
        <v>5599</v>
      </c>
      <c r="D1607" s="11" t="s">
        <v>6451</v>
      </c>
      <c r="E1607" s="12">
        <v>18970</v>
      </c>
      <c r="F1607" s="17">
        <v>43952</v>
      </c>
      <c r="G1607" s="12">
        <v>43864</v>
      </c>
      <c r="H1607" s="11" t="s">
        <v>134</v>
      </c>
      <c r="I1607" s="14" t="s">
        <v>6452</v>
      </c>
      <c r="J1607" s="11" t="s">
        <v>80</v>
      </c>
      <c r="K1607" s="11" t="s">
        <v>6453</v>
      </c>
      <c r="L1607" s="14" t="s">
        <v>82</v>
      </c>
      <c r="M1607" s="11" t="s">
        <v>6454</v>
      </c>
      <c r="N1607" s="15">
        <v>5.56</v>
      </c>
      <c r="O1607" s="15" t="str">
        <f>VLOOKUP(A1607,Result!A:D,2,FALSE)</f>
        <v>No</v>
      </c>
      <c r="P1607" s="15">
        <f>VLOOKUP(A1607,Result!A:D,4,FALSE)</f>
        <v>2.754</v>
      </c>
      <c r="Q1607" s="16">
        <f>VLOOKUP(A1607,Result!A:D,3,FALSE)</f>
        <v>0</v>
      </c>
      <c r="R1607" s="16">
        <f>VLOOKUP(A1607,Result!A:E,5,FALSE)</f>
        <v>0</v>
      </c>
      <c r="S1607" s="28">
        <f>P1607+Q1607+R1607</f>
        <v>2.754</v>
      </c>
      <c r="T1607" s="32">
        <f t="shared" si="103"/>
        <v>0</v>
      </c>
      <c r="U1607" s="32">
        <f t="shared" si="104"/>
        <v>1790.1</v>
      </c>
      <c r="V1607" s="33">
        <f t="shared" si="105"/>
        <v>292.5</v>
      </c>
      <c r="W1607" s="34">
        <f t="shared" si="102"/>
        <v>2082.6</v>
      </c>
      <c r="X1607" s="10"/>
      <c r="Y1607" s="10"/>
      <c r="Z1607" s="10"/>
      <c r="AA1607" s="10"/>
      <c r="AB1607" s="10"/>
      <c r="AC1607" s="10"/>
      <c r="AD1607" s="10"/>
      <c r="AE1607" s="10"/>
      <c r="AF1607" s="10"/>
      <c r="AG1607" s="10"/>
      <c r="AH1607" s="10"/>
      <c r="AI1607" s="10"/>
    </row>
    <row r="1608" spans="1:35" ht="15" customHeight="1" x14ac:dyDescent="0.25">
      <c r="A1608" s="6">
        <v>1964</v>
      </c>
      <c r="B1608" s="11" t="s">
        <v>75</v>
      </c>
      <c r="C1608" s="11" t="s">
        <v>5599</v>
      </c>
      <c r="D1608" s="11" t="s">
        <v>6455</v>
      </c>
      <c r="E1608" s="12">
        <v>13474</v>
      </c>
      <c r="F1608" s="17">
        <v>44006</v>
      </c>
      <c r="G1608" s="12">
        <v>43893</v>
      </c>
      <c r="H1608" s="11" t="s">
        <v>114</v>
      </c>
      <c r="I1608" s="14" t="s">
        <v>6456</v>
      </c>
      <c r="J1608" s="11" t="s">
        <v>80</v>
      </c>
      <c r="K1608" s="11" t="s">
        <v>6270</v>
      </c>
      <c r="L1608" s="14" t="s">
        <v>82</v>
      </c>
      <c r="M1608" s="11" t="s">
        <v>6457</v>
      </c>
      <c r="N1608" s="15">
        <v>3.51</v>
      </c>
      <c r="O1608" s="15" t="str">
        <f>VLOOKUP(A1608,Result!A:D,2,FALSE)</f>
        <v>No</v>
      </c>
      <c r="P1608" s="15">
        <f>VLOOKUP(A1608,Result!A:D,4,FALSE)</f>
        <v>2.9449999999999998</v>
      </c>
      <c r="Q1608" s="16">
        <f>VLOOKUP(A1608,Result!A:D,3,FALSE)</f>
        <v>0</v>
      </c>
      <c r="R1608" s="16">
        <f>VLOOKUP(A1608,Result!A:E,5,FALSE)</f>
        <v>0</v>
      </c>
      <c r="S1608" s="28">
        <f>P1608+Q1608+R1608</f>
        <v>2.9449999999999998</v>
      </c>
      <c r="T1608" s="32">
        <f t="shared" si="103"/>
        <v>0</v>
      </c>
      <c r="U1608" s="32">
        <f t="shared" si="104"/>
        <v>1914.2499999999998</v>
      </c>
      <c r="V1608" s="33">
        <f t="shared" si="105"/>
        <v>292.5</v>
      </c>
      <c r="W1608" s="34">
        <f t="shared" si="102"/>
        <v>2206.75</v>
      </c>
      <c r="X1608" s="10"/>
      <c r="Y1608" s="10"/>
      <c r="Z1608" s="10"/>
      <c r="AA1608" s="10"/>
      <c r="AB1608" s="10"/>
      <c r="AC1608" s="10"/>
      <c r="AD1608" s="10"/>
      <c r="AE1608" s="10"/>
      <c r="AF1608" s="10"/>
      <c r="AG1608" s="10"/>
      <c r="AH1608" s="10"/>
      <c r="AI1608" s="10"/>
    </row>
    <row r="1609" spans="1:35" ht="15" customHeight="1" x14ac:dyDescent="0.25">
      <c r="A1609" s="6">
        <v>1965</v>
      </c>
      <c r="B1609" s="11" t="s">
        <v>75</v>
      </c>
      <c r="C1609" s="11" t="s">
        <v>5599</v>
      </c>
      <c r="D1609" s="11" t="s">
        <v>6458</v>
      </c>
      <c r="E1609" s="12">
        <v>17210</v>
      </c>
      <c r="F1609" s="17">
        <v>43963</v>
      </c>
      <c r="G1609" s="12">
        <v>43892</v>
      </c>
      <c r="H1609" s="11" t="s">
        <v>114</v>
      </c>
      <c r="I1609" s="14" t="s">
        <v>6459</v>
      </c>
      <c r="J1609" s="11" t="s">
        <v>80</v>
      </c>
      <c r="K1609" s="11" t="s">
        <v>82</v>
      </c>
      <c r="L1609" s="14" t="s">
        <v>6460</v>
      </c>
      <c r="M1609" s="11" t="s">
        <v>6461</v>
      </c>
      <c r="N1609" s="15">
        <v>4.87</v>
      </c>
      <c r="O1609" s="15" t="str">
        <f>VLOOKUP(A1609,Result!A:D,2,FALSE)</f>
        <v>No</v>
      </c>
      <c r="P1609" s="15">
        <f>VLOOKUP(A1609,Result!A:D,4,FALSE)</f>
        <v>3.0939999999999999</v>
      </c>
      <c r="Q1609" s="16">
        <f>VLOOKUP(A1609,Result!A:D,3,FALSE)</f>
        <v>0.106</v>
      </c>
      <c r="R1609" s="16">
        <f>VLOOKUP(A1609,Result!A:E,5,FALSE)</f>
        <v>0</v>
      </c>
      <c r="S1609" s="28">
        <f>P1609+Q1609+R1609</f>
        <v>3.1999999999999997</v>
      </c>
      <c r="T1609" s="32">
        <f t="shared" si="103"/>
        <v>68.899999999999991</v>
      </c>
      <c r="U1609" s="32">
        <f t="shared" si="104"/>
        <v>2079.9999999999995</v>
      </c>
      <c r="V1609" s="33">
        <f t="shared" si="105"/>
        <v>292.5</v>
      </c>
      <c r="W1609" s="34">
        <f t="shared" si="102"/>
        <v>2372.4999999999995</v>
      </c>
      <c r="X1609" s="10"/>
      <c r="Y1609" s="10"/>
      <c r="Z1609" s="10"/>
      <c r="AA1609" s="10"/>
      <c r="AB1609" s="10"/>
      <c r="AC1609" s="10"/>
      <c r="AD1609" s="10"/>
      <c r="AE1609" s="10"/>
      <c r="AF1609" s="10"/>
      <c r="AG1609" s="10"/>
      <c r="AH1609" s="10"/>
      <c r="AI1609" s="10"/>
    </row>
    <row r="1610" spans="1:35" ht="15" customHeight="1" x14ac:dyDescent="0.25">
      <c r="A1610" s="6">
        <v>1966</v>
      </c>
      <c r="B1610" s="11" t="s">
        <v>75</v>
      </c>
      <c r="C1610" s="11" t="s">
        <v>5599</v>
      </c>
      <c r="D1610" s="11" t="s">
        <v>6462</v>
      </c>
      <c r="E1610" s="12">
        <v>17000</v>
      </c>
      <c r="F1610" s="19"/>
      <c r="G1610" s="12">
        <v>43901</v>
      </c>
      <c r="H1610" s="11" t="s">
        <v>114</v>
      </c>
      <c r="I1610" s="14" t="s">
        <v>6463</v>
      </c>
      <c r="J1610" s="11" t="s">
        <v>80</v>
      </c>
      <c r="K1610" s="11" t="s">
        <v>6464</v>
      </c>
      <c r="L1610" s="14" t="s">
        <v>6465</v>
      </c>
      <c r="M1610" s="11" t="s">
        <v>1811</v>
      </c>
      <c r="N1610" s="15" t="s">
        <v>85</v>
      </c>
      <c r="O1610" s="15" t="str">
        <f>VLOOKUP(A1610,Result!A:D,2,FALSE)</f>
        <v>No</v>
      </c>
      <c r="P1610" s="15">
        <f>VLOOKUP(A1610,Result!A:D,4,FALSE)</f>
        <v>0.99299999999999988</v>
      </c>
      <c r="Q1610" s="16">
        <f>VLOOKUP(A1610,Result!A:D,3,FALSE)</f>
        <v>0.36799999999999999</v>
      </c>
      <c r="R1610" s="16">
        <f>VLOOKUP(A1610,Result!A:E,5,FALSE)</f>
        <v>0</v>
      </c>
      <c r="S1610" s="28">
        <f>P1610+Q1610+R1610</f>
        <v>1.3609999999999998</v>
      </c>
      <c r="T1610" s="32">
        <f t="shared" si="103"/>
        <v>239.19999999999996</v>
      </c>
      <c r="U1610" s="32">
        <f t="shared" si="104"/>
        <v>884.64999999999986</v>
      </c>
      <c r="V1610" s="33">
        <f t="shared" si="105"/>
        <v>292.5</v>
      </c>
      <c r="W1610" s="34">
        <f t="shared" si="102"/>
        <v>1177.1499999999999</v>
      </c>
      <c r="X1610" s="10"/>
      <c r="Y1610" s="10"/>
      <c r="Z1610" s="10"/>
      <c r="AA1610" s="10"/>
      <c r="AB1610" s="10"/>
      <c r="AC1610" s="10"/>
      <c r="AD1610" s="10"/>
      <c r="AE1610" s="10"/>
      <c r="AF1610" s="10"/>
      <c r="AG1610" s="10"/>
      <c r="AH1610" s="10"/>
      <c r="AI1610" s="10"/>
    </row>
    <row r="1611" spans="1:35" ht="15" customHeight="1" x14ac:dyDescent="0.25">
      <c r="A1611" s="6">
        <v>1967</v>
      </c>
      <c r="B1611" s="11" t="s">
        <v>75</v>
      </c>
      <c r="C1611" s="11" t="s">
        <v>5599</v>
      </c>
      <c r="D1611" s="11" t="s">
        <v>6466</v>
      </c>
      <c r="E1611" s="12">
        <v>19982</v>
      </c>
      <c r="F1611" s="17">
        <v>44027</v>
      </c>
      <c r="G1611" s="12">
        <v>43843</v>
      </c>
      <c r="H1611" s="11" t="s">
        <v>134</v>
      </c>
      <c r="I1611" s="14" t="s">
        <v>5651</v>
      </c>
      <c r="J1611" s="11" t="s">
        <v>6467</v>
      </c>
      <c r="K1611" s="11" t="s">
        <v>82</v>
      </c>
      <c r="L1611" s="14" t="s">
        <v>82</v>
      </c>
      <c r="M1611" s="11" t="s">
        <v>3307</v>
      </c>
      <c r="N1611" s="15">
        <v>0.45</v>
      </c>
      <c r="O1611" s="15" t="str">
        <f>VLOOKUP(A1611,Result!A:D,2,FALSE)</f>
        <v>No</v>
      </c>
      <c r="P1611" s="15">
        <f>VLOOKUP(A1611,Result!A:D,4,FALSE)</f>
        <v>0.61499999999999999</v>
      </c>
      <c r="Q1611" s="16">
        <f>VLOOKUP(A1611,Result!A:D,3,FALSE)</f>
        <v>0</v>
      </c>
      <c r="R1611" s="16">
        <f>VLOOKUP(A1611,Result!A:E,5,FALSE)</f>
        <v>0</v>
      </c>
      <c r="S1611" s="28">
        <f>P1611+Q1611+R1611</f>
        <v>0.61499999999999999</v>
      </c>
      <c r="T1611" s="32">
        <f t="shared" si="103"/>
        <v>0</v>
      </c>
      <c r="U1611" s="32">
        <f t="shared" si="104"/>
        <v>399.75</v>
      </c>
      <c r="V1611" s="33">
        <f t="shared" si="105"/>
        <v>292.5</v>
      </c>
      <c r="W1611" s="34">
        <f t="shared" si="102"/>
        <v>692.25</v>
      </c>
      <c r="X1611" s="10"/>
      <c r="Y1611" s="10"/>
      <c r="Z1611" s="10"/>
      <c r="AA1611" s="10"/>
      <c r="AB1611" s="10"/>
      <c r="AC1611" s="10"/>
      <c r="AD1611" s="10"/>
      <c r="AE1611" s="10"/>
      <c r="AF1611" s="10"/>
      <c r="AG1611" s="10"/>
      <c r="AH1611" s="10"/>
      <c r="AI1611" s="10"/>
    </row>
    <row r="1612" spans="1:35" ht="15" customHeight="1" x14ac:dyDescent="0.25">
      <c r="A1612" s="6">
        <v>1968</v>
      </c>
      <c r="B1612" s="11" t="s">
        <v>75</v>
      </c>
      <c r="C1612" s="11" t="s">
        <v>5599</v>
      </c>
      <c r="D1612" s="11" t="s">
        <v>6468</v>
      </c>
      <c r="E1612" s="12">
        <v>17626</v>
      </c>
      <c r="F1612" s="17">
        <v>43987</v>
      </c>
      <c r="G1612" s="12">
        <v>43900</v>
      </c>
      <c r="H1612" s="11" t="s">
        <v>114</v>
      </c>
      <c r="I1612" s="14" t="s">
        <v>6469</v>
      </c>
      <c r="J1612" s="11" t="s">
        <v>6470</v>
      </c>
      <c r="K1612" s="11" t="s">
        <v>6471</v>
      </c>
      <c r="L1612" s="14" t="s">
        <v>6472</v>
      </c>
      <c r="M1612" s="11" t="s">
        <v>6473</v>
      </c>
      <c r="N1612" s="15">
        <v>2.71</v>
      </c>
      <c r="O1612" s="15" t="str">
        <f>VLOOKUP(A1612,Result!A:D,2,FALSE)</f>
        <v>No</v>
      </c>
      <c r="P1612" s="15">
        <f>VLOOKUP(A1612,Result!A:D,4,FALSE)</f>
        <v>1.5620000000000001</v>
      </c>
      <c r="Q1612" s="16">
        <f>VLOOKUP(A1612,Result!A:D,3,FALSE)</f>
        <v>0.106</v>
      </c>
      <c r="R1612" s="16">
        <f>VLOOKUP(A1612,Result!A:E,5,FALSE)</f>
        <v>0</v>
      </c>
      <c r="S1612" s="28">
        <f>P1612+Q1612+R1612</f>
        <v>1.6680000000000001</v>
      </c>
      <c r="T1612" s="32">
        <f t="shared" si="103"/>
        <v>68.899999999999991</v>
      </c>
      <c r="U1612" s="32">
        <f t="shared" si="104"/>
        <v>1084.2</v>
      </c>
      <c r="V1612" s="33">
        <f t="shared" si="105"/>
        <v>292.5</v>
      </c>
      <c r="W1612" s="34">
        <f t="shared" si="102"/>
        <v>1376.7</v>
      </c>
      <c r="X1612" s="10"/>
      <c r="Y1612" s="10"/>
      <c r="Z1612" s="10"/>
      <c r="AA1612" s="10"/>
      <c r="AB1612" s="10"/>
      <c r="AC1612" s="10"/>
      <c r="AD1612" s="10"/>
      <c r="AE1612" s="10"/>
      <c r="AF1612" s="10"/>
      <c r="AG1612" s="10"/>
      <c r="AH1612" s="10"/>
      <c r="AI1612" s="10"/>
    </row>
    <row r="1613" spans="1:35" ht="15" customHeight="1" x14ac:dyDescent="0.25">
      <c r="A1613" s="6">
        <v>1969</v>
      </c>
      <c r="B1613" s="11" t="s">
        <v>75</v>
      </c>
      <c r="C1613" s="11" t="s">
        <v>5599</v>
      </c>
      <c r="D1613" s="11" t="s">
        <v>6474</v>
      </c>
      <c r="E1613" s="12">
        <v>17300</v>
      </c>
      <c r="F1613" s="17">
        <v>43963</v>
      </c>
      <c r="G1613" s="12">
        <v>43901</v>
      </c>
      <c r="H1613" s="11" t="s">
        <v>114</v>
      </c>
      <c r="I1613" s="14" t="s">
        <v>6475</v>
      </c>
      <c r="J1613" s="11" t="s">
        <v>80</v>
      </c>
      <c r="K1613" s="11" t="s">
        <v>6476</v>
      </c>
      <c r="L1613" s="14" t="s">
        <v>6477</v>
      </c>
      <c r="M1613" s="11" t="s">
        <v>1717</v>
      </c>
      <c r="N1613" s="15" t="s">
        <v>85</v>
      </c>
      <c r="O1613" s="15" t="str">
        <f>VLOOKUP(A1613,Result!A:D,2,FALSE)</f>
        <v>No</v>
      </c>
      <c r="P1613" s="15">
        <f>VLOOKUP(A1613,Result!A:D,4,FALSE)</f>
        <v>0.96499999999999997</v>
      </c>
      <c r="Q1613" s="16">
        <f>VLOOKUP(A1613,Result!A:D,3,FALSE)</f>
        <v>0.63900000000000001</v>
      </c>
      <c r="R1613" s="16">
        <f>VLOOKUP(A1613,Result!A:E,5,FALSE)</f>
        <v>0</v>
      </c>
      <c r="S1613" s="28">
        <f>P1613+Q1613+R1613</f>
        <v>1.6040000000000001</v>
      </c>
      <c r="T1613" s="32">
        <f t="shared" si="103"/>
        <v>415.35</v>
      </c>
      <c r="U1613" s="32">
        <f t="shared" si="104"/>
        <v>1042.5999999999999</v>
      </c>
      <c r="V1613" s="33">
        <f t="shared" si="105"/>
        <v>292.5</v>
      </c>
      <c r="W1613" s="34">
        <f t="shared" si="102"/>
        <v>1335.1</v>
      </c>
      <c r="X1613" s="10"/>
      <c r="Y1613" s="10"/>
      <c r="Z1613" s="10"/>
      <c r="AA1613" s="10"/>
      <c r="AB1613" s="10"/>
      <c r="AC1613" s="10"/>
      <c r="AD1613" s="10"/>
      <c r="AE1613" s="10"/>
      <c r="AF1613" s="10"/>
      <c r="AG1613" s="10"/>
      <c r="AH1613" s="10"/>
      <c r="AI1613" s="10"/>
    </row>
    <row r="1614" spans="1:35" ht="15" customHeight="1" x14ac:dyDescent="0.25">
      <c r="A1614" s="6">
        <v>1970</v>
      </c>
      <c r="B1614" s="11" t="s">
        <v>75</v>
      </c>
      <c r="C1614" s="11" t="s">
        <v>5599</v>
      </c>
      <c r="D1614" s="11" t="s">
        <v>6478</v>
      </c>
      <c r="E1614" s="12">
        <v>17828</v>
      </c>
      <c r="F1614" s="17">
        <v>43963</v>
      </c>
      <c r="G1614" s="12">
        <v>43900</v>
      </c>
      <c r="H1614" s="11" t="s">
        <v>114</v>
      </c>
      <c r="I1614" s="14" t="s">
        <v>6479</v>
      </c>
      <c r="J1614" s="11" t="s">
        <v>80</v>
      </c>
      <c r="K1614" s="11" t="s">
        <v>6480</v>
      </c>
      <c r="L1614" s="14" t="s">
        <v>6481</v>
      </c>
      <c r="M1614" s="11" t="s">
        <v>3266</v>
      </c>
      <c r="N1614" s="15">
        <v>3.93</v>
      </c>
      <c r="O1614" s="15" t="str">
        <f>VLOOKUP(A1614,Result!A:D,2,FALSE)</f>
        <v>No</v>
      </c>
      <c r="P1614" s="15">
        <f>VLOOKUP(A1614,Result!A:D,4,FALSE)</f>
        <v>2.9169999999999998</v>
      </c>
      <c r="Q1614" s="16">
        <f>VLOOKUP(A1614,Result!A:D,3,FALSE)</f>
        <v>6.8000000000000005E-2</v>
      </c>
      <c r="R1614" s="16">
        <f>VLOOKUP(A1614,Result!A:E,5,FALSE)</f>
        <v>0</v>
      </c>
      <c r="S1614" s="28">
        <f>P1614+Q1614+R1614</f>
        <v>2.9849999999999999</v>
      </c>
      <c r="T1614" s="32">
        <f t="shared" si="103"/>
        <v>44.199999999999996</v>
      </c>
      <c r="U1614" s="32">
        <f t="shared" si="104"/>
        <v>1940.25</v>
      </c>
      <c r="V1614" s="33">
        <f t="shared" si="105"/>
        <v>292.5</v>
      </c>
      <c r="W1614" s="34">
        <f t="shared" si="102"/>
        <v>2232.75</v>
      </c>
      <c r="X1614" s="10"/>
      <c r="Y1614" s="10"/>
      <c r="Z1614" s="10"/>
      <c r="AA1614" s="10"/>
      <c r="AB1614" s="10"/>
      <c r="AC1614" s="10"/>
      <c r="AD1614" s="10"/>
      <c r="AE1614" s="10"/>
      <c r="AF1614" s="10"/>
      <c r="AG1614" s="10"/>
      <c r="AH1614" s="10"/>
      <c r="AI1614" s="10"/>
    </row>
    <row r="1615" spans="1:35" ht="15" customHeight="1" x14ac:dyDescent="0.25">
      <c r="A1615" s="6">
        <v>1971</v>
      </c>
      <c r="B1615" s="11" t="s">
        <v>75</v>
      </c>
      <c r="C1615" s="11" t="s">
        <v>5599</v>
      </c>
      <c r="D1615" s="11" t="s">
        <v>6482</v>
      </c>
      <c r="E1615" s="12">
        <v>17199</v>
      </c>
      <c r="F1615" s="13">
        <v>43979</v>
      </c>
      <c r="G1615" s="12">
        <v>43836</v>
      </c>
      <c r="H1615" s="11" t="s">
        <v>134</v>
      </c>
      <c r="I1615" s="14" t="s">
        <v>6483</v>
      </c>
      <c r="J1615" s="11"/>
      <c r="K1615" s="11" t="s">
        <v>82</v>
      </c>
      <c r="L1615" s="14" t="s">
        <v>82</v>
      </c>
      <c r="M1615" s="11" t="s">
        <v>3022</v>
      </c>
      <c r="N1615" s="15">
        <v>2.66</v>
      </c>
      <c r="O1615" s="15" t="str">
        <f>VLOOKUP(A1615,Result!A:D,2,FALSE)</f>
        <v>No</v>
      </c>
      <c r="P1615" s="15">
        <f>VLOOKUP(A1615,Result!A:D,4,FALSE)</f>
        <v>2.2879999999999998</v>
      </c>
      <c r="Q1615" s="16">
        <f>VLOOKUP(A1615,Result!A:D,3,FALSE)</f>
        <v>0</v>
      </c>
      <c r="R1615" s="16">
        <f>VLOOKUP(A1615,Result!A:E,5,FALSE)</f>
        <v>0</v>
      </c>
      <c r="S1615" s="28">
        <f>P1615+Q1615+R1615</f>
        <v>2.2879999999999998</v>
      </c>
      <c r="T1615" s="32">
        <f t="shared" si="103"/>
        <v>0</v>
      </c>
      <c r="U1615" s="32">
        <f t="shared" si="104"/>
        <v>1487.1999999999998</v>
      </c>
      <c r="V1615" s="33">
        <f t="shared" si="105"/>
        <v>292.5</v>
      </c>
      <c r="W1615" s="34">
        <f t="shared" si="102"/>
        <v>1779.6999999999998</v>
      </c>
      <c r="X1615" s="10"/>
      <c r="Y1615" s="10"/>
      <c r="Z1615" s="10"/>
      <c r="AA1615" s="10"/>
      <c r="AB1615" s="10"/>
      <c r="AC1615" s="10"/>
      <c r="AD1615" s="10"/>
      <c r="AE1615" s="10"/>
      <c r="AF1615" s="10"/>
      <c r="AG1615" s="10"/>
      <c r="AH1615" s="10"/>
      <c r="AI1615" s="10"/>
    </row>
    <row r="1616" spans="1:35" ht="15" customHeight="1" x14ac:dyDescent="0.25">
      <c r="A1616" s="6">
        <v>1972</v>
      </c>
      <c r="B1616" s="11" t="s">
        <v>75</v>
      </c>
      <c r="C1616" s="11" t="s">
        <v>5599</v>
      </c>
      <c r="D1616" s="11" t="s">
        <v>6484</v>
      </c>
      <c r="E1616" s="12">
        <v>19051</v>
      </c>
      <c r="F1616" s="17">
        <v>44256</v>
      </c>
      <c r="G1616" s="12">
        <v>43900</v>
      </c>
      <c r="H1616" s="11" t="s">
        <v>114</v>
      </c>
      <c r="I1616" s="14" t="s">
        <v>6485</v>
      </c>
      <c r="J1616" s="11" t="s">
        <v>6486</v>
      </c>
      <c r="K1616" s="11" t="s">
        <v>6476</v>
      </c>
      <c r="L1616" s="14" t="s">
        <v>82</v>
      </c>
      <c r="M1616" s="11" t="s">
        <v>6487</v>
      </c>
      <c r="N1616" s="15">
        <v>2.2400000000000002</v>
      </c>
      <c r="O1616" s="15" t="str">
        <f>VLOOKUP(A1616,Result!A:D,2,FALSE)</f>
        <v>No</v>
      </c>
      <c r="P1616" s="15">
        <f>VLOOKUP(A1616,Result!A:D,4,FALSE)</f>
        <v>2.008</v>
      </c>
      <c r="Q1616" s="16">
        <f>VLOOKUP(A1616,Result!A:D,3,FALSE)</f>
        <v>0</v>
      </c>
      <c r="R1616" s="16">
        <f>VLOOKUP(A1616,Result!A:E,5,FALSE)</f>
        <v>0</v>
      </c>
      <c r="S1616" s="28">
        <f>P1616+Q1616+R1616</f>
        <v>2.008</v>
      </c>
      <c r="T1616" s="32">
        <f t="shared" si="103"/>
        <v>0</v>
      </c>
      <c r="U1616" s="32">
        <f t="shared" si="104"/>
        <v>1305.2</v>
      </c>
      <c r="V1616" s="33">
        <f t="shared" si="105"/>
        <v>292.5</v>
      </c>
      <c r="W1616" s="34">
        <f t="shared" ref="W1616:W1679" si="106">SUM(U1616+V1616)</f>
        <v>1597.7</v>
      </c>
      <c r="X1616" s="10"/>
      <c r="Y1616" s="10"/>
      <c r="Z1616" s="10"/>
      <c r="AA1616" s="10"/>
      <c r="AB1616" s="10"/>
      <c r="AC1616" s="10"/>
      <c r="AD1616" s="10"/>
      <c r="AE1616" s="10"/>
      <c r="AF1616" s="10"/>
      <c r="AG1616" s="10"/>
      <c r="AH1616" s="10"/>
      <c r="AI1616" s="10"/>
    </row>
    <row r="1617" spans="1:35" ht="15" customHeight="1" x14ac:dyDescent="0.25">
      <c r="A1617" s="6">
        <v>1973</v>
      </c>
      <c r="B1617" s="11" t="s">
        <v>75</v>
      </c>
      <c r="C1617" s="11" t="s">
        <v>5599</v>
      </c>
      <c r="D1617" s="11" t="s">
        <v>3970</v>
      </c>
      <c r="E1617" s="12">
        <v>16543</v>
      </c>
      <c r="F1617" s="17">
        <v>44025</v>
      </c>
      <c r="G1617" s="12">
        <v>43885</v>
      </c>
      <c r="H1617" s="11" t="s">
        <v>160</v>
      </c>
      <c r="I1617" s="14" t="s">
        <v>6488</v>
      </c>
      <c r="J1617" s="11" t="s">
        <v>80</v>
      </c>
      <c r="K1617" s="11" t="s">
        <v>82</v>
      </c>
      <c r="L1617" s="14" t="s">
        <v>82</v>
      </c>
      <c r="M1617" s="11" t="s">
        <v>6489</v>
      </c>
      <c r="N1617" s="15">
        <v>0</v>
      </c>
      <c r="O1617" s="15" t="str">
        <f>VLOOKUP(A1617,Result!A:D,2,FALSE)</f>
        <v>No</v>
      </c>
      <c r="P1617" s="15">
        <f>VLOOKUP(A1617,Result!A:D,4,FALSE)</f>
        <v>0.85099999999999998</v>
      </c>
      <c r="Q1617" s="16">
        <f>VLOOKUP(A1617,Result!A:D,3,FALSE)</f>
        <v>0</v>
      </c>
      <c r="R1617" s="16">
        <f>VLOOKUP(A1617,Result!A:E,5,FALSE)</f>
        <v>0</v>
      </c>
      <c r="S1617" s="28">
        <f>P1617+Q1617+R1617</f>
        <v>0.85099999999999998</v>
      </c>
      <c r="T1617" s="32">
        <f t="shared" si="103"/>
        <v>0</v>
      </c>
      <c r="U1617" s="32">
        <f t="shared" si="104"/>
        <v>553.15</v>
      </c>
      <c r="V1617" s="33">
        <f t="shared" si="105"/>
        <v>292.5</v>
      </c>
      <c r="W1617" s="34">
        <f t="shared" si="106"/>
        <v>845.65</v>
      </c>
      <c r="X1617" s="10"/>
      <c r="Y1617" s="10"/>
      <c r="Z1617" s="10"/>
      <c r="AA1617" s="10"/>
      <c r="AB1617" s="10"/>
      <c r="AC1617" s="10"/>
      <c r="AD1617" s="10"/>
      <c r="AE1617" s="10"/>
      <c r="AF1617" s="10"/>
      <c r="AG1617" s="10"/>
      <c r="AH1617" s="10"/>
      <c r="AI1617" s="10"/>
    </row>
    <row r="1618" spans="1:35" ht="15" customHeight="1" x14ac:dyDescent="0.25">
      <c r="A1618" s="6">
        <v>1974</v>
      </c>
      <c r="B1618" s="11" t="s">
        <v>75</v>
      </c>
      <c r="C1618" s="11" t="s">
        <v>5599</v>
      </c>
      <c r="D1618" s="11" t="s">
        <v>6490</v>
      </c>
      <c r="E1618" s="12">
        <v>17796</v>
      </c>
      <c r="F1618" s="13">
        <v>43979</v>
      </c>
      <c r="G1618" s="12">
        <v>43889</v>
      </c>
      <c r="H1618" s="11" t="s">
        <v>114</v>
      </c>
      <c r="I1618" s="14" t="s">
        <v>6491</v>
      </c>
      <c r="J1618" s="11" t="s">
        <v>80</v>
      </c>
      <c r="K1618" s="11" t="s">
        <v>6492</v>
      </c>
      <c r="L1618" s="14" t="s">
        <v>6493</v>
      </c>
      <c r="M1618" s="11" t="s">
        <v>3022</v>
      </c>
      <c r="N1618" s="15">
        <v>1.93</v>
      </c>
      <c r="O1618" s="15" t="str">
        <f>VLOOKUP(A1618,Result!A:D,2,FALSE)</f>
        <v>No</v>
      </c>
      <c r="P1618" s="15">
        <f>VLOOKUP(A1618,Result!A:D,4,FALSE)</f>
        <v>1.1779999999999999</v>
      </c>
      <c r="Q1618" s="16">
        <f>VLOOKUP(A1618,Result!A:D,3,FALSE)</f>
        <v>0.73099999999999998</v>
      </c>
      <c r="R1618" s="16">
        <f>VLOOKUP(A1618,Result!A:E,5,FALSE)</f>
        <v>0</v>
      </c>
      <c r="S1618" s="28">
        <f>P1618+Q1618+R1618</f>
        <v>1.9089999999999998</v>
      </c>
      <c r="T1618" s="32">
        <f t="shared" si="103"/>
        <v>475.15</v>
      </c>
      <c r="U1618" s="32">
        <f t="shared" si="104"/>
        <v>1240.8499999999999</v>
      </c>
      <c r="V1618" s="33">
        <f t="shared" si="105"/>
        <v>292.5</v>
      </c>
      <c r="W1618" s="34">
        <f t="shared" si="106"/>
        <v>1533.35</v>
      </c>
      <c r="X1618" s="10"/>
      <c r="Y1618" s="10"/>
      <c r="Z1618" s="10"/>
      <c r="AA1618" s="10"/>
      <c r="AB1618" s="10"/>
      <c r="AC1618" s="10"/>
      <c r="AD1618" s="10"/>
      <c r="AE1618" s="10"/>
      <c r="AF1618" s="10"/>
      <c r="AG1618" s="10"/>
      <c r="AH1618" s="10"/>
      <c r="AI1618" s="10"/>
    </row>
    <row r="1619" spans="1:35" ht="15" customHeight="1" x14ac:dyDescent="0.25">
      <c r="A1619" s="6">
        <v>1975</v>
      </c>
      <c r="B1619" s="11" t="s">
        <v>75</v>
      </c>
      <c r="C1619" s="11" t="s">
        <v>5599</v>
      </c>
      <c r="D1619" s="11" t="s">
        <v>6494</v>
      </c>
      <c r="E1619" s="12">
        <v>19163</v>
      </c>
      <c r="F1619" s="17">
        <v>43993</v>
      </c>
      <c r="G1619" s="12">
        <v>43893</v>
      </c>
      <c r="H1619" s="11" t="s">
        <v>114</v>
      </c>
      <c r="I1619" s="14" t="s">
        <v>6495</v>
      </c>
      <c r="J1619" s="11" t="s">
        <v>80</v>
      </c>
      <c r="K1619" s="11" t="s">
        <v>6496</v>
      </c>
      <c r="L1619" s="14" t="s">
        <v>6497</v>
      </c>
      <c r="M1619" s="11" t="s">
        <v>6498</v>
      </c>
      <c r="N1619" s="15">
        <v>0.55000000000000004</v>
      </c>
      <c r="O1619" s="15" t="str">
        <f>VLOOKUP(A1619,Result!A:D,2,FALSE)</f>
        <v>No</v>
      </c>
      <c r="P1619" s="15">
        <f>VLOOKUP(A1619,Result!A:D,4,FALSE)</f>
        <v>0.61199999999999999</v>
      </c>
      <c r="Q1619" s="16">
        <f>VLOOKUP(A1619,Result!A:D,3,FALSE)</f>
        <v>0.41299999999999998</v>
      </c>
      <c r="R1619" s="16">
        <f>VLOOKUP(A1619,Result!A:E,5,FALSE)</f>
        <v>0</v>
      </c>
      <c r="S1619" s="28">
        <f>P1619+Q1619+R1619</f>
        <v>1.0249999999999999</v>
      </c>
      <c r="T1619" s="32">
        <f t="shared" si="103"/>
        <v>268.45</v>
      </c>
      <c r="U1619" s="32">
        <f t="shared" si="104"/>
        <v>666.25</v>
      </c>
      <c r="V1619" s="33">
        <f t="shared" si="105"/>
        <v>292.5</v>
      </c>
      <c r="W1619" s="34">
        <f t="shared" si="106"/>
        <v>958.75</v>
      </c>
      <c r="X1619" s="10"/>
      <c r="Y1619" s="10"/>
      <c r="Z1619" s="10"/>
      <c r="AA1619" s="10"/>
      <c r="AB1619" s="10"/>
      <c r="AC1619" s="10"/>
      <c r="AD1619" s="10"/>
      <c r="AE1619" s="10"/>
      <c r="AF1619" s="10"/>
      <c r="AG1619" s="10"/>
      <c r="AH1619" s="10"/>
      <c r="AI1619" s="10"/>
    </row>
    <row r="1620" spans="1:35" ht="15" customHeight="1" x14ac:dyDescent="0.25">
      <c r="A1620" s="6">
        <v>1976</v>
      </c>
      <c r="B1620" s="11" t="s">
        <v>75</v>
      </c>
      <c r="C1620" s="11" t="s">
        <v>5599</v>
      </c>
      <c r="D1620" s="11" t="s">
        <v>6499</v>
      </c>
      <c r="E1620" s="12">
        <v>18554</v>
      </c>
      <c r="F1620" s="17">
        <v>44196</v>
      </c>
      <c r="G1620" s="12">
        <v>43900</v>
      </c>
      <c r="H1620" s="11" t="s">
        <v>114</v>
      </c>
      <c r="I1620" s="14" t="s">
        <v>6500</v>
      </c>
      <c r="J1620" s="11" t="s">
        <v>80</v>
      </c>
      <c r="K1620" s="11" t="s">
        <v>6501</v>
      </c>
      <c r="L1620" s="14" t="s">
        <v>6502</v>
      </c>
      <c r="M1620" s="11" t="s">
        <v>6503</v>
      </c>
      <c r="N1620" s="15">
        <v>6.84</v>
      </c>
      <c r="O1620" s="15" t="str">
        <f>VLOOKUP(A1620,Result!A:D,2,FALSE)</f>
        <v>No</v>
      </c>
      <c r="P1620" s="15">
        <f>VLOOKUP(A1620,Result!A:D,4,FALSE)</f>
        <v>2.5550000000000002</v>
      </c>
      <c r="Q1620" s="16">
        <f>VLOOKUP(A1620,Result!A:D,3,FALSE)</f>
        <v>0.314</v>
      </c>
      <c r="R1620" s="16">
        <f>VLOOKUP(A1620,Result!A:E,5,FALSE)</f>
        <v>0.35399999999999998</v>
      </c>
      <c r="S1620" s="28">
        <f>P1620+Q1620+R1620</f>
        <v>3.2230000000000003</v>
      </c>
      <c r="T1620" s="32">
        <f t="shared" si="103"/>
        <v>434.19999999999993</v>
      </c>
      <c r="U1620" s="32">
        <f t="shared" si="104"/>
        <v>2094.9500000000003</v>
      </c>
      <c r="V1620" s="33">
        <f t="shared" si="105"/>
        <v>292.5</v>
      </c>
      <c r="W1620" s="34">
        <f t="shared" si="106"/>
        <v>2387.4500000000003</v>
      </c>
      <c r="X1620" s="10"/>
      <c r="Y1620" s="10"/>
      <c r="Z1620" s="10"/>
      <c r="AA1620" s="10"/>
      <c r="AB1620" s="10"/>
      <c r="AC1620" s="10"/>
      <c r="AD1620" s="10"/>
      <c r="AE1620" s="10"/>
      <c r="AF1620" s="10"/>
      <c r="AG1620" s="10"/>
      <c r="AH1620" s="10"/>
      <c r="AI1620" s="10"/>
    </row>
    <row r="1621" spans="1:35" ht="15" customHeight="1" x14ac:dyDescent="0.25">
      <c r="A1621" s="6">
        <v>1977</v>
      </c>
      <c r="B1621" s="11" t="s">
        <v>75</v>
      </c>
      <c r="C1621" s="11" t="s">
        <v>5599</v>
      </c>
      <c r="D1621" s="11" t="s">
        <v>6504</v>
      </c>
      <c r="E1621" s="12">
        <v>20098</v>
      </c>
      <c r="F1621" s="13">
        <v>43955</v>
      </c>
      <c r="G1621" s="12">
        <v>43861</v>
      </c>
      <c r="H1621" s="11" t="s">
        <v>134</v>
      </c>
      <c r="I1621" s="14" t="s">
        <v>6505</v>
      </c>
      <c r="J1621" s="11" t="s">
        <v>80</v>
      </c>
      <c r="K1621" s="11" t="s">
        <v>82</v>
      </c>
      <c r="L1621" s="14" t="s">
        <v>82</v>
      </c>
      <c r="M1621" s="11" t="s">
        <v>6506</v>
      </c>
      <c r="N1621" s="15">
        <v>0.88</v>
      </c>
      <c r="O1621" s="15" t="str">
        <f>VLOOKUP(A1621,Result!A:D,2,FALSE)</f>
        <v>No</v>
      </c>
      <c r="P1621" s="15">
        <f>VLOOKUP(A1621,Result!A:D,4,FALSE)</f>
        <v>1.0409999999999999</v>
      </c>
      <c r="Q1621" s="16">
        <f>VLOOKUP(A1621,Result!A:D,3,FALSE)</f>
        <v>0</v>
      </c>
      <c r="R1621" s="16">
        <f>VLOOKUP(A1621,Result!A:E,5,FALSE)</f>
        <v>0</v>
      </c>
      <c r="S1621" s="28">
        <f>P1621+Q1621+R1621</f>
        <v>1.0409999999999999</v>
      </c>
      <c r="T1621" s="32">
        <f t="shared" si="103"/>
        <v>0</v>
      </c>
      <c r="U1621" s="32">
        <f t="shared" si="104"/>
        <v>676.64999999999986</v>
      </c>
      <c r="V1621" s="33">
        <f t="shared" si="105"/>
        <v>292.5</v>
      </c>
      <c r="W1621" s="34">
        <f t="shared" si="106"/>
        <v>969.14999999999986</v>
      </c>
      <c r="X1621" s="10"/>
      <c r="Y1621" s="10"/>
      <c r="Z1621" s="10"/>
      <c r="AA1621" s="10"/>
      <c r="AB1621" s="10"/>
      <c r="AC1621" s="10"/>
      <c r="AD1621" s="10"/>
      <c r="AE1621" s="10"/>
      <c r="AF1621" s="10"/>
      <c r="AG1621" s="10"/>
      <c r="AH1621" s="10"/>
      <c r="AI1621" s="10"/>
    </row>
    <row r="1622" spans="1:35" ht="15" customHeight="1" x14ac:dyDescent="0.25">
      <c r="A1622" s="6">
        <v>1978</v>
      </c>
      <c r="B1622" s="11" t="s">
        <v>75</v>
      </c>
      <c r="C1622" s="11" t="s">
        <v>5599</v>
      </c>
      <c r="D1622" s="11" t="s">
        <v>6507</v>
      </c>
      <c r="E1622" s="12">
        <v>18575</v>
      </c>
      <c r="F1622" s="17">
        <v>43952</v>
      </c>
      <c r="G1622" s="12">
        <v>43889</v>
      </c>
      <c r="H1622" s="11" t="s">
        <v>114</v>
      </c>
      <c r="I1622" s="14" t="s">
        <v>6508</v>
      </c>
      <c r="J1622" s="11" t="s">
        <v>80</v>
      </c>
      <c r="K1622" s="11" t="s">
        <v>82</v>
      </c>
      <c r="L1622" s="14" t="s">
        <v>6509</v>
      </c>
      <c r="M1622" s="11" t="s">
        <v>6510</v>
      </c>
      <c r="N1622" s="15">
        <v>3.11</v>
      </c>
      <c r="O1622" s="15" t="str">
        <f>VLOOKUP(A1622,Result!A:D,2,FALSE)</f>
        <v>No</v>
      </c>
      <c r="P1622" s="15">
        <f>VLOOKUP(A1622,Result!A:D,4,FALSE)</f>
        <v>1.9530000000000001</v>
      </c>
      <c r="Q1622" s="16">
        <f>VLOOKUP(A1622,Result!A:D,3,FALSE)</f>
        <v>0.70299999999999996</v>
      </c>
      <c r="R1622" s="16">
        <f>VLOOKUP(A1622,Result!A:E,5,FALSE)</f>
        <v>0</v>
      </c>
      <c r="S1622" s="28">
        <f>P1622+Q1622+R1622</f>
        <v>2.6560000000000001</v>
      </c>
      <c r="T1622" s="32">
        <f t="shared" ref="T1622:T1685" si="107">SUM((Q1622+R1622)*65/0.1)</f>
        <v>456.95</v>
      </c>
      <c r="U1622" s="32">
        <f t="shared" ref="U1622:U1685" si="108">SUM(S1622*65/0.1)</f>
        <v>1726.4</v>
      </c>
      <c r="V1622" s="33">
        <f t="shared" ref="V1622:V1685" si="109">SUM(0.45*65/0.1)</f>
        <v>292.5</v>
      </c>
      <c r="W1622" s="34">
        <f t="shared" si="106"/>
        <v>2018.9</v>
      </c>
      <c r="X1622" s="10"/>
      <c r="Y1622" s="10"/>
      <c r="Z1622" s="10"/>
      <c r="AA1622" s="10"/>
      <c r="AB1622" s="10"/>
      <c r="AC1622" s="10"/>
      <c r="AD1622" s="10"/>
      <c r="AE1622" s="10"/>
      <c r="AF1622" s="10"/>
      <c r="AG1622" s="10"/>
      <c r="AH1622" s="10"/>
      <c r="AI1622" s="10"/>
    </row>
    <row r="1623" spans="1:35" ht="15" customHeight="1" x14ac:dyDescent="0.25">
      <c r="A1623" s="6">
        <v>1979</v>
      </c>
      <c r="B1623" s="11" t="s">
        <v>75</v>
      </c>
      <c r="C1623" s="11" t="s">
        <v>5599</v>
      </c>
      <c r="D1623" s="11" t="s">
        <v>6511</v>
      </c>
      <c r="E1623" s="12">
        <v>18824</v>
      </c>
      <c r="F1623" s="17">
        <v>43955</v>
      </c>
      <c r="G1623" s="12">
        <v>43900</v>
      </c>
      <c r="H1623" s="11" t="s">
        <v>114</v>
      </c>
      <c r="I1623" s="14" t="s">
        <v>446</v>
      </c>
      <c r="J1623" s="11" t="s">
        <v>1642</v>
      </c>
      <c r="K1623" s="11" t="s">
        <v>82</v>
      </c>
      <c r="L1623" s="14" t="s">
        <v>6512</v>
      </c>
      <c r="M1623" s="11"/>
      <c r="N1623" s="15">
        <v>0.76</v>
      </c>
      <c r="O1623" s="15" t="str">
        <f>VLOOKUP(A1623,Result!A:D,2,FALSE)</f>
        <v>No</v>
      </c>
      <c r="P1623" s="15">
        <f>VLOOKUP(A1623,Result!A:D,4,FALSE)</f>
        <v>0.30499999999999999</v>
      </c>
      <c r="Q1623" s="16">
        <f>VLOOKUP(A1623,Result!A:D,3,FALSE)</f>
        <v>0.79499999999999993</v>
      </c>
      <c r="R1623" s="16">
        <f>VLOOKUP(A1623,Result!A:E,5,FALSE)</f>
        <v>0.111</v>
      </c>
      <c r="S1623" s="28">
        <f>P1623+Q1623+R1623</f>
        <v>1.2109999999999999</v>
      </c>
      <c r="T1623" s="32">
        <f t="shared" si="107"/>
        <v>588.89999999999986</v>
      </c>
      <c r="U1623" s="32">
        <f t="shared" si="108"/>
        <v>787.14999999999986</v>
      </c>
      <c r="V1623" s="33">
        <f t="shared" si="109"/>
        <v>292.5</v>
      </c>
      <c r="W1623" s="34">
        <f t="shared" si="106"/>
        <v>1079.6499999999999</v>
      </c>
      <c r="X1623" s="10"/>
      <c r="Y1623" s="10"/>
      <c r="Z1623" s="10"/>
      <c r="AA1623" s="10"/>
      <c r="AB1623" s="10"/>
      <c r="AC1623" s="10"/>
      <c r="AD1623" s="10"/>
      <c r="AE1623" s="10"/>
      <c r="AF1623" s="10"/>
      <c r="AG1623" s="10"/>
      <c r="AH1623" s="10"/>
      <c r="AI1623" s="10"/>
    </row>
    <row r="1624" spans="1:35" ht="15" customHeight="1" x14ac:dyDescent="0.25">
      <c r="A1624" s="6">
        <v>1980</v>
      </c>
      <c r="B1624" s="11" t="s">
        <v>75</v>
      </c>
      <c r="C1624" s="11" t="s">
        <v>5599</v>
      </c>
      <c r="D1624" s="11" t="s">
        <v>6513</v>
      </c>
      <c r="E1624" s="12">
        <v>18994</v>
      </c>
      <c r="F1624" s="17">
        <v>43955</v>
      </c>
      <c r="G1624" s="12">
        <v>43900</v>
      </c>
      <c r="H1624" s="11" t="s">
        <v>114</v>
      </c>
      <c r="I1624" s="14" t="s">
        <v>1813</v>
      </c>
      <c r="J1624" s="11" t="s">
        <v>1611</v>
      </c>
      <c r="K1624" s="11" t="s">
        <v>6514</v>
      </c>
      <c r="L1624" s="14" t="s">
        <v>6515</v>
      </c>
      <c r="M1624" s="11" t="s">
        <v>94</v>
      </c>
      <c r="N1624" s="15">
        <v>0.8</v>
      </c>
      <c r="O1624" s="15" t="str">
        <f>VLOOKUP(A1624,Result!A:D,2,FALSE)</f>
        <v>No</v>
      </c>
      <c r="P1624" s="15">
        <f>VLOOKUP(A1624,Result!A:D,4,FALSE)</f>
        <v>0.59699999999999998</v>
      </c>
      <c r="Q1624" s="16">
        <f>VLOOKUP(A1624,Result!A:D,3,FALSE)</f>
        <v>0.30499999999999999</v>
      </c>
      <c r="R1624" s="16">
        <f>VLOOKUP(A1624,Result!A:E,5,FALSE)</f>
        <v>0</v>
      </c>
      <c r="S1624" s="28">
        <f>P1624+Q1624+R1624</f>
        <v>0.90199999999999991</v>
      </c>
      <c r="T1624" s="32">
        <f t="shared" si="107"/>
        <v>198.24999999999997</v>
      </c>
      <c r="U1624" s="32">
        <f t="shared" si="108"/>
        <v>586.29999999999995</v>
      </c>
      <c r="V1624" s="33">
        <f t="shared" si="109"/>
        <v>292.5</v>
      </c>
      <c r="W1624" s="34">
        <f t="shared" si="106"/>
        <v>878.8</v>
      </c>
      <c r="X1624" s="10"/>
      <c r="Y1624" s="10"/>
      <c r="Z1624" s="10"/>
      <c r="AA1624" s="10"/>
      <c r="AB1624" s="10"/>
      <c r="AC1624" s="10"/>
      <c r="AD1624" s="10"/>
      <c r="AE1624" s="10"/>
      <c r="AF1624" s="10"/>
      <c r="AG1624" s="10"/>
      <c r="AH1624" s="10"/>
      <c r="AI1624" s="10"/>
    </row>
    <row r="1625" spans="1:35" ht="15" customHeight="1" x14ac:dyDescent="0.25">
      <c r="A1625" s="6">
        <v>1981</v>
      </c>
      <c r="B1625" s="11" t="s">
        <v>75</v>
      </c>
      <c r="C1625" s="11" t="s">
        <v>5599</v>
      </c>
      <c r="D1625" s="11" t="s">
        <v>6516</v>
      </c>
      <c r="E1625" s="12">
        <v>16869</v>
      </c>
      <c r="F1625" s="17">
        <v>43963</v>
      </c>
      <c r="G1625" s="12">
        <v>43893</v>
      </c>
      <c r="H1625" s="11" t="s">
        <v>114</v>
      </c>
      <c r="I1625" s="14" t="s">
        <v>6517</v>
      </c>
      <c r="J1625" s="11" t="s">
        <v>6518</v>
      </c>
      <c r="K1625" s="11" t="s">
        <v>6519</v>
      </c>
      <c r="L1625" s="14" t="s">
        <v>6520</v>
      </c>
      <c r="M1625" s="11" t="s">
        <v>6521</v>
      </c>
      <c r="N1625" s="15">
        <v>4.7300000000000004</v>
      </c>
      <c r="O1625" s="15" t="str">
        <f>VLOOKUP(A1625,Result!A:D,2,FALSE)</f>
        <v>No</v>
      </c>
      <c r="P1625" s="15">
        <f>VLOOKUP(A1625,Result!A:D,4,FALSE)</f>
        <v>1.6910000000000001</v>
      </c>
      <c r="Q1625" s="16">
        <f>VLOOKUP(A1625,Result!A:D,3,FALSE)</f>
        <v>1.5089999999999999</v>
      </c>
      <c r="R1625" s="16">
        <f>VLOOKUP(A1625,Result!A:E,5,FALSE)</f>
        <v>0</v>
      </c>
      <c r="S1625" s="28">
        <f>P1625+Q1625+R1625</f>
        <v>3.2</v>
      </c>
      <c r="T1625" s="32">
        <f t="shared" si="107"/>
        <v>980.84999999999991</v>
      </c>
      <c r="U1625" s="32">
        <f t="shared" si="108"/>
        <v>2080</v>
      </c>
      <c r="V1625" s="33">
        <f t="shared" si="109"/>
        <v>292.5</v>
      </c>
      <c r="W1625" s="34">
        <f t="shared" si="106"/>
        <v>2372.5</v>
      </c>
      <c r="X1625" s="10"/>
      <c r="Y1625" s="10"/>
      <c r="Z1625" s="10"/>
      <c r="AA1625" s="10"/>
      <c r="AB1625" s="10"/>
      <c r="AC1625" s="10"/>
      <c r="AD1625" s="10"/>
      <c r="AE1625" s="10"/>
      <c r="AF1625" s="10"/>
      <c r="AG1625" s="10"/>
      <c r="AH1625" s="10"/>
      <c r="AI1625" s="10"/>
    </row>
    <row r="1626" spans="1:35" ht="15" customHeight="1" x14ac:dyDescent="0.25">
      <c r="A1626" s="6">
        <v>1982</v>
      </c>
      <c r="B1626" s="11" t="s">
        <v>75</v>
      </c>
      <c r="C1626" s="11" t="s">
        <v>5599</v>
      </c>
      <c r="D1626" s="11" t="s">
        <v>6522</v>
      </c>
      <c r="E1626" s="12">
        <v>19111</v>
      </c>
      <c r="F1626" s="17">
        <v>43979</v>
      </c>
      <c r="G1626" s="12">
        <v>43900</v>
      </c>
      <c r="H1626" s="11" t="s">
        <v>114</v>
      </c>
      <c r="I1626" s="14" t="s">
        <v>6523</v>
      </c>
      <c r="J1626" s="11" t="s">
        <v>80</v>
      </c>
      <c r="K1626" s="11" t="s">
        <v>82</v>
      </c>
      <c r="L1626" s="14" t="s">
        <v>6524</v>
      </c>
      <c r="M1626" s="11"/>
      <c r="N1626" s="15">
        <v>2.66</v>
      </c>
      <c r="O1626" s="15" t="str">
        <f>VLOOKUP(A1626,Result!A:D,2,FALSE)</f>
        <v>No</v>
      </c>
      <c r="P1626" s="15">
        <f>VLOOKUP(A1626,Result!A:D,4,FALSE)</f>
        <v>2.1779999999999999</v>
      </c>
      <c r="Q1626" s="16">
        <f>VLOOKUP(A1626,Result!A:D,3,FALSE)</f>
        <v>0.38100000000000001</v>
      </c>
      <c r="R1626" s="16">
        <f>VLOOKUP(A1626,Result!A:E,5,FALSE)</f>
        <v>0</v>
      </c>
      <c r="S1626" s="28">
        <f>P1626+Q1626+R1626</f>
        <v>2.5590000000000002</v>
      </c>
      <c r="T1626" s="32">
        <f t="shared" si="107"/>
        <v>247.65</v>
      </c>
      <c r="U1626" s="32">
        <f t="shared" si="108"/>
        <v>1663.35</v>
      </c>
      <c r="V1626" s="33">
        <f t="shared" si="109"/>
        <v>292.5</v>
      </c>
      <c r="W1626" s="34">
        <f t="shared" si="106"/>
        <v>1955.85</v>
      </c>
      <c r="X1626" s="10"/>
      <c r="Y1626" s="10"/>
      <c r="Z1626" s="10"/>
      <c r="AA1626" s="10"/>
      <c r="AB1626" s="10"/>
      <c r="AC1626" s="10"/>
      <c r="AD1626" s="10"/>
      <c r="AE1626" s="10"/>
      <c r="AF1626" s="10"/>
      <c r="AG1626" s="10"/>
      <c r="AH1626" s="10"/>
      <c r="AI1626" s="10"/>
    </row>
    <row r="1627" spans="1:35" ht="15" customHeight="1" x14ac:dyDescent="0.25">
      <c r="A1627" s="6">
        <v>1983</v>
      </c>
      <c r="B1627" s="11" t="s">
        <v>75</v>
      </c>
      <c r="C1627" s="11" t="s">
        <v>5599</v>
      </c>
      <c r="D1627" s="11" t="s">
        <v>6525</v>
      </c>
      <c r="E1627" s="12">
        <v>16070</v>
      </c>
      <c r="F1627" s="17">
        <v>44039</v>
      </c>
      <c r="G1627" s="12">
        <v>43901</v>
      </c>
      <c r="H1627" s="11" t="s">
        <v>114</v>
      </c>
      <c r="I1627" s="14" t="s">
        <v>6526</v>
      </c>
      <c r="J1627" s="11" t="s">
        <v>80</v>
      </c>
      <c r="K1627" s="11" t="s">
        <v>82</v>
      </c>
      <c r="L1627" s="14" t="s">
        <v>82</v>
      </c>
      <c r="M1627" s="11" t="s">
        <v>1275</v>
      </c>
      <c r="N1627" s="15" t="s">
        <v>85</v>
      </c>
      <c r="O1627" s="15" t="str">
        <f>VLOOKUP(A1627,Result!A:D,2,FALSE)</f>
        <v>No</v>
      </c>
      <c r="P1627" s="15">
        <f>VLOOKUP(A1627,Result!A:D,4,FALSE)</f>
        <v>1.008</v>
      </c>
      <c r="Q1627" s="16">
        <f>VLOOKUP(A1627,Result!A:D,3,FALSE)</f>
        <v>0</v>
      </c>
      <c r="R1627" s="16">
        <f>VLOOKUP(A1627,Result!A:E,5,FALSE)</f>
        <v>0</v>
      </c>
      <c r="S1627" s="28">
        <f>P1627+Q1627+R1627</f>
        <v>1.008</v>
      </c>
      <c r="T1627" s="32">
        <f t="shared" si="107"/>
        <v>0</v>
      </c>
      <c r="U1627" s="32">
        <f t="shared" si="108"/>
        <v>655.19999999999993</v>
      </c>
      <c r="V1627" s="33">
        <f t="shared" si="109"/>
        <v>292.5</v>
      </c>
      <c r="W1627" s="34">
        <f t="shared" si="106"/>
        <v>947.69999999999993</v>
      </c>
      <c r="X1627" s="10"/>
      <c r="Y1627" s="10"/>
      <c r="Z1627" s="10"/>
      <c r="AA1627" s="10"/>
      <c r="AB1627" s="10"/>
      <c r="AC1627" s="10"/>
      <c r="AD1627" s="10"/>
      <c r="AE1627" s="10"/>
      <c r="AF1627" s="10"/>
      <c r="AG1627" s="10"/>
      <c r="AH1627" s="10"/>
      <c r="AI1627" s="10"/>
    </row>
    <row r="1628" spans="1:35" ht="15" customHeight="1" x14ac:dyDescent="0.25">
      <c r="A1628" s="6">
        <v>1984</v>
      </c>
      <c r="B1628" s="11" t="s">
        <v>75</v>
      </c>
      <c r="C1628" s="11" t="s">
        <v>5599</v>
      </c>
      <c r="D1628" s="11" t="s">
        <v>6527</v>
      </c>
      <c r="E1628" s="12">
        <v>15001</v>
      </c>
      <c r="F1628" s="17">
        <v>43979</v>
      </c>
      <c r="G1628" s="12">
        <v>43893</v>
      </c>
      <c r="H1628" s="11" t="s">
        <v>114</v>
      </c>
      <c r="I1628" s="14" t="s">
        <v>6528</v>
      </c>
      <c r="J1628" s="11" t="s">
        <v>6529</v>
      </c>
      <c r="K1628" s="11" t="s">
        <v>82</v>
      </c>
      <c r="L1628" s="14" t="s">
        <v>82</v>
      </c>
      <c r="M1628" s="11" t="s">
        <v>6530</v>
      </c>
      <c r="N1628" s="15">
        <v>6.39</v>
      </c>
      <c r="O1628" s="15" t="str">
        <f>VLOOKUP(A1628,Result!A:D,2,FALSE)</f>
        <v>No</v>
      </c>
      <c r="P1628" s="15">
        <f>VLOOKUP(A1628,Result!A:D,4,FALSE)</f>
        <v>4.4260000000000002</v>
      </c>
      <c r="Q1628" s="16">
        <f>VLOOKUP(A1628,Result!A:D,3,FALSE)</f>
        <v>0</v>
      </c>
      <c r="R1628" s="16">
        <f>VLOOKUP(A1628,Result!A:E,5,FALSE)</f>
        <v>0</v>
      </c>
      <c r="S1628" s="28">
        <f>P1628+Q1628+R1628</f>
        <v>4.4260000000000002</v>
      </c>
      <c r="T1628" s="32">
        <f t="shared" si="107"/>
        <v>0</v>
      </c>
      <c r="U1628" s="32">
        <f t="shared" si="108"/>
        <v>2876.8999999999996</v>
      </c>
      <c r="V1628" s="33">
        <f t="shared" si="109"/>
        <v>292.5</v>
      </c>
      <c r="W1628" s="34">
        <f t="shared" si="106"/>
        <v>3169.3999999999996</v>
      </c>
      <c r="X1628" s="10"/>
      <c r="Y1628" s="10"/>
      <c r="Z1628" s="10"/>
      <c r="AA1628" s="10"/>
      <c r="AB1628" s="10"/>
      <c r="AC1628" s="10"/>
      <c r="AD1628" s="10"/>
      <c r="AE1628" s="10"/>
      <c r="AF1628" s="10"/>
      <c r="AG1628" s="10"/>
      <c r="AH1628" s="10"/>
      <c r="AI1628" s="10"/>
    </row>
    <row r="1629" spans="1:35" ht="15" customHeight="1" x14ac:dyDescent="0.25">
      <c r="A1629" s="6">
        <v>1985</v>
      </c>
      <c r="B1629" s="11" t="s">
        <v>75</v>
      </c>
      <c r="C1629" s="11" t="s">
        <v>5599</v>
      </c>
      <c r="D1629" s="11" t="s">
        <v>6531</v>
      </c>
      <c r="E1629" s="12">
        <v>14707</v>
      </c>
      <c r="F1629" s="13">
        <v>44011</v>
      </c>
      <c r="G1629" s="12">
        <v>43900</v>
      </c>
      <c r="H1629" s="11" t="s">
        <v>114</v>
      </c>
      <c r="I1629" s="14" t="s">
        <v>115</v>
      </c>
      <c r="J1629" s="11"/>
      <c r="K1629" s="11"/>
      <c r="L1629" s="14"/>
      <c r="M1629" s="11"/>
      <c r="N1629" s="15">
        <v>0.98</v>
      </c>
      <c r="O1629" s="15" t="str">
        <f>VLOOKUP(A1629,Result!A:D,2,FALSE)</f>
        <v>No</v>
      </c>
      <c r="P1629" s="15">
        <f>VLOOKUP(A1629,Result!A:D,4,FALSE)</f>
        <v>0</v>
      </c>
      <c r="Q1629" s="16">
        <f>VLOOKUP(A1629,Result!A:D,3,FALSE)</f>
        <v>0</v>
      </c>
      <c r="R1629" s="16">
        <f>VLOOKUP(A1629,Result!A:E,5,FALSE)</f>
        <v>0</v>
      </c>
      <c r="S1629" s="28">
        <f>P1629+Q1629+R1629</f>
        <v>0</v>
      </c>
      <c r="T1629" s="32">
        <f t="shared" si="107"/>
        <v>0</v>
      </c>
      <c r="U1629" s="32">
        <f t="shared" si="108"/>
        <v>0</v>
      </c>
      <c r="V1629" s="33">
        <f t="shared" si="109"/>
        <v>292.5</v>
      </c>
      <c r="W1629" s="34">
        <f t="shared" si="106"/>
        <v>292.5</v>
      </c>
      <c r="X1629" s="10"/>
      <c r="Y1629" s="10"/>
      <c r="Z1629" s="10"/>
      <c r="AA1629" s="10"/>
      <c r="AB1629" s="10"/>
      <c r="AC1629" s="10"/>
      <c r="AD1629" s="10"/>
      <c r="AE1629" s="10"/>
      <c r="AF1629" s="10"/>
      <c r="AG1629" s="10"/>
      <c r="AH1629" s="10"/>
      <c r="AI1629" s="10"/>
    </row>
    <row r="1630" spans="1:35" ht="15" customHeight="1" x14ac:dyDescent="0.25">
      <c r="A1630" s="6">
        <v>1986</v>
      </c>
      <c r="B1630" s="11" t="s">
        <v>75</v>
      </c>
      <c r="C1630" s="11" t="s">
        <v>5599</v>
      </c>
      <c r="D1630" s="11" t="s">
        <v>6532</v>
      </c>
      <c r="E1630" s="12">
        <v>16931</v>
      </c>
      <c r="F1630" s="17">
        <v>44013</v>
      </c>
      <c r="G1630" s="12">
        <v>43889</v>
      </c>
      <c r="H1630" s="11" t="s">
        <v>114</v>
      </c>
      <c r="I1630" s="14" t="s">
        <v>6533</v>
      </c>
      <c r="J1630" s="11" t="s">
        <v>80</v>
      </c>
      <c r="K1630" s="11" t="s">
        <v>82</v>
      </c>
      <c r="L1630" s="14" t="s">
        <v>6534</v>
      </c>
      <c r="M1630" s="11" t="s">
        <v>6535</v>
      </c>
      <c r="N1630" s="15">
        <v>3.41</v>
      </c>
      <c r="O1630" s="15" t="str">
        <f>VLOOKUP(A1630,Result!A:D,2,FALSE)</f>
        <v>No</v>
      </c>
      <c r="P1630" s="15">
        <f>VLOOKUP(A1630,Result!A:D,4,FALSE)</f>
        <v>1.0149999999999999</v>
      </c>
      <c r="Q1630" s="16">
        <f>VLOOKUP(A1630,Result!A:D,3,FALSE)</f>
        <v>0.86399999999999999</v>
      </c>
      <c r="R1630" s="16">
        <f>VLOOKUP(A1630,Result!A:E,5,FALSE)</f>
        <v>0</v>
      </c>
      <c r="S1630" s="28">
        <f>P1630+Q1630+R1630</f>
        <v>1.879</v>
      </c>
      <c r="T1630" s="32">
        <f t="shared" si="107"/>
        <v>561.59999999999991</v>
      </c>
      <c r="U1630" s="32">
        <f t="shared" si="108"/>
        <v>1221.3499999999999</v>
      </c>
      <c r="V1630" s="33">
        <f t="shared" si="109"/>
        <v>292.5</v>
      </c>
      <c r="W1630" s="34">
        <f t="shared" si="106"/>
        <v>1513.85</v>
      </c>
      <c r="X1630" s="10"/>
      <c r="Y1630" s="10"/>
      <c r="Z1630" s="10"/>
      <c r="AA1630" s="10"/>
      <c r="AB1630" s="10"/>
      <c r="AC1630" s="10"/>
      <c r="AD1630" s="10"/>
      <c r="AE1630" s="10"/>
      <c r="AF1630" s="10"/>
      <c r="AG1630" s="10"/>
      <c r="AH1630" s="10"/>
      <c r="AI1630" s="10"/>
    </row>
    <row r="1631" spans="1:35" ht="15" customHeight="1" x14ac:dyDescent="0.25">
      <c r="A1631" s="6">
        <v>1987</v>
      </c>
      <c r="B1631" s="11" t="s">
        <v>75</v>
      </c>
      <c r="C1631" s="11" t="s">
        <v>5599</v>
      </c>
      <c r="D1631" s="11" t="s">
        <v>6536</v>
      </c>
      <c r="E1631" s="12">
        <v>14032</v>
      </c>
      <c r="F1631" s="13">
        <v>44043</v>
      </c>
      <c r="G1631" s="12">
        <v>43861</v>
      </c>
      <c r="H1631" s="11" t="s">
        <v>134</v>
      </c>
      <c r="I1631" s="14" t="s">
        <v>6537</v>
      </c>
      <c r="J1631" s="11" t="s">
        <v>80</v>
      </c>
      <c r="K1631" s="11" t="s">
        <v>82</v>
      </c>
      <c r="L1631" s="14" t="s">
        <v>82</v>
      </c>
      <c r="M1631" s="11" t="s">
        <v>6538</v>
      </c>
      <c r="N1631" s="15">
        <v>2.62</v>
      </c>
      <c r="O1631" s="15" t="str">
        <f>VLOOKUP(A1631,Result!A:D,2,FALSE)</f>
        <v>No</v>
      </c>
      <c r="P1631" s="15">
        <f>VLOOKUP(A1631,Result!A:D,4,FALSE)</f>
        <v>1.2070000000000001</v>
      </c>
      <c r="Q1631" s="16">
        <f>VLOOKUP(A1631,Result!A:D,3,FALSE)</f>
        <v>0</v>
      </c>
      <c r="R1631" s="16">
        <f>VLOOKUP(A1631,Result!A:E,5,FALSE)</f>
        <v>0</v>
      </c>
      <c r="S1631" s="28">
        <f>P1631+Q1631+R1631</f>
        <v>1.2070000000000001</v>
      </c>
      <c r="T1631" s="32">
        <f t="shared" si="107"/>
        <v>0</v>
      </c>
      <c r="U1631" s="32">
        <f t="shared" si="108"/>
        <v>784.55</v>
      </c>
      <c r="V1631" s="33">
        <f t="shared" si="109"/>
        <v>292.5</v>
      </c>
      <c r="W1631" s="34">
        <f t="shared" si="106"/>
        <v>1077.05</v>
      </c>
      <c r="X1631" s="10"/>
      <c r="Y1631" s="10"/>
      <c r="Z1631" s="10"/>
      <c r="AA1631" s="10"/>
      <c r="AB1631" s="10"/>
      <c r="AC1631" s="10"/>
      <c r="AD1631" s="10"/>
      <c r="AE1631" s="10"/>
      <c r="AF1631" s="10"/>
      <c r="AG1631" s="10"/>
      <c r="AH1631" s="10"/>
      <c r="AI1631" s="10"/>
    </row>
    <row r="1632" spans="1:35" ht="15" customHeight="1" x14ac:dyDescent="0.25">
      <c r="A1632" s="6">
        <v>1988</v>
      </c>
      <c r="B1632" s="11" t="s">
        <v>75</v>
      </c>
      <c r="C1632" s="11" t="s">
        <v>5599</v>
      </c>
      <c r="D1632" s="11" t="s">
        <v>6539</v>
      </c>
      <c r="E1632" s="12">
        <v>18630</v>
      </c>
      <c r="F1632" s="17">
        <v>43959</v>
      </c>
      <c r="G1632" s="12">
        <v>43892</v>
      </c>
      <c r="H1632" s="11" t="s">
        <v>114</v>
      </c>
      <c r="I1632" s="14" t="s">
        <v>6540</v>
      </c>
      <c r="J1632" s="11" t="s">
        <v>6541</v>
      </c>
      <c r="K1632" s="11" t="s">
        <v>82</v>
      </c>
      <c r="L1632" s="14" t="s">
        <v>82</v>
      </c>
      <c r="M1632" s="11"/>
      <c r="N1632" s="15">
        <v>1.98</v>
      </c>
      <c r="O1632" s="15" t="str">
        <f>VLOOKUP(A1632,Result!A:D,2,FALSE)</f>
        <v>No</v>
      </c>
      <c r="P1632" s="15">
        <f>VLOOKUP(A1632,Result!A:D,4,FALSE)</f>
        <v>1.1639999999999999</v>
      </c>
      <c r="Q1632" s="16">
        <f>VLOOKUP(A1632,Result!A:D,3,FALSE)</f>
        <v>0</v>
      </c>
      <c r="R1632" s="16">
        <f>VLOOKUP(A1632,Result!A:E,5,FALSE)</f>
        <v>0</v>
      </c>
      <c r="S1632" s="28">
        <f>P1632+Q1632+R1632</f>
        <v>1.1639999999999999</v>
      </c>
      <c r="T1632" s="32">
        <f t="shared" si="107"/>
        <v>0</v>
      </c>
      <c r="U1632" s="32">
        <f t="shared" si="108"/>
        <v>756.59999999999991</v>
      </c>
      <c r="V1632" s="33">
        <f t="shared" si="109"/>
        <v>292.5</v>
      </c>
      <c r="W1632" s="34">
        <f t="shared" si="106"/>
        <v>1049.0999999999999</v>
      </c>
      <c r="X1632" s="10"/>
      <c r="Y1632" s="10"/>
      <c r="Z1632" s="10"/>
      <c r="AA1632" s="10"/>
      <c r="AB1632" s="10"/>
      <c r="AC1632" s="10"/>
      <c r="AD1632" s="10"/>
      <c r="AE1632" s="10"/>
      <c r="AF1632" s="10"/>
      <c r="AG1632" s="10"/>
      <c r="AH1632" s="10"/>
      <c r="AI1632" s="10"/>
    </row>
    <row r="1633" spans="1:35" ht="15" customHeight="1" x14ac:dyDescent="0.25">
      <c r="A1633" s="6">
        <v>1989</v>
      </c>
      <c r="B1633" s="11" t="s">
        <v>75</v>
      </c>
      <c r="C1633" s="11" t="s">
        <v>5599</v>
      </c>
      <c r="D1633" s="11" t="s">
        <v>6542</v>
      </c>
      <c r="E1633" s="12">
        <v>16978</v>
      </c>
      <c r="F1633" s="17">
        <v>43959</v>
      </c>
      <c r="G1633" s="12">
        <v>43892</v>
      </c>
      <c r="H1633" s="11" t="s">
        <v>114</v>
      </c>
      <c r="I1633" s="14" t="s">
        <v>6543</v>
      </c>
      <c r="J1633" s="11" t="s">
        <v>80</v>
      </c>
      <c r="K1633" s="11" t="s">
        <v>82</v>
      </c>
      <c r="L1633" s="14" t="s">
        <v>6544</v>
      </c>
      <c r="M1633" s="11" t="s">
        <v>6545</v>
      </c>
      <c r="N1633" s="15">
        <v>2.27</v>
      </c>
      <c r="O1633" s="15" t="str">
        <f>VLOOKUP(A1633,Result!A:D,2,FALSE)</f>
        <v>No</v>
      </c>
      <c r="P1633" s="15">
        <f>VLOOKUP(A1633,Result!A:D,4,FALSE)</f>
        <v>1.486</v>
      </c>
      <c r="Q1633" s="16">
        <f>VLOOKUP(A1633,Result!A:D,3,FALSE)</f>
        <v>0.42599999999999999</v>
      </c>
      <c r="R1633" s="16">
        <f>VLOOKUP(A1633,Result!A:E,5,FALSE)</f>
        <v>0</v>
      </c>
      <c r="S1633" s="28">
        <f>P1633+Q1633+R1633</f>
        <v>1.9119999999999999</v>
      </c>
      <c r="T1633" s="32">
        <f t="shared" si="107"/>
        <v>276.89999999999998</v>
      </c>
      <c r="U1633" s="32">
        <f t="shared" si="108"/>
        <v>1242.8</v>
      </c>
      <c r="V1633" s="33">
        <f t="shared" si="109"/>
        <v>292.5</v>
      </c>
      <c r="W1633" s="34">
        <f t="shared" si="106"/>
        <v>1535.3</v>
      </c>
      <c r="X1633" s="10"/>
      <c r="Y1633" s="10"/>
      <c r="Z1633" s="10"/>
      <c r="AA1633" s="10"/>
      <c r="AB1633" s="10"/>
      <c r="AC1633" s="10"/>
      <c r="AD1633" s="10"/>
      <c r="AE1633" s="10"/>
      <c r="AF1633" s="10"/>
      <c r="AG1633" s="10"/>
      <c r="AH1633" s="10"/>
      <c r="AI1633" s="10"/>
    </row>
    <row r="1634" spans="1:35" ht="15" customHeight="1" x14ac:dyDescent="0.25">
      <c r="A1634" s="6">
        <v>1990</v>
      </c>
      <c r="B1634" s="11" t="s">
        <v>75</v>
      </c>
      <c r="C1634" s="11" t="s">
        <v>5599</v>
      </c>
      <c r="D1634" s="11" t="s">
        <v>6546</v>
      </c>
      <c r="E1634" s="12">
        <v>18890</v>
      </c>
      <c r="F1634" s="13">
        <v>43945</v>
      </c>
      <c r="G1634" s="12">
        <v>43836</v>
      </c>
      <c r="H1634" s="11" t="s">
        <v>134</v>
      </c>
      <c r="I1634" s="14" t="s">
        <v>6547</v>
      </c>
      <c r="J1634" s="11" t="s">
        <v>6548</v>
      </c>
      <c r="K1634" s="11" t="s">
        <v>82</v>
      </c>
      <c r="L1634" s="14" t="s">
        <v>82</v>
      </c>
      <c r="M1634" s="11" t="s">
        <v>3022</v>
      </c>
      <c r="N1634" s="15">
        <v>2.02</v>
      </c>
      <c r="O1634" s="15" t="str">
        <f>VLOOKUP(A1634,Result!A:D,2,FALSE)</f>
        <v>No</v>
      </c>
      <c r="P1634" s="15">
        <f>VLOOKUP(A1634,Result!A:D,4,FALSE)</f>
        <v>2.3130000000000002</v>
      </c>
      <c r="Q1634" s="16">
        <f>VLOOKUP(A1634,Result!A:D,3,FALSE)</f>
        <v>0</v>
      </c>
      <c r="R1634" s="16">
        <f>VLOOKUP(A1634,Result!A:E,5,FALSE)</f>
        <v>0</v>
      </c>
      <c r="S1634" s="28">
        <f>P1634+Q1634+R1634</f>
        <v>2.3130000000000002</v>
      </c>
      <c r="T1634" s="32">
        <f t="shared" si="107"/>
        <v>0</v>
      </c>
      <c r="U1634" s="32">
        <f t="shared" si="108"/>
        <v>1503.4499999999998</v>
      </c>
      <c r="V1634" s="33">
        <f t="shared" si="109"/>
        <v>292.5</v>
      </c>
      <c r="W1634" s="34">
        <f t="shared" si="106"/>
        <v>1795.9499999999998</v>
      </c>
      <c r="X1634" s="10"/>
      <c r="Y1634" s="10"/>
      <c r="Z1634" s="10"/>
      <c r="AA1634" s="10"/>
      <c r="AB1634" s="10"/>
      <c r="AC1634" s="10"/>
      <c r="AD1634" s="10"/>
      <c r="AE1634" s="10"/>
      <c r="AF1634" s="10"/>
      <c r="AG1634" s="10"/>
      <c r="AH1634" s="10"/>
      <c r="AI1634" s="10"/>
    </row>
    <row r="1635" spans="1:35" ht="15" customHeight="1" x14ac:dyDescent="0.25">
      <c r="A1635" s="6">
        <v>1991</v>
      </c>
      <c r="B1635" s="11" t="s">
        <v>75</v>
      </c>
      <c r="C1635" s="11" t="s">
        <v>5599</v>
      </c>
      <c r="D1635" s="11" t="s">
        <v>6549</v>
      </c>
      <c r="E1635" s="12">
        <v>14900</v>
      </c>
      <c r="F1635" s="13">
        <v>43980</v>
      </c>
      <c r="G1635" s="12">
        <v>43843</v>
      </c>
      <c r="H1635" s="11" t="s">
        <v>134</v>
      </c>
      <c r="I1635" s="14" t="s">
        <v>115</v>
      </c>
      <c r="J1635" s="11" t="s">
        <v>97</v>
      </c>
      <c r="K1635" s="11" t="s">
        <v>82</v>
      </c>
      <c r="L1635" s="14" t="s">
        <v>82</v>
      </c>
      <c r="M1635" s="11" t="s">
        <v>137</v>
      </c>
      <c r="N1635" s="15">
        <v>0.44</v>
      </c>
      <c r="O1635" s="15" t="str">
        <f>VLOOKUP(A1635,Result!A:D,2,FALSE)</f>
        <v>No</v>
      </c>
      <c r="P1635" s="15">
        <f>VLOOKUP(A1635,Result!A:D,4,FALSE)</f>
        <v>0</v>
      </c>
      <c r="Q1635" s="16">
        <f>VLOOKUP(A1635,Result!A:D,3,FALSE)</f>
        <v>0</v>
      </c>
      <c r="R1635" s="16">
        <f>VLOOKUP(A1635,Result!A:E,5,FALSE)</f>
        <v>0</v>
      </c>
      <c r="S1635" s="28">
        <f>P1635+Q1635+R1635</f>
        <v>0</v>
      </c>
      <c r="T1635" s="32">
        <f t="shared" si="107"/>
        <v>0</v>
      </c>
      <c r="U1635" s="32">
        <f t="shared" si="108"/>
        <v>0</v>
      </c>
      <c r="V1635" s="33">
        <f t="shared" si="109"/>
        <v>292.5</v>
      </c>
      <c r="W1635" s="34">
        <f t="shared" si="106"/>
        <v>292.5</v>
      </c>
      <c r="X1635" s="10"/>
      <c r="Y1635" s="10"/>
      <c r="Z1635" s="10"/>
      <c r="AA1635" s="10"/>
      <c r="AB1635" s="10"/>
      <c r="AC1635" s="10"/>
      <c r="AD1635" s="10"/>
      <c r="AE1635" s="10"/>
      <c r="AF1635" s="10"/>
      <c r="AG1635" s="10"/>
      <c r="AH1635" s="10"/>
      <c r="AI1635" s="10"/>
    </row>
    <row r="1636" spans="1:35" ht="15" customHeight="1" x14ac:dyDescent="0.25">
      <c r="A1636" s="6">
        <v>1992</v>
      </c>
      <c r="B1636" s="11" t="s">
        <v>75</v>
      </c>
      <c r="C1636" s="11" t="s">
        <v>5599</v>
      </c>
      <c r="D1636" s="11" t="s">
        <v>6550</v>
      </c>
      <c r="E1636" s="12">
        <v>18848</v>
      </c>
      <c r="F1636" s="17">
        <v>43942</v>
      </c>
      <c r="G1636" s="12">
        <v>43900</v>
      </c>
      <c r="H1636" s="11" t="s">
        <v>114</v>
      </c>
      <c r="I1636" s="14" t="s">
        <v>6551</v>
      </c>
      <c r="J1636" s="11" t="s">
        <v>80</v>
      </c>
      <c r="K1636" s="11" t="s">
        <v>82</v>
      </c>
      <c r="L1636" s="14" t="s">
        <v>82</v>
      </c>
      <c r="M1636" s="11" t="s">
        <v>6552</v>
      </c>
      <c r="N1636" s="15">
        <v>4.72</v>
      </c>
      <c r="O1636" s="15" t="str">
        <f>VLOOKUP(A1636,Result!A:D,2,FALSE)</f>
        <v>No</v>
      </c>
      <c r="P1636" s="15">
        <f>VLOOKUP(A1636,Result!A:D,4,FALSE)</f>
        <v>2.585</v>
      </c>
      <c r="Q1636" s="16">
        <f>VLOOKUP(A1636,Result!A:D,3,FALSE)</f>
        <v>0</v>
      </c>
      <c r="R1636" s="16">
        <f>VLOOKUP(A1636,Result!A:E,5,FALSE)</f>
        <v>0.46500000000000002</v>
      </c>
      <c r="S1636" s="28">
        <f>P1636+Q1636+R1636</f>
        <v>3.05</v>
      </c>
      <c r="T1636" s="32">
        <f t="shared" si="107"/>
        <v>302.25</v>
      </c>
      <c r="U1636" s="32">
        <f t="shared" si="108"/>
        <v>1982.5</v>
      </c>
      <c r="V1636" s="33">
        <f t="shared" si="109"/>
        <v>292.5</v>
      </c>
      <c r="W1636" s="34">
        <f t="shared" si="106"/>
        <v>2275</v>
      </c>
      <c r="X1636" s="10"/>
      <c r="Y1636" s="10"/>
      <c r="Z1636" s="10"/>
      <c r="AA1636" s="10"/>
      <c r="AB1636" s="10"/>
      <c r="AC1636" s="10"/>
      <c r="AD1636" s="10"/>
      <c r="AE1636" s="10"/>
      <c r="AF1636" s="10"/>
      <c r="AG1636" s="10"/>
      <c r="AH1636" s="10"/>
      <c r="AI1636" s="10"/>
    </row>
    <row r="1637" spans="1:35" ht="15" customHeight="1" x14ac:dyDescent="0.25">
      <c r="A1637" s="6">
        <v>1993</v>
      </c>
      <c r="B1637" s="11" t="s">
        <v>75</v>
      </c>
      <c r="C1637" s="11" t="s">
        <v>5599</v>
      </c>
      <c r="D1637" s="11" t="s">
        <v>6553</v>
      </c>
      <c r="E1637" s="12">
        <v>19118</v>
      </c>
      <c r="F1637" s="17">
        <v>43998</v>
      </c>
      <c r="G1637" s="12">
        <v>43889</v>
      </c>
      <c r="H1637" s="11" t="s">
        <v>114</v>
      </c>
      <c r="I1637" s="14" t="s">
        <v>6554</v>
      </c>
      <c r="J1637" s="11" t="s">
        <v>80</v>
      </c>
      <c r="K1637" s="11" t="s">
        <v>82</v>
      </c>
      <c r="L1637" s="14" t="s">
        <v>82</v>
      </c>
      <c r="M1637" s="11" t="s">
        <v>6555</v>
      </c>
      <c r="N1637" s="15">
        <v>6.54</v>
      </c>
      <c r="O1637" s="15" t="str">
        <f>VLOOKUP(A1637,Result!A:D,2,FALSE)</f>
        <v>No</v>
      </c>
      <c r="P1637" s="15">
        <f>VLOOKUP(A1637,Result!A:D,4,FALSE)</f>
        <v>5.484</v>
      </c>
      <c r="Q1637" s="16">
        <f>VLOOKUP(A1637,Result!A:D,3,FALSE)</f>
        <v>0</v>
      </c>
      <c r="R1637" s="16">
        <f>VLOOKUP(A1637,Result!A:E,5,FALSE)</f>
        <v>0.26300000000000001</v>
      </c>
      <c r="S1637" s="28">
        <f>P1637+Q1637+R1637</f>
        <v>5.7469999999999999</v>
      </c>
      <c r="T1637" s="32">
        <f t="shared" si="107"/>
        <v>170.95000000000002</v>
      </c>
      <c r="U1637" s="32">
        <f t="shared" si="108"/>
        <v>3735.5499999999997</v>
      </c>
      <c r="V1637" s="33">
        <f t="shared" si="109"/>
        <v>292.5</v>
      </c>
      <c r="W1637" s="34">
        <f t="shared" si="106"/>
        <v>4028.0499999999997</v>
      </c>
      <c r="X1637" s="10"/>
      <c r="Y1637" s="10"/>
      <c r="Z1637" s="10"/>
      <c r="AA1637" s="10"/>
      <c r="AB1637" s="10"/>
      <c r="AC1637" s="10"/>
      <c r="AD1637" s="10"/>
      <c r="AE1637" s="10"/>
      <c r="AF1637" s="10"/>
      <c r="AG1637" s="10"/>
      <c r="AH1637" s="10"/>
      <c r="AI1637" s="10"/>
    </row>
    <row r="1638" spans="1:35" ht="15" customHeight="1" x14ac:dyDescent="0.25">
      <c r="A1638" s="6">
        <v>1994</v>
      </c>
      <c r="B1638" s="11" t="s">
        <v>75</v>
      </c>
      <c r="C1638" s="11" t="s">
        <v>5599</v>
      </c>
      <c r="D1638" s="11" t="s">
        <v>6556</v>
      </c>
      <c r="E1638" s="12">
        <v>16839</v>
      </c>
      <c r="F1638" s="17">
        <v>43943</v>
      </c>
      <c r="G1638" s="12">
        <v>43900</v>
      </c>
      <c r="H1638" s="11" t="s">
        <v>114</v>
      </c>
      <c r="I1638" s="14" t="s">
        <v>6557</v>
      </c>
      <c r="J1638" s="11" t="s">
        <v>6558</v>
      </c>
      <c r="K1638" s="11" t="s">
        <v>82</v>
      </c>
      <c r="L1638" s="14" t="s">
        <v>6559</v>
      </c>
      <c r="M1638" s="11"/>
      <c r="N1638" s="15">
        <v>3.18</v>
      </c>
      <c r="O1638" s="15" t="str">
        <f>VLOOKUP(A1638,Result!A:D,2,FALSE)</f>
        <v>No</v>
      </c>
      <c r="P1638" s="15">
        <f>VLOOKUP(A1638,Result!A:D,4,FALSE)</f>
        <v>2.6819999999999999</v>
      </c>
      <c r="Q1638" s="16">
        <f>VLOOKUP(A1638,Result!A:D,3,FALSE)</f>
        <v>0.42599999999999999</v>
      </c>
      <c r="R1638" s="16">
        <f>VLOOKUP(A1638,Result!A:E,5,FALSE)</f>
        <v>0.111</v>
      </c>
      <c r="S1638" s="28">
        <f>P1638+Q1638+R1638</f>
        <v>3.2190000000000003</v>
      </c>
      <c r="T1638" s="32">
        <f t="shared" si="107"/>
        <v>349.05</v>
      </c>
      <c r="U1638" s="32">
        <f t="shared" si="108"/>
        <v>2092.35</v>
      </c>
      <c r="V1638" s="33">
        <f t="shared" si="109"/>
        <v>292.5</v>
      </c>
      <c r="W1638" s="34">
        <f t="shared" si="106"/>
        <v>2384.85</v>
      </c>
      <c r="X1638" s="10"/>
      <c r="Y1638" s="10"/>
      <c r="Z1638" s="10"/>
      <c r="AA1638" s="10"/>
      <c r="AB1638" s="10"/>
      <c r="AC1638" s="10"/>
      <c r="AD1638" s="10"/>
      <c r="AE1638" s="10"/>
      <c r="AF1638" s="10"/>
      <c r="AG1638" s="10"/>
      <c r="AH1638" s="10"/>
      <c r="AI1638" s="10"/>
    </row>
    <row r="1639" spans="1:35" ht="15" customHeight="1" x14ac:dyDescent="0.25">
      <c r="A1639" s="6">
        <v>1995</v>
      </c>
      <c r="B1639" s="11" t="s">
        <v>75</v>
      </c>
      <c r="C1639" s="11" t="s">
        <v>5599</v>
      </c>
      <c r="D1639" s="11" t="s">
        <v>6560</v>
      </c>
      <c r="E1639" s="12">
        <v>19288</v>
      </c>
      <c r="F1639" s="17">
        <v>43978</v>
      </c>
      <c r="G1639" s="12">
        <v>43892</v>
      </c>
      <c r="H1639" s="11" t="s">
        <v>114</v>
      </c>
      <c r="I1639" s="14" t="s">
        <v>6561</v>
      </c>
      <c r="J1639" s="11" t="s">
        <v>80</v>
      </c>
      <c r="K1639" s="11" t="s">
        <v>6562</v>
      </c>
      <c r="L1639" s="14" t="s">
        <v>6563</v>
      </c>
      <c r="M1639" s="11"/>
      <c r="N1639" s="15">
        <v>3.27</v>
      </c>
      <c r="O1639" s="15" t="str">
        <f>VLOOKUP(A1639,Result!A:D,2,FALSE)</f>
        <v>No</v>
      </c>
      <c r="P1639" s="15">
        <f>VLOOKUP(A1639,Result!A:D,4,FALSE)</f>
        <v>2.911</v>
      </c>
      <c r="Q1639" s="16">
        <f>VLOOKUP(A1639,Result!A:D,3,FALSE)</f>
        <v>0.42599999999999999</v>
      </c>
      <c r="R1639" s="16">
        <f>VLOOKUP(A1639,Result!A:E,5,FALSE)</f>
        <v>0</v>
      </c>
      <c r="S1639" s="28">
        <f>P1639+Q1639+R1639</f>
        <v>3.3370000000000002</v>
      </c>
      <c r="T1639" s="32">
        <f t="shared" si="107"/>
        <v>276.89999999999998</v>
      </c>
      <c r="U1639" s="32">
        <f t="shared" si="108"/>
        <v>2169.0499999999997</v>
      </c>
      <c r="V1639" s="33">
        <f t="shared" si="109"/>
        <v>292.5</v>
      </c>
      <c r="W1639" s="34">
        <f t="shared" si="106"/>
        <v>2461.5499999999997</v>
      </c>
      <c r="X1639" s="10"/>
      <c r="Y1639" s="10"/>
      <c r="Z1639" s="10"/>
      <c r="AA1639" s="10"/>
      <c r="AB1639" s="10"/>
      <c r="AC1639" s="10"/>
      <c r="AD1639" s="10"/>
      <c r="AE1639" s="10"/>
      <c r="AF1639" s="10"/>
      <c r="AG1639" s="10"/>
      <c r="AH1639" s="10"/>
      <c r="AI1639" s="10"/>
    </row>
    <row r="1640" spans="1:35" ht="15" customHeight="1" x14ac:dyDescent="0.25">
      <c r="A1640" s="6">
        <v>1996</v>
      </c>
      <c r="B1640" s="11" t="s">
        <v>75</v>
      </c>
      <c r="C1640" s="11" t="s">
        <v>5599</v>
      </c>
      <c r="D1640" s="11" t="s">
        <v>6564</v>
      </c>
      <c r="E1640" s="12">
        <v>16349</v>
      </c>
      <c r="F1640" s="17">
        <v>43991</v>
      </c>
      <c r="G1640" s="12">
        <v>43881</v>
      </c>
      <c r="H1640" s="11" t="s">
        <v>160</v>
      </c>
      <c r="I1640" s="14" t="s">
        <v>6565</v>
      </c>
      <c r="J1640" s="11" t="s">
        <v>80</v>
      </c>
      <c r="K1640" s="11" t="s">
        <v>82</v>
      </c>
      <c r="L1640" s="14" t="s">
        <v>82</v>
      </c>
      <c r="M1640" s="11" t="s">
        <v>6566</v>
      </c>
      <c r="N1640" s="15">
        <v>4.6500000000000004</v>
      </c>
      <c r="O1640" s="15" t="str">
        <f>VLOOKUP(A1640,Result!A:D,2,FALSE)</f>
        <v>No</v>
      </c>
      <c r="P1640" s="15">
        <f>VLOOKUP(A1640,Result!A:D,4,FALSE)</f>
        <v>2.9910000000000001</v>
      </c>
      <c r="Q1640" s="16">
        <f>VLOOKUP(A1640,Result!A:D,3,FALSE)</f>
        <v>0</v>
      </c>
      <c r="R1640" s="16">
        <f>VLOOKUP(A1640,Result!A:E,5,FALSE)</f>
        <v>0.26300000000000001</v>
      </c>
      <c r="S1640" s="28">
        <f>P1640+Q1640+R1640</f>
        <v>3.254</v>
      </c>
      <c r="T1640" s="32">
        <f t="shared" si="107"/>
        <v>170.95000000000002</v>
      </c>
      <c r="U1640" s="32">
        <f t="shared" si="108"/>
        <v>2115.1</v>
      </c>
      <c r="V1640" s="33">
        <f t="shared" si="109"/>
        <v>292.5</v>
      </c>
      <c r="W1640" s="34">
        <f t="shared" si="106"/>
        <v>2407.6</v>
      </c>
      <c r="X1640" s="10"/>
      <c r="Y1640" s="10"/>
      <c r="Z1640" s="10"/>
      <c r="AA1640" s="10"/>
      <c r="AB1640" s="10"/>
      <c r="AC1640" s="10"/>
      <c r="AD1640" s="10"/>
      <c r="AE1640" s="10"/>
      <c r="AF1640" s="10"/>
      <c r="AG1640" s="10"/>
      <c r="AH1640" s="10"/>
      <c r="AI1640" s="10"/>
    </row>
    <row r="1641" spans="1:35" ht="15" customHeight="1" x14ac:dyDescent="0.25">
      <c r="A1641" s="6">
        <v>1997</v>
      </c>
      <c r="B1641" s="11" t="s">
        <v>75</v>
      </c>
      <c r="C1641" s="11" t="s">
        <v>5599</v>
      </c>
      <c r="D1641" s="11" t="s">
        <v>6567</v>
      </c>
      <c r="E1641" s="12">
        <v>19573</v>
      </c>
      <c r="F1641" s="17">
        <v>43937</v>
      </c>
      <c r="G1641" s="12">
        <v>43901</v>
      </c>
      <c r="H1641" s="11" t="s">
        <v>114</v>
      </c>
      <c r="I1641" s="14" t="s">
        <v>6568</v>
      </c>
      <c r="J1641" s="11" t="s">
        <v>6569</v>
      </c>
      <c r="K1641" s="11" t="s">
        <v>6570</v>
      </c>
      <c r="L1641" s="14" t="s">
        <v>6571</v>
      </c>
      <c r="M1641" s="11"/>
      <c r="N1641" s="15" t="s">
        <v>85</v>
      </c>
      <c r="O1641" s="15" t="str">
        <f>VLOOKUP(A1641,Result!A:D,2,FALSE)</f>
        <v>No</v>
      </c>
      <c r="P1641" s="15">
        <f>VLOOKUP(A1641,Result!A:D,4,FALSE)</f>
        <v>2.1589999999999998</v>
      </c>
      <c r="Q1641" s="16">
        <f>VLOOKUP(A1641,Result!A:D,3,FALSE)</f>
        <v>1.038</v>
      </c>
      <c r="R1641" s="16">
        <f>VLOOKUP(A1641,Result!A:E,5,FALSE)</f>
        <v>0</v>
      </c>
      <c r="S1641" s="28">
        <f>P1641+Q1641+R1641</f>
        <v>3.1970000000000001</v>
      </c>
      <c r="T1641" s="32">
        <f t="shared" si="107"/>
        <v>674.69999999999993</v>
      </c>
      <c r="U1641" s="32">
        <f t="shared" si="108"/>
        <v>2078.0499999999997</v>
      </c>
      <c r="V1641" s="33">
        <f t="shared" si="109"/>
        <v>292.5</v>
      </c>
      <c r="W1641" s="34">
        <f t="shared" si="106"/>
        <v>2370.5499999999997</v>
      </c>
      <c r="X1641" s="10"/>
      <c r="Y1641" s="10"/>
      <c r="Z1641" s="10"/>
      <c r="AA1641" s="10"/>
      <c r="AB1641" s="10"/>
      <c r="AC1641" s="10"/>
      <c r="AD1641" s="10"/>
      <c r="AE1641" s="10"/>
      <c r="AF1641" s="10"/>
      <c r="AG1641" s="10"/>
      <c r="AH1641" s="10"/>
      <c r="AI1641" s="10"/>
    </row>
    <row r="1642" spans="1:35" ht="15" customHeight="1" x14ac:dyDescent="0.25">
      <c r="A1642" s="6">
        <v>1998</v>
      </c>
      <c r="B1642" s="11" t="s">
        <v>75</v>
      </c>
      <c r="C1642" s="11" t="s">
        <v>5599</v>
      </c>
      <c r="D1642" s="11" t="s">
        <v>6572</v>
      </c>
      <c r="E1642" s="12">
        <v>18525</v>
      </c>
      <c r="F1642" s="17">
        <v>43978</v>
      </c>
      <c r="G1642" s="12">
        <v>43892</v>
      </c>
      <c r="H1642" s="11" t="s">
        <v>114</v>
      </c>
      <c r="I1642" s="14" t="s">
        <v>6573</v>
      </c>
      <c r="J1642" s="11" t="s">
        <v>80</v>
      </c>
      <c r="K1642" s="11" t="s">
        <v>82</v>
      </c>
      <c r="L1642" s="14" t="s">
        <v>6574</v>
      </c>
      <c r="M1642" s="11" t="s">
        <v>6575</v>
      </c>
      <c r="N1642" s="15">
        <v>3.23</v>
      </c>
      <c r="O1642" s="15" t="str">
        <f>VLOOKUP(A1642,Result!A:D,2,FALSE)</f>
        <v>No</v>
      </c>
      <c r="P1642" s="15">
        <f>VLOOKUP(A1642,Result!A:D,4,FALSE)</f>
        <v>2.4820000000000002</v>
      </c>
      <c r="Q1642" s="16">
        <f>VLOOKUP(A1642,Result!A:D,3,FALSE)</f>
        <v>0.79400000000000004</v>
      </c>
      <c r="R1642" s="16">
        <f>VLOOKUP(A1642,Result!A:E,5,FALSE)</f>
        <v>0</v>
      </c>
      <c r="S1642" s="28">
        <f>P1642+Q1642+R1642</f>
        <v>3.2760000000000002</v>
      </c>
      <c r="T1642" s="32">
        <f t="shared" si="107"/>
        <v>516.09999999999991</v>
      </c>
      <c r="U1642" s="32">
        <f t="shared" si="108"/>
        <v>2129.4</v>
      </c>
      <c r="V1642" s="33">
        <f t="shared" si="109"/>
        <v>292.5</v>
      </c>
      <c r="W1642" s="34">
        <f t="shared" si="106"/>
        <v>2421.9</v>
      </c>
      <c r="X1642" s="10"/>
      <c r="Y1642" s="10"/>
      <c r="Z1642" s="10"/>
      <c r="AA1642" s="10"/>
      <c r="AB1642" s="10"/>
      <c r="AC1642" s="10"/>
      <c r="AD1642" s="10"/>
      <c r="AE1642" s="10"/>
      <c r="AF1642" s="10"/>
      <c r="AG1642" s="10"/>
      <c r="AH1642" s="10"/>
      <c r="AI1642" s="10"/>
    </row>
    <row r="1643" spans="1:35" ht="15" customHeight="1" x14ac:dyDescent="0.25">
      <c r="A1643" s="6">
        <v>1999</v>
      </c>
      <c r="B1643" s="11" t="s">
        <v>75</v>
      </c>
      <c r="C1643" s="11" t="s">
        <v>5599</v>
      </c>
      <c r="D1643" s="11" t="s">
        <v>6576</v>
      </c>
      <c r="E1643" s="12">
        <v>18974</v>
      </c>
      <c r="F1643" s="17">
        <v>44005</v>
      </c>
      <c r="G1643" s="12">
        <v>43888</v>
      </c>
      <c r="H1643" s="11" t="s">
        <v>160</v>
      </c>
      <c r="I1643" s="14" t="s">
        <v>6577</v>
      </c>
      <c r="J1643" s="11" t="s">
        <v>80</v>
      </c>
      <c r="K1643" s="11" t="s">
        <v>82</v>
      </c>
      <c r="L1643" s="14" t="s">
        <v>6578</v>
      </c>
      <c r="M1643" s="11" t="s">
        <v>6579</v>
      </c>
      <c r="N1643" s="15">
        <v>4.1399999999999997</v>
      </c>
      <c r="O1643" s="15" t="str">
        <f>VLOOKUP(A1643,Result!A:D,2,FALSE)</f>
        <v>No</v>
      </c>
      <c r="P1643" s="15">
        <f>VLOOKUP(A1643,Result!A:D,4,FALSE)</f>
        <v>3.851</v>
      </c>
      <c r="Q1643" s="16">
        <f>VLOOKUP(A1643,Result!A:D,3,FALSE)</f>
        <v>0.21199999999999999</v>
      </c>
      <c r="R1643" s="16">
        <f>VLOOKUP(A1643,Result!A:E,5,FALSE)</f>
        <v>0.35399999999999998</v>
      </c>
      <c r="S1643" s="28">
        <f>P1643+Q1643+R1643</f>
        <v>4.4169999999999998</v>
      </c>
      <c r="T1643" s="32">
        <f t="shared" si="107"/>
        <v>367.9</v>
      </c>
      <c r="U1643" s="32">
        <f t="shared" si="108"/>
        <v>2871.0499999999993</v>
      </c>
      <c r="V1643" s="33">
        <f t="shared" si="109"/>
        <v>292.5</v>
      </c>
      <c r="W1643" s="34">
        <f t="shared" si="106"/>
        <v>3163.5499999999993</v>
      </c>
      <c r="X1643" s="10"/>
      <c r="Y1643" s="10"/>
      <c r="Z1643" s="10"/>
      <c r="AA1643" s="10"/>
      <c r="AB1643" s="10"/>
      <c r="AC1643" s="10"/>
      <c r="AD1643" s="10"/>
      <c r="AE1643" s="10"/>
      <c r="AF1643" s="10"/>
      <c r="AG1643" s="10"/>
      <c r="AH1643" s="10"/>
      <c r="AI1643" s="10"/>
    </row>
    <row r="1644" spans="1:35" ht="15" customHeight="1" x14ac:dyDescent="0.25">
      <c r="A1644" s="6">
        <v>2000</v>
      </c>
      <c r="B1644" s="11" t="s">
        <v>75</v>
      </c>
      <c r="C1644" s="11" t="s">
        <v>5599</v>
      </c>
      <c r="D1644" s="11" t="s">
        <v>6580</v>
      </c>
      <c r="E1644" s="12">
        <v>12258</v>
      </c>
      <c r="F1644" s="17">
        <v>44012</v>
      </c>
      <c r="G1644" s="12">
        <v>43909</v>
      </c>
      <c r="H1644" s="11" t="s">
        <v>114</v>
      </c>
      <c r="I1644" s="14" t="s">
        <v>6581</v>
      </c>
      <c r="J1644" s="11" t="s">
        <v>6582</v>
      </c>
      <c r="K1644" s="11" t="s">
        <v>82</v>
      </c>
      <c r="L1644" s="14" t="s">
        <v>82</v>
      </c>
      <c r="M1644" s="11" t="s">
        <v>1645</v>
      </c>
      <c r="N1644" s="15">
        <v>2.77</v>
      </c>
      <c r="O1644" s="15" t="str">
        <f>VLOOKUP(A1644,Result!A:D,2,FALSE)</f>
        <v>No</v>
      </c>
      <c r="P1644" s="15">
        <f>VLOOKUP(A1644,Result!A:D,4,FALSE)</f>
        <v>1.2310000000000001</v>
      </c>
      <c r="Q1644" s="16">
        <f>VLOOKUP(A1644,Result!A:D,3,FALSE)</f>
        <v>0</v>
      </c>
      <c r="R1644" s="16">
        <f>VLOOKUP(A1644,Result!A:E,5,FALSE)</f>
        <v>0</v>
      </c>
      <c r="S1644" s="28">
        <f>P1644+Q1644+R1644</f>
        <v>1.2310000000000001</v>
      </c>
      <c r="T1644" s="32">
        <f t="shared" si="107"/>
        <v>0</v>
      </c>
      <c r="U1644" s="32">
        <f t="shared" si="108"/>
        <v>800.15</v>
      </c>
      <c r="V1644" s="33">
        <f t="shared" si="109"/>
        <v>292.5</v>
      </c>
      <c r="W1644" s="34">
        <f t="shared" si="106"/>
        <v>1092.6500000000001</v>
      </c>
      <c r="X1644" s="10"/>
      <c r="Y1644" s="10"/>
      <c r="Z1644" s="10"/>
      <c r="AA1644" s="10"/>
      <c r="AB1644" s="10"/>
      <c r="AC1644" s="10"/>
      <c r="AD1644" s="10"/>
      <c r="AE1644" s="10"/>
      <c r="AF1644" s="10"/>
      <c r="AG1644" s="10"/>
      <c r="AH1644" s="10"/>
      <c r="AI1644" s="10"/>
    </row>
    <row r="1645" spans="1:35" ht="15" customHeight="1" x14ac:dyDescent="0.25">
      <c r="A1645" s="6">
        <v>2156</v>
      </c>
      <c r="B1645" s="11" t="s">
        <v>75</v>
      </c>
      <c r="C1645" s="11" t="s">
        <v>7045</v>
      </c>
      <c r="D1645" s="11" t="s">
        <v>7046</v>
      </c>
      <c r="E1645" s="12">
        <v>19857</v>
      </c>
      <c r="F1645" s="17">
        <v>43936</v>
      </c>
      <c r="G1645" s="12">
        <v>43917</v>
      </c>
      <c r="H1645" s="11" t="s">
        <v>134</v>
      </c>
      <c r="I1645" s="14" t="s">
        <v>7047</v>
      </c>
      <c r="J1645" s="11" t="s">
        <v>7048</v>
      </c>
      <c r="K1645" s="11" t="s">
        <v>7049</v>
      </c>
      <c r="L1645" s="14" t="s">
        <v>82</v>
      </c>
      <c r="M1645" s="11" t="s">
        <v>7050</v>
      </c>
      <c r="N1645" s="15">
        <v>0.45</v>
      </c>
      <c r="O1645" s="15" t="str">
        <f>VLOOKUP(A1645,Result!A:D,2,FALSE)</f>
        <v>No</v>
      </c>
      <c r="P1645" s="15">
        <f>VLOOKUP(A1645,Result!A:D,4,FALSE)</f>
        <v>1.623</v>
      </c>
      <c r="Q1645" s="16">
        <f>VLOOKUP(A1645,Result!A:D,3,FALSE)</f>
        <v>0</v>
      </c>
      <c r="R1645" s="16">
        <f>VLOOKUP(A1645,Result!A:E,5,FALSE)</f>
        <v>0</v>
      </c>
      <c r="S1645" s="28">
        <f>P1645+Q1645+R1645</f>
        <v>1.623</v>
      </c>
      <c r="T1645" s="32">
        <f t="shared" si="107"/>
        <v>0</v>
      </c>
      <c r="U1645" s="32">
        <f t="shared" si="108"/>
        <v>1054.95</v>
      </c>
      <c r="V1645" s="33">
        <f t="shared" si="109"/>
        <v>292.5</v>
      </c>
      <c r="W1645" s="34">
        <f t="shared" si="106"/>
        <v>1347.45</v>
      </c>
      <c r="X1645" s="10"/>
      <c r="Y1645" s="10"/>
      <c r="Z1645" s="10"/>
      <c r="AA1645" s="10"/>
      <c r="AB1645" s="10"/>
      <c r="AC1645" s="10"/>
      <c r="AD1645" s="10"/>
      <c r="AE1645" s="10"/>
      <c r="AF1645" s="10"/>
      <c r="AG1645" s="10"/>
      <c r="AH1645" s="10"/>
      <c r="AI1645" s="10"/>
    </row>
    <row r="1646" spans="1:35" ht="15" customHeight="1" x14ac:dyDescent="0.25">
      <c r="A1646" s="6">
        <v>2157</v>
      </c>
      <c r="B1646" s="11" t="s">
        <v>75</v>
      </c>
      <c r="C1646" s="11" t="s">
        <v>7045</v>
      </c>
      <c r="D1646" s="11" t="s">
        <v>7051</v>
      </c>
      <c r="E1646" s="12">
        <v>17804</v>
      </c>
      <c r="F1646" s="17">
        <v>43936</v>
      </c>
      <c r="G1646" s="12">
        <v>43850</v>
      </c>
      <c r="H1646" s="11" t="s">
        <v>217</v>
      </c>
      <c r="I1646" s="14" t="s">
        <v>7052</v>
      </c>
      <c r="J1646" s="11" t="s">
        <v>80</v>
      </c>
      <c r="K1646" s="11" t="s">
        <v>7053</v>
      </c>
      <c r="L1646" s="14" t="s">
        <v>82</v>
      </c>
      <c r="M1646" s="11" t="s">
        <v>7054</v>
      </c>
      <c r="N1646" s="15">
        <v>1.47</v>
      </c>
      <c r="O1646" s="15" t="str">
        <f>VLOOKUP(A1646,Result!A:D,2,FALSE)</f>
        <v>No</v>
      </c>
      <c r="P1646" s="15">
        <f>VLOOKUP(A1646,Result!A:D,4,FALSE)</f>
        <v>1.27</v>
      </c>
      <c r="Q1646" s="16">
        <f>VLOOKUP(A1646,Result!A:D,3,FALSE)</f>
        <v>0</v>
      </c>
      <c r="R1646" s="16">
        <f>VLOOKUP(A1646,Result!A:E,5,FALSE)</f>
        <v>0</v>
      </c>
      <c r="S1646" s="28">
        <f>P1646+Q1646+R1646</f>
        <v>1.27</v>
      </c>
      <c r="T1646" s="32">
        <f t="shared" si="107"/>
        <v>0</v>
      </c>
      <c r="U1646" s="32">
        <f t="shared" si="108"/>
        <v>825.49999999999989</v>
      </c>
      <c r="V1646" s="33">
        <f t="shared" si="109"/>
        <v>292.5</v>
      </c>
      <c r="W1646" s="34">
        <f t="shared" si="106"/>
        <v>1118</v>
      </c>
      <c r="X1646" s="10"/>
      <c r="Y1646" s="10"/>
      <c r="Z1646" s="10"/>
      <c r="AA1646" s="10"/>
      <c r="AB1646" s="10"/>
      <c r="AC1646" s="10"/>
      <c r="AD1646" s="10"/>
      <c r="AE1646" s="10"/>
      <c r="AF1646" s="10"/>
      <c r="AG1646" s="10"/>
      <c r="AH1646" s="10"/>
      <c r="AI1646" s="10"/>
    </row>
    <row r="1647" spans="1:35" ht="15" customHeight="1" x14ac:dyDescent="0.25">
      <c r="A1647" s="6">
        <v>2159</v>
      </c>
      <c r="B1647" s="11" t="s">
        <v>75</v>
      </c>
      <c r="C1647" s="11" t="s">
        <v>7045</v>
      </c>
      <c r="D1647" s="11" t="s">
        <v>7059</v>
      </c>
      <c r="E1647" s="12">
        <v>22563</v>
      </c>
      <c r="F1647" s="13">
        <v>43936</v>
      </c>
      <c r="G1647" s="12">
        <v>43918</v>
      </c>
      <c r="H1647" s="11" t="s">
        <v>466</v>
      </c>
      <c r="I1647" s="14" t="s">
        <v>7060</v>
      </c>
      <c r="J1647" s="11" t="s">
        <v>80</v>
      </c>
      <c r="K1647" s="11" t="s">
        <v>7061</v>
      </c>
      <c r="L1647" s="14" t="s">
        <v>82</v>
      </c>
      <c r="M1647" s="11" t="s">
        <v>322</v>
      </c>
      <c r="N1647" s="15">
        <v>1.34</v>
      </c>
      <c r="O1647" s="15" t="str">
        <f>VLOOKUP(A1647,Result!A:D,2,FALSE)</f>
        <v>No</v>
      </c>
      <c r="P1647" s="15">
        <f>VLOOKUP(A1647,Result!A:D,4,FALSE)</f>
        <v>3.0030000000000001</v>
      </c>
      <c r="Q1647" s="16">
        <f>VLOOKUP(A1647,Result!A:D,3,FALSE)</f>
        <v>0</v>
      </c>
      <c r="R1647" s="16">
        <f>VLOOKUP(A1647,Result!A:E,5,FALSE)</f>
        <v>0</v>
      </c>
      <c r="S1647" s="28">
        <f>P1647+Q1647+R1647</f>
        <v>3.0030000000000001</v>
      </c>
      <c r="T1647" s="32">
        <f t="shared" si="107"/>
        <v>0</v>
      </c>
      <c r="U1647" s="32">
        <f t="shared" si="108"/>
        <v>1951.9499999999998</v>
      </c>
      <c r="V1647" s="33">
        <f t="shared" si="109"/>
        <v>292.5</v>
      </c>
      <c r="W1647" s="34">
        <f t="shared" si="106"/>
        <v>2244.4499999999998</v>
      </c>
      <c r="X1647" s="10"/>
      <c r="Y1647" s="10"/>
      <c r="Z1647" s="10"/>
      <c r="AA1647" s="10"/>
      <c r="AB1647" s="10"/>
      <c r="AC1647" s="10"/>
      <c r="AD1647" s="10"/>
      <c r="AE1647" s="10"/>
      <c r="AF1647" s="10"/>
      <c r="AG1647" s="10"/>
      <c r="AH1647" s="10"/>
      <c r="AI1647" s="10"/>
    </row>
    <row r="1648" spans="1:35" ht="15" customHeight="1" x14ac:dyDescent="0.25">
      <c r="A1648" s="6">
        <v>2160</v>
      </c>
      <c r="B1648" s="11" t="s">
        <v>75</v>
      </c>
      <c r="C1648" s="11" t="s">
        <v>7045</v>
      </c>
      <c r="D1648" s="11" t="s">
        <v>7062</v>
      </c>
      <c r="E1648" s="12">
        <v>20081</v>
      </c>
      <c r="F1648" s="13">
        <v>43936</v>
      </c>
      <c r="G1648" s="12">
        <v>43906</v>
      </c>
      <c r="H1648" s="11" t="s">
        <v>78</v>
      </c>
      <c r="I1648" s="14" t="s">
        <v>7063</v>
      </c>
      <c r="J1648" s="11" t="s">
        <v>97</v>
      </c>
      <c r="K1648" s="11" t="s">
        <v>7064</v>
      </c>
      <c r="L1648" s="14" t="s">
        <v>7065</v>
      </c>
      <c r="M1648" s="11" t="s">
        <v>7066</v>
      </c>
      <c r="N1648" s="15">
        <v>0.45</v>
      </c>
      <c r="O1648" s="15" t="str">
        <f>VLOOKUP(A1648,Result!A:D,2,FALSE)</f>
        <v>No</v>
      </c>
      <c r="P1648" s="15">
        <f>VLOOKUP(A1648,Result!A:D,4,FALSE)</f>
        <v>0.67</v>
      </c>
      <c r="Q1648" s="16">
        <f>VLOOKUP(A1648,Result!A:D,3,FALSE)</f>
        <v>0.30499999999999999</v>
      </c>
      <c r="R1648" s="16">
        <f>VLOOKUP(A1648,Result!A:E,5,FALSE)</f>
        <v>0</v>
      </c>
      <c r="S1648" s="28">
        <f>P1648+Q1648+R1648</f>
        <v>0.97500000000000009</v>
      </c>
      <c r="T1648" s="32">
        <f t="shared" si="107"/>
        <v>198.24999999999997</v>
      </c>
      <c r="U1648" s="32">
        <f t="shared" si="108"/>
        <v>633.75</v>
      </c>
      <c r="V1648" s="33">
        <f t="shared" si="109"/>
        <v>292.5</v>
      </c>
      <c r="W1648" s="34">
        <f t="shared" si="106"/>
        <v>926.25</v>
      </c>
      <c r="X1648" s="10"/>
      <c r="Y1648" s="10"/>
      <c r="Z1648" s="10"/>
      <c r="AA1648" s="10"/>
      <c r="AB1648" s="10"/>
      <c r="AC1648" s="10"/>
      <c r="AD1648" s="10"/>
      <c r="AE1648" s="10"/>
      <c r="AF1648" s="10"/>
      <c r="AG1648" s="10"/>
      <c r="AH1648" s="10"/>
      <c r="AI1648" s="10"/>
    </row>
    <row r="1649" spans="1:35" ht="15" customHeight="1" x14ac:dyDescent="0.25">
      <c r="A1649" s="6">
        <v>2161</v>
      </c>
      <c r="B1649" s="11" t="s">
        <v>75</v>
      </c>
      <c r="C1649" s="11" t="s">
        <v>7045</v>
      </c>
      <c r="D1649" s="11" t="s">
        <v>7067</v>
      </c>
      <c r="E1649" s="12">
        <v>15975</v>
      </c>
      <c r="F1649" s="17">
        <v>43937</v>
      </c>
      <c r="G1649" s="12">
        <v>43864</v>
      </c>
      <c r="H1649" s="11" t="s">
        <v>217</v>
      </c>
      <c r="I1649" s="14" t="s">
        <v>7068</v>
      </c>
      <c r="J1649" s="11" t="s">
        <v>80</v>
      </c>
      <c r="K1649" s="11" t="s">
        <v>82</v>
      </c>
      <c r="L1649" s="14" t="s">
        <v>82</v>
      </c>
      <c r="M1649" s="11" t="s">
        <v>7069</v>
      </c>
      <c r="N1649" s="15">
        <v>2.25</v>
      </c>
      <c r="O1649" s="15" t="str">
        <f>VLOOKUP(A1649,Result!A:D,2,FALSE)</f>
        <v>No</v>
      </c>
      <c r="P1649" s="15">
        <f>VLOOKUP(A1649,Result!A:D,4,FALSE)</f>
        <v>1.8140000000000001</v>
      </c>
      <c r="Q1649" s="16">
        <f>VLOOKUP(A1649,Result!A:D,3,FALSE)</f>
        <v>0</v>
      </c>
      <c r="R1649" s="16">
        <f>VLOOKUP(A1649,Result!A:E,5,FALSE)</f>
        <v>0</v>
      </c>
      <c r="S1649" s="28">
        <f>P1649+Q1649+R1649</f>
        <v>1.8140000000000001</v>
      </c>
      <c r="T1649" s="32">
        <f t="shared" si="107"/>
        <v>0</v>
      </c>
      <c r="U1649" s="32">
        <f t="shared" si="108"/>
        <v>1179.0999999999999</v>
      </c>
      <c r="V1649" s="33">
        <f t="shared" si="109"/>
        <v>292.5</v>
      </c>
      <c r="W1649" s="34">
        <f t="shared" si="106"/>
        <v>1471.6</v>
      </c>
      <c r="X1649" s="10"/>
      <c r="Y1649" s="10"/>
      <c r="Z1649" s="10"/>
      <c r="AA1649" s="10"/>
      <c r="AB1649" s="10"/>
      <c r="AC1649" s="10"/>
      <c r="AD1649" s="10"/>
      <c r="AE1649" s="10"/>
      <c r="AF1649" s="10"/>
      <c r="AG1649" s="10"/>
      <c r="AH1649" s="10"/>
      <c r="AI1649" s="10"/>
    </row>
    <row r="1650" spans="1:35" ht="15" customHeight="1" x14ac:dyDescent="0.25">
      <c r="A1650" s="6">
        <v>2163</v>
      </c>
      <c r="B1650" s="11" t="s">
        <v>75</v>
      </c>
      <c r="C1650" s="11" t="s">
        <v>7045</v>
      </c>
      <c r="D1650" s="11" t="s">
        <v>7074</v>
      </c>
      <c r="E1650" s="12">
        <v>19516</v>
      </c>
      <c r="F1650" s="17">
        <v>43937</v>
      </c>
      <c r="G1650" s="12">
        <v>43918</v>
      </c>
      <c r="H1650" s="11" t="s">
        <v>466</v>
      </c>
      <c r="I1650" s="14" t="s">
        <v>7075</v>
      </c>
      <c r="J1650" s="11" t="s">
        <v>7076</v>
      </c>
      <c r="K1650" s="11" t="s">
        <v>82</v>
      </c>
      <c r="L1650" s="14" t="s">
        <v>82</v>
      </c>
      <c r="M1650" s="11" t="s">
        <v>905</v>
      </c>
      <c r="N1650" s="15">
        <v>1.28</v>
      </c>
      <c r="O1650" s="15" t="str">
        <f>VLOOKUP(A1650,Result!A:D,2,FALSE)</f>
        <v>No</v>
      </c>
      <c r="P1650" s="15">
        <f>VLOOKUP(A1650,Result!A:D,4,FALSE)</f>
        <v>0.81099999999999994</v>
      </c>
      <c r="Q1650" s="16">
        <f>VLOOKUP(A1650,Result!A:D,3,FALSE)</f>
        <v>0</v>
      </c>
      <c r="R1650" s="16">
        <f>VLOOKUP(A1650,Result!A:E,5,FALSE)</f>
        <v>0</v>
      </c>
      <c r="S1650" s="28">
        <f>P1650+Q1650+R1650</f>
        <v>0.81099999999999994</v>
      </c>
      <c r="T1650" s="32">
        <f t="shared" si="107"/>
        <v>0</v>
      </c>
      <c r="U1650" s="32">
        <f t="shared" si="108"/>
        <v>527.15</v>
      </c>
      <c r="V1650" s="33">
        <f t="shared" si="109"/>
        <v>292.5</v>
      </c>
      <c r="W1650" s="34">
        <f t="shared" si="106"/>
        <v>819.65</v>
      </c>
      <c r="X1650" s="10"/>
      <c r="Y1650" s="10"/>
      <c r="Z1650" s="10"/>
      <c r="AA1650" s="10"/>
      <c r="AB1650" s="10"/>
      <c r="AC1650" s="10"/>
      <c r="AD1650" s="10"/>
      <c r="AE1650" s="10"/>
      <c r="AF1650" s="10"/>
      <c r="AG1650" s="10"/>
      <c r="AH1650" s="10"/>
      <c r="AI1650" s="10"/>
    </row>
    <row r="1651" spans="1:35" ht="15" customHeight="1" x14ac:dyDescent="0.25">
      <c r="A1651" s="6">
        <v>2165</v>
      </c>
      <c r="B1651" s="11" t="s">
        <v>75</v>
      </c>
      <c r="C1651" s="11" t="s">
        <v>7045</v>
      </c>
      <c r="D1651" s="11" t="s">
        <v>7081</v>
      </c>
      <c r="E1651" s="12">
        <v>16973</v>
      </c>
      <c r="F1651" s="13">
        <v>43937</v>
      </c>
      <c r="G1651" s="12">
        <v>43918</v>
      </c>
      <c r="H1651" s="11" t="s">
        <v>217</v>
      </c>
      <c r="I1651" s="14" t="s">
        <v>7082</v>
      </c>
      <c r="J1651" s="11" t="s">
        <v>80</v>
      </c>
      <c r="K1651" s="11" t="s">
        <v>7083</v>
      </c>
      <c r="L1651" s="14" t="s">
        <v>7084</v>
      </c>
      <c r="M1651" s="11" t="s">
        <v>650</v>
      </c>
      <c r="N1651" s="15">
        <v>1.1599999999999999</v>
      </c>
      <c r="O1651" s="15" t="str">
        <f>VLOOKUP(A1651,Result!A:D,2,FALSE)</f>
        <v>No</v>
      </c>
      <c r="P1651" s="15">
        <f>VLOOKUP(A1651,Result!A:D,4,FALSE)</f>
        <v>1.2290000000000001</v>
      </c>
      <c r="Q1651" s="16">
        <f>VLOOKUP(A1651,Result!A:D,3,FALSE)</f>
        <v>0.30499999999999999</v>
      </c>
      <c r="R1651" s="16">
        <f>VLOOKUP(A1651,Result!A:E,5,FALSE)</f>
        <v>0</v>
      </c>
      <c r="S1651" s="28">
        <f>P1651+Q1651+R1651</f>
        <v>1.534</v>
      </c>
      <c r="T1651" s="32">
        <f t="shared" si="107"/>
        <v>198.24999999999997</v>
      </c>
      <c r="U1651" s="32">
        <f t="shared" si="108"/>
        <v>997.1</v>
      </c>
      <c r="V1651" s="33">
        <f t="shared" si="109"/>
        <v>292.5</v>
      </c>
      <c r="W1651" s="34">
        <f t="shared" si="106"/>
        <v>1289.5999999999999</v>
      </c>
      <c r="X1651" s="10"/>
      <c r="Y1651" s="10"/>
      <c r="Z1651" s="10"/>
      <c r="AA1651" s="10"/>
      <c r="AB1651" s="10"/>
      <c r="AC1651" s="10"/>
      <c r="AD1651" s="10"/>
      <c r="AE1651" s="10"/>
      <c r="AF1651" s="10"/>
      <c r="AG1651" s="10"/>
      <c r="AH1651" s="10"/>
      <c r="AI1651" s="10"/>
    </row>
    <row r="1652" spans="1:35" ht="15" customHeight="1" x14ac:dyDescent="0.25">
      <c r="A1652" s="6">
        <v>2169</v>
      </c>
      <c r="B1652" s="11" t="s">
        <v>75</v>
      </c>
      <c r="C1652" s="11" t="s">
        <v>7045</v>
      </c>
      <c r="D1652" s="11" t="s">
        <v>7094</v>
      </c>
      <c r="E1652" s="12">
        <v>16881</v>
      </c>
      <c r="F1652" s="17">
        <v>43937</v>
      </c>
      <c r="G1652" s="12">
        <v>43935</v>
      </c>
      <c r="H1652" s="11" t="s">
        <v>466</v>
      </c>
      <c r="I1652" s="14" t="s">
        <v>7095</v>
      </c>
      <c r="J1652" s="11" t="s">
        <v>80</v>
      </c>
      <c r="K1652" s="11" t="s">
        <v>82</v>
      </c>
      <c r="L1652" s="14" t="s">
        <v>82</v>
      </c>
      <c r="M1652" s="11" t="s">
        <v>7096</v>
      </c>
      <c r="N1652" s="15">
        <v>0.45</v>
      </c>
      <c r="O1652" s="15" t="str">
        <f>VLOOKUP(A1652,Result!A:D,2,FALSE)</f>
        <v>No</v>
      </c>
      <c r="P1652" s="15">
        <f>VLOOKUP(A1652,Result!A:D,4,FALSE)</f>
        <v>0.35299999999999998</v>
      </c>
      <c r="Q1652" s="16">
        <f>VLOOKUP(A1652,Result!A:D,3,FALSE)</f>
        <v>0</v>
      </c>
      <c r="R1652" s="16">
        <f>VLOOKUP(A1652,Result!A:E,5,FALSE)</f>
        <v>0</v>
      </c>
      <c r="S1652" s="28">
        <f>P1652+Q1652+R1652</f>
        <v>0.35299999999999998</v>
      </c>
      <c r="T1652" s="32">
        <f t="shared" si="107"/>
        <v>0</v>
      </c>
      <c r="U1652" s="32">
        <f t="shared" si="108"/>
        <v>229.45</v>
      </c>
      <c r="V1652" s="33">
        <f t="shared" si="109"/>
        <v>292.5</v>
      </c>
      <c r="W1652" s="34">
        <f t="shared" si="106"/>
        <v>521.95000000000005</v>
      </c>
      <c r="X1652" s="10"/>
      <c r="Y1652" s="10"/>
      <c r="Z1652" s="10"/>
      <c r="AA1652" s="10"/>
      <c r="AB1652" s="10"/>
      <c r="AC1652" s="10"/>
      <c r="AD1652" s="10"/>
      <c r="AE1652" s="10"/>
      <c r="AF1652" s="10"/>
      <c r="AG1652" s="10"/>
      <c r="AH1652" s="10"/>
      <c r="AI1652" s="10"/>
    </row>
    <row r="1653" spans="1:35" ht="15" customHeight="1" x14ac:dyDescent="0.25">
      <c r="A1653" s="6">
        <v>2170</v>
      </c>
      <c r="B1653" s="11" t="s">
        <v>75</v>
      </c>
      <c r="C1653" s="11" t="s">
        <v>7045</v>
      </c>
      <c r="D1653" s="11" t="s">
        <v>7097</v>
      </c>
      <c r="E1653" s="12">
        <v>18589</v>
      </c>
      <c r="F1653" s="13">
        <v>43941</v>
      </c>
      <c r="G1653" s="12">
        <v>43916</v>
      </c>
      <c r="H1653" s="11" t="s">
        <v>466</v>
      </c>
      <c r="I1653" s="14" t="s">
        <v>7098</v>
      </c>
      <c r="J1653" s="11" t="s">
        <v>80</v>
      </c>
      <c r="K1653" s="11" t="s">
        <v>82</v>
      </c>
      <c r="L1653" s="14" t="s">
        <v>82</v>
      </c>
      <c r="M1653" s="11" t="s">
        <v>7099</v>
      </c>
      <c r="N1653" s="15">
        <v>0.36</v>
      </c>
      <c r="O1653" s="15" t="str">
        <f>VLOOKUP(A1653,Result!A:D,2,FALSE)</f>
        <v>No</v>
      </c>
      <c r="P1653" s="15">
        <f>VLOOKUP(A1653,Result!A:D,4,FALSE)</f>
        <v>0.61599999999999999</v>
      </c>
      <c r="Q1653" s="16">
        <f>VLOOKUP(A1653,Result!A:D,3,FALSE)</f>
        <v>0</v>
      </c>
      <c r="R1653" s="16">
        <f>VLOOKUP(A1653,Result!A:E,5,FALSE)</f>
        <v>0</v>
      </c>
      <c r="S1653" s="28">
        <f>P1653+Q1653+R1653</f>
        <v>0.61599999999999999</v>
      </c>
      <c r="T1653" s="32">
        <f t="shared" si="107"/>
        <v>0</v>
      </c>
      <c r="U1653" s="32">
        <f t="shared" si="108"/>
        <v>400.4</v>
      </c>
      <c r="V1653" s="33">
        <f t="shared" si="109"/>
        <v>292.5</v>
      </c>
      <c r="W1653" s="34">
        <f t="shared" si="106"/>
        <v>692.9</v>
      </c>
      <c r="X1653" s="10"/>
      <c r="Y1653" s="10"/>
      <c r="Z1653" s="10"/>
      <c r="AA1653" s="10"/>
      <c r="AB1653" s="10"/>
      <c r="AC1653" s="10"/>
      <c r="AD1653" s="10"/>
      <c r="AE1653" s="10"/>
      <c r="AF1653" s="10"/>
      <c r="AG1653" s="10"/>
      <c r="AH1653" s="10"/>
      <c r="AI1653" s="10"/>
    </row>
    <row r="1654" spans="1:35" ht="15" customHeight="1" x14ac:dyDescent="0.25">
      <c r="A1654" s="6">
        <v>2172</v>
      </c>
      <c r="B1654" s="11" t="s">
        <v>75</v>
      </c>
      <c r="C1654" s="11" t="s">
        <v>7045</v>
      </c>
      <c r="D1654" s="11" t="s">
        <v>7102</v>
      </c>
      <c r="E1654" s="12">
        <v>17703</v>
      </c>
      <c r="F1654" s="17">
        <v>43942</v>
      </c>
      <c r="G1654" s="12">
        <v>43852</v>
      </c>
      <c r="H1654" s="11" t="s">
        <v>217</v>
      </c>
      <c r="I1654" s="14" t="s">
        <v>7103</v>
      </c>
      <c r="J1654" s="11" t="s">
        <v>80</v>
      </c>
      <c r="K1654" s="11" t="s">
        <v>82</v>
      </c>
      <c r="L1654" s="14" t="s">
        <v>82</v>
      </c>
      <c r="M1654" s="11" t="s">
        <v>650</v>
      </c>
      <c r="N1654" s="15">
        <v>1.9</v>
      </c>
      <c r="O1654" s="15" t="str">
        <f>VLOOKUP(A1654,Result!A:D,2,FALSE)</f>
        <v>No</v>
      </c>
      <c r="P1654" s="15">
        <f>VLOOKUP(A1654,Result!A:D,4,FALSE)</f>
        <v>1.1879999999999999</v>
      </c>
      <c r="Q1654" s="16">
        <f>VLOOKUP(A1654,Result!A:D,3,FALSE)</f>
        <v>0</v>
      </c>
      <c r="R1654" s="16">
        <f>VLOOKUP(A1654,Result!A:E,5,FALSE)</f>
        <v>0</v>
      </c>
      <c r="S1654" s="28">
        <f>P1654+Q1654+R1654</f>
        <v>1.1879999999999999</v>
      </c>
      <c r="T1654" s="32">
        <f t="shared" si="107"/>
        <v>0</v>
      </c>
      <c r="U1654" s="32">
        <f t="shared" si="108"/>
        <v>772.19999999999993</v>
      </c>
      <c r="V1654" s="33">
        <f t="shared" si="109"/>
        <v>292.5</v>
      </c>
      <c r="W1654" s="34">
        <f t="shared" si="106"/>
        <v>1064.6999999999998</v>
      </c>
      <c r="X1654" s="10"/>
      <c r="Y1654" s="10"/>
      <c r="Z1654" s="10"/>
      <c r="AA1654" s="10"/>
      <c r="AB1654" s="10"/>
      <c r="AC1654" s="10"/>
      <c r="AD1654" s="10"/>
      <c r="AE1654" s="10"/>
      <c r="AF1654" s="10"/>
      <c r="AG1654" s="10"/>
      <c r="AH1654" s="10"/>
      <c r="AI1654" s="10"/>
    </row>
    <row r="1655" spans="1:35" ht="15" customHeight="1" x14ac:dyDescent="0.25">
      <c r="A1655" s="6">
        <v>2174</v>
      </c>
      <c r="B1655" s="11" t="s">
        <v>75</v>
      </c>
      <c r="C1655" s="11" t="s">
        <v>7045</v>
      </c>
      <c r="D1655" s="11" t="s">
        <v>7107</v>
      </c>
      <c r="E1655" s="12">
        <v>19772</v>
      </c>
      <c r="F1655" s="17">
        <v>43942</v>
      </c>
      <c r="G1655" s="12">
        <v>43851</v>
      </c>
      <c r="H1655" s="11" t="s">
        <v>217</v>
      </c>
      <c r="I1655" s="14" t="s">
        <v>7108</v>
      </c>
      <c r="J1655" s="11" t="s">
        <v>80</v>
      </c>
      <c r="K1655" s="11" t="s">
        <v>7109</v>
      </c>
      <c r="L1655" s="14" t="s">
        <v>82</v>
      </c>
      <c r="M1655" s="11" t="s">
        <v>7110</v>
      </c>
      <c r="N1655" s="15">
        <v>0.86</v>
      </c>
      <c r="O1655" s="15" t="str">
        <f>VLOOKUP(A1655,Result!A:D,2,FALSE)</f>
        <v>No</v>
      </c>
      <c r="P1655" s="15">
        <f>VLOOKUP(A1655,Result!A:D,4,FALSE)</f>
        <v>1.91</v>
      </c>
      <c r="Q1655" s="16">
        <f>VLOOKUP(A1655,Result!A:D,3,FALSE)</f>
        <v>0</v>
      </c>
      <c r="R1655" s="16">
        <f>VLOOKUP(A1655,Result!A:E,5,FALSE)</f>
        <v>0.152</v>
      </c>
      <c r="S1655" s="28">
        <f>P1655+Q1655+R1655</f>
        <v>2.0619999999999998</v>
      </c>
      <c r="T1655" s="32">
        <f t="shared" si="107"/>
        <v>98.799999999999983</v>
      </c>
      <c r="U1655" s="32">
        <f t="shared" si="108"/>
        <v>1340.3</v>
      </c>
      <c r="V1655" s="33">
        <f t="shared" si="109"/>
        <v>292.5</v>
      </c>
      <c r="W1655" s="34">
        <f t="shared" si="106"/>
        <v>1632.8</v>
      </c>
      <c r="X1655" s="10"/>
      <c r="Y1655" s="10"/>
      <c r="Z1655" s="10"/>
      <c r="AA1655" s="10"/>
      <c r="AB1655" s="10"/>
      <c r="AC1655" s="10"/>
      <c r="AD1655" s="10"/>
      <c r="AE1655" s="10"/>
      <c r="AF1655" s="10"/>
      <c r="AG1655" s="10"/>
      <c r="AH1655" s="10"/>
      <c r="AI1655" s="10"/>
    </row>
    <row r="1656" spans="1:35" ht="15" customHeight="1" x14ac:dyDescent="0.25">
      <c r="A1656" s="6">
        <v>2176</v>
      </c>
      <c r="B1656" s="11" t="s">
        <v>75</v>
      </c>
      <c r="C1656" s="11" t="s">
        <v>7045</v>
      </c>
      <c r="D1656" s="11" t="s">
        <v>7115</v>
      </c>
      <c r="E1656" s="12">
        <v>17179</v>
      </c>
      <c r="F1656" s="17">
        <v>43942</v>
      </c>
      <c r="G1656" s="12">
        <v>43859</v>
      </c>
      <c r="H1656" s="11" t="s">
        <v>217</v>
      </c>
      <c r="I1656" s="14" t="s">
        <v>7116</v>
      </c>
      <c r="J1656" s="11" t="s">
        <v>80</v>
      </c>
      <c r="K1656" s="11" t="s">
        <v>82</v>
      </c>
      <c r="L1656" s="14" t="s">
        <v>82</v>
      </c>
      <c r="M1656" s="11" t="s">
        <v>7117</v>
      </c>
      <c r="N1656" s="15">
        <v>5.84</v>
      </c>
      <c r="O1656" s="15" t="str">
        <f>VLOOKUP(A1656,Result!A:D,2,FALSE)</f>
        <v>No</v>
      </c>
      <c r="P1656" s="15">
        <f>VLOOKUP(A1656,Result!A:D,4,FALSE)</f>
        <v>4.2210000000000001</v>
      </c>
      <c r="Q1656" s="16">
        <f>VLOOKUP(A1656,Result!A:D,3,FALSE)</f>
        <v>0</v>
      </c>
      <c r="R1656" s="16">
        <f>VLOOKUP(A1656,Result!A:E,5,FALSE)</f>
        <v>0.46500000000000002</v>
      </c>
      <c r="S1656" s="28">
        <f>P1656+Q1656+R1656</f>
        <v>4.6859999999999999</v>
      </c>
      <c r="T1656" s="32">
        <f t="shared" si="107"/>
        <v>302.25</v>
      </c>
      <c r="U1656" s="32">
        <f t="shared" si="108"/>
        <v>3045.8999999999996</v>
      </c>
      <c r="V1656" s="33">
        <f t="shared" si="109"/>
        <v>292.5</v>
      </c>
      <c r="W1656" s="34">
        <f t="shared" si="106"/>
        <v>3338.3999999999996</v>
      </c>
      <c r="X1656" s="10"/>
      <c r="Y1656" s="10"/>
      <c r="Z1656" s="10"/>
      <c r="AA1656" s="10"/>
      <c r="AB1656" s="10"/>
      <c r="AC1656" s="10"/>
      <c r="AD1656" s="10"/>
      <c r="AE1656" s="10"/>
      <c r="AF1656" s="10"/>
      <c r="AG1656" s="10"/>
      <c r="AH1656" s="10"/>
      <c r="AI1656" s="10"/>
    </row>
    <row r="1657" spans="1:35" ht="15" customHeight="1" x14ac:dyDescent="0.25">
      <c r="A1657" s="6">
        <v>2179</v>
      </c>
      <c r="B1657" s="11" t="s">
        <v>75</v>
      </c>
      <c r="C1657" s="11" t="s">
        <v>7045</v>
      </c>
      <c r="D1657" s="11" t="s">
        <v>7123</v>
      </c>
      <c r="E1657" s="12">
        <v>23122</v>
      </c>
      <c r="F1657" s="17">
        <v>43942</v>
      </c>
      <c r="G1657" s="12">
        <v>43847</v>
      </c>
      <c r="H1657" s="11" t="s">
        <v>217</v>
      </c>
      <c r="I1657" s="14" t="s">
        <v>7124</v>
      </c>
      <c r="J1657" s="11" t="s">
        <v>7125</v>
      </c>
      <c r="K1657" s="11" t="s">
        <v>82</v>
      </c>
      <c r="L1657" s="14" t="s">
        <v>82</v>
      </c>
      <c r="M1657" s="11" t="s">
        <v>650</v>
      </c>
      <c r="N1657" s="15">
        <v>4.75</v>
      </c>
      <c r="O1657" s="15" t="str">
        <f>VLOOKUP(A1657,Result!A:D,2,FALSE)</f>
        <v>No</v>
      </c>
      <c r="P1657" s="15">
        <f>VLOOKUP(A1657,Result!A:D,4,FALSE)</f>
        <v>1.4279999999999999</v>
      </c>
      <c r="Q1657" s="16">
        <f>VLOOKUP(A1657,Result!A:D,3,FALSE)</f>
        <v>0</v>
      </c>
      <c r="R1657" s="16">
        <f>VLOOKUP(A1657,Result!A:E,5,FALSE)</f>
        <v>0</v>
      </c>
      <c r="S1657" s="28">
        <f>P1657+Q1657+R1657</f>
        <v>1.4279999999999999</v>
      </c>
      <c r="T1657" s="32">
        <f t="shared" si="107"/>
        <v>0</v>
      </c>
      <c r="U1657" s="32">
        <f t="shared" si="108"/>
        <v>928.19999999999993</v>
      </c>
      <c r="V1657" s="33">
        <f t="shared" si="109"/>
        <v>292.5</v>
      </c>
      <c r="W1657" s="34">
        <f t="shared" si="106"/>
        <v>1220.6999999999998</v>
      </c>
      <c r="X1657" s="10"/>
      <c r="Y1657" s="10"/>
      <c r="Z1657" s="10"/>
      <c r="AA1657" s="10"/>
      <c r="AB1657" s="10"/>
      <c r="AC1657" s="10"/>
      <c r="AD1657" s="10"/>
      <c r="AE1657" s="10"/>
      <c r="AF1657" s="10"/>
      <c r="AG1657" s="10"/>
      <c r="AH1657" s="10"/>
      <c r="AI1657" s="10"/>
    </row>
    <row r="1658" spans="1:35" ht="15" customHeight="1" x14ac:dyDescent="0.25">
      <c r="A1658" s="6">
        <v>2182</v>
      </c>
      <c r="B1658" s="11" t="s">
        <v>75</v>
      </c>
      <c r="C1658" s="11" t="s">
        <v>7045</v>
      </c>
      <c r="D1658" s="11" t="s">
        <v>7133</v>
      </c>
      <c r="E1658" s="12">
        <v>17420</v>
      </c>
      <c r="F1658" s="13">
        <v>43942</v>
      </c>
      <c r="G1658" s="12">
        <v>43851</v>
      </c>
      <c r="H1658" s="11" t="s">
        <v>217</v>
      </c>
      <c r="I1658" s="14" t="s">
        <v>7134</v>
      </c>
      <c r="J1658" s="11" t="s">
        <v>7135</v>
      </c>
      <c r="K1658" s="11" t="s">
        <v>82</v>
      </c>
      <c r="L1658" s="14" t="s">
        <v>7136</v>
      </c>
      <c r="M1658" s="11" t="s">
        <v>7137</v>
      </c>
      <c r="N1658" s="15">
        <v>0.95</v>
      </c>
      <c r="O1658" s="15" t="str">
        <f>VLOOKUP(A1658,Result!A:D,2,FALSE)</f>
        <v>No</v>
      </c>
      <c r="P1658" s="15">
        <f>VLOOKUP(A1658,Result!A:D,4,FALSE)</f>
        <v>1.008</v>
      </c>
      <c r="Q1658" s="16">
        <f>VLOOKUP(A1658,Result!A:D,3,FALSE)</f>
        <v>0.27100000000000002</v>
      </c>
      <c r="R1658" s="16">
        <f>VLOOKUP(A1658,Result!A:E,5,FALSE)</f>
        <v>0</v>
      </c>
      <c r="S1658" s="28">
        <f>P1658+Q1658+R1658</f>
        <v>1.2789999999999999</v>
      </c>
      <c r="T1658" s="32">
        <f t="shared" si="107"/>
        <v>176.15</v>
      </c>
      <c r="U1658" s="32">
        <f t="shared" si="108"/>
        <v>831.34999999999991</v>
      </c>
      <c r="V1658" s="33">
        <f t="shared" si="109"/>
        <v>292.5</v>
      </c>
      <c r="W1658" s="34">
        <f t="shared" si="106"/>
        <v>1123.8499999999999</v>
      </c>
      <c r="X1658" s="10"/>
      <c r="Y1658" s="10"/>
      <c r="Z1658" s="10"/>
      <c r="AA1658" s="10"/>
      <c r="AB1658" s="10"/>
      <c r="AC1658" s="10"/>
      <c r="AD1658" s="10"/>
      <c r="AE1658" s="10"/>
      <c r="AF1658" s="10"/>
      <c r="AG1658" s="10"/>
      <c r="AH1658" s="10"/>
      <c r="AI1658" s="10"/>
    </row>
    <row r="1659" spans="1:35" ht="15" customHeight="1" x14ac:dyDescent="0.25">
      <c r="A1659" s="6">
        <v>2183</v>
      </c>
      <c r="B1659" s="11" t="s">
        <v>75</v>
      </c>
      <c r="C1659" s="11" t="s">
        <v>7045</v>
      </c>
      <c r="D1659" s="11" t="s">
        <v>7138</v>
      </c>
      <c r="E1659" s="12">
        <v>19625</v>
      </c>
      <c r="F1659" s="13">
        <v>43942</v>
      </c>
      <c r="G1659" s="12">
        <v>43918</v>
      </c>
      <c r="H1659" s="11" t="s">
        <v>217</v>
      </c>
      <c r="I1659" s="14" t="s">
        <v>7139</v>
      </c>
      <c r="J1659" s="11" t="s">
        <v>80</v>
      </c>
      <c r="K1659" s="11" t="s">
        <v>82</v>
      </c>
      <c r="L1659" s="14" t="s">
        <v>7140</v>
      </c>
      <c r="M1659" s="11" t="s">
        <v>650</v>
      </c>
      <c r="N1659" s="15">
        <v>0.87</v>
      </c>
      <c r="O1659" s="15" t="str">
        <f>VLOOKUP(A1659,Result!A:D,2,FALSE)</f>
        <v>No</v>
      </c>
      <c r="P1659" s="15">
        <f>VLOOKUP(A1659,Result!A:D,4,FALSE)</f>
        <v>1.05</v>
      </c>
      <c r="Q1659" s="16">
        <f>VLOOKUP(A1659,Result!A:D,3,FALSE)</f>
        <v>0.35299999999999998</v>
      </c>
      <c r="R1659" s="16">
        <f>VLOOKUP(A1659,Result!A:E,5,FALSE)</f>
        <v>0</v>
      </c>
      <c r="S1659" s="28">
        <f>P1659+Q1659+R1659</f>
        <v>1.403</v>
      </c>
      <c r="T1659" s="32">
        <f t="shared" si="107"/>
        <v>229.45</v>
      </c>
      <c r="U1659" s="32">
        <f t="shared" si="108"/>
        <v>911.95</v>
      </c>
      <c r="V1659" s="33">
        <f t="shared" si="109"/>
        <v>292.5</v>
      </c>
      <c r="W1659" s="34">
        <f t="shared" si="106"/>
        <v>1204.45</v>
      </c>
      <c r="X1659" s="10"/>
      <c r="Y1659" s="10"/>
      <c r="Z1659" s="10"/>
      <c r="AA1659" s="10"/>
      <c r="AB1659" s="10"/>
      <c r="AC1659" s="10"/>
      <c r="AD1659" s="10"/>
      <c r="AE1659" s="10"/>
      <c r="AF1659" s="10"/>
      <c r="AG1659" s="10"/>
      <c r="AH1659" s="10"/>
      <c r="AI1659" s="10"/>
    </row>
    <row r="1660" spans="1:35" ht="15" customHeight="1" x14ac:dyDescent="0.25">
      <c r="A1660" s="6">
        <v>2184</v>
      </c>
      <c r="B1660" s="11" t="s">
        <v>75</v>
      </c>
      <c r="C1660" s="11" t="s">
        <v>7045</v>
      </c>
      <c r="D1660" s="11" t="s">
        <v>7141</v>
      </c>
      <c r="E1660" s="12">
        <v>20593</v>
      </c>
      <c r="F1660" s="13">
        <v>43942</v>
      </c>
      <c r="G1660" s="12">
        <v>43850</v>
      </c>
      <c r="H1660" s="11" t="s">
        <v>217</v>
      </c>
      <c r="I1660" s="14" t="s">
        <v>7142</v>
      </c>
      <c r="J1660" s="11" t="s">
        <v>80</v>
      </c>
      <c r="K1660" s="11" t="s">
        <v>7143</v>
      </c>
      <c r="L1660" s="14" t="s">
        <v>82</v>
      </c>
      <c r="M1660" s="11" t="s">
        <v>7144</v>
      </c>
      <c r="N1660" s="15">
        <v>1.93</v>
      </c>
      <c r="O1660" s="15" t="str">
        <f>VLOOKUP(A1660,Result!A:D,2,FALSE)</f>
        <v>No</v>
      </c>
      <c r="P1660" s="15">
        <f>VLOOKUP(A1660,Result!A:D,4,FALSE)</f>
        <v>1.9990000000000001</v>
      </c>
      <c r="Q1660" s="16">
        <f>VLOOKUP(A1660,Result!A:D,3,FALSE)</f>
        <v>0</v>
      </c>
      <c r="R1660" s="16">
        <f>VLOOKUP(A1660,Result!A:E,5,FALSE)</f>
        <v>0</v>
      </c>
      <c r="S1660" s="28">
        <f>P1660+Q1660+R1660</f>
        <v>1.9990000000000001</v>
      </c>
      <c r="T1660" s="32">
        <f t="shared" si="107"/>
        <v>0</v>
      </c>
      <c r="U1660" s="32">
        <f t="shared" si="108"/>
        <v>1299.3499999999999</v>
      </c>
      <c r="V1660" s="33">
        <f t="shared" si="109"/>
        <v>292.5</v>
      </c>
      <c r="W1660" s="34">
        <f t="shared" si="106"/>
        <v>1591.85</v>
      </c>
      <c r="X1660" s="10"/>
      <c r="Y1660" s="10"/>
      <c r="Z1660" s="10"/>
      <c r="AA1660" s="10"/>
      <c r="AB1660" s="10"/>
      <c r="AC1660" s="10"/>
      <c r="AD1660" s="10"/>
      <c r="AE1660" s="10"/>
      <c r="AF1660" s="10"/>
      <c r="AG1660" s="10"/>
      <c r="AH1660" s="10"/>
      <c r="AI1660" s="10"/>
    </row>
    <row r="1661" spans="1:35" ht="15" customHeight="1" x14ac:dyDescent="0.25">
      <c r="A1661" s="6">
        <v>2188</v>
      </c>
      <c r="B1661" s="11" t="s">
        <v>75</v>
      </c>
      <c r="C1661" s="11" t="s">
        <v>7045</v>
      </c>
      <c r="D1661" s="11" t="s">
        <v>7150</v>
      </c>
      <c r="E1661" s="12">
        <v>18763</v>
      </c>
      <c r="F1661" s="17">
        <v>43942</v>
      </c>
      <c r="G1661" s="12">
        <v>43898</v>
      </c>
      <c r="H1661" s="11" t="s">
        <v>78</v>
      </c>
      <c r="I1661" s="14" t="s">
        <v>2356</v>
      </c>
      <c r="J1661" s="11" t="s">
        <v>80</v>
      </c>
      <c r="K1661" s="11" t="s">
        <v>82</v>
      </c>
      <c r="L1661" s="14" t="s">
        <v>82</v>
      </c>
      <c r="M1661" s="11" t="s">
        <v>591</v>
      </c>
      <c r="N1661" s="15" t="s">
        <v>85</v>
      </c>
      <c r="O1661" s="15" t="str">
        <f>VLOOKUP(A1661,Result!A:D,2,FALSE)</f>
        <v>No</v>
      </c>
      <c r="P1661" s="15">
        <f>VLOOKUP(A1661,Result!A:D,4,FALSE)</f>
        <v>0.48499999999999999</v>
      </c>
      <c r="Q1661" s="16">
        <f>VLOOKUP(A1661,Result!A:D,3,FALSE)</f>
        <v>0</v>
      </c>
      <c r="R1661" s="16">
        <f>VLOOKUP(A1661,Result!A:E,5,FALSE)</f>
        <v>0</v>
      </c>
      <c r="S1661" s="28">
        <f>P1661+Q1661+R1661</f>
        <v>0.48499999999999999</v>
      </c>
      <c r="T1661" s="32">
        <f t="shared" si="107"/>
        <v>0</v>
      </c>
      <c r="U1661" s="32">
        <f t="shared" si="108"/>
        <v>315.24999999999994</v>
      </c>
      <c r="V1661" s="33">
        <f t="shared" si="109"/>
        <v>292.5</v>
      </c>
      <c r="W1661" s="34">
        <f t="shared" si="106"/>
        <v>607.75</v>
      </c>
      <c r="X1661" s="10"/>
      <c r="Y1661" s="10"/>
      <c r="Z1661" s="10"/>
      <c r="AA1661" s="10"/>
      <c r="AB1661" s="10"/>
      <c r="AC1661" s="10"/>
      <c r="AD1661" s="10"/>
      <c r="AE1661" s="10"/>
      <c r="AF1661" s="10"/>
      <c r="AG1661" s="10"/>
      <c r="AH1661" s="10"/>
      <c r="AI1661" s="10"/>
    </row>
    <row r="1662" spans="1:35" ht="15" customHeight="1" x14ac:dyDescent="0.25">
      <c r="A1662" s="6">
        <v>2190</v>
      </c>
      <c r="B1662" s="11" t="s">
        <v>75</v>
      </c>
      <c r="C1662" s="11" t="s">
        <v>7045</v>
      </c>
      <c r="D1662" s="11" t="s">
        <v>7154</v>
      </c>
      <c r="E1662" s="12">
        <v>17763</v>
      </c>
      <c r="F1662" s="17">
        <v>43943</v>
      </c>
      <c r="G1662" s="12">
        <v>43847</v>
      </c>
      <c r="H1662" s="11" t="s">
        <v>217</v>
      </c>
      <c r="I1662" s="14" t="s">
        <v>7155</v>
      </c>
      <c r="J1662" s="11" t="s">
        <v>80</v>
      </c>
      <c r="K1662" s="11" t="s">
        <v>82</v>
      </c>
      <c r="L1662" s="14" t="s">
        <v>82</v>
      </c>
      <c r="M1662" s="11" t="s">
        <v>650</v>
      </c>
      <c r="N1662" s="15">
        <v>0.66</v>
      </c>
      <c r="O1662" s="15" t="str">
        <f>VLOOKUP(A1662,Result!A:D,2,FALSE)</f>
        <v>No</v>
      </c>
      <c r="P1662" s="15">
        <f>VLOOKUP(A1662,Result!A:D,4,FALSE)</f>
        <v>1.34</v>
      </c>
      <c r="Q1662" s="16">
        <f>VLOOKUP(A1662,Result!A:D,3,FALSE)</f>
        <v>0</v>
      </c>
      <c r="R1662" s="16">
        <f>VLOOKUP(A1662,Result!A:E,5,FALSE)</f>
        <v>0</v>
      </c>
      <c r="S1662" s="28">
        <f>P1662+Q1662+R1662</f>
        <v>1.34</v>
      </c>
      <c r="T1662" s="32">
        <f t="shared" si="107"/>
        <v>0</v>
      </c>
      <c r="U1662" s="32">
        <f t="shared" si="108"/>
        <v>871</v>
      </c>
      <c r="V1662" s="33">
        <f t="shared" si="109"/>
        <v>292.5</v>
      </c>
      <c r="W1662" s="34">
        <f t="shared" si="106"/>
        <v>1163.5</v>
      </c>
      <c r="X1662" s="10"/>
      <c r="Y1662" s="10"/>
      <c r="Z1662" s="10"/>
      <c r="AA1662" s="10"/>
      <c r="AB1662" s="10"/>
      <c r="AC1662" s="10"/>
      <c r="AD1662" s="10"/>
      <c r="AE1662" s="10"/>
      <c r="AF1662" s="10"/>
      <c r="AG1662" s="10"/>
      <c r="AH1662" s="10"/>
      <c r="AI1662" s="10"/>
    </row>
    <row r="1663" spans="1:35" ht="15" customHeight="1" x14ac:dyDescent="0.25">
      <c r="A1663" s="6">
        <v>2192</v>
      </c>
      <c r="B1663" s="11" t="s">
        <v>75</v>
      </c>
      <c r="C1663" s="11" t="s">
        <v>7045</v>
      </c>
      <c r="D1663" s="11" t="s">
        <v>7159</v>
      </c>
      <c r="E1663" s="12">
        <v>19200</v>
      </c>
      <c r="F1663" s="13">
        <v>43943</v>
      </c>
      <c r="G1663" s="12">
        <v>43851</v>
      </c>
      <c r="H1663" s="11" t="s">
        <v>217</v>
      </c>
      <c r="I1663" s="14" t="s">
        <v>7160</v>
      </c>
      <c r="J1663" s="11" t="s">
        <v>7161</v>
      </c>
      <c r="K1663" s="11" t="s">
        <v>82</v>
      </c>
      <c r="L1663" s="14" t="s">
        <v>82</v>
      </c>
      <c r="M1663" s="11" t="s">
        <v>7162</v>
      </c>
      <c r="N1663" s="15">
        <v>0.54</v>
      </c>
      <c r="O1663" s="15" t="str">
        <f>VLOOKUP(A1663,Result!A:D,2,FALSE)</f>
        <v>No</v>
      </c>
      <c r="P1663" s="15">
        <f>VLOOKUP(A1663,Result!A:D,4,FALSE)</f>
        <v>0.61499999999999999</v>
      </c>
      <c r="Q1663" s="16">
        <f>VLOOKUP(A1663,Result!A:D,3,FALSE)</f>
        <v>0</v>
      </c>
      <c r="R1663" s="16">
        <f>VLOOKUP(A1663,Result!A:E,5,FALSE)</f>
        <v>0</v>
      </c>
      <c r="S1663" s="28">
        <f>P1663+Q1663+R1663</f>
        <v>0.61499999999999999</v>
      </c>
      <c r="T1663" s="32">
        <f t="shared" si="107"/>
        <v>0</v>
      </c>
      <c r="U1663" s="32">
        <f t="shared" si="108"/>
        <v>399.75</v>
      </c>
      <c r="V1663" s="33">
        <f t="shared" si="109"/>
        <v>292.5</v>
      </c>
      <c r="W1663" s="34">
        <f t="shared" si="106"/>
        <v>692.25</v>
      </c>
      <c r="X1663" s="10"/>
      <c r="Y1663" s="10"/>
      <c r="Z1663" s="10"/>
      <c r="AA1663" s="10"/>
      <c r="AB1663" s="10"/>
      <c r="AC1663" s="10"/>
      <c r="AD1663" s="10"/>
      <c r="AE1663" s="10"/>
      <c r="AF1663" s="10"/>
      <c r="AG1663" s="10"/>
      <c r="AH1663" s="10"/>
      <c r="AI1663" s="10"/>
    </row>
    <row r="1664" spans="1:35" ht="15" customHeight="1" x14ac:dyDescent="0.25">
      <c r="A1664" s="6">
        <v>2193</v>
      </c>
      <c r="B1664" s="11" t="s">
        <v>75</v>
      </c>
      <c r="C1664" s="11" t="s">
        <v>7045</v>
      </c>
      <c r="D1664" s="11" t="s">
        <v>7163</v>
      </c>
      <c r="E1664" s="12">
        <v>19420</v>
      </c>
      <c r="F1664" s="13">
        <v>43943</v>
      </c>
      <c r="G1664" s="12">
        <v>43916</v>
      </c>
      <c r="H1664" s="11" t="s">
        <v>466</v>
      </c>
      <c r="I1664" s="14" t="s">
        <v>97</v>
      </c>
      <c r="J1664" s="11" t="s">
        <v>97</v>
      </c>
      <c r="K1664" s="11" t="s">
        <v>82</v>
      </c>
      <c r="L1664" s="14" t="s">
        <v>82</v>
      </c>
      <c r="M1664" s="11" t="s">
        <v>322</v>
      </c>
      <c r="N1664" s="15">
        <v>0.37</v>
      </c>
      <c r="O1664" s="15" t="str">
        <f>VLOOKUP(A1664,Result!A:D,2,FALSE)</f>
        <v>No</v>
      </c>
      <c r="P1664" s="15">
        <f>VLOOKUP(A1664,Result!A:D,4,FALSE)</f>
        <v>0</v>
      </c>
      <c r="Q1664" s="16">
        <f>VLOOKUP(A1664,Result!A:D,3,FALSE)</f>
        <v>0</v>
      </c>
      <c r="R1664" s="16">
        <f>VLOOKUP(A1664,Result!A:E,5,FALSE)</f>
        <v>0</v>
      </c>
      <c r="S1664" s="28">
        <f>P1664+Q1664+R1664</f>
        <v>0</v>
      </c>
      <c r="T1664" s="32">
        <f t="shared" si="107"/>
        <v>0</v>
      </c>
      <c r="U1664" s="32">
        <f t="shared" si="108"/>
        <v>0</v>
      </c>
      <c r="V1664" s="33">
        <f t="shared" si="109"/>
        <v>292.5</v>
      </c>
      <c r="W1664" s="34">
        <f t="shared" si="106"/>
        <v>292.5</v>
      </c>
      <c r="X1664" s="10"/>
      <c r="Y1664" s="10"/>
      <c r="Z1664" s="10"/>
      <c r="AA1664" s="10"/>
      <c r="AB1664" s="10"/>
      <c r="AC1664" s="10"/>
      <c r="AD1664" s="10"/>
      <c r="AE1664" s="10"/>
      <c r="AF1664" s="10"/>
      <c r="AG1664" s="10"/>
      <c r="AH1664" s="10"/>
      <c r="AI1664" s="10"/>
    </row>
    <row r="1665" spans="1:35" ht="15" customHeight="1" x14ac:dyDescent="0.25">
      <c r="A1665" s="6">
        <v>2194</v>
      </c>
      <c r="B1665" s="11" t="s">
        <v>75</v>
      </c>
      <c r="C1665" s="11" t="s">
        <v>7045</v>
      </c>
      <c r="D1665" s="11" t="s">
        <v>7164</v>
      </c>
      <c r="E1665" s="12">
        <v>17865</v>
      </c>
      <c r="F1665" s="17">
        <v>43944</v>
      </c>
      <c r="G1665" s="12">
        <v>43918</v>
      </c>
      <c r="H1665" s="11" t="s">
        <v>466</v>
      </c>
      <c r="I1665" s="14" t="s">
        <v>7165</v>
      </c>
      <c r="J1665" s="11" t="s">
        <v>7166</v>
      </c>
      <c r="K1665" s="11" t="s">
        <v>82</v>
      </c>
      <c r="L1665" s="14" t="s">
        <v>82</v>
      </c>
      <c r="M1665" s="11" t="s">
        <v>7167</v>
      </c>
      <c r="N1665" s="15">
        <v>0.59</v>
      </c>
      <c r="O1665" s="15" t="str">
        <f>VLOOKUP(A1665,Result!A:D,2,FALSE)</f>
        <v>No</v>
      </c>
      <c r="P1665" s="15">
        <f>VLOOKUP(A1665,Result!A:D,4,FALSE)</f>
        <v>0.65799999999999992</v>
      </c>
      <c r="Q1665" s="16">
        <f>VLOOKUP(A1665,Result!A:D,3,FALSE)</f>
        <v>0</v>
      </c>
      <c r="R1665" s="16">
        <f>VLOOKUP(A1665,Result!A:E,5,FALSE)</f>
        <v>0</v>
      </c>
      <c r="S1665" s="28">
        <f>P1665+Q1665+R1665</f>
        <v>0.65799999999999992</v>
      </c>
      <c r="T1665" s="32">
        <f t="shared" si="107"/>
        <v>0</v>
      </c>
      <c r="U1665" s="32">
        <f t="shared" si="108"/>
        <v>427.69999999999993</v>
      </c>
      <c r="V1665" s="33">
        <f t="shared" si="109"/>
        <v>292.5</v>
      </c>
      <c r="W1665" s="34">
        <f t="shared" si="106"/>
        <v>720.19999999999993</v>
      </c>
      <c r="X1665" s="10"/>
      <c r="Y1665" s="10"/>
      <c r="Z1665" s="10"/>
      <c r="AA1665" s="10"/>
      <c r="AB1665" s="10"/>
      <c r="AC1665" s="10"/>
      <c r="AD1665" s="10"/>
      <c r="AE1665" s="10"/>
      <c r="AF1665" s="10"/>
      <c r="AG1665" s="10"/>
      <c r="AH1665" s="10"/>
      <c r="AI1665" s="10"/>
    </row>
    <row r="1666" spans="1:35" ht="15" customHeight="1" x14ac:dyDescent="0.25">
      <c r="A1666" s="6">
        <v>2195</v>
      </c>
      <c r="B1666" s="11" t="s">
        <v>75</v>
      </c>
      <c r="C1666" s="11" t="s">
        <v>7045</v>
      </c>
      <c r="D1666" s="11" t="s">
        <v>7168</v>
      </c>
      <c r="E1666" s="12">
        <v>15923</v>
      </c>
      <c r="F1666" s="17">
        <v>43944</v>
      </c>
      <c r="G1666" s="12">
        <v>43914</v>
      </c>
      <c r="H1666" s="11" t="s">
        <v>78</v>
      </c>
      <c r="I1666" s="14" t="s">
        <v>7169</v>
      </c>
      <c r="J1666" s="11" t="s">
        <v>80</v>
      </c>
      <c r="K1666" s="11" t="s">
        <v>82</v>
      </c>
      <c r="L1666" s="14" t="s">
        <v>7170</v>
      </c>
      <c r="M1666" s="11" t="s">
        <v>6661</v>
      </c>
      <c r="N1666" s="15">
        <v>1.01</v>
      </c>
      <c r="O1666" s="15" t="str">
        <f>VLOOKUP(A1666,Result!A:D,2,FALSE)</f>
        <v>No</v>
      </c>
      <c r="P1666" s="15">
        <f>VLOOKUP(A1666,Result!A:D,4,FALSE)</f>
        <v>0.81099999999999994</v>
      </c>
      <c r="Q1666" s="16">
        <f>VLOOKUP(A1666,Result!A:D,3,FALSE)</f>
        <v>0.68300000000000005</v>
      </c>
      <c r="R1666" s="16">
        <f>VLOOKUP(A1666,Result!A:E,5,FALSE)</f>
        <v>0.84699999999999998</v>
      </c>
      <c r="S1666" s="28">
        <f>P1666+Q1666+R1666</f>
        <v>2.3410000000000002</v>
      </c>
      <c r="T1666" s="32">
        <f t="shared" si="107"/>
        <v>994.5</v>
      </c>
      <c r="U1666" s="32">
        <f t="shared" si="108"/>
        <v>1521.65</v>
      </c>
      <c r="V1666" s="33">
        <f t="shared" si="109"/>
        <v>292.5</v>
      </c>
      <c r="W1666" s="34">
        <f t="shared" si="106"/>
        <v>1814.15</v>
      </c>
      <c r="X1666" s="10"/>
      <c r="Y1666" s="10"/>
      <c r="Z1666" s="10"/>
      <c r="AA1666" s="10"/>
      <c r="AB1666" s="10"/>
      <c r="AC1666" s="10"/>
      <c r="AD1666" s="10"/>
      <c r="AE1666" s="10"/>
      <c r="AF1666" s="10"/>
      <c r="AG1666" s="10"/>
      <c r="AH1666" s="10"/>
      <c r="AI1666" s="10"/>
    </row>
    <row r="1667" spans="1:35" ht="15" customHeight="1" x14ac:dyDescent="0.25">
      <c r="A1667" s="6">
        <v>2200</v>
      </c>
      <c r="B1667" s="11" t="s">
        <v>75</v>
      </c>
      <c r="C1667" s="11" t="s">
        <v>7045</v>
      </c>
      <c r="D1667" s="11" t="s">
        <v>7185</v>
      </c>
      <c r="E1667" s="12">
        <v>12497</v>
      </c>
      <c r="F1667" s="17">
        <v>43944</v>
      </c>
      <c r="G1667" s="12">
        <v>43888</v>
      </c>
      <c r="H1667" s="11" t="s">
        <v>78</v>
      </c>
      <c r="I1667" s="14" t="s">
        <v>97</v>
      </c>
      <c r="J1667" s="11" t="s">
        <v>97</v>
      </c>
      <c r="K1667" s="11" t="s">
        <v>82</v>
      </c>
      <c r="L1667" s="14" t="s">
        <v>7186</v>
      </c>
      <c r="M1667" s="11" t="s">
        <v>688</v>
      </c>
      <c r="N1667" s="15">
        <v>0</v>
      </c>
      <c r="O1667" s="15" t="str">
        <f>VLOOKUP(A1667,Result!A:D,2,FALSE)</f>
        <v>No</v>
      </c>
      <c r="P1667" s="15">
        <f>VLOOKUP(A1667,Result!A:D,4,FALSE)</f>
        <v>0</v>
      </c>
      <c r="Q1667" s="16">
        <f>VLOOKUP(A1667,Result!A:D,3,FALSE)</f>
        <v>0.214</v>
      </c>
      <c r="R1667" s="16">
        <f>VLOOKUP(A1667,Result!A:E,5,FALSE)</f>
        <v>0</v>
      </c>
      <c r="S1667" s="28">
        <f>P1667+Q1667+R1667</f>
        <v>0.214</v>
      </c>
      <c r="T1667" s="32">
        <f t="shared" si="107"/>
        <v>139.1</v>
      </c>
      <c r="U1667" s="32">
        <f t="shared" si="108"/>
        <v>139.1</v>
      </c>
      <c r="V1667" s="33">
        <f t="shared" si="109"/>
        <v>292.5</v>
      </c>
      <c r="W1667" s="34">
        <f t="shared" si="106"/>
        <v>431.6</v>
      </c>
      <c r="X1667" s="10"/>
      <c r="Y1667" s="10"/>
      <c r="Z1667" s="10"/>
      <c r="AA1667" s="10"/>
      <c r="AB1667" s="10"/>
      <c r="AC1667" s="10"/>
      <c r="AD1667" s="10"/>
      <c r="AE1667" s="10"/>
      <c r="AF1667" s="10"/>
      <c r="AG1667" s="10"/>
      <c r="AH1667" s="10"/>
      <c r="AI1667" s="10"/>
    </row>
    <row r="1668" spans="1:35" ht="15" customHeight="1" x14ac:dyDescent="0.25">
      <c r="A1668" s="6">
        <v>2201</v>
      </c>
      <c r="B1668" s="11" t="s">
        <v>75</v>
      </c>
      <c r="C1668" s="11" t="s">
        <v>7045</v>
      </c>
      <c r="D1668" s="11" t="s">
        <v>7187</v>
      </c>
      <c r="E1668" s="12">
        <v>20142</v>
      </c>
      <c r="F1668" s="17">
        <v>43944</v>
      </c>
      <c r="G1668" s="12">
        <v>43878</v>
      </c>
      <c r="H1668" s="11" t="s">
        <v>783</v>
      </c>
      <c r="I1668" s="14" t="s">
        <v>7188</v>
      </c>
      <c r="J1668" s="11" t="s">
        <v>80</v>
      </c>
      <c r="K1668" s="11" t="s">
        <v>82</v>
      </c>
      <c r="L1668" s="14" t="s">
        <v>82</v>
      </c>
      <c r="M1668" s="11" t="s">
        <v>7189</v>
      </c>
      <c r="N1668" s="15">
        <v>0.45</v>
      </c>
      <c r="O1668" s="15" t="str">
        <f>VLOOKUP(A1668,Result!A:D,2,FALSE)</f>
        <v>No</v>
      </c>
      <c r="P1668" s="15">
        <f>VLOOKUP(A1668,Result!A:D,4,FALSE)</f>
        <v>0.57099999999999995</v>
      </c>
      <c r="Q1668" s="16">
        <f>VLOOKUP(A1668,Result!A:D,3,FALSE)</f>
        <v>0</v>
      </c>
      <c r="R1668" s="16">
        <f>VLOOKUP(A1668,Result!A:E,5,FALSE)</f>
        <v>0</v>
      </c>
      <c r="S1668" s="28">
        <f>P1668+Q1668+R1668</f>
        <v>0.57099999999999995</v>
      </c>
      <c r="T1668" s="32">
        <f t="shared" si="107"/>
        <v>0</v>
      </c>
      <c r="U1668" s="32">
        <f t="shared" si="108"/>
        <v>371.14999999999992</v>
      </c>
      <c r="V1668" s="33">
        <f t="shared" si="109"/>
        <v>292.5</v>
      </c>
      <c r="W1668" s="34">
        <f t="shared" si="106"/>
        <v>663.64999999999986</v>
      </c>
      <c r="X1668" s="10"/>
      <c r="Y1668" s="10"/>
      <c r="Z1668" s="10"/>
      <c r="AA1668" s="10"/>
      <c r="AB1668" s="10"/>
      <c r="AC1668" s="10"/>
      <c r="AD1668" s="10"/>
      <c r="AE1668" s="10"/>
      <c r="AF1668" s="10"/>
      <c r="AG1668" s="10"/>
      <c r="AH1668" s="10"/>
      <c r="AI1668" s="10"/>
    </row>
    <row r="1669" spans="1:35" ht="15" customHeight="1" x14ac:dyDescent="0.25">
      <c r="A1669" s="6">
        <v>2202</v>
      </c>
      <c r="B1669" s="11" t="s">
        <v>75</v>
      </c>
      <c r="C1669" s="11" t="s">
        <v>7045</v>
      </c>
      <c r="D1669" s="11" t="s">
        <v>7190</v>
      </c>
      <c r="E1669" s="12">
        <v>19921</v>
      </c>
      <c r="F1669" s="13">
        <v>43947</v>
      </c>
      <c r="G1669" s="12">
        <v>43864</v>
      </c>
      <c r="H1669" s="11" t="s">
        <v>217</v>
      </c>
      <c r="I1669" s="14" t="s">
        <v>7191</v>
      </c>
      <c r="J1669" s="11" t="s">
        <v>80</v>
      </c>
      <c r="K1669" s="11" t="s">
        <v>82</v>
      </c>
      <c r="L1669" s="14" t="s">
        <v>82</v>
      </c>
      <c r="M1669" s="11" t="s">
        <v>7192</v>
      </c>
      <c r="N1669" s="15">
        <v>0.46</v>
      </c>
      <c r="O1669" s="15" t="str">
        <f>VLOOKUP(A1669,Result!A:D,2,FALSE)</f>
        <v>No</v>
      </c>
      <c r="P1669" s="15">
        <f>VLOOKUP(A1669,Result!A:D,4,FALSE)</f>
        <v>0.63</v>
      </c>
      <c r="Q1669" s="16">
        <f>VLOOKUP(A1669,Result!A:D,3,FALSE)</f>
        <v>0</v>
      </c>
      <c r="R1669" s="16">
        <f>VLOOKUP(A1669,Result!A:E,5,FALSE)</f>
        <v>0</v>
      </c>
      <c r="S1669" s="28">
        <f>P1669+Q1669+R1669</f>
        <v>0.63</v>
      </c>
      <c r="T1669" s="32">
        <f t="shared" si="107"/>
        <v>0</v>
      </c>
      <c r="U1669" s="32">
        <f t="shared" si="108"/>
        <v>409.5</v>
      </c>
      <c r="V1669" s="33">
        <f t="shared" si="109"/>
        <v>292.5</v>
      </c>
      <c r="W1669" s="34">
        <f t="shared" si="106"/>
        <v>702</v>
      </c>
      <c r="X1669" s="10"/>
      <c r="Y1669" s="10"/>
      <c r="Z1669" s="10"/>
      <c r="AA1669" s="10"/>
      <c r="AB1669" s="10"/>
      <c r="AC1669" s="10"/>
      <c r="AD1669" s="10"/>
      <c r="AE1669" s="10"/>
      <c r="AF1669" s="10"/>
      <c r="AG1669" s="10"/>
      <c r="AH1669" s="10"/>
      <c r="AI1669" s="10"/>
    </row>
    <row r="1670" spans="1:35" ht="15" customHeight="1" x14ac:dyDescent="0.25">
      <c r="A1670" s="6">
        <v>2203</v>
      </c>
      <c r="B1670" s="11" t="s">
        <v>75</v>
      </c>
      <c r="C1670" s="11" t="s">
        <v>7045</v>
      </c>
      <c r="D1670" s="11" t="s">
        <v>7193</v>
      </c>
      <c r="E1670" s="12">
        <v>15703</v>
      </c>
      <c r="F1670" s="17">
        <v>43948</v>
      </c>
      <c r="G1670" s="12">
        <v>43852</v>
      </c>
      <c r="H1670" s="11" t="s">
        <v>217</v>
      </c>
      <c r="I1670" s="14" t="s">
        <v>7194</v>
      </c>
      <c r="J1670" s="11" t="s">
        <v>80</v>
      </c>
      <c r="K1670" s="11" t="s">
        <v>82</v>
      </c>
      <c r="L1670" s="14" t="s">
        <v>82</v>
      </c>
      <c r="M1670" s="11" t="s">
        <v>7195</v>
      </c>
      <c r="N1670" s="15">
        <v>1.69</v>
      </c>
      <c r="O1670" s="15" t="str">
        <f>VLOOKUP(A1670,Result!A:D,2,FALSE)</f>
        <v>No</v>
      </c>
      <c r="P1670" s="15">
        <f>VLOOKUP(A1670,Result!A:D,4,FALSE)</f>
        <v>1.974</v>
      </c>
      <c r="Q1670" s="16">
        <f>VLOOKUP(A1670,Result!A:D,3,FALSE)</f>
        <v>0</v>
      </c>
      <c r="R1670" s="16">
        <f>VLOOKUP(A1670,Result!A:E,5,FALSE)</f>
        <v>0.313</v>
      </c>
      <c r="S1670" s="28">
        <f>P1670+Q1670+R1670</f>
        <v>2.2869999999999999</v>
      </c>
      <c r="T1670" s="32">
        <f t="shared" si="107"/>
        <v>203.45</v>
      </c>
      <c r="U1670" s="32">
        <f t="shared" si="108"/>
        <v>1486.55</v>
      </c>
      <c r="V1670" s="33">
        <f t="shared" si="109"/>
        <v>292.5</v>
      </c>
      <c r="W1670" s="34">
        <f t="shared" si="106"/>
        <v>1779.05</v>
      </c>
      <c r="X1670" s="10"/>
      <c r="Y1670" s="10"/>
      <c r="Z1670" s="10"/>
      <c r="AA1670" s="10"/>
      <c r="AB1670" s="10"/>
      <c r="AC1670" s="10"/>
      <c r="AD1670" s="10"/>
      <c r="AE1670" s="10"/>
      <c r="AF1670" s="10"/>
      <c r="AG1670" s="10"/>
      <c r="AH1670" s="10"/>
      <c r="AI1670" s="10"/>
    </row>
    <row r="1671" spans="1:35" ht="15" customHeight="1" x14ac:dyDescent="0.25">
      <c r="A1671" s="6">
        <v>2204</v>
      </c>
      <c r="B1671" s="11" t="s">
        <v>75</v>
      </c>
      <c r="C1671" s="11" t="s">
        <v>7045</v>
      </c>
      <c r="D1671" s="11" t="s">
        <v>7196</v>
      </c>
      <c r="E1671" s="12">
        <v>16094</v>
      </c>
      <c r="F1671" s="17">
        <v>43948</v>
      </c>
      <c r="G1671" s="12">
        <v>43908</v>
      </c>
      <c r="H1671" s="11" t="s">
        <v>78</v>
      </c>
      <c r="I1671" s="14" t="s">
        <v>7197</v>
      </c>
      <c r="J1671" s="11" t="s">
        <v>7198</v>
      </c>
      <c r="K1671" s="11" t="s">
        <v>82</v>
      </c>
      <c r="L1671" s="14" t="s">
        <v>82</v>
      </c>
      <c r="M1671" s="11" t="s">
        <v>7199</v>
      </c>
      <c r="N1671" s="15">
        <v>0.77</v>
      </c>
      <c r="O1671" s="15" t="str">
        <f>VLOOKUP(A1671,Result!A:D,2,FALSE)</f>
        <v>No</v>
      </c>
      <c r="P1671" s="15">
        <f>VLOOKUP(A1671,Result!A:D,4,FALSE)</f>
        <v>0.61199999999999999</v>
      </c>
      <c r="Q1671" s="16">
        <f>VLOOKUP(A1671,Result!A:D,3,FALSE)</f>
        <v>0</v>
      </c>
      <c r="R1671" s="16">
        <f>VLOOKUP(A1671,Result!A:E,5,FALSE)</f>
        <v>0</v>
      </c>
      <c r="S1671" s="28">
        <f>P1671+Q1671+R1671</f>
        <v>0.61199999999999999</v>
      </c>
      <c r="T1671" s="32">
        <f t="shared" si="107"/>
        <v>0</v>
      </c>
      <c r="U1671" s="32">
        <f t="shared" si="108"/>
        <v>397.8</v>
      </c>
      <c r="V1671" s="33">
        <f t="shared" si="109"/>
        <v>292.5</v>
      </c>
      <c r="W1671" s="34">
        <f t="shared" si="106"/>
        <v>690.3</v>
      </c>
      <c r="X1671" s="10"/>
      <c r="Y1671" s="10"/>
      <c r="Z1671" s="10"/>
      <c r="AA1671" s="10"/>
      <c r="AB1671" s="10"/>
      <c r="AC1671" s="10"/>
      <c r="AD1671" s="10"/>
      <c r="AE1671" s="10"/>
      <c r="AF1671" s="10"/>
      <c r="AG1671" s="10"/>
      <c r="AH1671" s="10"/>
      <c r="AI1671" s="10"/>
    </row>
    <row r="1672" spans="1:35" ht="15" customHeight="1" x14ac:dyDescent="0.25">
      <c r="A1672" s="6">
        <v>2205</v>
      </c>
      <c r="B1672" s="11" t="s">
        <v>75</v>
      </c>
      <c r="C1672" s="11" t="s">
        <v>7045</v>
      </c>
      <c r="D1672" s="11" t="s">
        <v>7200</v>
      </c>
      <c r="E1672" s="12">
        <v>17055</v>
      </c>
      <c r="F1672" s="17">
        <v>43948</v>
      </c>
      <c r="G1672" s="12">
        <v>43852</v>
      </c>
      <c r="H1672" s="11" t="s">
        <v>217</v>
      </c>
      <c r="I1672" s="14" t="s">
        <v>7201</v>
      </c>
      <c r="J1672" s="11" t="s">
        <v>7202</v>
      </c>
      <c r="K1672" s="11" t="s">
        <v>82</v>
      </c>
      <c r="L1672" s="14" t="s">
        <v>82</v>
      </c>
      <c r="M1672" s="11" t="s">
        <v>7203</v>
      </c>
      <c r="N1672" s="15">
        <v>4.37</v>
      </c>
      <c r="O1672" s="15" t="str">
        <f>VLOOKUP(A1672,Result!A:D,2,FALSE)</f>
        <v>No</v>
      </c>
      <c r="P1672" s="15">
        <f>VLOOKUP(A1672,Result!A:D,4,FALSE)</f>
        <v>3.2440000000000011</v>
      </c>
      <c r="Q1672" s="16">
        <f>VLOOKUP(A1672,Result!A:D,3,FALSE)</f>
        <v>0</v>
      </c>
      <c r="R1672" s="16">
        <f>VLOOKUP(A1672,Result!A:E,5,FALSE)</f>
        <v>0.46500000000000002</v>
      </c>
      <c r="S1672" s="28">
        <f>P1672+Q1672+R1672</f>
        <v>3.709000000000001</v>
      </c>
      <c r="T1672" s="32">
        <f t="shared" si="107"/>
        <v>302.25</v>
      </c>
      <c r="U1672" s="32">
        <f t="shared" si="108"/>
        <v>2410.8500000000004</v>
      </c>
      <c r="V1672" s="33">
        <f t="shared" si="109"/>
        <v>292.5</v>
      </c>
      <c r="W1672" s="34">
        <f t="shared" si="106"/>
        <v>2703.3500000000004</v>
      </c>
      <c r="X1672" s="10"/>
      <c r="Y1672" s="10"/>
      <c r="Z1672" s="10"/>
      <c r="AA1672" s="10"/>
      <c r="AB1672" s="10"/>
      <c r="AC1672" s="10"/>
      <c r="AD1672" s="10"/>
      <c r="AE1672" s="10"/>
      <c r="AF1672" s="10"/>
      <c r="AG1672" s="10"/>
      <c r="AH1672" s="10"/>
      <c r="AI1672" s="10"/>
    </row>
    <row r="1673" spans="1:35" ht="15" customHeight="1" x14ac:dyDescent="0.25">
      <c r="A1673" s="6">
        <v>2210</v>
      </c>
      <c r="B1673" s="11" t="s">
        <v>75</v>
      </c>
      <c r="C1673" s="11" t="s">
        <v>7045</v>
      </c>
      <c r="D1673" s="11" t="s">
        <v>7214</v>
      </c>
      <c r="E1673" s="12">
        <v>19344</v>
      </c>
      <c r="F1673" s="17">
        <v>43948</v>
      </c>
      <c r="G1673" s="12">
        <v>43880</v>
      </c>
      <c r="H1673" s="11" t="s">
        <v>783</v>
      </c>
      <c r="I1673" s="14" t="s">
        <v>115</v>
      </c>
      <c r="J1673" s="11" t="s">
        <v>97</v>
      </c>
      <c r="K1673" s="11" t="s">
        <v>82</v>
      </c>
      <c r="L1673" s="14" t="s">
        <v>82</v>
      </c>
      <c r="M1673" s="11" t="s">
        <v>650</v>
      </c>
      <c r="N1673" s="15">
        <v>0</v>
      </c>
      <c r="O1673" s="15" t="str">
        <f>VLOOKUP(A1673,Result!A:D,2,FALSE)</f>
        <v>No</v>
      </c>
      <c r="P1673" s="15">
        <f>VLOOKUP(A1673,Result!A:D,4,FALSE)</f>
        <v>0</v>
      </c>
      <c r="Q1673" s="16">
        <f>VLOOKUP(A1673,Result!A:D,3,FALSE)</f>
        <v>0</v>
      </c>
      <c r="R1673" s="16">
        <f>VLOOKUP(A1673,Result!A:E,5,FALSE)</f>
        <v>0</v>
      </c>
      <c r="S1673" s="28">
        <f>P1673+Q1673+R1673</f>
        <v>0</v>
      </c>
      <c r="T1673" s="32">
        <f t="shared" si="107"/>
        <v>0</v>
      </c>
      <c r="U1673" s="32">
        <f t="shared" si="108"/>
        <v>0</v>
      </c>
      <c r="V1673" s="33">
        <f t="shared" si="109"/>
        <v>292.5</v>
      </c>
      <c r="W1673" s="34">
        <f t="shared" si="106"/>
        <v>292.5</v>
      </c>
      <c r="X1673" s="10"/>
      <c r="Y1673" s="10"/>
      <c r="Z1673" s="10"/>
      <c r="AA1673" s="10"/>
      <c r="AB1673" s="10"/>
      <c r="AC1673" s="10"/>
      <c r="AD1673" s="10"/>
      <c r="AE1673" s="10"/>
      <c r="AF1673" s="10"/>
      <c r="AG1673" s="10"/>
      <c r="AH1673" s="10"/>
      <c r="AI1673" s="10"/>
    </row>
    <row r="1674" spans="1:35" ht="15" customHeight="1" x14ac:dyDescent="0.25">
      <c r="A1674" s="6">
        <v>2211</v>
      </c>
      <c r="B1674" s="11" t="s">
        <v>75</v>
      </c>
      <c r="C1674" s="11" t="s">
        <v>7045</v>
      </c>
      <c r="D1674" s="11" t="s">
        <v>7215</v>
      </c>
      <c r="E1674" s="12">
        <v>20142</v>
      </c>
      <c r="F1674" s="17">
        <v>43948</v>
      </c>
      <c r="G1674" s="12">
        <v>43888</v>
      </c>
      <c r="H1674" s="11" t="s">
        <v>78</v>
      </c>
      <c r="I1674" s="14" t="s">
        <v>7216</v>
      </c>
      <c r="J1674" s="11" t="s">
        <v>80</v>
      </c>
      <c r="K1674" s="11" t="s">
        <v>7217</v>
      </c>
      <c r="L1674" s="14" t="s">
        <v>7218</v>
      </c>
      <c r="M1674" s="11" t="s">
        <v>7219</v>
      </c>
      <c r="N1674" s="15">
        <v>0.86</v>
      </c>
      <c r="O1674" s="15" t="str">
        <f>VLOOKUP(A1674,Result!A:D,2,FALSE)</f>
        <v>No</v>
      </c>
      <c r="P1674" s="15">
        <f>VLOOKUP(A1674,Result!A:D,4,FALSE)</f>
        <v>2.169</v>
      </c>
      <c r="Q1674" s="16">
        <f>VLOOKUP(A1674,Result!A:D,3,FALSE)</f>
        <v>0.26200000000000001</v>
      </c>
      <c r="R1674" s="16">
        <f>VLOOKUP(A1674,Result!A:E,5,FALSE)</f>
        <v>0</v>
      </c>
      <c r="S1674" s="28">
        <f>P1674+Q1674+R1674</f>
        <v>2.431</v>
      </c>
      <c r="T1674" s="32">
        <f t="shared" si="107"/>
        <v>170.3</v>
      </c>
      <c r="U1674" s="32">
        <f t="shared" si="108"/>
        <v>1580.15</v>
      </c>
      <c r="V1674" s="33">
        <f t="shared" si="109"/>
        <v>292.5</v>
      </c>
      <c r="W1674" s="34">
        <f t="shared" si="106"/>
        <v>1872.65</v>
      </c>
      <c r="X1674" s="10"/>
      <c r="Y1674" s="10"/>
      <c r="Z1674" s="10"/>
      <c r="AA1674" s="10"/>
      <c r="AB1674" s="10"/>
      <c r="AC1674" s="10"/>
      <c r="AD1674" s="10"/>
      <c r="AE1674" s="10"/>
      <c r="AF1674" s="10"/>
      <c r="AG1674" s="10"/>
      <c r="AH1674" s="10"/>
      <c r="AI1674" s="10"/>
    </row>
    <row r="1675" spans="1:35" ht="15" customHeight="1" x14ac:dyDescent="0.25">
      <c r="A1675" s="6">
        <v>2212</v>
      </c>
      <c r="B1675" s="11" t="s">
        <v>75</v>
      </c>
      <c r="C1675" s="11" t="s">
        <v>7045</v>
      </c>
      <c r="D1675" s="11" t="s">
        <v>7220</v>
      </c>
      <c r="E1675" s="12">
        <v>19355</v>
      </c>
      <c r="F1675" s="17">
        <v>43949</v>
      </c>
      <c r="G1675" s="12">
        <v>43863</v>
      </c>
      <c r="H1675" s="11" t="s">
        <v>217</v>
      </c>
      <c r="I1675" s="14" t="s">
        <v>7221</v>
      </c>
      <c r="J1675" s="11" t="s">
        <v>7222</v>
      </c>
      <c r="K1675" s="11" t="s">
        <v>82</v>
      </c>
      <c r="L1675" s="14" t="s">
        <v>82</v>
      </c>
      <c r="M1675" s="11" t="s">
        <v>7223</v>
      </c>
      <c r="N1675" s="15">
        <v>0.83</v>
      </c>
      <c r="O1675" s="15" t="str">
        <f>VLOOKUP(A1675,Result!A:D,2,FALSE)</f>
        <v>No</v>
      </c>
      <c r="P1675" s="15">
        <f>VLOOKUP(A1675,Result!A:D,4,FALSE)</f>
        <v>0.64</v>
      </c>
      <c r="Q1675" s="16">
        <f>VLOOKUP(A1675,Result!A:D,3,FALSE)</f>
        <v>0</v>
      </c>
      <c r="R1675" s="16">
        <f>VLOOKUP(A1675,Result!A:E,5,FALSE)</f>
        <v>0</v>
      </c>
      <c r="S1675" s="28">
        <f>P1675+Q1675+R1675</f>
        <v>0.64</v>
      </c>
      <c r="T1675" s="32">
        <f t="shared" si="107"/>
        <v>0</v>
      </c>
      <c r="U1675" s="32">
        <f t="shared" si="108"/>
        <v>416</v>
      </c>
      <c r="V1675" s="33">
        <f t="shared" si="109"/>
        <v>292.5</v>
      </c>
      <c r="W1675" s="34">
        <f t="shared" si="106"/>
        <v>708.5</v>
      </c>
      <c r="X1675" s="10"/>
      <c r="Y1675" s="10"/>
      <c r="Z1675" s="10"/>
      <c r="AA1675" s="10"/>
      <c r="AB1675" s="10"/>
      <c r="AC1675" s="10"/>
      <c r="AD1675" s="10"/>
      <c r="AE1675" s="10"/>
      <c r="AF1675" s="10"/>
      <c r="AG1675" s="10"/>
      <c r="AH1675" s="10"/>
      <c r="AI1675" s="10"/>
    </row>
    <row r="1676" spans="1:35" ht="15" customHeight="1" x14ac:dyDescent="0.25">
      <c r="A1676" s="6">
        <v>2213</v>
      </c>
      <c r="B1676" s="11" t="s">
        <v>75</v>
      </c>
      <c r="C1676" s="11" t="s">
        <v>7045</v>
      </c>
      <c r="D1676" s="11" t="s">
        <v>7224</v>
      </c>
      <c r="E1676" s="12">
        <v>20822</v>
      </c>
      <c r="F1676" s="17">
        <v>43949</v>
      </c>
      <c r="G1676" s="12">
        <v>43852</v>
      </c>
      <c r="H1676" s="11" t="s">
        <v>217</v>
      </c>
      <c r="I1676" s="14" t="s">
        <v>7225</v>
      </c>
      <c r="J1676" s="11" t="s">
        <v>80</v>
      </c>
      <c r="K1676" s="11" t="s">
        <v>7226</v>
      </c>
      <c r="L1676" s="14" t="s">
        <v>82</v>
      </c>
      <c r="M1676" s="11" t="s">
        <v>650</v>
      </c>
      <c r="N1676" s="15">
        <v>0.66</v>
      </c>
      <c r="O1676" s="15" t="str">
        <f>VLOOKUP(A1676,Result!A:D,2,FALSE)</f>
        <v>No</v>
      </c>
      <c r="P1676" s="15">
        <f>VLOOKUP(A1676,Result!A:D,4,FALSE)</f>
        <v>2.7570000000000001</v>
      </c>
      <c r="Q1676" s="16">
        <f>VLOOKUP(A1676,Result!A:D,3,FALSE)</f>
        <v>0</v>
      </c>
      <c r="R1676" s="16">
        <f>VLOOKUP(A1676,Result!A:E,5,FALSE)</f>
        <v>0</v>
      </c>
      <c r="S1676" s="28">
        <f>P1676+Q1676+R1676</f>
        <v>2.7570000000000001</v>
      </c>
      <c r="T1676" s="32">
        <f t="shared" si="107"/>
        <v>0</v>
      </c>
      <c r="U1676" s="32">
        <f t="shared" si="108"/>
        <v>1792.05</v>
      </c>
      <c r="V1676" s="33">
        <f t="shared" si="109"/>
        <v>292.5</v>
      </c>
      <c r="W1676" s="34">
        <f t="shared" si="106"/>
        <v>2084.5500000000002</v>
      </c>
      <c r="X1676" s="10"/>
      <c r="Y1676" s="10"/>
      <c r="Z1676" s="10"/>
      <c r="AA1676" s="10"/>
      <c r="AB1676" s="10"/>
      <c r="AC1676" s="10"/>
      <c r="AD1676" s="10"/>
      <c r="AE1676" s="10"/>
      <c r="AF1676" s="10"/>
      <c r="AG1676" s="10"/>
      <c r="AH1676" s="10"/>
      <c r="AI1676" s="10"/>
    </row>
    <row r="1677" spans="1:35" ht="15" customHeight="1" x14ac:dyDescent="0.25">
      <c r="A1677" s="6">
        <v>2214</v>
      </c>
      <c r="B1677" s="11" t="s">
        <v>75</v>
      </c>
      <c r="C1677" s="11" t="s">
        <v>7045</v>
      </c>
      <c r="D1677" s="11" t="s">
        <v>7227</v>
      </c>
      <c r="E1677" s="12">
        <v>22137</v>
      </c>
      <c r="F1677" s="17">
        <v>43949</v>
      </c>
      <c r="G1677" s="12">
        <v>43847</v>
      </c>
      <c r="H1677" s="11" t="s">
        <v>217</v>
      </c>
      <c r="I1677" s="14" t="s">
        <v>7228</v>
      </c>
      <c r="J1677" s="11" t="s">
        <v>7229</v>
      </c>
      <c r="K1677" s="11" t="s">
        <v>82</v>
      </c>
      <c r="L1677" s="14" t="s">
        <v>82</v>
      </c>
      <c r="M1677" s="11" t="s">
        <v>7230</v>
      </c>
      <c r="N1677" s="15">
        <v>2.11</v>
      </c>
      <c r="O1677" s="15" t="str">
        <f>VLOOKUP(A1677,Result!A:D,2,FALSE)</f>
        <v>No</v>
      </c>
      <c r="P1677" s="15">
        <f>VLOOKUP(A1677,Result!A:D,4,FALSE)</f>
        <v>0</v>
      </c>
      <c r="Q1677" s="16">
        <f>VLOOKUP(A1677,Result!A:D,3,FALSE)</f>
        <v>0</v>
      </c>
      <c r="R1677" s="16">
        <f>VLOOKUP(A1677,Result!A:E,5,FALSE)</f>
        <v>0</v>
      </c>
      <c r="S1677" s="28">
        <f>P1677+Q1677+R1677</f>
        <v>0</v>
      </c>
      <c r="T1677" s="32">
        <f t="shared" si="107"/>
        <v>0</v>
      </c>
      <c r="U1677" s="32">
        <f t="shared" si="108"/>
        <v>0</v>
      </c>
      <c r="V1677" s="33">
        <f t="shared" si="109"/>
        <v>292.5</v>
      </c>
      <c r="W1677" s="34">
        <f t="shared" si="106"/>
        <v>292.5</v>
      </c>
      <c r="X1677" s="10"/>
      <c r="Y1677" s="10"/>
      <c r="Z1677" s="10"/>
      <c r="AA1677" s="10"/>
      <c r="AB1677" s="10"/>
      <c r="AC1677" s="10"/>
      <c r="AD1677" s="10"/>
      <c r="AE1677" s="10"/>
      <c r="AF1677" s="10"/>
      <c r="AG1677" s="10"/>
      <c r="AH1677" s="10"/>
      <c r="AI1677" s="10"/>
    </row>
    <row r="1678" spans="1:35" ht="15" customHeight="1" x14ac:dyDescent="0.25">
      <c r="A1678" s="6">
        <v>2217</v>
      </c>
      <c r="B1678" s="11" t="s">
        <v>75</v>
      </c>
      <c r="C1678" s="11" t="s">
        <v>7045</v>
      </c>
      <c r="D1678" s="11" t="s">
        <v>7234</v>
      </c>
      <c r="E1678" s="12">
        <v>20104</v>
      </c>
      <c r="F1678" s="17">
        <v>43949</v>
      </c>
      <c r="G1678" s="12">
        <v>43916</v>
      </c>
      <c r="H1678" s="11" t="s">
        <v>466</v>
      </c>
      <c r="I1678" s="14" t="s">
        <v>97</v>
      </c>
      <c r="J1678" s="11" t="s">
        <v>97</v>
      </c>
      <c r="K1678" s="11" t="s">
        <v>82</v>
      </c>
      <c r="L1678" s="14" t="s">
        <v>82</v>
      </c>
      <c r="M1678" s="11" t="s">
        <v>7235</v>
      </c>
      <c r="N1678" s="15">
        <v>0.45</v>
      </c>
      <c r="O1678" s="15" t="str">
        <f>VLOOKUP(A1678,Result!A:D,2,FALSE)</f>
        <v>No</v>
      </c>
      <c r="P1678" s="15">
        <f>VLOOKUP(A1678,Result!A:D,4,FALSE)</f>
        <v>0</v>
      </c>
      <c r="Q1678" s="16">
        <f>VLOOKUP(A1678,Result!A:D,3,FALSE)</f>
        <v>0</v>
      </c>
      <c r="R1678" s="16">
        <f>VLOOKUP(A1678,Result!A:E,5,FALSE)</f>
        <v>0</v>
      </c>
      <c r="S1678" s="28">
        <f>P1678+Q1678+R1678</f>
        <v>0</v>
      </c>
      <c r="T1678" s="32">
        <f t="shared" si="107"/>
        <v>0</v>
      </c>
      <c r="U1678" s="32">
        <f t="shared" si="108"/>
        <v>0</v>
      </c>
      <c r="V1678" s="33">
        <f t="shared" si="109"/>
        <v>292.5</v>
      </c>
      <c r="W1678" s="34">
        <f t="shared" si="106"/>
        <v>292.5</v>
      </c>
      <c r="X1678" s="10"/>
      <c r="Y1678" s="10"/>
      <c r="Z1678" s="10"/>
      <c r="AA1678" s="10"/>
      <c r="AB1678" s="10"/>
      <c r="AC1678" s="10"/>
      <c r="AD1678" s="10"/>
      <c r="AE1678" s="10"/>
      <c r="AF1678" s="10"/>
      <c r="AG1678" s="10"/>
      <c r="AH1678" s="10"/>
      <c r="AI1678" s="10"/>
    </row>
    <row r="1679" spans="1:35" ht="15" customHeight="1" x14ac:dyDescent="0.25">
      <c r="A1679" s="6">
        <v>2225</v>
      </c>
      <c r="B1679" s="11" t="s">
        <v>75</v>
      </c>
      <c r="C1679" s="11" t="s">
        <v>7045</v>
      </c>
      <c r="D1679" s="11" t="s">
        <v>7265</v>
      </c>
      <c r="E1679" s="12">
        <v>17904</v>
      </c>
      <c r="F1679" s="13">
        <v>43950</v>
      </c>
      <c r="G1679" s="12">
        <v>43916</v>
      </c>
      <c r="H1679" s="11" t="s">
        <v>466</v>
      </c>
      <c r="I1679" s="14" t="s">
        <v>7266</v>
      </c>
      <c r="J1679" s="11" t="s">
        <v>7267</v>
      </c>
      <c r="K1679" s="11" t="s">
        <v>82</v>
      </c>
      <c r="L1679" s="14" t="s">
        <v>82</v>
      </c>
      <c r="M1679" s="11" t="s">
        <v>7096</v>
      </c>
      <c r="N1679" s="15">
        <v>0.36</v>
      </c>
      <c r="O1679" s="15" t="str">
        <f>VLOOKUP(A1679,Result!A:D,2,FALSE)</f>
        <v>No</v>
      </c>
      <c r="P1679" s="15">
        <f>VLOOKUP(A1679,Result!A:D,4,FALSE)</f>
        <v>0.45800000000000002</v>
      </c>
      <c r="Q1679" s="16">
        <f>VLOOKUP(A1679,Result!A:D,3,FALSE)</f>
        <v>0</v>
      </c>
      <c r="R1679" s="16">
        <f>VLOOKUP(A1679,Result!A:E,5,FALSE)</f>
        <v>0</v>
      </c>
      <c r="S1679" s="28">
        <f>P1679+Q1679+R1679</f>
        <v>0.45800000000000002</v>
      </c>
      <c r="T1679" s="32">
        <f t="shared" si="107"/>
        <v>0</v>
      </c>
      <c r="U1679" s="32">
        <f t="shared" si="108"/>
        <v>297.7</v>
      </c>
      <c r="V1679" s="33">
        <f t="shared" si="109"/>
        <v>292.5</v>
      </c>
      <c r="W1679" s="34">
        <f t="shared" si="106"/>
        <v>590.20000000000005</v>
      </c>
      <c r="X1679" s="10"/>
      <c r="Y1679" s="10"/>
      <c r="Z1679" s="10"/>
      <c r="AA1679" s="10"/>
      <c r="AB1679" s="10"/>
      <c r="AC1679" s="10"/>
      <c r="AD1679" s="10"/>
      <c r="AE1679" s="10"/>
      <c r="AF1679" s="10"/>
      <c r="AG1679" s="10"/>
      <c r="AH1679" s="10"/>
      <c r="AI1679" s="10"/>
    </row>
    <row r="1680" spans="1:35" ht="15" customHeight="1" x14ac:dyDescent="0.25">
      <c r="A1680" s="6">
        <v>2230</v>
      </c>
      <c r="B1680" s="11" t="s">
        <v>75</v>
      </c>
      <c r="C1680" s="11" t="s">
        <v>7045</v>
      </c>
      <c r="D1680" s="11" t="s">
        <v>7281</v>
      </c>
      <c r="E1680" s="12">
        <v>8633</v>
      </c>
      <c r="F1680" s="17">
        <v>43951</v>
      </c>
      <c r="G1680" s="12">
        <v>43935</v>
      </c>
      <c r="H1680" s="11" t="s">
        <v>466</v>
      </c>
      <c r="I1680" s="14" t="s">
        <v>7282</v>
      </c>
      <c r="J1680" s="11" t="s">
        <v>7283</v>
      </c>
      <c r="K1680" s="11" t="s">
        <v>7284</v>
      </c>
      <c r="L1680" s="14" t="s">
        <v>7285</v>
      </c>
      <c r="M1680" s="11" t="s">
        <v>7286</v>
      </c>
      <c r="N1680" s="15" t="s">
        <v>85</v>
      </c>
      <c r="O1680" s="15" t="str">
        <f>VLOOKUP(A1680,Result!A:D,2,FALSE)</f>
        <v>No</v>
      </c>
      <c r="P1680" s="15">
        <f>VLOOKUP(A1680,Result!A:D,4,FALSE)</f>
        <v>1.1499999999999999</v>
      </c>
      <c r="Q1680" s="16">
        <f>VLOOKUP(A1680,Result!A:D,3,FALSE)</f>
        <v>0.85400000000000009</v>
      </c>
      <c r="R1680" s="16">
        <f>VLOOKUP(A1680,Result!A:E,5,FALSE)</f>
        <v>0.111</v>
      </c>
      <c r="S1680" s="28">
        <f>P1680+Q1680+R1680</f>
        <v>2.1150000000000002</v>
      </c>
      <c r="T1680" s="32">
        <f t="shared" si="107"/>
        <v>627.25</v>
      </c>
      <c r="U1680" s="32">
        <f t="shared" si="108"/>
        <v>1374.7500000000002</v>
      </c>
      <c r="V1680" s="33">
        <f t="shared" si="109"/>
        <v>292.5</v>
      </c>
      <c r="W1680" s="34">
        <f t="shared" ref="W1680:W1743" si="110">SUM(U1680+V1680)</f>
        <v>1667.2500000000002</v>
      </c>
      <c r="X1680" s="10"/>
      <c r="Y1680" s="10"/>
      <c r="Z1680" s="10"/>
      <c r="AA1680" s="10"/>
      <c r="AB1680" s="10"/>
      <c r="AC1680" s="10"/>
      <c r="AD1680" s="10"/>
      <c r="AE1680" s="10"/>
      <c r="AF1680" s="10"/>
      <c r="AG1680" s="10"/>
      <c r="AH1680" s="10"/>
      <c r="AI1680" s="10"/>
    </row>
    <row r="1681" spans="1:35" ht="15" customHeight="1" x14ac:dyDescent="0.25">
      <c r="A1681" s="6">
        <v>2232</v>
      </c>
      <c r="B1681" s="11" t="s">
        <v>75</v>
      </c>
      <c r="C1681" s="11" t="s">
        <v>7045</v>
      </c>
      <c r="D1681" s="11" t="s">
        <v>7290</v>
      </c>
      <c r="E1681" s="12">
        <v>13558</v>
      </c>
      <c r="F1681" s="13">
        <v>43955</v>
      </c>
      <c r="G1681" s="12">
        <v>43847</v>
      </c>
      <c r="H1681" s="11" t="s">
        <v>217</v>
      </c>
      <c r="I1681" s="14" t="s">
        <v>7291</v>
      </c>
      <c r="J1681" s="11" t="s">
        <v>80</v>
      </c>
      <c r="K1681" s="11"/>
      <c r="L1681" s="14" t="s">
        <v>82</v>
      </c>
      <c r="M1681" s="11" t="s">
        <v>7292</v>
      </c>
      <c r="N1681" s="15">
        <v>2.48</v>
      </c>
      <c r="O1681" s="15" t="str">
        <f>VLOOKUP(A1681,Result!A:D,2,FALSE)</f>
        <v>No</v>
      </c>
      <c r="P1681" s="15">
        <f>VLOOKUP(A1681,Result!A:D,4,FALSE)</f>
        <v>0.72099999999999997</v>
      </c>
      <c r="Q1681" s="16">
        <f>VLOOKUP(A1681,Result!A:D,3,FALSE)</f>
        <v>0</v>
      </c>
      <c r="R1681" s="16">
        <f>VLOOKUP(A1681,Result!A:E,5,FALSE)</f>
        <v>0</v>
      </c>
      <c r="S1681" s="28">
        <f>P1681+Q1681+R1681</f>
        <v>0.72099999999999997</v>
      </c>
      <c r="T1681" s="32">
        <f t="shared" si="107"/>
        <v>0</v>
      </c>
      <c r="U1681" s="32">
        <f t="shared" si="108"/>
        <v>468.64999999999992</v>
      </c>
      <c r="V1681" s="33">
        <f t="shared" si="109"/>
        <v>292.5</v>
      </c>
      <c r="W1681" s="34">
        <f t="shared" si="110"/>
        <v>761.14999999999986</v>
      </c>
      <c r="X1681" s="10"/>
      <c r="Y1681" s="10"/>
      <c r="Z1681" s="10"/>
      <c r="AA1681" s="10"/>
      <c r="AB1681" s="10"/>
      <c r="AC1681" s="10"/>
      <c r="AD1681" s="10"/>
      <c r="AE1681" s="10"/>
      <c r="AF1681" s="10"/>
      <c r="AG1681" s="10"/>
      <c r="AH1681" s="10"/>
      <c r="AI1681" s="10"/>
    </row>
    <row r="1682" spans="1:35" ht="15" customHeight="1" x14ac:dyDescent="0.25">
      <c r="A1682" s="6">
        <v>2237</v>
      </c>
      <c r="B1682" s="11" t="s">
        <v>75</v>
      </c>
      <c r="C1682" s="11" t="s">
        <v>7045</v>
      </c>
      <c r="D1682" s="11" t="s">
        <v>7308</v>
      </c>
      <c r="E1682" s="12">
        <v>14130</v>
      </c>
      <c r="F1682" s="13">
        <v>43957</v>
      </c>
      <c r="G1682" s="12">
        <v>43851</v>
      </c>
      <c r="H1682" s="11" t="s">
        <v>217</v>
      </c>
      <c r="I1682" s="14" t="s">
        <v>4441</v>
      </c>
      <c r="J1682" s="11" t="s">
        <v>80</v>
      </c>
      <c r="K1682" s="11" t="s">
        <v>7309</v>
      </c>
      <c r="L1682" s="14" t="s">
        <v>82</v>
      </c>
      <c r="M1682" s="11" t="s">
        <v>650</v>
      </c>
      <c r="N1682" s="15">
        <v>0.87</v>
      </c>
      <c r="O1682" s="15" t="str">
        <f>VLOOKUP(A1682,Result!A:D,2,FALSE)</f>
        <v>No</v>
      </c>
      <c r="P1682" s="15">
        <f>VLOOKUP(A1682,Result!A:D,4,FALSE)</f>
        <v>0.36799999999999999</v>
      </c>
      <c r="Q1682" s="16">
        <f>VLOOKUP(A1682,Result!A:D,3,FALSE)</f>
        <v>0</v>
      </c>
      <c r="R1682" s="16">
        <f>VLOOKUP(A1682,Result!A:E,5,FALSE)</f>
        <v>0</v>
      </c>
      <c r="S1682" s="28">
        <f>P1682+Q1682+R1682</f>
        <v>0.36799999999999999</v>
      </c>
      <c r="T1682" s="32">
        <f t="shared" si="107"/>
        <v>0</v>
      </c>
      <c r="U1682" s="32">
        <f t="shared" si="108"/>
        <v>239.19999999999996</v>
      </c>
      <c r="V1682" s="33">
        <f t="shared" si="109"/>
        <v>292.5</v>
      </c>
      <c r="W1682" s="34">
        <f t="shared" si="110"/>
        <v>531.69999999999993</v>
      </c>
      <c r="X1682" s="10"/>
      <c r="Y1682" s="10"/>
      <c r="Z1682" s="10"/>
      <c r="AA1682" s="10"/>
      <c r="AB1682" s="10"/>
      <c r="AC1682" s="10"/>
      <c r="AD1682" s="10"/>
      <c r="AE1682" s="10"/>
      <c r="AF1682" s="10"/>
      <c r="AG1682" s="10"/>
      <c r="AH1682" s="10"/>
      <c r="AI1682" s="10"/>
    </row>
    <row r="1683" spans="1:35" ht="15" customHeight="1" x14ac:dyDescent="0.25">
      <c r="A1683" s="6">
        <v>2238</v>
      </c>
      <c r="B1683" s="11" t="s">
        <v>75</v>
      </c>
      <c r="C1683" s="11" t="s">
        <v>7045</v>
      </c>
      <c r="D1683" s="11" t="s">
        <v>7310</v>
      </c>
      <c r="E1683" s="12">
        <v>14363</v>
      </c>
      <c r="F1683" s="13">
        <v>43957</v>
      </c>
      <c r="G1683" s="12">
        <v>43851</v>
      </c>
      <c r="H1683" s="11" t="s">
        <v>217</v>
      </c>
      <c r="I1683" s="14" t="s">
        <v>7311</v>
      </c>
      <c r="J1683" s="11" t="s">
        <v>80</v>
      </c>
      <c r="K1683" s="11" t="s">
        <v>7312</v>
      </c>
      <c r="L1683" s="14" t="s">
        <v>7313</v>
      </c>
      <c r="M1683" s="11" t="s">
        <v>7314</v>
      </c>
      <c r="N1683" s="15">
        <v>1.71</v>
      </c>
      <c r="O1683" s="15" t="str">
        <f>VLOOKUP(A1683,Result!A:D,2,FALSE)</f>
        <v>No</v>
      </c>
      <c r="P1683" s="15">
        <f>VLOOKUP(A1683,Result!A:D,4,FALSE)</f>
        <v>0.69499999999999995</v>
      </c>
      <c r="Q1683" s="16">
        <f>VLOOKUP(A1683,Result!A:D,3,FALSE)</f>
        <v>0.27100000000000002</v>
      </c>
      <c r="R1683" s="16">
        <f>VLOOKUP(A1683,Result!A:E,5,FALSE)</f>
        <v>0</v>
      </c>
      <c r="S1683" s="28">
        <f>P1683+Q1683+R1683</f>
        <v>0.96599999999999997</v>
      </c>
      <c r="T1683" s="32">
        <f t="shared" si="107"/>
        <v>176.15</v>
      </c>
      <c r="U1683" s="32">
        <f t="shared" si="108"/>
        <v>627.9</v>
      </c>
      <c r="V1683" s="33">
        <f t="shared" si="109"/>
        <v>292.5</v>
      </c>
      <c r="W1683" s="34">
        <f t="shared" si="110"/>
        <v>920.4</v>
      </c>
      <c r="X1683" s="10"/>
      <c r="Y1683" s="10"/>
      <c r="Z1683" s="10"/>
      <c r="AA1683" s="10"/>
      <c r="AB1683" s="10"/>
      <c r="AC1683" s="10"/>
      <c r="AD1683" s="10"/>
      <c r="AE1683" s="10"/>
      <c r="AF1683" s="10"/>
      <c r="AG1683" s="10"/>
      <c r="AH1683" s="10"/>
      <c r="AI1683" s="10"/>
    </row>
    <row r="1684" spans="1:35" ht="15" customHeight="1" x14ac:dyDescent="0.25">
      <c r="A1684" s="6">
        <v>2239</v>
      </c>
      <c r="B1684" s="11" t="s">
        <v>75</v>
      </c>
      <c r="C1684" s="11" t="s">
        <v>7045</v>
      </c>
      <c r="D1684" s="11" t="s">
        <v>7315</v>
      </c>
      <c r="E1684" s="12">
        <v>19415</v>
      </c>
      <c r="F1684" s="13">
        <v>43957</v>
      </c>
      <c r="G1684" s="12">
        <v>43915</v>
      </c>
      <c r="H1684" s="11" t="s">
        <v>466</v>
      </c>
      <c r="I1684" s="14" t="s">
        <v>97</v>
      </c>
      <c r="J1684" s="11" t="s">
        <v>97</v>
      </c>
      <c r="K1684" s="11" t="s">
        <v>82</v>
      </c>
      <c r="L1684" s="14" t="s">
        <v>82</v>
      </c>
      <c r="M1684" s="11" t="s">
        <v>7212</v>
      </c>
      <c r="N1684" s="15">
        <v>0.27</v>
      </c>
      <c r="O1684" s="15" t="str">
        <f>VLOOKUP(A1684,Result!A:D,2,FALSE)</f>
        <v>No</v>
      </c>
      <c r="P1684" s="15">
        <f>VLOOKUP(A1684,Result!A:D,4,FALSE)</f>
        <v>0</v>
      </c>
      <c r="Q1684" s="16">
        <f>VLOOKUP(A1684,Result!A:D,3,FALSE)</f>
        <v>0</v>
      </c>
      <c r="R1684" s="16">
        <f>VLOOKUP(A1684,Result!A:E,5,FALSE)</f>
        <v>0</v>
      </c>
      <c r="S1684" s="28">
        <f>P1684+Q1684+R1684</f>
        <v>0</v>
      </c>
      <c r="T1684" s="32">
        <f t="shared" si="107"/>
        <v>0</v>
      </c>
      <c r="U1684" s="32">
        <f t="shared" si="108"/>
        <v>0</v>
      </c>
      <c r="V1684" s="33">
        <f t="shared" si="109"/>
        <v>292.5</v>
      </c>
      <c r="W1684" s="34">
        <f t="shared" si="110"/>
        <v>292.5</v>
      </c>
      <c r="X1684" s="10"/>
      <c r="Y1684" s="10"/>
      <c r="Z1684" s="10"/>
      <c r="AA1684" s="10"/>
      <c r="AB1684" s="10"/>
      <c r="AC1684" s="10"/>
      <c r="AD1684" s="10"/>
      <c r="AE1684" s="10"/>
      <c r="AF1684" s="10"/>
      <c r="AG1684" s="10"/>
      <c r="AH1684" s="10"/>
      <c r="AI1684" s="10"/>
    </row>
    <row r="1685" spans="1:35" ht="15" customHeight="1" x14ac:dyDescent="0.25">
      <c r="A1685" s="6">
        <v>2244</v>
      </c>
      <c r="B1685" s="11" t="s">
        <v>75</v>
      </c>
      <c r="C1685" s="11" t="s">
        <v>7045</v>
      </c>
      <c r="D1685" s="11" t="s">
        <v>7327</v>
      </c>
      <c r="E1685" s="12">
        <v>19336</v>
      </c>
      <c r="F1685" s="17">
        <v>43958</v>
      </c>
      <c r="G1685" s="12">
        <v>43847</v>
      </c>
      <c r="H1685" s="11" t="s">
        <v>217</v>
      </c>
      <c r="I1685" s="14" t="s">
        <v>7328</v>
      </c>
      <c r="J1685" s="11" t="s">
        <v>7329</v>
      </c>
      <c r="K1685" s="11" t="s">
        <v>82</v>
      </c>
      <c r="L1685" s="14" t="s">
        <v>82</v>
      </c>
      <c r="M1685" s="11"/>
      <c r="N1685" s="15">
        <v>2.0299999999999998</v>
      </c>
      <c r="O1685" s="15" t="str">
        <f>VLOOKUP(A1685,Result!A:D,2,FALSE)</f>
        <v>No</v>
      </c>
      <c r="P1685" s="15">
        <f>VLOOKUP(A1685,Result!A:D,4,FALSE)</f>
        <v>2.6789999999999998</v>
      </c>
      <c r="Q1685" s="16">
        <f>VLOOKUP(A1685,Result!A:D,3,FALSE)</f>
        <v>0</v>
      </c>
      <c r="R1685" s="16">
        <f>VLOOKUP(A1685,Result!A:E,5,FALSE)</f>
        <v>0.111</v>
      </c>
      <c r="S1685" s="28">
        <f>P1685+Q1685+R1685</f>
        <v>2.79</v>
      </c>
      <c r="T1685" s="32">
        <f t="shared" si="107"/>
        <v>72.149999999999991</v>
      </c>
      <c r="U1685" s="32">
        <f t="shared" si="108"/>
        <v>1813.4999999999998</v>
      </c>
      <c r="V1685" s="33">
        <f t="shared" si="109"/>
        <v>292.5</v>
      </c>
      <c r="W1685" s="34">
        <f t="shared" si="110"/>
        <v>2106</v>
      </c>
      <c r="X1685" s="10"/>
      <c r="Y1685" s="10"/>
      <c r="Z1685" s="10"/>
      <c r="AA1685" s="10"/>
      <c r="AB1685" s="10"/>
      <c r="AC1685" s="10"/>
      <c r="AD1685" s="10"/>
      <c r="AE1685" s="10"/>
      <c r="AF1685" s="10"/>
      <c r="AG1685" s="10"/>
      <c r="AH1685" s="10"/>
      <c r="AI1685" s="10"/>
    </row>
    <row r="1686" spans="1:35" ht="15" customHeight="1" x14ac:dyDescent="0.25">
      <c r="A1686" s="6">
        <v>2248</v>
      </c>
      <c r="B1686" s="11" t="s">
        <v>75</v>
      </c>
      <c r="C1686" s="11" t="s">
        <v>7045</v>
      </c>
      <c r="D1686" s="11" t="s">
        <v>7337</v>
      </c>
      <c r="E1686" s="12">
        <v>16022</v>
      </c>
      <c r="F1686" s="17">
        <v>43958</v>
      </c>
      <c r="G1686" s="12">
        <v>43866</v>
      </c>
      <c r="H1686" s="11" t="s">
        <v>3337</v>
      </c>
      <c r="I1686" s="14" t="s">
        <v>7338</v>
      </c>
      <c r="J1686" s="11" t="s">
        <v>7339</v>
      </c>
      <c r="K1686" s="11" t="s">
        <v>82</v>
      </c>
      <c r="L1686" s="14" t="s">
        <v>82</v>
      </c>
      <c r="M1686" s="11" t="s">
        <v>1275</v>
      </c>
      <c r="N1686" s="15">
        <v>0</v>
      </c>
      <c r="O1686" s="15" t="str">
        <f>VLOOKUP(A1686,Result!A:D,2,FALSE)</f>
        <v>No</v>
      </c>
      <c r="P1686" s="15">
        <f>VLOOKUP(A1686,Result!A:D,4,FALSE)</f>
        <v>2.6850000000000001</v>
      </c>
      <c r="Q1686" s="16">
        <f>VLOOKUP(A1686,Result!A:D,3,FALSE)</f>
        <v>0</v>
      </c>
      <c r="R1686" s="16">
        <f>VLOOKUP(A1686,Result!A:E,5,FALSE)</f>
        <v>0</v>
      </c>
      <c r="S1686" s="28">
        <f>P1686+Q1686+R1686</f>
        <v>2.6850000000000001</v>
      </c>
      <c r="T1686" s="32">
        <f t="shared" ref="T1686:T1749" si="111">SUM((Q1686+R1686)*65/0.1)</f>
        <v>0</v>
      </c>
      <c r="U1686" s="32">
        <f t="shared" ref="U1686:U1749" si="112">SUM(S1686*65/0.1)</f>
        <v>1745.25</v>
      </c>
      <c r="V1686" s="33">
        <f t="shared" ref="V1686:V1749" si="113">SUM(0.45*65/0.1)</f>
        <v>292.5</v>
      </c>
      <c r="W1686" s="34">
        <f t="shared" si="110"/>
        <v>2037.75</v>
      </c>
      <c r="X1686" s="10"/>
      <c r="Y1686" s="10"/>
      <c r="Z1686" s="10"/>
      <c r="AA1686" s="10"/>
      <c r="AB1686" s="10"/>
      <c r="AC1686" s="10"/>
      <c r="AD1686" s="10"/>
      <c r="AE1686" s="10"/>
      <c r="AF1686" s="10"/>
      <c r="AG1686" s="10"/>
      <c r="AH1686" s="10"/>
      <c r="AI1686" s="10"/>
    </row>
    <row r="1687" spans="1:35" ht="15" customHeight="1" x14ac:dyDescent="0.25">
      <c r="A1687" s="6">
        <v>2252</v>
      </c>
      <c r="B1687" s="11" t="s">
        <v>75</v>
      </c>
      <c r="C1687" s="11" t="s">
        <v>7045</v>
      </c>
      <c r="D1687" s="11" t="s">
        <v>7348</v>
      </c>
      <c r="E1687" s="12">
        <v>17393</v>
      </c>
      <c r="F1687" s="17">
        <v>43962</v>
      </c>
      <c r="G1687" s="12">
        <v>43863</v>
      </c>
      <c r="H1687" s="11" t="s">
        <v>217</v>
      </c>
      <c r="I1687" s="14" t="s">
        <v>7349</v>
      </c>
      <c r="J1687" s="11" t="s">
        <v>80</v>
      </c>
      <c r="K1687" s="11" t="s">
        <v>82</v>
      </c>
      <c r="L1687" s="14" t="s">
        <v>82</v>
      </c>
      <c r="M1687" s="11" t="s">
        <v>7350</v>
      </c>
      <c r="N1687" s="15">
        <v>2.1800000000000002</v>
      </c>
      <c r="O1687" s="15" t="str">
        <f>VLOOKUP(A1687,Result!A:D,2,FALSE)</f>
        <v>No</v>
      </c>
      <c r="P1687" s="15">
        <f>VLOOKUP(A1687,Result!A:D,4,FALSE)</f>
        <v>1.29</v>
      </c>
      <c r="Q1687" s="16">
        <f>VLOOKUP(A1687,Result!A:D,3,FALSE)</f>
        <v>0</v>
      </c>
      <c r="R1687" s="16">
        <f>VLOOKUP(A1687,Result!A:E,5,FALSE)</f>
        <v>0</v>
      </c>
      <c r="S1687" s="28">
        <f>P1687+Q1687+R1687</f>
        <v>1.29</v>
      </c>
      <c r="T1687" s="32">
        <f t="shared" si="111"/>
        <v>0</v>
      </c>
      <c r="U1687" s="32">
        <f t="shared" si="112"/>
        <v>838.5</v>
      </c>
      <c r="V1687" s="33">
        <f t="shared" si="113"/>
        <v>292.5</v>
      </c>
      <c r="W1687" s="34">
        <f t="shared" si="110"/>
        <v>1131</v>
      </c>
      <c r="X1687" s="10"/>
      <c r="Y1687" s="10"/>
      <c r="Z1687" s="10"/>
      <c r="AA1687" s="10"/>
      <c r="AB1687" s="10"/>
      <c r="AC1687" s="10"/>
      <c r="AD1687" s="10"/>
      <c r="AE1687" s="10"/>
      <c r="AF1687" s="10"/>
      <c r="AG1687" s="10"/>
      <c r="AH1687" s="10"/>
      <c r="AI1687" s="10"/>
    </row>
    <row r="1688" spans="1:35" ht="15" customHeight="1" x14ac:dyDescent="0.25">
      <c r="A1688" s="6">
        <v>2255</v>
      </c>
      <c r="B1688" s="11" t="s">
        <v>75</v>
      </c>
      <c r="C1688" s="11" t="s">
        <v>7045</v>
      </c>
      <c r="D1688" s="11" t="s">
        <v>7355</v>
      </c>
      <c r="E1688" s="12">
        <v>12680</v>
      </c>
      <c r="F1688" s="17">
        <v>43962</v>
      </c>
      <c r="G1688" s="12">
        <v>43898</v>
      </c>
      <c r="H1688" s="11" t="s">
        <v>78</v>
      </c>
      <c r="I1688" s="14" t="s">
        <v>97</v>
      </c>
      <c r="J1688" s="11" t="s">
        <v>97</v>
      </c>
      <c r="K1688" s="11" t="s">
        <v>82</v>
      </c>
      <c r="L1688" s="14" t="s">
        <v>7356</v>
      </c>
      <c r="M1688" s="11" t="s">
        <v>7357</v>
      </c>
      <c r="N1688" s="15" t="s">
        <v>85</v>
      </c>
      <c r="O1688" s="15" t="str">
        <f>VLOOKUP(A1688,Result!A:D,2,FALSE)</f>
        <v>Yes</v>
      </c>
      <c r="P1688" s="15">
        <f>VLOOKUP(A1688,Result!A:D,4,FALSE)</f>
        <v>0</v>
      </c>
      <c r="Q1688" s="16">
        <f>VLOOKUP(A1688,Result!A:D,3,FALSE)</f>
        <v>6.8000000000000005E-2</v>
      </c>
      <c r="R1688" s="16">
        <f>VLOOKUP(A1688,Result!A:E,5,FALSE)</f>
        <v>0</v>
      </c>
      <c r="S1688" s="28">
        <f>P1688+Q1688+R1688</f>
        <v>6.8000000000000005E-2</v>
      </c>
      <c r="T1688" s="32">
        <f t="shared" si="111"/>
        <v>44.199999999999996</v>
      </c>
      <c r="U1688" s="32">
        <f t="shared" si="112"/>
        <v>44.199999999999996</v>
      </c>
      <c r="V1688" s="33">
        <f t="shared" si="113"/>
        <v>292.5</v>
      </c>
      <c r="W1688" s="34">
        <f t="shared" si="110"/>
        <v>336.7</v>
      </c>
      <c r="X1688" s="10"/>
      <c r="Y1688" s="10"/>
      <c r="Z1688" s="10"/>
      <c r="AA1688" s="10"/>
      <c r="AB1688" s="10"/>
      <c r="AC1688" s="10"/>
      <c r="AD1688" s="10"/>
      <c r="AE1688" s="10"/>
      <c r="AF1688" s="10"/>
      <c r="AG1688" s="10"/>
      <c r="AH1688" s="10"/>
      <c r="AI1688" s="10"/>
    </row>
    <row r="1689" spans="1:35" ht="15" customHeight="1" x14ac:dyDescent="0.25">
      <c r="A1689" s="6">
        <v>2265</v>
      </c>
      <c r="B1689" s="11" t="s">
        <v>75</v>
      </c>
      <c r="C1689" s="11" t="s">
        <v>7045</v>
      </c>
      <c r="D1689" s="11" t="s">
        <v>7387</v>
      </c>
      <c r="E1689" s="12">
        <v>20807</v>
      </c>
      <c r="F1689" s="17">
        <v>43965</v>
      </c>
      <c r="G1689" s="12">
        <v>43852</v>
      </c>
      <c r="H1689" s="11" t="s">
        <v>217</v>
      </c>
      <c r="I1689" s="14" t="s">
        <v>7388</v>
      </c>
      <c r="J1689" s="11" t="s">
        <v>7389</v>
      </c>
      <c r="K1689" s="11" t="s">
        <v>7390</v>
      </c>
      <c r="L1689" s="14" t="s">
        <v>82</v>
      </c>
      <c r="M1689" s="11" t="s">
        <v>589</v>
      </c>
      <c r="N1689" s="15">
        <v>5.61</v>
      </c>
      <c r="O1689" s="15" t="str">
        <f>VLOOKUP(A1689,Result!A:D,2,FALSE)</f>
        <v>No</v>
      </c>
      <c r="P1689" s="15">
        <f>VLOOKUP(A1689,Result!A:D,4,FALSE)</f>
        <v>4.0819999999999999</v>
      </c>
      <c r="Q1689" s="16">
        <f>VLOOKUP(A1689,Result!A:D,3,FALSE)</f>
        <v>0</v>
      </c>
      <c r="R1689" s="16">
        <f>VLOOKUP(A1689,Result!A:E,5,FALSE)</f>
        <v>0.46500000000000002</v>
      </c>
      <c r="S1689" s="28">
        <f>P1689+Q1689+R1689</f>
        <v>4.5469999999999997</v>
      </c>
      <c r="T1689" s="32">
        <f t="shared" si="111"/>
        <v>302.25</v>
      </c>
      <c r="U1689" s="32">
        <f t="shared" si="112"/>
        <v>2955.5499999999997</v>
      </c>
      <c r="V1689" s="33">
        <f t="shared" si="113"/>
        <v>292.5</v>
      </c>
      <c r="W1689" s="34">
        <f t="shared" si="110"/>
        <v>3248.0499999999997</v>
      </c>
      <c r="X1689" s="10"/>
      <c r="Y1689" s="10"/>
      <c r="Z1689" s="10"/>
      <c r="AA1689" s="10"/>
      <c r="AB1689" s="10"/>
      <c r="AC1689" s="10"/>
      <c r="AD1689" s="10"/>
      <c r="AE1689" s="10"/>
      <c r="AF1689" s="10"/>
      <c r="AG1689" s="10"/>
      <c r="AH1689" s="10"/>
      <c r="AI1689" s="10"/>
    </row>
    <row r="1690" spans="1:35" ht="15" customHeight="1" x14ac:dyDescent="0.25">
      <c r="A1690" s="6">
        <v>2267</v>
      </c>
      <c r="B1690" s="11" t="s">
        <v>75</v>
      </c>
      <c r="C1690" s="11" t="s">
        <v>7045</v>
      </c>
      <c r="D1690" s="11" t="s">
        <v>7395</v>
      </c>
      <c r="E1690" s="12">
        <v>18198</v>
      </c>
      <c r="F1690" s="13">
        <v>43965</v>
      </c>
      <c r="G1690" s="12">
        <v>43864</v>
      </c>
      <c r="H1690" s="11" t="s">
        <v>217</v>
      </c>
      <c r="I1690" s="14" t="s">
        <v>97</v>
      </c>
      <c r="J1690" s="11" t="s">
        <v>97</v>
      </c>
      <c r="K1690" s="11" t="s">
        <v>82</v>
      </c>
      <c r="L1690" s="14" t="s">
        <v>82</v>
      </c>
      <c r="M1690" s="11" t="s">
        <v>7396</v>
      </c>
      <c r="N1690" s="15">
        <v>0.34</v>
      </c>
      <c r="O1690" s="15" t="str">
        <f>VLOOKUP(A1690,Result!A:D,2,FALSE)</f>
        <v>No</v>
      </c>
      <c r="P1690" s="15">
        <f>VLOOKUP(A1690,Result!A:D,4,FALSE)</f>
        <v>0</v>
      </c>
      <c r="Q1690" s="16">
        <f>VLOOKUP(A1690,Result!A:D,3,FALSE)</f>
        <v>0</v>
      </c>
      <c r="R1690" s="16">
        <f>VLOOKUP(A1690,Result!A:E,5,FALSE)</f>
        <v>0</v>
      </c>
      <c r="S1690" s="28">
        <f>P1690+Q1690+R1690</f>
        <v>0</v>
      </c>
      <c r="T1690" s="32">
        <f t="shared" si="111"/>
        <v>0</v>
      </c>
      <c r="U1690" s="32">
        <f t="shared" si="112"/>
        <v>0</v>
      </c>
      <c r="V1690" s="33">
        <f t="shared" si="113"/>
        <v>292.5</v>
      </c>
      <c r="W1690" s="34">
        <f t="shared" si="110"/>
        <v>292.5</v>
      </c>
      <c r="X1690" s="10"/>
      <c r="Y1690" s="10"/>
      <c r="Z1690" s="10"/>
      <c r="AA1690" s="10"/>
      <c r="AB1690" s="10"/>
      <c r="AC1690" s="10"/>
      <c r="AD1690" s="10"/>
      <c r="AE1690" s="10"/>
      <c r="AF1690" s="10"/>
      <c r="AG1690" s="10"/>
      <c r="AH1690" s="10"/>
      <c r="AI1690" s="10"/>
    </row>
    <row r="1691" spans="1:35" ht="15" customHeight="1" x14ac:dyDescent="0.25">
      <c r="A1691" s="6">
        <v>2271</v>
      </c>
      <c r="B1691" s="11" t="s">
        <v>75</v>
      </c>
      <c r="C1691" s="11" t="s">
        <v>7045</v>
      </c>
      <c r="D1691" s="11" t="s">
        <v>7402</v>
      </c>
      <c r="E1691" s="12">
        <v>14134</v>
      </c>
      <c r="F1691" s="17">
        <v>43969</v>
      </c>
      <c r="G1691" s="12">
        <v>43859</v>
      </c>
      <c r="H1691" s="11" t="s">
        <v>217</v>
      </c>
      <c r="I1691" s="14" t="s">
        <v>7403</v>
      </c>
      <c r="J1691" s="11" t="s">
        <v>7404</v>
      </c>
      <c r="K1691" s="11" t="s">
        <v>7405</v>
      </c>
      <c r="L1691" s="14" t="s">
        <v>82</v>
      </c>
      <c r="M1691" s="11" t="s">
        <v>650</v>
      </c>
      <c r="N1691" s="15">
        <v>2.08</v>
      </c>
      <c r="O1691" s="15" t="str">
        <f>VLOOKUP(A1691,Result!A:D,2,FALSE)</f>
        <v>No</v>
      </c>
      <c r="P1691" s="15">
        <f>VLOOKUP(A1691,Result!A:D,4,FALSE)</f>
        <v>1.3420000000000001</v>
      </c>
      <c r="Q1691" s="16">
        <f>VLOOKUP(A1691,Result!A:D,3,FALSE)</f>
        <v>0</v>
      </c>
      <c r="R1691" s="16">
        <f>VLOOKUP(A1691,Result!A:E,5,FALSE)</f>
        <v>0</v>
      </c>
      <c r="S1691" s="28">
        <f>P1691+Q1691+R1691</f>
        <v>1.3420000000000001</v>
      </c>
      <c r="T1691" s="32">
        <f t="shared" si="111"/>
        <v>0</v>
      </c>
      <c r="U1691" s="32">
        <f t="shared" si="112"/>
        <v>872.3</v>
      </c>
      <c r="V1691" s="33">
        <f t="shared" si="113"/>
        <v>292.5</v>
      </c>
      <c r="W1691" s="34">
        <f t="shared" si="110"/>
        <v>1164.8</v>
      </c>
      <c r="X1691" s="10"/>
      <c r="Y1691" s="10"/>
      <c r="Z1691" s="10"/>
      <c r="AA1691" s="10"/>
      <c r="AB1691" s="10"/>
      <c r="AC1691" s="10"/>
      <c r="AD1691" s="10"/>
      <c r="AE1691" s="10"/>
      <c r="AF1691" s="10"/>
      <c r="AG1691" s="10"/>
      <c r="AH1691" s="10"/>
      <c r="AI1691" s="10"/>
    </row>
    <row r="1692" spans="1:35" ht="15" customHeight="1" x14ac:dyDescent="0.25">
      <c r="A1692" s="6">
        <v>2272</v>
      </c>
      <c r="B1692" s="11" t="s">
        <v>75</v>
      </c>
      <c r="C1692" s="11" t="s">
        <v>7045</v>
      </c>
      <c r="D1692" s="11" t="s">
        <v>7406</v>
      </c>
      <c r="E1692" s="12">
        <v>13126</v>
      </c>
      <c r="F1692" s="13">
        <v>43969</v>
      </c>
      <c r="G1692" s="12">
        <v>43918</v>
      </c>
      <c r="H1692" s="11" t="s">
        <v>217</v>
      </c>
      <c r="I1692" s="14" t="s">
        <v>7407</v>
      </c>
      <c r="J1692" s="11" t="s">
        <v>7408</v>
      </c>
      <c r="K1692" s="11" t="s">
        <v>82</v>
      </c>
      <c r="L1692" s="14" t="s">
        <v>82</v>
      </c>
      <c r="M1692" s="11" t="s">
        <v>7409</v>
      </c>
      <c r="N1692" s="15">
        <v>1.58</v>
      </c>
      <c r="O1692" s="15" t="str">
        <f>VLOOKUP(A1692,Result!A:D,2,FALSE)</f>
        <v>No</v>
      </c>
      <c r="P1692" s="15">
        <f>VLOOKUP(A1692,Result!A:D,4,FALSE)</f>
        <v>1.2809999999999999</v>
      </c>
      <c r="Q1692" s="16">
        <f>VLOOKUP(A1692,Result!A:D,3,FALSE)</f>
        <v>0</v>
      </c>
      <c r="R1692" s="16">
        <f>VLOOKUP(A1692,Result!A:E,5,FALSE)</f>
        <v>0</v>
      </c>
      <c r="S1692" s="28">
        <f>P1692+Q1692+R1692</f>
        <v>1.2809999999999999</v>
      </c>
      <c r="T1692" s="32">
        <f t="shared" si="111"/>
        <v>0</v>
      </c>
      <c r="U1692" s="32">
        <f t="shared" si="112"/>
        <v>832.65</v>
      </c>
      <c r="V1692" s="33">
        <f t="shared" si="113"/>
        <v>292.5</v>
      </c>
      <c r="W1692" s="34">
        <f t="shared" si="110"/>
        <v>1125.1500000000001</v>
      </c>
      <c r="X1692" s="10"/>
      <c r="Y1692" s="10"/>
      <c r="Z1692" s="10"/>
      <c r="AA1692" s="10"/>
      <c r="AB1692" s="10"/>
      <c r="AC1692" s="10"/>
      <c r="AD1692" s="10"/>
      <c r="AE1692" s="10"/>
      <c r="AF1692" s="10"/>
      <c r="AG1692" s="10"/>
      <c r="AH1692" s="10"/>
      <c r="AI1692" s="10"/>
    </row>
    <row r="1693" spans="1:35" ht="15" customHeight="1" x14ac:dyDescent="0.25">
      <c r="A1693" s="6">
        <v>2275</v>
      </c>
      <c r="B1693" s="11" t="s">
        <v>75</v>
      </c>
      <c r="C1693" s="11" t="s">
        <v>7045</v>
      </c>
      <c r="D1693" s="11" t="s">
        <v>7419</v>
      </c>
      <c r="E1693" s="12">
        <v>17231</v>
      </c>
      <c r="F1693" s="17">
        <v>43970</v>
      </c>
      <c r="G1693" s="12">
        <v>43847</v>
      </c>
      <c r="H1693" s="11" t="s">
        <v>217</v>
      </c>
      <c r="I1693" s="14" t="s">
        <v>7420</v>
      </c>
      <c r="J1693" s="11" t="s">
        <v>7421</v>
      </c>
      <c r="K1693" s="11" t="s">
        <v>82</v>
      </c>
      <c r="L1693" s="14" t="s">
        <v>7422</v>
      </c>
      <c r="M1693" s="11" t="s">
        <v>7423</v>
      </c>
      <c r="N1693" s="15">
        <v>3.22</v>
      </c>
      <c r="O1693" s="15" t="str">
        <f>VLOOKUP(A1693,Result!A:D,2,FALSE)</f>
        <v>No</v>
      </c>
      <c r="P1693" s="15">
        <f>VLOOKUP(A1693,Result!A:D,4,FALSE)</f>
        <v>1.5589999999999999</v>
      </c>
      <c r="Q1693" s="16">
        <f>VLOOKUP(A1693,Result!A:D,3,FALSE)</f>
        <v>0.27100000000000002</v>
      </c>
      <c r="R1693" s="16">
        <f>VLOOKUP(A1693,Result!A:E,5,FALSE)</f>
        <v>0.46500000000000002</v>
      </c>
      <c r="S1693" s="28">
        <f>P1693+Q1693+R1693</f>
        <v>2.2949999999999999</v>
      </c>
      <c r="T1693" s="32">
        <f t="shared" si="111"/>
        <v>478.39999999999992</v>
      </c>
      <c r="U1693" s="32">
        <f t="shared" si="112"/>
        <v>1491.7499999999998</v>
      </c>
      <c r="V1693" s="33">
        <f t="shared" si="113"/>
        <v>292.5</v>
      </c>
      <c r="W1693" s="34">
        <f t="shared" si="110"/>
        <v>1784.2499999999998</v>
      </c>
      <c r="X1693" s="10"/>
      <c r="Y1693" s="10"/>
      <c r="Z1693" s="10"/>
      <c r="AA1693" s="10"/>
      <c r="AB1693" s="10"/>
      <c r="AC1693" s="10"/>
      <c r="AD1693" s="10"/>
      <c r="AE1693" s="10"/>
      <c r="AF1693" s="10"/>
      <c r="AG1693" s="10"/>
      <c r="AH1693" s="10"/>
      <c r="AI1693" s="10"/>
    </row>
    <row r="1694" spans="1:35" ht="15" customHeight="1" x14ac:dyDescent="0.25">
      <c r="A1694" s="6">
        <v>2276</v>
      </c>
      <c r="B1694" s="11" t="s">
        <v>75</v>
      </c>
      <c r="C1694" s="11" t="s">
        <v>7045</v>
      </c>
      <c r="D1694" s="11" t="s">
        <v>7424</v>
      </c>
      <c r="E1694" s="12">
        <v>19656</v>
      </c>
      <c r="F1694" s="17">
        <v>43970</v>
      </c>
      <c r="G1694" s="12">
        <v>43851</v>
      </c>
      <c r="H1694" s="11" t="s">
        <v>217</v>
      </c>
      <c r="I1694" s="14" t="s">
        <v>7425</v>
      </c>
      <c r="J1694" s="11" t="s">
        <v>80</v>
      </c>
      <c r="K1694" s="11" t="s">
        <v>7426</v>
      </c>
      <c r="L1694" s="14" t="s">
        <v>82</v>
      </c>
      <c r="M1694" s="11" t="s">
        <v>7427</v>
      </c>
      <c r="N1694" s="15">
        <v>0.88</v>
      </c>
      <c r="O1694" s="15" t="str">
        <f>VLOOKUP(A1694,Result!A:D,2,FALSE)</f>
        <v>No</v>
      </c>
      <c r="P1694" s="15">
        <f>VLOOKUP(A1694,Result!A:D,4,FALSE)</f>
        <v>0.88800000000000001</v>
      </c>
      <c r="Q1694" s="16">
        <f>VLOOKUP(A1694,Result!A:D,3,FALSE)</f>
        <v>0</v>
      </c>
      <c r="R1694" s="16">
        <f>VLOOKUP(A1694,Result!A:E,5,FALSE)</f>
        <v>0</v>
      </c>
      <c r="S1694" s="28">
        <f>P1694+Q1694+R1694</f>
        <v>0.88800000000000001</v>
      </c>
      <c r="T1694" s="32">
        <f t="shared" si="111"/>
        <v>0</v>
      </c>
      <c r="U1694" s="32">
        <f t="shared" si="112"/>
        <v>577.19999999999993</v>
      </c>
      <c r="V1694" s="33">
        <f t="shared" si="113"/>
        <v>292.5</v>
      </c>
      <c r="W1694" s="34">
        <f t="shared" si="110"/>
        <v>869.69999999999993</v>
      </c>
      <c r="X1694" s="10"/>
      <c r="Y1694" s="10"/>
      <c r="Z1694" s="10"/>
      <c r="AA1694" s="10"/>
      <c r="AB1694" s="10"/>
      <c r="AC1694" s="10"/>
      <c r="AD1694" s="10"/>
      <c r="AE1694" s="10"/>
      <c r="AF1694" s="10"/>
      <c r="AG1694" s="10"/>
      <c r="AH1694" s="10"/>
      <c r="AI1694" s="10"/>
    </row>
    <row r="1695" spans="1:35" ht="15" customHeight="1" x14ac:dyDescent="0.25">
      <c r="A1695" s="6">
        <v>2279</v>
      </c>
      <c r="B1695" s="11" t="s">
        <v>75</v>
      </c>
      <c r="C1695" s="11" t="s">
        <v>7045</v>
      </c>
      <c r="D1695" s="11" t="s">
        <v>7437</v>
      </c>
      <c r="E1695" s="12">
        <v>17895</v>
      </c>
      <c r="F1695" s="17">
        <v>43971</v>
      </c>
      <c r="G1695" s="12">
        <v>43863</v>
      </c>
      <c r="H1695" s="11" t="s">
        <v>217</v>
      </c>
      <c r="I1695" s="14" t="s">
        <v>7438</v>
      </c>
      <c r="J1695" s="11" t="s">
        <v>80</v>
      </c>
      <c r="K1695" s="11" t="s">
        <v>82</v>
      </c>
      <c r="L1695" s="14" t="s">
        <v>7439</v>
      </c>
      <c r="M1695" s="11" t="s">
        <v>7440</v>
      </c>
      <c r="N1695" s="15">
        <v>1.78</v>
      </c>
      <c r="O1695" s="15" t="str">
        <f>VLOOKUP(A1695,Result!A:D,2,FALSE)</f>
        <v>No</v>
      </c>
      <c r="P1695" s="15">
        <f>VLOOKUP(A1695,Result!A:D,4,FALSE)</f>
        <v>1.542</v>
      </c>
      <c r="Q1695" s="16">
        <f>VLOOKUP(A1695,Result!A:D,3,FALSE)</f>
        <v>0.14299999999999999</v>
      </c>
      <c r="R1695" s="16">
        <f>VLOOKUP(A1695,Result!A:E,5,FALSE)</f>
        <v>0</v>
      </c>
      <c r="S1695" s="28">
        <f>P1695+Q1695+R1695</f>
        <v>1.6850000000000001</v>
      </c>
      <c r="T1695" s="32">
        <f t="shared" si="111"/>
        <v>92.949999999999989</v>
      </c>
      <c r="U1695" s="32">
        <f t="shared" si="112"/>
        <v>1095.25</v>
      </c>
      <c r="V1695" s="33">
        <f t="shared" si="113"/>
        <v>292.5</v>
      </c>
      <c r="W1695" s="34">
        <f t="shared" si="110"/>
        <v>1387.75</v>
      </c>
      <c r="X1695" s="10"/>
      <c r="Y1695" s="10"/>
      <c r="Z1695" s="10"/>
      <c r="AA1695" s="10"/>
      <c r="AB1695" s="10"/>
      <c r="AC1695" s="10"/>
      <c r="AD1695" s="10"/>
      <c r="AE1695" s="10"/>
      <c r="AF1695" s="10"/>
      <c r="AG1695" s="10"/>
      <c r="AH1695" s="10"/>
      <c r="AI1695" s="10"/>
    </row>
    <row r="1696" spans="1:35" ht="15" customHeight="1" x14ac:dyDescent="0.25">
      <c r="A1696" s="6">
        <v>2283</v>
      </c>
      <c r="B1696" s="11" t="s">
        <v>75</v>
      </c>
      <c r="C1696" s="11" t="s">
        <v>7045</v>
      </c>
      <c r="D1696" s="11" t="s">
        <v>7449</v>
      </c>
      <c r="E1696" s="12">
        <v>25415</v>
      </c>
      <c r="F1696" s="13">
        <v>43971</v>
      </c>
      <c r="G1696" s="12">
        <v>43852</v>
      </c>
      <c r="H1696" s="11" t="s">
        <v>217</v>
      </c>
      <c r="I1696" s="14" t="s">
        <v>7450</v>
      </c>
      <c r="J1696" s="11" t="s">
        <v>80</v>
      </c>
      <c r="K1696" s="11" t="s">
        <v>7451</v>
      </c>
      <c r="L1696" s="14" t="s">
        <v>82</v>
      </c>
      <c r="M1696" s="11" t="s">
        <v>82</v>
      </c>
      <c r="N1696" s="15">
        <v>0.39</v>
      </c>
      <c r="O1696" s="15" t="str">
        <f>VLOOKUP(A1696,Result!A:D,2,FALSE)</f>
        <v>No</v>
      </c>
      <c r="P1696" s="15">
        <f>VLOOKUP(A1696,Result!A:D,4,FALSE)</f>
        <v>2.371</v>
      </c>
      <c r="Q1696" s="16">
        <f>VLOOKUP(A1696,Result!A:D,3,FALSE)</f>
        <v>0</v>
      </c>
      <c r="R1696" s="16">
        <f>VLOOKUP(A1696,Result!A:E,5,FALSE)</f>
        <v>0</v>
      </c>
      <c r="S1696" s="28">
        <f>P1696+Q1696+R1696</f>
        <v>2.371</v>
      </c>
      <c r="T1696" s="32">
        <f t="shared" si="111"/>
        <v>0</v>
      </c>
      <c r="U1696" s="32">
        <f t="shared" si="112"/>
        <v>1541.15</v>
      </c>
      <c r="V1696" s="33">
        <f t="shared" si="113"/>
        <v>292.5</v>
      </c>
      <c r="W1696" s="34">
        <f t="shared" si="110"/>
        <v>1833.65</v>
      </c>
      <c r="X1696" s="10"/>
      <c r="Y1696" s="10"/>
      <c r="Z1696" s="10"/>
      <c r="AA1696" s="10"/>
      <c r="AB1696" s="10"/>
      <c r="AC1696" s="10"/>
      <c r="AD1696" s="10"/>
      <c r="AE1696" s="10"/>
      <c r="AF1696" s="10"/>
      <c r="AG1696" s="10"/>
      <c r="AH1696" s="10"/>
      <c r="AI1696" s="10"/>
    </row>
    <row r="1697" spans="1:35" ht="15" customHeight="1" x14ac:dyDescent="0.25">
      <c r="A1697" s="6">
        <v>2284</v>
      </c>
      <c r="B1697" s="11" t="s">
        <v>75</v>
      </c>
      <c r="C1697" s="11" t="s">
        <v>7045</v>
      </c>
      <c r="D1697" s="11" t="s">
        <v>7452</v>
      </c>
      <c r="E1697" s="12">
        <v>19183</v>
      </c>
      <c r="F1697" s="17">
        <v>43972</v>
      </c>
      <c r="G1697" s="12">
        <v>43916</v>
      </c>
      <c r="H1697" s="11" t="s">
        <v>78</v>
      </c>
      <c r="I1697" s="14" t="s">
        <v>7453</v>
      </c>
      <c r="J1697" s="11" t="s">
        <v>97</v>
      </c>
      <c r="K1697" s="11" t="s">
        <v>82</v>
      </c>
      <c r="L1697" s="14" t="s">
        <v>82</v>
      </c>
      <c r="M1697" s="11" t="s">
        <v>7454</v>
      </c>
      <c r="N1697" s="15">
        <v>0.89</v>
      </c>
      <c r="O1697" s="15" t="str">
        <f>VLOOKUP(A1697,Result!A:D,2,FALSE)</f>
        <v>No</v>
      </c>
      <c r="P1697" s="15">
        <f>VLOOKUP(A1697,Result!A:D,4,FALSE)</f>
        <v>0.84599999999999997</v>
      </c>
      <c r="Q1697" s="16">
        <f>VLOOKUP(A1697,Result!A:D,3,FALSE)</f>
        <v>0</v>
      </c>
      <c r="R1697" s="16">
        <f>VLOOKUP(A1697,Result!A:E,5,FALSE)</f>
        <v>0</v>
      </c>
      <c r="S1697" s="28">
        <f>P1697+Q1697+R1697</f>
        <v>0.84599999999999997</v>
      </c>
      <c r="T1697" s="32">
        <f t="shared" si="111"/>
        <v>0</v>
      </c>
      <c r="U1697" s="32">
        <f t="shared" si="112"/>
        <v>549.89999999999986</v>
      </c>
      <c r="V1697" s="33">
        <f t="shared" si="113"/>
        <v>292.5</v>
      </c>
      <c r="W1697" s="34">
        <f t="shared" si="110"/>
        <v>842.39999999999986</v>
      </c>
      <c r="X1697" s="10"/>
      <c r="Y1697" s="10"/>
      <c r="Z1697" s="10"/>
      <c r="AA1697" s="10"/>
      <c r="AB1697" s="10"/>
      <c r="AC1697" s="10"/>
      <c r="AD1697" s="10"/>
      <c r="AE1697" s="10"/>
      <c r="AF1697" s="10"/>
      <c r="AG1697" s="10"/>
      <c r="AH1697" s="10"/>
      <c r="AI1697" s="10"/>
    </row>
    <row r="1698" spans="1:35" ht="15" customHeight="1" x14ac:dyDescent="0.25">
      <c r="A1698" s="6">
        <v>2289</v>
      </c>
      <c r="B1698" s="11" t="s">
        <v>75</v>
      </c>
      <c r="C1698" s="11" t="s">
        <v>7045</v>
      </c>
      <c r="D1698" s="11" t="s">
        <v>7468</v>
      </c>
      <c r="E1698" s="12">
        <v>15572</v>
      </c>
      <c r="F1698" s="17">
        <v>43977</v>
      </c>
      <c r="G1698" s="12">
        <v>43851</v>
      </c>
      <c r="H1698" s="11" t="s">
        <v>217</v>
      </c>
      <c r="I1698" s="14" t="s">
        <v>7469</v>
      </c>
      <c r="J1698" s="11" t="s">
        <v>7470</v>
      </c>
      <c r="K1698" s="11" t="s">
        <v>7471</v>
      </c>
      <c r="L1698" s="14" t="s">
        <v>7472</v>
      </c>
      <c r="M1698" s="11" t="s">
        <v>7473</v>
      </c>
      <c r="N1698" s="15">
        <v>1.58</v>
      </c>
      <c r="O1698" s="15" t="str">
        <f>VLOOKUP(A1698,Result!A:D,2,FALSE)</f>
        <v>No</v>
      </c>
      <c r="P1698" s="15">
        <f>VLOOKUP(A1698,Result!A:D,4,FALSE)</f>
        <v>1.2430000000000001</v>
      </c>
      <c r="Q1698" s="16">
        <f>VLOOKUP(A1698,Result!A:D,3,FALSE)</f>
        <v>0.31</v>
      </c>
      <c r="R1698" s="16">
        <f>VLOOKUP(A1698,Result!A:E,5,FALSE)</f>
        <v>0</v>
      </c>
      <c r="S1698" s="28">
        <f>P1698+Q1698+R1698</f>
        <v>1.5530000000000002</v>
      </c>
      <c r="T1698" s="32">
        <f t="shared" si="111"/>
        <v>201.49999999999997</v>
      </c>
      <c r="U1698" s="32">
        <f t="shared" si="112"/>
        <v>1009.45</v>
      </c>
      <c r="V1698" s="33">
        <f t="shared" si="113"/>
        <v>292.5</v>
      </c>
      <c r="W1698" s="34">
        <f t="shared" si="110"/>
        <v>1301.95</v>
      </c>
      <c r="X1698" s="10"/>
      <c r="Y1698" s="10"/>
      <c r="Z1698" s="10"/>
      <c r="AA1698" s="10"/>
      <c r="AB1698" s="10"/>
      <c r="AC1698" s="10"/>
      <c r="AD1698" s="10"/>
      <c r="AE1698" s="10"/>
      <c r="AF1698" s="10"/>
      <c r="AG1698" s="10"/>
      <c r="AH1698" s="10"/>
      <c r="AI1698" s="10"/>
    </row>
    <row r="1699" spans="1:35" ht="15" customHeight="1" x14ac:dyDescent="0.25">
      <c r="A1699" s="6">
        <v>2290</v>
      </c>
      <c r="B1699" s="11" t="s">
        <v>75</v>
      </c>
      <c r="C1699" s="11" t="s">
        <v>7045</v>
      </c>
      <c r="D1699" s="11" t="s">
        <v>7474</v>
      </c>
      <c r="E1699" s="12">
        <v>12695</v>
      </c>
      <c r="F1699" s="17">
        <v>43978</v>
      </c>
      <c r="G1699" s="12">
        <v>43847</v>
      </c>
      <c r="H1699" s="11" t="s">
        <v>217</v>
      </c>
      <c r="I1699" s="14" t="s">
        <v>7475</v>
      </c>
      <c r="J1699" s="11" t="s">
        <v>80</v>
      </c>
      <c r="K1699" s="11" t="s">
        <v>82</v>
      </c>
      <c r="L1699" s="14" t="s">
        <v>82</v>
      </c>
      <c r="M1699" s="11" t="s">
        <v>7476</v>
      </c>
      <c r="N1699" s="15">
        <v>1.65</v>
      </c>
      <c r="O1699" s="15" t="str">
        <f>VLOOKUP(A1699,Result!A:D,2,FALSE)</f>
        <v>No</v>
      </c>
      <c r="P1699" s="15">
        <f>VLOOKUP(A1699,Result!A:D,4,FALSE)</f>
        <v>0.89</v>
      </c>
      <c r="Q1699" s="16">
        <f>VLOOKUP(A1699,Result!A:D,3,FALSE)</f>
        <v>0</v>
      </c>
      <c r="R1699" s="16">
        <f>VLOOKUP(A1699,Result!A:E,5,FALSE)</f>
        <v>0</v>
      </c>
      <c r="S1699" s="28">
        <f>P1699+Q1699+R1699</f>
        <v>0.89</v>
      </c>
      <c r="T1699" s="32">
        <f t="shared" si="111"/>
        <v>0</v>
      </c>
      <c r="U1699" s="32">
        <f t="shared" si="112"/>
        <v>578.5</v>
      </c>
      <c r="V1699" s="33">
        <f t="shared" si="113"/>
        <v>292.5</v>
      </c>
      <c r="W1699" s="34">
        <f t="shared" si="110"/>
        <v>871</v>
      </c>
      <c r="X1699" s="10"/>
      <c r="Y1699" s="10"/>
      <c r="Z1699" s="10"/>
      <c r="AA1699" s="10"/>
      <c r="AB1699" s="10"/>
      <c r="AC1699" s="10"/>
      <c r="AD1699" s="10"/>
      <c r="AE1699" s="10"/>
      <c r="AF1699" s="10"/>
      <c r="AG1699" s="10"/>
      <c r="AH1699" s="10"/>
      <c r="AI1699" s="10"/>
    </row>
    <row r="1700" spans="1:35" ht="15" customHeight="1" x14ac:dyDescent="0.25">
      <c r="A1700" s="6">
        <v>2291</v>
      </c>
      <c r="B1700" s="11" t="s">
        <v>75</v>
      </c>
      <c r="C1700" s="11" t="s">
        <v>7045</v>
      </c>
      <c r="D1700" s="11" t="s">
        <v>7477</v>
      </c>
      <c r="E1700" s="12">
        <v>19573</v>
      </c>
      <c r="F1700" s="17">
        <v>43978</v>
      </c>
      <c r="G1700" s="12">
        <v>43863</v>
      </c>
      <c r="H1700" s="11" t="s">
        <v>217</v>
      </c>
      <c r="I1700" s="14" t="s">
        <v>7478</v>
      </c>
      <c r="J1700" s="11" t="s">
        <v>7479</v>
      </c>
      <c r="K1700" s="11" t="s">
        <v>7480</v>
      </c>
      <c r="L1700" s="14" t="s">
        <v>82</v>
      </c>
      <c r="M1700" s="11" t="s">
        <v>82</v>
      </c>
      <c r="N1700" s="15">
        <v>2.67</v>
      </c>
      <c r="O1700" s="15" t="str">
        <f>VLOOKUP(A1700,Result!A:D,2,FALSE)</f>
        <v>No</v>
      </c>
      <c r="P1700" s="15">
        <f>VLOOKUP(A1700,Result!A:D,4,FALSE)</f>
        <v>1.923</v>
      </c>
      <c r="Q1700" s="16">
        <f>VLOOKUP(A1700,Result!A:D,3,FALSE)</f>
        <v>0</v>
      </c>
      <c r="R1700" s="16">
        <f>VLOOKUP(A1700,Result!A:E,5,FALSE)</f>
        <v>0.35399999999999998</v>
      </c>
      <c r="S1700" s="28">
        <f>P1700+Q1700+R1700</f>
        <v>2.2770000000000001</v>
      </c>
      <c r="T1700" s="32">
        <f t="shared" si="111"/>
        <v>230.09999999999997</v>
      </c>
      <c r="U1700" s="32">
        <f t="shared" si="112"/>
        <v>1480.05</v>
      </c>
      <c r="V1700" s="33">
        <f t="shared" si="113"/>
        <v>292.5</v>
      </c>
      <c r="W1700" s="34">
        <f t="shared" si="110"/>
        <v>1772.55</v>
      </c>
      <c r="X1700" s="10"/>
      <c r="Y1700" s="10"/>
      <c r="Z1700" s="10"/>
      <c r="AA1700" s="10"/>
      <c r="AB1700" s="10"/>
      <c r="AC1700" s="10"/>
      <c r="AD1700" s="10"/>
      <c r="AE1700" s="10"/>
      <c r="AF1700" s="10"/>
      <c r="AG1700" s="10"/>
      <c r="AH1700" s="10"/>
      <c r="AI1700" s="10"/>
    </row>
    <row r="1701" spans="1:35" ht="15" customHeight="1" x14ac:dyDescent="0.25">
      <c r="A1701" s="6">
        <v>2293</v>
      </c>
      <c r="B1701" s="11" t="s">
        <v>75</v>
      </c>
      <c r="C1701" s="11" t="s">
        <v>7045</v>
      </c>
      <c r="D1701" s="11" t="s">
        <v>7483</v>
      </c>
      <c r="E1701" s="12">
        <v>18759</v>
      </c>
      <c r="F1701" s="17">
        <v>43978</v>
      </c>
      <c r="G1701" s="12">
        <v>43864</v>
      </c>
      <c r="H1701" s="11" t="s">
        <v>217</v>
      </c>
      <c r="I1701" s="14" t="s">
        <v>7484</v>
      </c>
      <c r="J1701" s="11" t="s">
        <v>7485</v>
      </c>
      <c r="K1701" s="11" t="s">
        <v>82</v>
      </c>
      <c r="L1701" s="14" t="s">
        <v>7486</v>
      </c>
      <c r="M1701" s="11" t="s">
        <v>7487</v>
      </c>
      <c r="N1701" s="15">
        <v>1.19</v>
      </c>
      <c r="O1701" s="15" t="str">
        <f>VLOOKUP(A1701,Result!A:D,2,FALSE)</f>
        <v>Yes</v>
      </c>
      <c r="P1701" s="15">
        <f>VLOOKUP(A1701,Result!A:D,4,FALSE)</f>
        <v>0.90900000000000003</v>
      </c>
      <c r="Q1701" s="16">
        <f>VLOOKUP(A1701,Result!A:D,3,FALSE)</f>
        <v>0.36799999999999999</v>
      </c>
      <c r="R1701" s="16">
        <f>VLOOKUP(A1701,Result!A:E,5,FALSE)</f>
        <v>0</v>
      </c>
      <c r="S1701" s="28">
        <f>P1701+Q1701+R1701</f>
        <v>1.2770000000000001</v>
      </c>
      <c r="T1701" s="32">
        <f t="shared" si="111"/>
        <v>239.19999999999996</v>
      </c>
      <c r="U1701" s="32">
        <f t="shared" si="112"/>
        <v>830.05000000000007</v>
      </c>
      <c r="V1701" s="33">
        <f t="shared" si="113"/>
        <v>292.5</v>
      </c>
      <c r="W1701" s="34">
        <f t="shared" si="110"/>
        <v>1122.5500000000002</v>
      </c>
      <c r="X1701" s="10"/>
      <c r="Y1701" s="10"/>
      <c r="Z1701" s="10"/>
      <c r="AA1701" s="10"/>
      <c r="AB1701" s="10"/>
      <c r="AC1701" s="10"/>
      <c r="AD1701" s="10"/>
      <c r="AE1701" s="10"/>
      <c r="AF1701" s="10"/>
      <c r="AG1701" s="10"/>
      <c r="AH1701" s="10"/>
      <c r="AI1701" s="10"/>
    </row>
    <row r="1702" spans="1:35" ht="15" customHeight="1" x14ac:dyDescent="0.25">
      <c r="A1702" s="6">
        <v>2294</v>
      </c>
      <c r="B1702" s="11" t="s">
        <v>75</v>
      </c>
      <c r="C1702" s="11" t="s">
        <v>7045</v>
      </c>
      <c r="D1702" s="11" t="s">
        <v>7488</v>
      </c>
      <c r="E1702" s="12">
        <v>18130</v>
      </c>
      <c r="F1702" s="13">
        <v>43978</v>
      </c>
      <c r="G1702" s="12">
        <v>43851</v>
      </c>
      <c r="H1702" s="11" t="s">
        <v>217</v>
      </c>
      <c r="I1702" s="14" t="s">
        <v>7489</v>
      </c>
      <c r="J1702" s="11" t="s">
        <v>7490</v>
      </c>
      <c r="K1702" s="11" t="s">
        <v>82</v>
      </c>
      <c r="L1702" s="14" t="s">
        <v>7491</v>
      </c>
      <c r="M1702" s="11" t="s">
        <v>7492</v>
      </c>
      <c r="N1702" s="15">
        <v>4.05</v>
      </c>
      <c r="O1702" s="15" t="str">
        <f>VLOOKUP(A1702,Result!A:D,2,FALSE)</f>
        <v>No</v>
      </c>
      <c r="P1702" s="15">
        <f>VLOOKUP(A1702,Result!A:D,4,FALSE)</f>
        <v>3.359</v>
      </c>
      <c r="Q1702" s="16">
        <f>VLOOKUP(A1702,Result!A:D,3,FALSE)</f>
        <v>0.45700000000000002</v>
      </c>
      <c r="R1702" s="16">
        <f>VLOOKUP(A1702,Result!A:E,5,FALSE)</f>
        <v>0.84699999999999998</v>
      </c>
      <c r="S1702" s="28">
        <f>P1702+Q1702+R1702</f>
        <v>4.6630000000000003</v>
      </c>
      <c r="T1702" s="32">
        <f t="shared" si="111"/>
        <v>847.6</v>
      </c>
      <c r="U1702" s="32">
        <f t="shared" si="112"/>
        <v>3030.9500000000003</v>
      </c>
      <c r="V1702" s="33">
        <f t="shared" si="113"/>
        <v>292.5</v>
      </c>
      <c r="W1702" s="34">
        <f t="shared" si="110"/>
        <v>3323.4500000000003</v>
      </c>
      <c r="X1702" s="10"/>
      <c r="Y1702" s="10"/>
      <c r="Z1702" s="10"/>
      <c r="AA1702" s="10"/>
      <c r="AB1702" s="10"/>
      <c r="AC1702" s="10"/>
      <c r="AD1702" s="10"/>
      <c r="AE1702" s="10"/>
      <c r="AF1702" s="10"/>
      <c r="AG1702" s="10"/>
      <c r="AH1702" s="10"/>
      <c r="AI1702" s="10"/>
    </row>
    <row r="1703" spans="1:35" ht="15" customHeight="1" x14ac:dyDescent="0.25">
      <c r="A1703" s="6">
        <v>2295</v>
      </c>
      <c r="B1703" s="11" t="s">
        <v>75</v>
      </c>
      <c r="C1703" s="11" t="s">
        <v>7045</v>
      </c>
      <c r="D1703" s="11" t="s">
        <v>7493</v>
      </c>
      <c r="E1703" s="12">
        <v>18959</v>
      </c>
      <c r="F1703" s="13">
        <v>43978</v>
      </c>
      <c r="G1703" s="12">
        <v>43864</v>
      </c>
      <c r="H1703" s="11" t="s">
        <v>217</v>
      </c>
      <c r="I1703" s="14" t="s">
        <v>7494</v>
      </c>
      <c r="J1703" s="11" t="s">
        <v>80</v>
      </c>
      <c r="K1703" s="11" t="s">
        <v>7495</v>
      </c>
      <c r="L1703" s="14" t="s">
        <v>7496</v>
      </c>
      <c r="M1703" s="11" t="s">
        <v>7497</v>
      </c>
      <c r="N1703" s="15">
        <v>0.93</v>
      </c>
      <c r="O1703" s="15" t="str">
        <f>VLOOKUP(A1703,Result!A:D,2,FALSE)</f>
        <v>Yes</v>
      </c>
      <c r="P1703" s="15">
        <f>VLOOKUP(A1703,Result!A:D,4,FALSE)</f>
        <v>1.147</v>
      </c>
      <c r="Q1703" s="16">
        <f>VLOOKUP(A1703,Result!A:D,3,FALSE)</f>
        <v>0.307</v>
      </c>
      <c r="R1703" s="16">
        <f>VLOOKUP(A1703,Result!A:E,5,FALSE)</f>
        <v>0</v>
      </c>
      <c r="S1703" s="28">
        <f>P1703+Q1703+R1703</f>
        <v>1.454</v>
      </c>
      <c r="T1703" s="32">
        <f t="shared" si="111"/>
        <v>199.54999999999998</v>
      </c>
      <c r="U1703" s="32">
        <f t="shared" si="112"/>
        <v>945.09999999999991</v>
      </c>
      <c r="V1703" s="33">
        <f t="shared" si="113"/>
        <v>292.5</v>
      </c>
      <c r="W1703" s="34">
        <f t="shared" si="110"/>
        <v>1237.5999999999999</v>
      </c>
      <c r="X1703" s="10"/>
      <c r="Y1703" s="10"/>
      <c r="Z1703" s="10"/>
      <c r="AA1703" s="10"/>
      <c r="AB1703" s="10"/>
      <c r="AC1703" s="10"/>
      <c r="AD1703" s="10"/>
      <c r="AE1703" s="10"/>
      <c r="AF1703" s="10"/>
      <c r="AG1703" s="10"/>
      <c r="AH1703" s="10"/>
      <c r="AI1703" s="10"/>
    </row>
    <row r="1704" spans="1:35" ht="15" customHeight="1" x14ac:dyDescent="0.25">
      <c r="A1704" s="6">
        <v>2300</v>
      </c>
      <c r="B1704" s="11" t="s">
        <v>75</v>
      </c>
      <c r="C1704" s="11" t="s">
        <v>7045</v>
      </c>
      <c r="D1704" s="11" t="s">
        <v>7511</v>
      </c>
      <c r="E1704" s="12">
        <v>18654</v>
      </c>
      <c r="F1704" s="13">
        <v>43979</v>
      </c>
      <c r="G1704" s="12">
        <v>43864</v>
      </c>
      <c r="H1704" s="11" t="s">
        <v>217</v>
      </c>
      <c r="I1704" s="14" t="s">
        <v>7512</v>
      </c>
      <c r="J1704" s="11" t="s">
        <v>7513</v>
      </c>
      <c r="K1704" s="11" t="s">
        <v>7514</v>
      </c>
      <c r="L1704" s="14" t="s">
        <v>82</v>
      </c>
      <c r="M1704" s="11" t="s">
        <v>7515</v>
      </c>
      <c r="N1704" s="15">
        <v>2.4500000000000002</v>
      </c>
      <c r="O1704" s="15" t="str">
        <f>VLOOKUP(A1704,Result!A:D,2,FALSE)</f>
        <v>No</v>
      </c>
      <c r="P1704" s="15">
        <f>VLOOKUP(A1704,Result!A:D,4,FALSE)</f>
        <v>2.4049999999999998</v>
      </c>
      <c r="Q1704" s="16">
        <f>VLOOKUP(A1704,Result!A:D,3,FALSE)</f>
        <v>0</v>
      </c>
      <c r="R1704" s="16">
        <f>VLOOKUP(A1704,Result!A:E,5,FALSE)</f>
        <v>0.26300000000000001</v>
      </c>
      <c r="S1704" s="28">
        <f>P1704+Q1704+R1704</f>
        <v>2.6679999999999997</v>
      </c>
      <c r="T1704" s="32">
        <f t="shared" si="111"/>
        <v>170.95000000000002</v>
      </c>
      <c r="U1704" s="32">
        <f t="shared" si="112"/>
        <v>1734.1999999999998</v>
      </c>
      <c r="V1704" s="33">
        <f t="shared" si="113"/>
        <v>292.5</v>
      </c>
      <c r="W1704" s="34">
        <f t="shared" si="110"/>
        <v>2026.6999999999998</v>
      </c>
      <c r="X1704" s="10"/>
      <c r="Y1704" s="10"/>
      <c r="Z1704" s="10"/>
      <c r="AA1704" s="10"/>
      <c r="AB1704" s="10"/>
      <c r="AC1704" s="10"/>
      <c r="AD1704" s="10"/>
      <c r="AE1704" s="10"/>
      <c r="AF1704" s="10"/>
      <c r="AG1704" s="10"/>
      <c r="AH1704" s="10"/>
      <c r="AI1704" s="10"/>
    </row>
    <row r="1705" spans="1:35" ht="15" customHeight="1" x14ac:dyDescent="0.25">
      <c r="A1705" s="6">
        <v>2301</v>
      </c>
      <c r="B1705" s="11" t="s">
        <v>75</v>
      </c>
      <c r="C1705" s="11" t="s">
        <v>7045</v>
      </c>
      <c r="D1705" s="11" t="s">
        <v>7516</v>
      </c>
      <c r="E1705" s="12">
        <v>16864</v>
      </c>
      <c r="F1705" s="17">
        <v>43983</v>
      </c>
      <c r="G1705" s="12">
        <v>43847</v>
      </c>
      <c r="H1705" s="11" t="s">
        <v>217</v>
      </c>
      <c r="I1705" s="14" t="s">
        <v>7517</v>
      </c>
      <c r="J1705" s="11" t="s">
        <v>80</v>
      </c>
      <c r="K1705" s="11" t="s">
        <v>82</v>
      </c>
      <c r="L1705" s="14" t="s">
        <v>7518</v>
      </c>
      <c r="M1705" s="11" t="s">
        <v>650</v>
      </c>
      <c r="N1705" s="15">
        <v>2.25</v>
      </c>
      <c r="O1705" s="15" t="str">
        <f>VLOOKUP(A1705,Result!A:D,2,FALSE)</f>
        <v>No</v>
      </c>
      <c r="P1705" s="15">
        <f>VLOOKUP(A1705,Result!A:D,4,FALSE)</f>
        <v>0</v>
      </c>
      <c r="Q1705" s="16">
        <f>VLOOKUP(A1705,Result!A:D,3,FALSE)</f>
        <v>2.5640000000000001</v>
      </c>
      <c r="R1705" s="16">
        <f>VLOOKUP(A1705,Result!A:E,5,FALSE)</f>
        <v>0</v>
      </c>
      <c r="S1705" s="28">
        <f>P1705+Q1705+R1705</f>
        <v>2.5640000000000001</v>
      </c>
      <c r="T1705" s="32">
        <f t="shared" si="111"/>
        <v>1666.6</v>
      </c>
      <c r="U1705" s="32">
        <f t="shared" si="112"/>
        <v>1666.6</v>
      </c>
      <c r="V1705" s="33">
        <f t="shared" si="113"/>
        <v>292.5</v>
      </c>
      <c r="W1705" s="34">
        <f t="shared" si="110"/>
        <v>1959.1</v>
      </c>
      <c r="X1705" s="10"/>
      <c r="Y1705" s="10"/>
      <c r="Z1705" s="10"/>
      <c r="AA1705" s="10"/>
      <c r="AB1705" s="10"/>
      <c r="AC1705" s="10"/>
      <c r="AD1705" s="10"/>
      <c r="AE1705" s="10"/>
      <c r="AF1705" s="10"/>
      <c r="AG1705" s="10"/>
      <c r="AH1705" s="10"/>
      <c r="AI1705" s="10"/>
    </row>
    <row r="1706" spans="1:35" ht="15" customHeight="1" x14ac:dyDescent="0.25">
      <c r="A1706" s="6">
        <v>2306</v>
      </c>
      <c r="B1706" s="11" t="s">
        <v>75</v>
      </c>
      <c r="C1706" s="11" t="s">
        <v>7045</v>
      </c>
      <c r="D1706" s="11" t="s">
        <v>7531</v>
      </c>
      <c r="E1706" s="12">
        <v>20977</v>
      </c>
      <c r="F1706" s="17">
        <v>43985</v>
      </c>
      <c r="G1706" s="12">
        <v>43851</v>
      </c>
      <c r="H1706" s="11" t="s">
        <v>217</v>
      </c>
      <c r="I1706" s="14" t="s">
        <v>7532</v>
      </c>
      <c r="J1706" s="11" t="s">
        <v>80</v>
      </c>
      <c r="K1706" s="11" t="s">
        <v>7533</v>
      </c>
      <c r="L1706" s="14" t="s">
        <v>82</v>
      </c>
      <c r="M1706" s="11" t="s">
        <v>7534</v>
      </c>
      <c r="N1706" s="15">
        <v>1.47</v>
      </c>
      <c r="O1706" s="15" t="str">
        <f>VLOOKUP(A1706,Result!A:D,2,FALSE)</f>
        <v>No</v>
      </c>
      <c r="P1706" s="15">
        <f>VLOOKUP(A1706,Result!A:D,4,FALSE)</f>
        <v>3.2120000000000002</v>
      </c>
      <c r="Q1706" s="16">
        <f>VLOOKUP(A1706,Result!A:D,3,FALSE)</f>
        <v>0</v>
      </c>
      <c r="R1706" s="16">
        <f>VLOOKUP(A1706,Result!A:E,5,FALSE)</f>
        <v>0</v>
      </c>
      <c r="S1706" s="28">
        <f>P1706+Q1706+R1706</f>
        <v>3.2120000000000002</v>
      </c>
      <c r="T1706" s="32">
        <f t="shared" si="111"/>
        <v>0</v>
      </c>
      <c r="U1706" s="32">
        <f t="shared" si="112"/>
        <v>2087.7999999999997</v>
      </c>
      <c r="V1706" s="33">
        <f t="shared" si="113"/>
        <v>292.5</v>
      </c>
      <c r="W1706" s="34">
        <f t="shared" si="110"/>
        <v>2380.2999999999997</v>
      </c>
      <c r="X1706" s="10"/>
      <c r="Y1706" s="10"/>
      <c r="Z1706" s="10"/>
      <c r="AA1706" s="10"/>
      <c r="AB1706" s="10"/>
      <c r="AC1706" s="10"/>
      <c r="AD1706" s="10"/>
      <c r="AE1706" s="10"/>
      <c r="AF1706" s="10"/>
      <c r="AG1706" s="10"/>
      <c r="AH1706" s="10"/>
      <c r="AI1706" s="10"/>
    </row>
    <row r="1707" spans="1:35" ht="15" customHeight="1" x14ac:dyDescent="0.25">
      <c r="A1707" s="6">
        <v>2309</v>
      </c>
      <c r="B1707" s="11" t="s">
        <v>75</v>
      </c>
      <c r="C1707" s="11" t="s">
        <v>7045</v>
      </c>
      <c r="D1707" s="11" t="s">
        <v>7539</v>
      </c>
      <c r="E1707" s="12">
        <v>18415</v>
      </c>
      <c r="F1707" s="17">
        <v>43985</v>
      </c>
      <c r="G1707" s="12">
        <v>43934</v>
      </c>
      <c r="H1707" s="11" t="s">
        <v>160</v>
      </c>
      <c r="I1707" s="14" t="s">
        <v>7540</v>
      </c>
      <c r="J1707" s="11" t="s">
        <v>80</v>
      </c>
      <c r="K1707" s="11" t="s">
        <v>7541</v>
      </c>
      <c r="L1707" s="14" t="s">
        <v>82</v>
      </c>
      <c r="M1707" s="11" t="s">
        <v>7542</v>
      </c>
      <c r="N1707" s="15" t="s">
        <v>85</v>
      </c>
      <c r="O1707" s="15" t="str">
        <f>VLOOKUP(A1707,Result!A:D,2,FALSE)</f>
        <v>No</v>
      </c>
      <c r="P1707" s="15">
        <f>VLOOKUP(A1707,Result!A:D,4,FALSE)</f>
        <v>0.91100000000000003</v>
      </c>
      <c r="Q1707" s="16">
        <f>VLOOKUP(A1707,Result!A:D,3,FALSE)</f>
        <v>0</v>
      </c>
      <c r="R1707" s="16">
        <f>VLOOKUP(A1707,Result!A:E,5,FALSE)</f>
        <v>0</v>
      </c>
      <c r="S1707" s="28">
        <f>P1707+Q1707+R1707</f>
        <v>0.91100000000000003</v>
      </c>
      <c r="T1707" s="32">
        <f t="shared" si="111"/>
        <v>0</v>
      </c>
      <c r="U1707" s="32">
        <f t="shared" si="112"/>
        <v>592.15</v>
      </c>
      <c r="V1707" s="33">
        <f t="shared" si="113"/>
        <v>292.5</v>
      </c>
      <c r="W1707" s="34">
        <f t="shared" si="110"/>
        <v>884.65</v>
      </c>
      <c r="X1707" s="10"/>
      <c r="Y1707" s="10"/>
      <c r="Z1707" s="10"/>
      <c r="AA1707" s="10"/>
      <c r="AB1707" s="10"/>
      <c r="AC1707" s="10"/>
      <c r="AD1707" s="10"/>
      <c r="AE1707" s="10"/>
      <c r="AF1707" s="10"/>
      <c r="AG1707" s="10"/>
      <c r="AH1707" s="10"/>
      <c r="AI1707" s="10"/>
    </row>
    <row r="1708" spans="1:35" ht="15" customHeight="1" x14ac:dyDescent="0.25">
      <c r="A1708" s="6">
        <v>2310</v>
      </c>
      <c r="B1708" s="11" t="s">
        <v>75</v>
      </c>
      <c r="C1708" s="11" t="s">
        <v>7045</v>
      </c>
      <c r="D1708" s="11" t="s">
        <v>7543</v>
      </c>
      <c r="E1708" s="12">
        <v>16779</v>
      </c>
      <c r="F1708" s="17">
        <v>43985</v>
      </c>
      <c r="G1708" s="12">
        <v>43934</v>
      </c>
      <c r="H1708" s="11" t="s">
        <v>160</v>
      </c>
      <c r="I1708" s="14" t="s">
        <v>7544</v>
      </c>
      <c r="J1708" s="11" t="s">
        <v>7545</v>
      </c>
      <c r="K1708" s="11" t="s">
        <v>82</v>
      </c>
      <c r="L1708" s="14" t="s">
        <v>7546</v>
      </c>
      <c r="M1708" s="11" t="s">
        <v>7547</v>
      </c>
      <c r="N1708" s="15" t="s">
        <v>85</v>
      </c>
      <c r="O1708" s="15" t="str">
        <f>VLOOKUP(A1708,Result!A:D,2,FALSE)</f>
        <v>No</v>
      </c>
      <c r="P1708" s="15">
        <f>VLOOKUP(A1708,Result!A:D,4,FALSE)</f>
        <v>0.92199999999999993</v>
      </c>
      <c r="Q1708" s="16">
        <f>VLOOKUP(A1708,Result!A:D,3,FALSE)</f>
        <v>6.8000000000000005E-2</v>
      </c>
      <c r="R1708" s="16">
        <f>VLOOKUP(A1708,Result!A:E,5,FALSE)</f>
        <v>0</v>
      </c>
      <c r="S1708" s="28">
        <f>P1708+Q1708+R1708</f>
        <v>0.99</v>
      </c>
      <c r="T1708" s="32">
        <f t="shared" si="111"/>
        <v>44.199999999999996</v>
      </c>
      <c r="U1708" s="32">
        <f t="shared" si="112"/>
        <v>643.49999999999989</v>
      </c>
      <c r="V1708" s="33">
        <f t="shared" si="113"/>
        <v>292.5</v>
      </c>
      <c r="W1708" s="34">
        <f t="shared" si="110"/>
        <v>935.99999999999989</v>
      </c>
      <c r="X1708" s="10"/>
      <c r="Y1708" s="10"/>
      <c r="Z1708" s="10"/>
      <c r="AA1708" s="10"/>
      <c r="AB1708" s="10"/>
      <c r="AC1708" s="10"/>
      <c r="AD1708" s="10"/>
      <c r="AE1708" s="10"/>
      <c r="AF1708" s="10"/>
      <c r="AG1708" s="10"/>
      <c r="AH1708" s="10"/>
      <c r="AI1708" s="10"/>
    </row>
    <row r="1709" spans="1:35" ht="15" customHeight="1" x14ac:dyDescent="0.25">
      <c r="A1709" s="6">
        <v>2311</v>
      </c>
      <c r="B1709" s="11" t="s">
        <v>75</v>
      </c>
      <c r="C1709" s="11" t="s">
        <v>7045</v>
      </c>
      <c r="D1709" s="11" t="s">
        <v>7548</v>
      </c>
      <c r="E1709" s="12">
        <v>18864</v>
      </c>
      <c r="F1709" s="13">
        <v>43986</v>
      </c>
      <c r="G1709" s="12">
        <v>43852</v>
      </c>
      <c r="H1709" s="11" t="s">
        <v>217</v>
      </c>
      <c r="I1709" s="14" t="s">
        <v>131</v>
      </c>
      <c r="J1709" s="11" t="s">
        <v>80</v>
      </c>
      <c r="K1709" s="11" t="s">
        <v>82</v>
      </c>
      <c r="L1709" s="14" t="s">
        <v>82</v>
      </c>
      <c r="M1709" s="11" t="s">
        <v>82</v>
      </c>
      <c r="N1709" s="15">
        <v>1.28</v>
      </c>
      <c r="O1709" s="15" t="str">
        <f>VLOOKUP(A1709,Result!A:D,2,FALSE)</f>
        <v>No</v>
      </c>
      <c r="P1709" s="15">
        <f>VLOOKUP(A1709,Result!A:D,4,FALSE)</f>
        <v>0.33500000000000002</v>
      </c>
      <c r="Q1709" s="16">
        <f>VLOOKUP(A1709,Result!A:D,3,FALSE)</f>
        <v>0</v>
      </c>
      <c r="R1709" s="16">
        <f>VLOOKUP(A1709,Result!A:E,5,FALSE)</f>
        <v>0</v>
      </c>
      <c r="S1709" s="28">
        <f>P1709+Q1709+R1709</f>
        <v>0.33500000000000002</v>
      </c>
      <c r="T1709" s="32">
        <f t="shared" si="111"/>
        <v>0</v>
      </c>
      <c r="U1709" s="32">
        <f t="shared" si="112"/>
        <v>217.75</v>
      </c>
      <c r="V1709" s="33">
        <f t="shared" si="113"/>
        <v>292.5</v>
      </c>
      <c r="W1709" s="34">
        <f t="shared" si="110"/>
        <v>510.25</v>
      </c>
      <c r="X1709" s="10"/>
      <c r="Y1709" s="10"/>
      <c r="Z1709" s="10"/>
      <c r="AA1709" s="10"/>
      <c r="AB1709" s="10"/>
      <c r="AC1709" s="10"/>
      <c r="AD1709" s="10"/>
      <c r="AE1709" s="10"/>
      <c r="AF1709" s="10"/>
      <c r="AG1709" s="10"/>
      <c r="AH1709" s="10"/>
      <c r="AI1709" s="10"/>
    </row>
    <row r="1710" spans="1:35" ht="15" customHeight="1" x14ac:dyDescent="0.25">
      <c r="A1710" s="6">
        <v>2315</v>
      </c>
      <c r="B1710" s="11" t="s">
        <v>75</v>
      </c>
      <c r="C1710" s="11" t="s">
        <v>7045</v>
      </c>
      <c r="D1710" s="11" t="s">
        <v>7560</v>
      </c>
      <c r="E1710" s="12">
        <v>13197</v>
      </c>
      <c r="F1710" s="17">
        <v>43990</v>
      </c>
      <c r="G1710" s="12">
        <v>43852</v>
      </c>
      <c r="H1710" s="11" t="s">
        <v>217</v>
      </c>
      <c r="I1710" s="14" t="s">
        <v>7561</v>
      </c>
      <c r="J1710" s="11" t="s">
        <v>80</v>
      </c>
      <c r="K1710" s="11" t="s">
        <v>7562</v>
      </c>
      <c r="L1710" s="14" t="s">
        <v>82</v>
      </c>
      <c r="M1710" s="11" t="s">
        <v>7563</v>
      </c>
      <c r="N1710" s="15">
        <v>1.51</v>
      </c>
      <c r="O1710" s="15" t="str">
        <f>VLOOKUP(A1710,Result!A:D,2,FALSE)</f>
        <v>No</v>
      </c>
      <c r="P1710" s="15">
        <f>VLOOKUP(A1710,Result!A:D,4,FALSE)</f>
        <v>1.478</v>
      </c>
      <c r="Q1710" s="16">
        <f>VLOOKUP(A1710,Result!A:D,3,FALSE)</f>
        <v>0</v>
      </c>
      <c r="R1710" s="16">
        <f>VLOOKUP(A1710,Result!A:E,5,FALSE)</f>
        <v>0.313</v>
      </c>
      <c r="S1710" s="28">
        <f>P1710+Q1710+R1710</f>
        <v>1.7909999999999999</v>
      </c>
      <c r="T1710" s="32">
        <f t="shared" si="111"/>
        <v>203.45</v>
      </c>
      <c r="U1710" s="32">
        <f t="shared" si="112"/>
        <v>1164.1499999999999</v>
      </c>
      <c r="V1710" s="33">
        <f t="shared" si="113"/>
        <v>292.5</v>
      </c>
      <c r="W1710" s="34">
        <f t="shared" si="110"/>
        <v>1456.6499999999999</v>
      </c>
      <c r="X1710" s="10"/>
      <c r="Y1710" s="10"/>
      <c r="Z1710" s="10"/>
      <c r="AA1710" s="10"/>
      <c r="AB1710" s="10"/>
      <c r="AC1710" s="10"/>
      <c r="AD1710" s="10"/>
      <c r="AE1710" s="10"/>
      <c r="AF1710" s="10"/>
      <c r="AG1710" s="10"/>
      <c r="AH1710" s="10"/>
      <c r="AI1710" s="10"/>
    </row>
    <row r="1711" spans="1:35" ht="15" customHeight="1" x14ac:dyDescent="0.25">
      <c r="A1711" s="6">
        <v>2317</v>
      </c>
      <c r="B1711" s="11" t="s">
        <v>75</v>
      </c>
      <c r="C1711" s="11" t="s">
        <v>7045</v>
      </c>
      <c r="D1711" s="11" t="s">
        <v>7569</v>
      </c>
      <c r="E1711" s="12">
        <v>14648</v>
      </c>
      <c r="F1711" s="17">
        <v>43990</v>
      </c>
      <c r="G1711" s="12">
        <v>43864</v>
      </c>
      <c r="H1711" s="11" t="s">
        <v>217</v>
      </c>
      <c r="I1711" s="14" t="s">
        <v>7570</v>
      </c>
      <c r="J1711" s="11" t="s">
        <v>80</v>
      </c>
      <c r="K1711" s="11" t="s">
        <v>7571</v>
      </c>
      <c r="L1711" s="14" t="s">
        <v>7572</v>
      </c>
      <c r="M1711" s="11" t="s">
        <v>7573</v>
      </c>
      <c r="N1711" s="15">
        <v>3.17</v>
      </c>
      <c r="O1711" s="15" t="str">
        <f>VLOOKUP(A1711,Result!A:D,2,FALSE)</f>
        <v>No</v>
      </c>
      <c r="P1711" s="15">
        <f>VLOOKUP(A1711,Result!A:D,4,FALSE)</f>
        <v>0.47799999999999998</v>
      </c>
      <c r="Q1711" s="16">
        <f>VLOOKUP(A1711,Result!A:D,3,FALSE)</f>
        <v>0.88600000000000001</v>
      </c>
      <c r="R1711" s="16">
        <f>VLOOKUP(A1711,Result!A:E,5,FALSE)</f>
        <v>0.111</v>
      </c>
      <c r="S1711" s="28">
        <f>P1711+Q1711+R1711</f>
        <v>1.4749999999999999</v>
      </c>
      <c r="T1711" s="32">
        <f t="shared" si="111"/>
        <v>648.05000000000007</v>
      </c>
      <c r="U1711" s="32">
        <f t="shared" si="112"/>
        <v>958.74999999999977</v>
      </c>
      <c r="V1711" s="33">
        <f t="shared" si="113"/>
        <v>292.5</v>
      </c>
      <c r="W1711" s="34">
        <f t="shared" si="110"/>
        <v>1251.2499999999998</v>
      </c>
      <c r="X1711" s="10"/>
      <c r="Y1711" s="10"/>
      <c r="Z1711" s="10"/>
      <c r="AA1711" s="10"/>
      <c r="AB1711" s="10"/>
      <c r="AC1711" s="10"/>
      <c r="AD1711" s="10"/>
      <c r="AE1711" s="10"/>
      <c r="AF1711" s="10"/>
      <c r="AG1711" s="10"/>
      <c r="AH1711" s="10"/>
      <c r="AI1711" s="10"/>
    </row>
    <row r="1712" spans="1:35" ht="15" customHeight="1" x14ac:dyDescent="0.25">
      <c r="A1712" s="6">
        <v>2318</v>
      </c>
      <c r="B1712" s="11" t="s">
        <v>75</v>
      </c>
      <c r="C1712" s="11" t="s">
        <v>7045</v>
      </c>
      <c r="D1712" s="11" t="s">
        <v>7574</v>
      </c>
      <c r="E1712" s="12">
        <v>20102</v>
      </c>
      <c r="F1712" s="13">
        <v>43991</v>
      </c>
      <c r="G1712" s="12">
        <v>43851</v>
      </c>
      <c r="H1712" s="11" t="s">
        <v>217</v>
      </c>
      <c r="I1712" s="14" t="s">
        <v>136</v>
      </c>
      <c r="J1712" s="11" t="s">
        <v>80</v>
      </c>
      <c r="K1712" s="11" t="s">
        <v>82</v>
      </c>
      <c r="L1712" s="14" t="s">
        <v>82</v>
      </c>
      <c r="M1712" s="11" t="s">
        <v>589</v>
      </c>
      <c r="N1712" s="15">
        <v>0.86</v>
      </c>
      <c r="O1712" s="15" t="str">
        <f>VLOOKUP(A1712,Result!A:D,2,FALSE)</f>
        <v>No</v>
      </c>
      <c r="P1712" s="15">
        <f>VLOOKUP(A1712,Result!A:D,4,FALSE)</f>
        <v>0.106</v>
      </c>
      <c r="Q1712" s="16">
        <f>VLOOKUP(A1712,Result!A:D,3,FALSE)</f>
        <v>0</v>
      </c>
      <c r="R1712" s="16">
        <f>VLOOKUP(A1712,Result!A:E,5,FALSE)</f>
        <v>0</v>
      </c>
      <c r="S1712" s="28">
        <f>P1712+Q1712+R1712</f>
        <v>0.106</v>
      </c>
      <c r="T1712" s="32">
        <f t="shared" si="111"/>
        <v>0</v>
      </c>
      <c r="U1712" s="32">
        <f t="shared" si="112"/>
        <v>68.899999999999991</v>
      </c>
      <c r="V1712" s="33">
        <f t="shared" si="113"/>
        <v>292.5</v>
      </c>
      <c r="W1712" s="34">
        <f t="shared" si="110"/>
        <v>361.4</v>
      </c>
      <c r="X1712" s="10"/>
      <c r="Y1712" s="10"/>
      <c r="Z1712" s="10"/>
      <c r="AA1712" s="10"/>
      <c r="AB1712" s="10"/>
      <c r="AC1712" s="10"/>
      <c r="AD1712" s="10"/>
      <c r="AE1712" s="10"/>
      <c r="AF1712" s="10"/>
      <c r="AG1712" s="10"/>
      <c r="AH1712" s="10"/>
      <c r="AI1712" s="10"/>
    </row>
    <row r="1713" spans="1:35" ht="15" customHeight="1" x14ac:dyDescent="0.25">
      <c r="A1713" s="6">
        <v>2330</v>
      </c>
      <c r="B1713" s="11" t="s">
        <v>75</v>
      </c>
      <c r="C1713" s="11" t="s">
        <v>7045</v>
      </c>
      <c r="D1713" s="11" t="s">
        <v>7609</v>
      </c>
      <c r="E1713" s="12">
        <v>19621</v>
      </c>
      <c r="F1713" s="13">
        <v>43997</v>
      </c>
      <c r="G1713" s="12">
        <v>43851</v>
      </c>
      <c r="H1713" s="11" t="s">
        <v>217</v>
      </c>
      <c r="I1713" s="14" t="s">
        <v>7610</v>
      </c>
      <c r="J1713" s="11" t="s">
        <v>97</v>
      </c>
      <c r="K1713" s="11" t="s">
        <v>7611</v>
      </c>
      <c r="L1713" s="14" t="s">
        <v>82</v>
      </c>
      <c r="M1713" s="11" t="s">
        <v>7612</v>
      </c>
      <c r="N1713" s="15">
        <v>0.87</v>
      </c>
      <c r="O1713" s="15" t="str">
        <f>VLOOKUP(A1713,Result!A:D,2,FALSE)</f>
        <v>No</v>
      </c>
      <c r="P1713" s="15">
        <f>VLOOKUP(A1713,Result!A:D,4,FALSE)</f>
        <v>0.50800000000000001</v>
      </c>
      <c r="Q1713" s="16">
        <f>VLOOKUP(A1713,Result!A:D,3,FALSE)</f>
        <v>0</v>
      </c>
      <c r="R1713" s="16">
        <f>VLOOKUP(A1713,Result!A:E,5,FALSE)</f>
        <v>0</v>
      </c>
      <c r="S1713" s="28">
        <f>P1713+Q1713+R1713</f>
        <v>0.50800000000000001</v>
      </c>
      <c r="T1713" s="32">
        <f t="shared" si="111"/>
        <v>0</v>
      </c>
      <c r="U1713" s="32">
        <f t="shared" si="112"/>
        <v>330.2</v>
      </c>
      <c r="V1713" s="33">
        <f t="shared" si="113"/>
        <v>292.5</v>
      </c>
      <c r="W1713" s="34">
        <f t="shared" si="110"/>
        <v>622.70000000000005</v>
      </c>
      <c r="X1713" s="10"/>
      <c r="Y1713" s="10"/>
      <c r="Z1713" s="10"/>
      <c r="AA1713" s="10"/>
      <c r="AB1713" s="10"/>
      <c r="AC1713" s="10"/>
      <c r="AD1713" s="10"/>
      <c r="AE1713" s="10"/>
      <c r="AF1713" s="10"/>
      <c r="AG1713" s="10"/>
      <c r="AH1713" s="10"/>
      <c r="AI1713" s="10"/>
    </row>
    <row r="1714" spans="1:35" ht="15" customHeight="1" x14ac:dyDescent="0.25">
      <c r="A1714" s="6">
        <v>2332</v>
      </c>
      <c r="B1714" s="11" t="s">
        <v>75</v>
      </c>
      <c r="C1714" s="11" t="s">
        <v>7045</v>
      </c>
      <c r="D1714" s="11" t="s">
        <v>7615</v>
      </c>
      <c r="E1714" s="12">
        <v>19545</v>
      </c>
      <c r="F1714" s="17">
        <v>44004</v>
      </c>
      <c r="G1714" s="12">
        <v>43852</v>
      </c>
      <c r="H1714" s="11" t="s">
        <v>217</v>
      </c>
      <c r="I1714" s="14" t="s">
        <v>7616</v>
      </c>
      <c r="J1714" s="11" t="s">
        <v>80</v>
      </c>
      <c r="K1714" s="11" t="s">
        <v>82</v>
      </c>
      <c r="L1714" s="14" t="s">
        <v>82</v>
      </c>
      <c r="M1714" s="11" t="s">
        <v>7617</v>
      </c>
      <c r="N1714" s="15">
        <v>2.1</v>
      </c>
      <c r="O1714" s="15" t="str">
        <f>VLOOKUP(A1714,Result!A:D,2,FALSE)</f>
        <v>No</v>
      </c>
      <c r="P1714" s="15">
        <f>VLOOKUP(A1714,Result!A:D,4,FALSE)</f>
        <v>1.268</v>
      </c>
      <c r="Q1714" s="16">
        <f>VLOOKUP(A1714,Result!A:D,3,FALSE)</f>
        <v>0</v>
      </c>
      <c r="R1714" s="16">
        <f>VLOOKUP(A1714,Result!A:E,5,FALSE)</f>
        <v>0</v>
      </c>
      <c r="S1714" s="28">
        <f>P1714+Q1714+R1714</f>
        <v>1.268</v>
      </c>
      <c r="T1714" s="32">
        <f t="shared" si="111"/>
        <v>0</v>
      </c>
      <c r="U1714" s="32">
        <f t="shared" si="112"/>
        <v>824.19999999999993</v>
      </c>
      <c r="V1714" s="33">
        <f t="shared" si="113"/>
        <v>292.5</v>
      </c>
      <c r="W1714" s="34">
        <f t="shared" si="110"/>
        <v>1116.6999999999998</v>
      </c>
      <c r="X1714" s="10"/>
      <c r="Y1714" s="10"/>
      <c r="Z1714" s="10"/>
      <c r="AA1714" s="10"/>
      <c r="AB1714" s="10"/>
      <c r="AC1714" s="10"/>
      <c r="AD1714" s="10"/>
      <c r="AE1714" s="10"/>
      <c r="AF1714" s="10"/>
      <c r="AG1714" s="10"/>
      <c r="AH1714" s="10"/>
      <c r="AI1714" s="10"/>
    </row>
    <row r="1715" spans="1:35" ht="15" customHeight="1" x14ac:dyDescent="0.25">
      <c r="A1715" s="6">
        <v>2343</v>
      </c>
      <c r="B1715" s="11" t="s">
        <v>75</v>
      </c>
      <c r="C1715" s="11" t="s">
        <v>7045</v>
      </c>
      <c r="D1715" s="11" t="s">
        <v>7647</v>
      </c>
      <c r="E1715" s="12">
        <v>18870</v>
      </c>
      <c r="F1715" s="17">
        <v>44006</v>
      </c>
      <c r="G1715" s="12">
        <v>43850</v>
      </c>
      <c r="H1715" s="11" t="s">
        <v>217</v>
      </c>
      <c r="I1715" s="14" t="s">
        <v>1849</v>
      </c>
      <c r="J1715" s="11" t="s">
        <v>7648</v>
      </c>
      <c r="K1715" s="11" t="s">
        <v>82</v>
      </c>
      <c r="L1715" s="14" t="s">
        <v>82</v>
      </c>
      <c r="M1715" s="11" t="s">
        <v>650</v>
      </c>
      <c r="N1715" s="15">
        <v>0.59</v>
      </c>
      <c r="O1715" s="15" t="str">
        <f>VLOOKUP(A1715,Result!A:D,2,FALSE)</f>
        <v>No</v>
      </c>
      <c r="P1715" s="15">
        <f>VLOOKUP(A1715,Result!A:D,4,FALSE)</f>
        <v>0.35299999999999998</v>
      </c>
      <c r="Q1715" s="16">
        <f>VLOOKUP(A1715,Result!A:D,3,FALSE)</f>
        <v>0</v>
      </c>
      <c r="R1715" s="16">
        <f>VLOOKUP(A1715,Result!A:E,5,FALSE)</f>
        <v>0</v>
      </c>
      <c r="S1715" s="28">
        <f>P1715+Q1715+R1715</f>
        <v>0.35299999999999998</v>
      </c>
      <c r="T1715" s="32">
        <f t="shared" si="111"/>
        <v>0</v>
      </c>
      <c r="U1715" s="32">
        <f t="shared" si="112"/>
        <v>229.45</v>
      </c>
      <c r="V1715" s="33">
        <f t="shared" si="113"/>
        <v>292.5</v>
      </c>
      <c r="W1715" s="34">
        <f t="shared" si="110"/>
        <v>521.95000000000005</v>
      </c>
      <c r="X1715" s="10"/>
      <c r="Y1715" s="10"/>
      <c r="Z1715" s="10"/>
      <c r="AA1715" s="10"/>
      <c r="AB1715" s="10"/>
      <c r="AC1715" s="10"/>
      <c r="AD1715" s="10"/>
      <c r="AE1715" s="10"/>
      <c r="AF1715" s="10"/>
      <c r="AG1715" s="10"/>
      <c r="AH1715" s="10"/>
      <c r="AI1715" s="10"/>
    </row>
    <row r="1716" spans="1:35" ht="15" customHeight="1" x14ac:dyDescent="0.25">
      <c r="A1716" s="6">
        <v>2344</v>
      </c>
      <c r="B1716" s="11" t="s">
        <v>75</v>
      </c>
      <c r="C1716" s="11" t="s">
        <v>7045</v>
      </c>
      <c r="D1716" s="11" t="s">
        <v>7649</v>
      </c>
      <c r="E1716" s="12">
        <v>22122</v>
      </c>
      <c r="F1716" s="13">
        <v>44006</v>
      </c>
      <c r="G1716" s="12">
        <v>43863</v>
      </c>
      <c r="H1716" s="11" t="s">
        <v>217</v>
      </c>
      <c r="I1716" s="14" t="s">
        <v>4175</v>
      </c>
      <c r="J1716" s="11" t="s">
        <v>80</v>
      </c>
      <c r="K1716" s="11" t="s">
        <v>82</v>
      </c>
      <c r="L1716" s="14" t="s">
        <v>82</v>
      </c>
      <c r="M1716" s="11" t="s">
        <v>7650</v>
      </c>
      <c r="N1716" s="15">
        <v>0.61</v>
      </c>
      <c r="O1716" s="15" t="str">
        <f>VLOOKUP(A1716,Result!A:D,2,FALSE)</f>
        <v>No</v>
      </c>
      <c r="P1716" s="15">
        <f>VLOOKUP(A1716,Result!A:D,4,FALSE)</f>
        <v>0.35299999999999998</v>
      </c>
      <c r="Q1716" s="16">
        <f>VLOOKUP(A1716,Result!A:D,3,FALSE)</f>
        <v>0</v>
      </c>
      <c r="R1716" s="16">
        <f>VLOOKUP(A1716,Result!A:E,5,FALSE)</f>
        <v>0</v>
      </c>
      <c r="S1716" s="28">
        <f>P1716+Q1716+R1716</f>
        <v>0.35299999999999998</v>
      </c>
      <c r="T1716" s="32">
        <f t="shared" si="111"/>
        <v>0</v>
      </c>
      <c r="U1716" s="32">
        <f t="shared" si="112"/>
        <v>229.45</v>
      </c>
      <c r="V1716" s="33">
        <f t="shared" si="113"/>
        <v>292.5</v>
      </c>
      <c r="W1716" s="34">
        <f t="shared" si="110"/>
        <v>521.95000000000005</v>
      </c>
      <c r="X1716" s="10"/>
      <c r="Y1716" s="10"/>
      <c r="Z1716" s="10"/>
      <c r="AA1716" s="10"/>
      <c r="AB1716" s="10"/>
      <c r="AC1716" s="10"/>
      <c r="AD1716" s="10"/>
      <c r="AE1716" s="10"/>
      <c r="AF1716" s="10"/>
      <c r="AG1716" s="10"/>
      <c r="AH1716" s="10"/>
      <c r="AI1716" s="10"/>
    </row>
    <row r="1717" spans="1:35" ht="15" customHeight="1" x14ac:dyDescent="0.25">
      <c r="A1717" s="6">
        <v>2346</v>
      </c>
      <c r="B1717" s="11" t="s">
        <v>75</v>
      </c>
      <c r="C1717" s="11" t="s">
        <v>7045</v>
      </c>
      <c r="D1717" s="11" t="s">
        <v>7653</v>
      </c>
      <c r="E1717" s="12">
        <v>19105</v>
      </c>
      <c r="F1717" s="17">
        <v>44007</v>
      </c>
      <c r="G1717" s="12">
        <v>43859</v>
      </c>
      <c r="H1717" s="11" t="s">
        <v>217</v>
      </c>
      <c r="I1717" s="14" t="s">
        <v>809</v>
      </c>
      <c r="J1717" s="11" t="s">
        <v>80</v>
      </c>
      <c r="K1717" s="11" t="s">
        <v>82</v>
      </c>
      <c r="L1717" s="14" t="s">
        <v>82</v>
      </c>
      <c r="M1717" s="11" t="s">
        <v>82</v>
      </c>
      <c r="N1717" s="15">
        <v>0.5</v>
      </c>
      <c r="O1717" s="15" t="str">
        <f>VLOOKUP(A1717,Result!A:D,2,FALSE)</f>
        <v>No</v>
      </c>
      <c r="P1717" s="15">
        <f>VLOOKUP(A1717,Result!A:D,4,FALSE)</f>
        <v>0.26200000000000001</v>
      </c>
      <c r="Q1717" s="16">
        <f>VLOOKUP(A1717,Result!A:D,3,FALSE)</f>
        <v>0</v>
      </c>
      <c r="R1717" s="16">
        <f>VLOOKUP(A1717,Result!A:E,5,FALSE)</f>
        <v>0</v>
      </c>
      <c r="S1717" s="28">
        <f>P1717+Q1717+R1717</f>
        <v>0.26200000000000001</v>
      </c>
      <c r="T1717" s="32">
        <f t="shared" si="111"/>
        <v>0</v>
      </c>
      <c r="U1717" s="32">
        <f t="shared" si="112"/>
        <v>170.3</v>
      </c>
      <c r="V1717" s="33">
        <f t="shared" si="113"/>
        <v>292.5</v>
      </c>
      <c r="W1717" s="34">
        <f t="shared" si="110"/>
        <v>462.8</v>
      </c>
      <c r="X1717" s="10"/>
      <c r="Y1717" s="10"/>
      <c r="Z1717" s="10"/>
      <c r="AA1717" s="10"/>
      <c r="AB1717" s="10"/>
      <c r="AC1717" s="10"/>
      <c r="AD1717" s="10"/>
      <c r="AE1717" s="10"/>
      <c r="AF1717" s="10"/>
      <c r="AG1717" s="10"/>
      <c r="AH1717" s="10"/>
      <c r="AI1717" s="10"/>
    </row>
    <row r="1718" spans="1:35" ht="15" customHeight="1" x14ac:dyDescent="0.25">
      <c r="A1718" s="6">
        <v>2349</v>
      </c>
      <c r="B1718" s="11" t="s">
        <v>75</v>
      </c>
      <c r="C1718" s="11" t="s">
        <v>7045</v>
      </c>
      <c r="D1718" s="11" t="s">
        <v>7659</v>
      </c>
      <c r="E1718" s="12">
        <v>22922</v>
      </c>
      <c r="F1718" s="17">
        <v>44007</v>
      </c>
      <c r="G1718" s="12">
        <v>43888</v>
      </c>
      <c r="H1718" s="11" t="s">
        <v>78</v>
      </c>
      <c r="I1718" s="14" t="s">
        <v>446</v>
      </c>
      <c r="J1718" s="11" t="s">
        <v>7660</v>
      </c>
      <c r="K1718" s="11" t="s">
        <v>82</v>
      </c>
      <c r="L1718" s="14" t="s">
        <v>82</v>
      </c>
      <c r="M1718" s="11" t="s">
        <v>7661</v>
      </c>
      <c r="N1718" s="15">
        <v>0</v>
      </c>
      <c r="O1718" s="15" t="str">
        <f>VLOOKUP(A1718,Result!A:D,2,FALSE)</f>
        <v>No</v>
      </c>
      <c r="P1718" s="15">
        <f>VLOOKUP(A1718,Result!A:D,4,FALSE)</f>
        <v>0.30499999999999999</v>
      </c>
      <c r="Q1718" s="16">
        <f>VLOOKUP(A1718,Result!A:D,3,FALSE)</f>
        <v>0</v>
      </c>
      <c r="R1718" s="16">
        <f>VLOOKUP(A1718,Result!A:E,5,FALSE)</f>
        <v>0</v>
      </c>
      <c r="S1718" s="28">
        <f>P1718+Q1718+R1718</f>
        <v>0.30499999999999999</v>
      </c>
      <c r="T1718" s="32">
        <f t="shared" si="111"/>
        <v>0</v>
      </c>
      <c r="U1718" s="32">
        <f t="shared" si="112"/>
        <v>198.24999999999997</v>
      </c>
      <c r="V1718" s="33">
        <f t="shared" si="113"/>
        <v>292.5</v>
      </c>
      <c r="W1718" s="34">
        <f t="shared" si="110"/>
        <v>490.75</v>
      </c>
      <c r="X1718" s="10"/>
      <c r="Y1718" s="10"/>
      <c r="Z1718" s="10"/>
      <c r="AA1718" s="10"/>
      <c r="AB1718" s="10"/>
      <c r="AC1718" s="10"/>
      <c r="AD1718" s="10"/>
      <c r="AE1718" s="10"/>
      <c r="AF1718" s="10"/>
      <c r="AG1718" s="10"/>
      <c r="AH1718" s="10"/>
      <c r="AI1718" s="10"/>
    </row>
    <row r="1719" spans="1:35" ht="15" customHeight="1" x14ac:dyDescent="0.25">
      <c r="A1719" s="6">
        <v>2350</v>
      </c>
      <c r="B1719" s="11" t="s">
        <v>75</v>
      </c>
      <c r="C1719" s="11" t="s">
        <v>7045</v>
      </c>
      <c r="D1719" s="11" t="s">
        <v>7662</v>
      </c>
      <c r="E1719" s="12">
        <v>16580</v>
      </c>
      <c r="F1719" s="13">
        <v>44011</v>
      </c>
      <c r="G1719" s="12">
        <v>43863</v>
      </c>
      <c r="H1719" s="11" t="s">
        <v>217</v>
      </c>
      <c r="I1719" s="14" t="s">
        <v>115</v>
      </c>
      <c r="J1719" s="11" t="s">
        <v>97</v>
      </c>
      <c r="K1719" s="11" t="s">
        <v>82</v>
      </c>
      <c r="L1719" s="14" t="s">
        <v>82</v>
      </c>
      <c r="M1719" s="11" t="s">
        <v>650</v>
      </c>
      <c r="N1719" s="15">
        <v>0.33</v>
      </c>
      <c r="O1719" s="15" t="str">
        <f>VLOOKUP(A1719,Result!A:D,2,FALSE)</f>
        <v>No</v>
      </c>
      <c r="P1719" s="15">
        <f>VLOOKUP(A1719,Result!A:D,4,FALSE)</f>
        <v>0</v>
      </c>
      <c r="Q1719" s="16">
        <f>VLOOKUP(A1719,Result!A:D,3,FALSE)</f>
        <v>0</v>
      </c>
      <c r="R1719" s="16">
        <f>VLOOKUP(A1719,Result!A:E,5,FALSE)</f>
        <v>0</v>
      </c>
      <c r="S1719" s="28">
        <f>P1719+Q1719+R1719</f>
        <v>0</v>
      </c>
      <c r="T1719" s="32">
        <f t="shared" si="111"/>
        <v>0</v>
      </c>
      <c r="U1719" s="32">
        <f t="shared" si="112"/>
        <v>0</v>
      </c>
      <c r="V1719" s="33">
        <f t="shared" si="113"/>
        <v>292.5</v>
      </c>
      <c r="W1719" s="34">
        <f t="shared" si="110"/>
        <v>292.5</v>
      </c>
      <c r="X1719" s="10"/>
      <c r="Y1719" s="10"/>
      <c r="Z1719" s="10"/>
      <c r="AA1719" s="10"/>
      <c r="AB1719" s="10"/>
      <c r="AC1719" s="10"/>
      <c r="AD1719" s="10"/>
      <c r="AE1719" s="10"/>
      <c r="AF1719" s="10"/>
      <c r="AG1719" s="10"/>
      <c r="AH1719" s="10"/>
      <c r="AI1719" s="10"/>
    </row>
    <row r="1720" spans="1:35" ht="15" customHeight="1" x14ac:dyDescent="0.25">
      <c r="A1720" s="6">
        <v>2353</v>
      </c>
      <c r="B1720" s="11" t="s">
        <v>75</v>
      </c>
      <c r="C1720" s="11" t="s">
        <v>7045</v>
      </c>
      <c r="D1720" s="11" t="s">
        <v>7669</v>
      </c>
      <c r="E1720" s="12">
        <v>12819</v>
      </c>
      <c r="F1720" s="13">
        <v>44014</v>
      </c>
      <c r="G1720" s="12">
        <v>43864</v>
      </c>
      <c r="H1720" s="11" t="s">
        <v>217</v>
      </c>
      <c r="I1720" s="14" t="s">
        <v>7670</v>
      </c>
      <c r="J1720" s="11" t="s">
        <v>7671</v>
      </c>
      <c r="K1720" s="11" t="s">
        <v>82</v>
      </c>
      <c r="L1720" s="14" t="s">
        <v>7672</v>
      </c>
      <c r="M1720" s="11" t="s">
        <v>7673</v>
      </c>
      <c r="N1720" s="15">
        <v>3.39</v>
      </c>
      <c r="O1720" s="15" t="str">
        <f>VLOOKUP(A1720,Result!A:D,2,FALSE)</f>
        <v>No</v>
      </c>
      <c r="P1720" s="15">
        <f>VLOOKUP(A1720,Result!A:D,4,FALSE)</f>
        <v>1.93</v>
      </c>
      <c r="Q1720" s="16">
        <f>VLOOKUP(A1720,Result!A:D,3,FALSE)</f>
        <v>0.378</v>
      </c>
      <c r="R1720" s="16">
        <f>VLOOKUP(A1720,Result!A:E,5,FALSE)</f>
        <v>0.20200000000000001</v>
      </c>
      <c r="S1720" s="28">
        <f>P1720+Q1720+R1720</f>
        <v>2.5099999999999998</v>
      </c>
      <c r="T1720" s="32">
        <f t="shared" si="111"/>
        <v>377</v>
      </c>
      <c r="U1720" s="32">
        <f t="shared" si="112"/>
        <v>1631.4999999999998</v>
      </c>
      <c r="V1720" s="33">
        <f t="shared" si="113"/>
        <v>292.5</v>
      </c>
      <c r="W1720" s="34">
        <f t="shared" si="110"/>
        <v>1923.9999999999998</v>
      </c>
      <c r="X1720" s="10"/>
      <c r="Y1720" s="10"/>
      <c r="Z1720" s="10"/>
      <c r="AA1720" s="10"/>
      <c r="AB1720" s="10"/>
      <c r="AC1720" s="10"/>
      <c r="AD1720" s="10"/>
      <c r="AE1720" s="10"/>
      <c r="AF1720" s="10"/>
      <c r="AG1720" s="10"/>
      <c r="AH1720" s="10"/>
      <c r="AI1720" s="10"/>
    </row>
    <row r="1721" spans="1:35" ht="15" customHeight="1" x14ac:dyDescent="0.25">
      <c r="A1721" s="6">
        <v>2354</v>
      </c>
      <c r="B1721" s="11" t="s">
        <v>75</v>
      </c>
      <c r="C1721" s="11" t="s">
        <v>7045</v>
      </c>
      <c r="D1721" s="11" t="s">
        <v>7674</v>
      </c>
      <c r="E1721" s="12">
        <v>17047</v>
      </c>
      <c r="F1721" s="13">
        <v>44018</v>
      </c>
      <c r="G1721" s="12">
        <v>43864</v>
      </c>
      <c r="H1721" s="11" t="s">
        <v>217</v>
      </c>
      <c r="I1721" s="14" t="s">
        <v>7675</v>
      </c>
      <c r="J1721" s="11" t="s">
        <v>80</v>
      </c>
      <c r="K1721" s="11" t="s">
        <v>82</v>
      </c>
      <c r="L1721" s="14" t="s">
        <v>7676</v>
      </c>
      <c r="M1721" s="11" t="s">
        <v>7677</v>
      </c>
      <c r="N1721" s="15">
        <v>3.65</v>
      </c>
      <c r="O1721" s="15" t="str">
        <f>VLOOKUP(A1721,Result!A:D,2,FALSE)</f>
        <v>No</v>
      </c>
      <c r="P1721" s="15">
        <f>VLOOKUP(A1721,Result!A:D,4,FALSE)</f>
        <v>1.8440000000000001</v>
      </c>
      <c r="Q1721" s="16">
        <f>VLOOKUP(A1721,Result!A:D,3,FALSE)</f>
        <v>0.214</v>
      </c>
      <c r="R1721" s="16">
        <f>VLOOKUP(A1721,Result!A:E,5,FALSE)</f>
        <v>0</v>
      </c>
      <c r="S1721" s="28">
        <f>P1721+Q1721+R1721</f>
        <v>2.0580000000000003</v>
      </c>
      <c r="T1721" s="32">
        <f t="shared" si="111"/>
        <v>139.1</v>
      </c>
      <c r="U1721" s="32">
        <f t="shared" si="112"/>
        <v>1337.7</v>
      </c>
      <c r="V1721" s="33">
        <f t="shared" si="113"/>
        <v>292.5</v>
      </c>
      <c r="W1721" s="34">
        <f t="shared" si="110"/>
        <v>1630.2</v>
      </c>
      <c r="X1721" s="10"/>
      <c r="Y1721" s="10"/>
      <c r="Z1721" s="10"/>
      <c r="AA1721" s="10"/>
      <c r="AB1721" s="10"/>
      <c r="AC1721" s="10"/>
      <c r="AD1721" s="10"/>
      <c r="AE1721" s="10"/>
      <c r="AF1721" s="10"/>
      <c r="AG1721" s="10"/>
      <c r="AH1721" s="10"/>
      <c r="AI1721" s="10"/>
    </row>
    <row r="1722" spans="1:35" ht="15" customHeight="1" x14ac:dyDescent="0.25">
      <c r="A1722" s="6">
        <v>2355</v>
      </c>
      <c r="B1722" s="11" t="s">
        <v>75</v>
      </c>
      <c r="C1722" s="11" t="s">
        <v>7045</v>
      </c>
      <c r="D1722" s="11" t="s">
        <v>7678</v>
      </c>
      <c r="E1722" s="12">
        <v>16691</v>
      </c>
      <c r="F1722" s="13">
        <v>44018</v>
      </c>
      <c r="G1722" s="12">
        <v>43864</v>
      </c>
      <c r="H1722" s="11" t="s">
        <v>217</v>
      </c>
      <c r="I1722" s="14" t="s">
        <v>809</v>
      </c>
      <c r="J1722" s="11" t="s">
        <v>97</v>
      </c>
      <c r="K1722" s="11" t="s">
        <v>7679</v>
      </c>
      <c r="L1722" s="14" t="s">
        <v>82</v>
      </c>
      <c r="M1722" s="11" t="s">
        <v>650</v>
      </c>
      <c r="N1722" s="15">
        <v>0.64</v>
      </c>
      <c r="O1722" s="15" t="str">
        <f>VLOOKUP(A1722,Result!A:D,2,FALSE)</f>
        <v>No</v>
      </c>
      <c r="P1722" s="15">
        <f>VLOOKUP(A1722,Result!A:D,4,FALSE)</f>
        <v>0.26200000000000001</v>
      </c>
      <c r="Q1722" s="16">
        <f>VLOOKUP(A1722,Result!A:D,3,FALSE)</f>
        <v>0</v>
      </c>
      <c r="R1722" s="16">
        <f>VLOOKUP(A1722,Result!A:E,5,FALSE)</f>
        <v>0</v>
      </c>
      <c r="S1722" s="28">
        <f>P1722+Q1722+R1722</f>
        <v>0.26200000000000001</v>
      </c>
      <c r="T1722" s="32">
        <f t="shared" si="111"/>
        <v>0</v>
      </c>
      <c r="U1722" s="32">
        <f t="shared" si="112"/>
        <v>170.3</v>
      </c>
      <c r="V1722" s="33">
        <f t="shared" si="113"/>
        <v>292.5</v>
      </c>
      <c r="W1722" s="34">
        <f t="shared" si="110"/>
        <v>462.8</v>
      </c>
      <c r="X1722" s="10"/>
      <c r="Y1722" s="10"/>
      <c r="Z1722" s="10"/>
      <c r="AA1722" s="10"/>
      <c r="AB1722" s="10"/>
      <c r="AC1722" s="10"/>
      <c r="AD1722" s="10"/>
      <c r="AE1722" s="10"/>
      <c r="AF1722" s="10"/>
      <c r="AG1722" s="10"/>
      <c r="AH1722" s="10"/>
      <c r="AI1722" s="10"/>
    </row>
    <row r="1723" spans="1:35" ht="15" customHeight="1" x14ac:dyDescent="0.25">
      <c r="A1723" s="6">
        <v>2361</v>
      </c>
      <c r="B1723" s="11" t="s">
        <v>75</v>
      </c>
      <c r="C1723" s="11" t="s">
        <v>7045</v>
      </c>
      <c r="D1723" s="11" t="s">
        <v>7695</v>
      </c>
      <c r="E1723" s="12">
        <v>14303</v>
      </c>
      <c r="F1723" s="13">
        <v>44020</v>
      </c>
      <c r="G1723" s="12">
        <v>43864</v>
      </c>
      <c r="H1723" s="11" t="s">
        <v>217</v>
      </c>
      <c r="I1723" s="14" t="s">
        <v>446</v>
      </c>
      <c r="J1723" s="11" t="s">
        <v>1008</v>
      </c>
      <c r="K1723" s="11" t="s">
        <v>82</v>
      </c>
      <c r="L1723" s="14" t="s">
        <v>82</v>
      </c>
      <c r="M1723" s="11" t="s">
        <v>7696</v>
      </c>
      <c r="N1723" s="15">
        <v>1.1299999999999999</v>
      </c>
      <c r="O1723" s="15" t="str">
        <f>VLOOKUP(A1723,Result!A:D,2,FALSE)</f>
        <v>No</v>
      </c>
      <c r="P1723" s="15">
        <f>VLOOKUP(A1723,Result!A:D,4,FALSE)</f>
        <v>0.30499999999999999</v>
      </c>
      <c r="Q1723" s="16">
        <f>VLOOKUP(A1723,Result!A:D,3,FALSE)</f>
        <v>0</v>
      </c>
      <c r="R1723" s="16">
        <f>VLOOKUP(A1723,Result!A:E,5,FALSE)</f>
        <v>0</v>
      </c>
      <c r="S1723" s="28">
        <f>P1723+Q1723+R1723</f>
        <v>0.30499999999999999</v>
      </c>
      <c r="T1723" s="32">
        <f t="shared" si="111"/>
        <v>0</v>
      </c>
      <c r="U1723" s="32">
        <f t="shared" si="112"/>
        <v>198.24999999999997</v>
      </c>
      <c r="V1723" s="33">
        <f t="shared" si="113"/>
        <v>292.5</v>
      </c>
      <c r="W1723" s="34">
        <f t="shared" si="110"/>
        <v>490.75</v>
      </c>
      <c r="X1723" s="10"/>
      <c r="Y1723" s="10"/>
      <c r="Z1723" s="10"/>
      <c r="AA1723" s="10"/>
      <c r="AB1723" s="10"/>
      <c r="AC1723" s="10"/>
      <c r="AD1723" s="10"/>
      <c r="AE1723" s="10"/>
      <c r="AF1723" s="10"/>
      <c r="AG1723" s="10"/>
      <c r="AH1723" s="10"/>
      <c r="AI1723" s="10"/>
    </row>
    <row r="1724" spans="1:35" ht="15" customHeight="1" x14ac:dyDescent="0.25">
      <c r="A1724" s="6">
        <v>2362</v>
      </c>
      <c r="B1724" s="11" t="s">
        <v>75</v>
      </c>
      <c r="C1724" s="11" t="s">
        <v>7045</v>
      </c>
      <c r="D1724" s="11" t="s">
        <v>7697</v>
      </c>
      <c r="E1724" s="12">
        <v>18955</v>
      </c>
      <c r="F1724" s="17">
        <v>44021</v>
      </c>
      <c r="G1724" s="12">
        <v>43859</v>
      </c>
      <c r="H1724" s="11" t="s">
        <v>217</v>
      </c>
      <c r="I1724" s="14" t="s">
        <v>7698</v>
      </c>
      <c r="J1724" s="11" t="s">
        <v>80</v>
      </c>
      <c r="K1724" s="11" t="s">
        <v>82</v>
      </c>
      <c r="L1724" s="14" t="s">
        <v>82</v>
      </c>
      <c r="M1724" s="11" t="s">
        <v>82</v>
      </c>
      <c r="N1724" s="15">
        <v>3.23</v>
      </c>
      <c r="O1724" s="15" t="str">
        <f>VLOOKUP(A1724,Result!A:D,2,FALSE)</f>
        <v>No</v>
      </c>
      <c r="P1724" s="15">
        <f>VLOOKUP(A1724,Result!A:D,4,FALSE)</f>
        <v>2.637</v>
      </c>
      <c r="Q1724" s="16">
        <f>VLOOKUP(A1724,Result!A:D,3,FALSE)</f>
        <v>0</v>
      </c>
      <c r="R1724" s="16">
        <f>VLOOKUP(A1724,Result!A:E,5,FALSE)</f>
        <v>0.46500000000000002</v>
      </c>
      <c r="S1724" s="28">
        <f>P1724+Q1724+R1724</f>
        <v>3.1019999999999999</v>
      </c>
      <c r="T1724" s="32">
        <f t="shared" si="111"/>
        <v>302.25</v>
      </c>
      <c r="U1724" s="32">
        <f t="shared" si="112"/>
        <v>2016.3</v>
      </c>
      <c r="V1724" s="33">
        <f t="shared" si="113"/>
        <v>292.5</v>
      </c>
      <c r="W1724" s="34">
        <f t="shared" si="110"/>
        <v>2308.8000000000002</v>
      </c>
      <c r="X1724" s="10"/>
      <c r="Y1724" s="10"/>
      <c r="Z1724" s="10"/>
      <c r="AA1724" s="10"/>
      <c r="AB1724" s="10"/>
      <c r="AC1724" s="10"/>
      <c r="AD1724" s="10"/>
      <c r="AE1724" s="10"/>
      <c r="AF1724" s="10"/>
      <c r="AG1724" s="10"/>
      <c r="AH1724" s="10"/>
      <c r="AI1724" s="10"/>
    </row>
    <row r="1725" spans="1:35" ht="15" customHeight="1" x14ac:dyDescent="0.25">
      <c r="A1725" s="6">
        <v>2363</v>
      </c>
      <c r="B1725" s="11" t="s">
        <v>75</v>
      </c>
      <c r="C1725" s="11" t="s">
        <v>7045</v>
      </c>
      <c r="D1725" s="11" t="s">
        <v>7699</v>
      </c>
      <c r="E1725" s="12">
        <v>18177</v>
      </c>
      <c r="F1725" s="13">
        <v>44021</v>
      </c>
      <c r="G1725" s="12">
        <v>43918</v>
      </c>
      <c r="H1725" s="11" t="s">
        <v>217</v>
      </c>
      <c r="I1725" s="14" t="s">
        <v>4441</v>
      </c>
      <c r="J1725" s="11" t="s">
        <v>80</v>
      </c>
      <c r="K1725" s="11" t="s">
        <v>7700</v>
      </c>
      <c r="L1725" s="14" t="s">
        <v>7701</v>
      </c>
      <c r="M1725" s="11" t="s">
        <v>7702</v>
      </c>
      <c r="N1725" s="15">
        <v>0.34</v>
      </c>
      <c r="O1725" s="15" t="str">
        <f>VLOOKUP(A1725,Result!A:D,2,FALSE)</f>
        <v>No</v>
      </c>
      <c r="P1725" s="15">
        <f>VLOOKUP(A1725,Result!A:D,4,FALSE)</f>
        <v>0.36799999999999999</v>
      </c>
      <c r="Q1725" s="16">
        <f>VLOOKUP(A1725,Result!A:D,3,FALSE)</f>
        <v>0.36799999999999999</v>
      </c>
      <c r="R1725" s="16">
        <f>VLOOKUP(A1725,Result!A:E,5,FALSE)</f>
        <v>0</v>
      </c>
      <c r="S1725" s="28">
        <f>P1725+Q1725+R1725</f>
        <v>0.73599999999999999</v>
      </c>
      <c r="T1725" s="32">
        <f t="shared" si="111"/>
        <v>239.19999999999996</v>
      </c>
      <c r="U1725" s="32">
        <f t="shared" si="112"/>
        <v>478.39999999999992</v>
      </c>
      <c r="V1725" s="33">
        <f t="shared" si="113"/>
        <v>292.5</v>
      </c>
      <c r="W1725" s="34">
        <f t="shared" si="110"/>
        <v>770.89999999999986</v>
      </c>
      <c r="X1725" s="10"/>
      <c r="Y1725" s="10"/>
      <c r="Z1725" s="10"/>
      <c r="AA1725" s="10"/>
      <c r="AB1725" s="10"/>
      <c r="AC1725" s="10"/>
      <c r="AD1725" s="10"/>
      <c r="AE1725" s="10"/>
      <c r="AF1725" s="10"/>
      <c r="AG1725" s="10"/>
      <c r="AH1725" s="10"/>
      <c r="AI1725" s="10"/>
    </row>
    <row r="1726" spans="1:35" ht="15" customHeight="1" x14ac:dyDescent="0.25">
      <c r="A1726" s="6">
        <v>2369</v>
      </c>
      <c r="B1726" s="11" t="s">
        <v>75</v>
      </c>
      <c r="C1726" s="11" t="s">
        <v>7045</v>
      </c>
      <c r="D1726" s="11" t="s">
        <v>7716</v>
      </c>
      <c r="E1726" s="12">
        <v>14873</v>
      </c>
      <c r="F1726" s="17">
        <v>44026</v>
      </c>
      <c r="G1726" s="12">
        <v>43846</v>
      </c>
      <c r="H1726" s="11" t="s">
        <v>217</v>
      </c>
      <c r="I1726" s="14" t="s">
        <v>7717</v>
      </c>
      <c r="J1726" s="11" t="s">
        <v>7718</v>
      </c>
      <c r="K1726" s="11" t="s">
        <v>7719</v>
      </c>
      <c r="L1726" s="14" t="s">
        <v>82</v>
      </c>
      <c r="M1726" s="11" t="s">
        <v>7720</v>
      </c>
      <c r="N1726" s="15">
        <v>1.63</v>
      </c>
      <c r="O1726" s="15" t="str">
        <f>VLOOKUP(A1726,Result!A:D,2,FALSE)</f>
        <v>No</v>
      </c>
      <c r="P1726" s="15">
        <f>VLOOKUP(A1726,Result!A:D,4,FALSE)</f>
        <v>1.1299999999999999</v>
      </c>
      <c r="Q1726" s="16">
        <f>VLOOKUP(A1726,Result!A:D,3,FALSE)</f>
        <v>0</v>
      </c>
      <c r="R1726" s="16">
        <f>VLOOKUP(A1726,Result!A:E,5,FALSE)</f>
        <v>0.111</v>
      </c>
      <c r="S1726" s="28">
        <f>P1726+Q1726+R1726</f>
        <v>1.2409999999999999</v>
      </c>
      <c r="T1726" s="32">
        <f t="shared" si="111"/>
        <v>72.149999999999991</v>
      </c>
      <c r="U1726" s="32">
        <f t="shared" si="112"/>
        <v>806.64999999999986</v>
      </c>
      <c r="V1726" s="33">
        <f t="shared" si="113"/>
        <v>292.5</v>
      </c>
      <c r="W1726" s="34">
        <f t="shared" si="110"/>
        <v>1099.1499999999999</v>
      </c>
      <c r="X1726" s="10"/>
      <c r="Y1726" s="10"/>
      <c r="Z1726" s="10"/>
      <c r="AA1726" s="10"/>
      <c r="AB1726" s="10"/>
      <c r="AC1726" s="10"/>
      <c r="AD1726" s="10"/>
      <c r="AE1726" s="10"/>
      <c r="AF1726" s="10"/>
      <c r="AG1726" s="10"/>
      <c r="AH1726" s="10"/>
      <c r="AI1726" s="10"/>
    </row>
    <row r="1727" spans="1:35" ht="15" customHeight="1" x14ac:dyDescent="0.25">
      <c r="A1727" s="6">
        <v>2371</v>
      </c>
      <c r="B1727" s="11" t="s">
        <v>75</v>
      </c>
      <c r="C1727" s="11" t="s">
        <v>7045</v>
      </c>
      <c r="D1727" s="11" t="s">
        <v>7723</v>
      </c>
      <c r="E1727" s="12">
        <v>17659</v>
      </c>
      <c r="F1727" s="13">
        <v>44026</v>
      </c>
      <c r="G1727" s="12">
        <v>43864</v>
      </c>
      <c r="H1727" s="11" t="s">
        <v>217</v>
      </c>
      <c r="I1727" s="14" t="s">
        <v>7724</v>
      </c>
      <c r="J1727" s="11" t="s">
        <v>97</v>
      </c>
      <c r="K1727" s="11" t="s">
        <v>82</v>
      </c>
      <c r="L1727" s="14" t="s">
        <v>82</v>
      </c>
      <c r="M1727" s="11" t="s">
        <v>7725</v>
      </c>
      <c r="N1727" s="15">
        <v>0.96</v>
      </c>
      <c r="O1727" s="15" t="str">
        <f>VLOOKUP(A1727,Result!A:D,2,FALSE)</f>
        <v>No</v>
      </c>
      <c r="P1727" s="15">
        <f>VLOOKUP(A1727,Result!A:D,4,FALSE)</f>
        <v>0.73299999999999998</v>
      </c>
      <c r="Q1727" s="16">
        <f>VLOOKUP(A1727,Result!A:D,3,FALSE)</f>
        <v>0</v>
      </c>
      <c r="R1727" s="16">
        <f>VLOOKUP(A1727,Result!A:E,5,FALSE)</f>
        <v>0</v>
      </c>
      <c r="S1727" s="28">
        <f>P1727+Q1727+R1727</f>
        <v>0.73299999999999998</v>
      </c>
      <c r="T1727" s="32">
        <f t="shared" si="111"/>
        <v>0</v>
      </c>
      <c r="U1727" s="32">
        <f t="shared" si="112"/>
        <v>476.44999999999993</v>
      </c>
      <c r="V1727" s="33">
        <f t="shared" si="113"/>
        <v>292.5</v>
      </c>
      <c r="W1727" s="34">
        <f t="shared" si="110"/>
        <v>768.94999999999993</v>
      </c>
      <c r="X1727" s="10"/>
      <c r="Y1727" s="10"/>
      <c r="Z1727" s="10"/>
      <c r="AA1727" s="10"/>
      <c r="AB1727" s="10"/>
      <c r="AC1727" s="10"/>
      <c r="AD1727" s="10"/>
      <c r="AE1727" s="10"/>
      <c r="AF1727" s="10"/>
      <c r="AG1727" s="10"/>
      <c r="AH1727" s="10"/>
      <c r="AI1727" s="10"/>
    </row>
    <row r="1728" spans="1:35" ht="15" customHeight="1" x14ac:dyDescent="0.25">
      <c r="A1728" s="6">
        <v>2376</v>
      </c>
      <c r="B1728" s="11" t="s">
        <v>75</v>
      </c>
      <c r="C1728" s="11" t="s">
        <v>7045</v>
      </c>
      <c r="D1728" s="11" t="s">
        <v>7737</v>
      </c>
      <c r="E1728" s="12">
        <v>16736</v>
      </c>
      <c r="F1728" s="17">
        <v>44027</v>
      </c>
      <c r="G1728" s="12">
        <v>43909</v>
      </c>
      <c r="H1728" s="11" t="s">
        <v>160</v>
      </c>
      <c r="I1728" s="14" t="s">
        <v>7738</v>
      </c>
      <c r="J1728" s="11" t="s">
        <v>80</v>
      </c>
      <c r="K1728" s="11" t="s">
        <v>82</v>
      </c>
      <c r="L1728" s="14" t="s">
        <v>7739</v>
      </c>
      <c r="M1728" s="11" t="s">
        <v>82</v>
      </c>
      <c r="N1728" s="15">
        <v>1.83</v>
      </c>
      <c r="O1728" s="15" t="str">
        <f>VLOOKUP(A1728,Result!A:D,2,FALSE)</f>
        <v>No</v>
      </c>
      <c r="P1728" s="15">
        <f>VLOOKUP(A1728,Result!A:D,4,FALSE)</f>
        <v>1.369</v>
      </c>
      <c r="Q1728" s="16">
        <f>VLOOKUP(A1728,Result!A:D,3,FALSE)</f>
        <v>0.30499999999999999</v>
      </c>
      <c r="R1728" s="16">
        <f>VLOOKUP(A1728,Result!A:E,5,FALSE)</f>
        <v>0</v>
      </c>
      <c r="S1728" s="28">
        <f>P1728+Q1728+R1728</f>
        <v>1.6739999999999999</v>
      </c>
      <c r="T1728" s="32">
        <f t="shared" si="111"/>
        <v>198.24999999999997</v>
      </c>
      <c r="U1728" s="32">
        <f t="shared" si="112"/>
        <v>1088.0999999999999</v>
      </c>
      <c r="V1728" s="33">
        <f t="shared" si="113"/>
        <v>292.5</v>
      </c>
      <c r="W1728" s="34">
        <f t="shared" si="110"/>
        <v>1380.6</v>
      </c>
      <c r="X1728" s="10"/>
      <c r="Y1728" s="10"/>
      <c r="Z1728" s="10"/>
      <c r="AA1728" s="10"/>
      <c r="AB1728" s="10"/>
      <c r="AC1728" s="10"/>
      <c r="AD1728" s="10"/>
      <c r="AE1728" s="10"/>
      <c r="AF1728" s="10"/>
      <c r="AG1728" s="10"/>
      <c r="AH1728" s="10"/>
      <c r="AI1728" s="10"/>
    </row>
    <row r="1729" spans="1:35" ht="15" customHeight="1" x14ac:dyDescent="0.25">
      <c r="A1729" s="6">
        <v>2377</v>
      </c>
      <c r="B1729" s="11" t="s">
        <v>75</v>
      </c>
      <c r="C1729" s="11" t="s">
        <v>7045</v>
      </c>
      <c r="D1729" s="11" t="s">
        <v>7740</v>
      </c>
      <c r="E1729" s="12">
        <v>18141</v>
      </c>
      <c r="F1729" s="17">
        <v>44027</v>
      </c>
      <c r="G1729" s="12">
        <v>43909</v>
      </c>
      <c r="H1729" s="11" t="s">
        <v>160</v>
      </c>
      <c r="I1729" s="14" t="s">
        <v>7741</v>
      </c>
      <c r="J1729" s="11" t="s">
        <v>80</v>
      </c>
      <c r="K1729" s="11" t="s">
        <v>7742</v>
      </c>
      <c r="L1729" s="14" t="s">
        <v>82</v>
      </c>
      <c r="M1729" s="11" t="s">
        <v>82</v>
      </c>
      <c r="N1729" s="15">
        <v>2.71</v>
      </c>
      <c r="O1729" s="15" t="str">
        <f>VLOOKUP(A1729,Result!A:D,2,FALSE)</f>
        <v>No</v>
      </c>
      <c r="P1729" s="15">
        <f>VLOOKUP(A1729,Result!A:D,4,FALSE)</f>
        <v>1.133</v>
      </c>
      <c r="Q1729" s="16">
        <f>VLOOKUP(A1729,Result!A:D,3,FALSE)</f>
        <v>0</v>
      </c>
      <c r="R1729" s="16">
        <f>VLOOKUP(A1729,Result!A:E,5,FALSE)</f>
        <v>0</v>
      </c>
      <c r="S1729" s="28">
        <f>P1729+Q1729+R1729</f>
        <v>1.133</v>
      </c>
      <c r="T1729" s="32">
        <f t="shared" si="111"/>
        <v>0</v>
      </c>
      <c r="U1729" s="32">
        <f t="shared" si="112"/>
        <v>736.44999999999993</v>
      </c>
      <c r="V1729" s="33">
        <f t="shared" si="113"/>
        <v>292.5</v>
      </c>
      <c r="W1729" s="34">
        <f t="shared" si="110"/>
        <v>1028.9499999999998</v>
      </c>
      <c r="X1729" s="10"/>
      <c r="Y1729" s="10"/>
      <c r="Z1729" s="10"/>
      <c r="AA1729" s="10"/>
      <c r="AB1729" s="10"/>
      <c r="AC1729" s="10"/>
      <c r="AD1729" s="10"/>
      <c r="AE1729" s="10"/>
      <c r="AF1729" s="10"/>
      <c r="AG1729" s="10"/>
      <c r="AH1729" s="10"/>
      <c r="AI1729" s="10"/>
    </row>
    <row r="1730" spans="1:35" ht="15" customHeight="1" x14ac:dyDescent="0.25">
      <c r="A1730" s="6">
        <v>2378</v>
      </c>
      <c r="B1730" s="11" t="s">
        <v>75</v>
      </c>
      <c r="C1730" s="11" t="s">
        <v>7045</v>
      </c>
      <c r="D1730" s="11" t="s">
        <v>7743</v>
      </c>
      <c r="E1730" s="12">
        <v>17336</v>
      </c>
      <c r="F1730" s="13">
        <v>44027</v>
      </c>
      <c r="G1730" s="12">
        <v>43864</v>
      </c>
      <c r="H1730" s="11" t="s">
        <v>217</v>
      </c>
      <c r="I1730" s="14" t="s">
        <v>7744</v>
      </c>
      <c r="J1730" s="11" t="s">
        <v>80</v>
      </c>
      <c r="K1730" s="11" t="s">
        <v>7745</v>
      </c>
      <c r="L1730" s="14" t="s">
        <v>82</v>
      </c>
      <c r="M1730" s="11" t="s">
        <v>7746</v>
      </c>
      <c r="N1730" s="15">
        <v>0.73</v>
      </c>
      <c r="O1730" s="15" t="str">
        <f>VLOOKUP(A1730,Result!A:D,2,FALSE)</f>
        <v>No</v>
      </c>
      <c r="P1730" s="15">
        <f>VLOOKUP(A1730,Result!A:D,4,FALSE)</f>
        <v>0.45800000000000002</v>
      </c>
      <c r="Q1730" s="16">
        <f>VLOOKUP(A1730,Result!A:D,3,FALSE)</f>
        <v>0</v>
      </c>
      <c r="R1730" s="16">
        <f>VLOOKUP(A1730,Result!A:E,5,FALSE)</f>
        <v>0</v>
      </c>
      <c r="S1730" s="28">
        <f>P1730+Q1730+R1730</f>
        <v>0.45800000000000002</v>
      </c>
      <c r="T1730" s="32">
        <f t="shared" si="111"/>
        <v>0</v>
      </c>
      <c r="U1730" s="32">
        <f t="shared" si="112"/>
        <v>297.7</v>
      </c>
      <c r="V1730" s="33">
        <f t="shared" si="113"/>
        <v>292.5</v>
      </c>
      <c r="W1730" s="34">
        <f t="shared" si="110"/>
        <v>590.20000000000005</v>
      </c>
      <c r="X1730" s="10"/>
      <c r="Y1730" s="10"/>
      <c r="Z1730" s="10"/>
      <c r="AA1730" s="10"/>
      <c r="AB1730" s="10"/>
      <c r="AC1730" s="10"/>
      <c r="AD1730" s="10"/>
      <c r="AE1730" s="10"/>
      <c r="AF1730" s="10"/>
      <c r="AG1730" s="10"/>
      <c r="AH1730" s="10"/>
      <c r="AI1730" s="10"/>
    </row>
    <row r="1731" spans="1:35" ht="15" customHeight="1" x14ac:dyDescent="0.25">
      <c r="A1731" s="6">
        <v>2379</v>
      </c>
      <c r="B1731" s="11" t="s">
        <v>75</v>
      </c>
      <c r="C1731" s="11" t="s">
        <v>7045</v>
      </c>
      <c r="D1731" s="11" t="s">
        <v>7747</v>
      </c>
      <c r="E1731" s="12">
        <v>14313</v>
      </c>
      <c r="F1731" s="13">
        <v>44027</v>
      </c>
      <c r="G1731" s="12">
        <v>43863</v>
      </c>
      <c r="H1731" s="11" t="s">
        <v>217</v>
      </c>
      <c r="I1731" s="14" t="s">
        <v>2045</v>
      </c>
      <c r="J1731" s="11" t="s">
        <v>80</v>
      </c>
      <c r="K1731" s="11" t="s">
        <v>82</v>
      </c>
      <c r="L1731" s="14" t="s">
        <v>82</v>
      </c>
      <c r="M1731" s="11" t="s">
        <v>650</v>
      </c>
      <c r="N1731" s="15">
        <v>0.97</v>
      </c>
      <c r="O1731" s="15" t="str">
        <f>VLOOKUP(A1731,Result!A:D,2,FALSE)</f>
        <v>No</v>
      </c>
      <c r="P1731" s="15">
        <f>VLOOKUP(A1731,Result!A:D,4,FALSE)</f>
        <v>0.36799999999999999</v>
      </c>
      <c r="Q1731" s="16">
        <f>VLOOKUP(A1731,Result!A:D,3,FALSE)</f>
        <v>0</v>
      </c>
      <c r="R1731" s="16">
        <f>VLOOKUP(A1731,Result!A:E,5,FALSE)</f>
        <v>0</v>
      </c>
      <c r="S1731" s="28">
        <f>P1731+Q1731+R1731</f>
        <v>0.36799999999999999</v>
      </c>
      <c r="T1731" s="32">
        <f t="shared" si="111"/>
        <v>0</v>
      </c>
      <c r="U1731" s="32">
        <f t="shared" si="112"/>
        <v>239.19999999999996</v>
      </c>
      <c r="V1731" s="33">
        <f t="shared" si="113"/>
        <v>292.5</v>
      </c>
      <c r="W1731" s="34">
        <f t="shared" si="110"/>
        <v>531.69999999999993</v>
      </c>
      <c r="X1731" s="10"/>
      <c r="Y1731" s="10"/>
      <c r="Z1731" s="10"/>
      <c r="AA1731" s="10"/>
      <c r="AB1731" s="10"/>
      <c r="AC1731" s="10"/>
      <c r="AD1731" s="10"/>
      <c r="AE1731" s="10"/>
      <c r="AF1731" s="10"/>
      <c r="AG1731" s="10"/>
      <c r="AH1731" s="10"/>
      <c r="AI1731" s="10"/>
    </row>
    <row r="1732" spans="1:35" ht="15" customHeight="1" x14ac:dyDescent="0.25">
      <c r="A1732" s="6">
        <v>2380</v>
      </c>
      <c r="B1732" s="11" t="s">
        <v>75</v>
      </c>
      <c r="C1732" s="11" t="s">
        <v>7045</v>
      </c>
      <c r="D1732" s="11" t="s">
        <v>7748</v>
      </c>
      <c r="E1732" s="12">
        <v>19526</v>
      </c>
      <c r="F1732" s="13">
        <v>44027</v>
      </c>
      <c r="G1732" s="12">
        <v>43864</v>
      </c>
      <c r="H1732" s="11" t="s">
        <v>217</v>
      </c>
      <c r="I1732" s="14" t="s">
        <v>809</v>
      </c>
      <c r="J1732" s="11" t="s">
        <v>97</v>
      </c>
      <c r="K1732" s="11" t="s">
        <v>7749</v>
      </c>
      <c r="L1732" s="14" t="s">
        <v>82</v>
      </c>
      <c r="M1732" s="11" t="s">
        <v>82</v>
      </c>
      <c r="N1732" s="15">
        <v>0.9</v>
      </c>
      <c r="O1732" s="15" t="str">
        <f>VLOOKUP(A1732,Result!A:D,2,FALSE)</f>
        <v>No</v>
      </c>
      <c r="P1732" s="15">
        <f>VLOOKUP(A1732,Result!A:D,4,FALSE)</f>
        <v>0.26200000000000001</v>
      </c>
      <c r="Q1732" s="16">
        <f>VLOOKUP(A1732,Result!A:D,3,FALSE)</f>
        <v>0</v>
      </c>
      <c r="R1732" s="16">
        <f>VLOOKUP(A1732,Result!A:E,5,FALSE)</f>
        <v>0</v>
      </c>
      <c r="S1732" s="28">
        <f>P1732+Q1732+R1732</f>
        <v>0.26200000000000001</v>
      </c>
      <c r="T1732" s="32">
        <f t="shared" si="111"/>
        <v>0</v>
      </c>
      <c r="U1732" s="32">
        <f t="shared" si="112"/>
        <v>170.3</v>
      </c>
      <c r="V1732" s="33">
        <f t="shared" si="113"/>
        <v>292.5</v>
      </c>
      <c r="W1732" s="34">
        <f t="shared" si="110"/>
        <v>462.8</v>
      </c>
      <c r="X1732" s="10"/>
      <c r="Y1732" s="10"/>
      <c r="Z1732" s="10"/>
      <c r="AA1732" s="10"/>
      <c r="AB1732" s="10"/>
      <c r="AC1732" s="10"/>
      <c r="AD1732" s="10"/>
      <c r="AE1732" s="10"/>
      <c r="AF1732" s="10"/>
      <c r="AG1732" s="10"/>
      <c r="AH1732" s="10"/>
      <c r="AI1732" s="10"/>
    </row>
    <row r="1733" spans="1:35" ht="15" customHeight="1" x14ac:dyDescent="0.25">
      <c r="A1733" s="6">
        <v>2381</v>
      </c>
      <c r="B1733" s="11" t="s">
        <v>75</v>
      </c>
      <c r="C1733" s="11" t="s">
        <v>7045</v>
      </c>
      <c r="D1733" s="11" t="s">
        <v>7750</v>
      </c>
      <c r="E1733" s="12">
        <v>13685</v>
      </c>
      <c r="F1733" s="17">
        <v>44028</v>
      </c>
      <c r="G1733" s="12">
        <v>43850</v>
      </c>
      <c r="H1733" s="11" t="s">
        <v>217</v>
      </c>
      <c r="I1733" s="14" t="s">
        <v>7751</v>
      </c>
      <c r="J1733" s="11" t="s">
        <v>7752</v>
      </c>
      <c r="K1733" s="11" t="s">
        <v>82</v>
      </c>
      <c r="L1733" s="14" t="s">
        <v>7753</v>
      </c>
      <c r="M1733" s="11" t="s">
        <v>7754</v>
      </c>
      <c r="N1733" s="15">
        <v>1.99</v>
      </c>
      <c r="O1733" s="15" t="str">
        <f>VLOOKUP(A1733,Result!A:D,2,FALSE)</f>
        <v>No</v>
      </c>
      <c r="P1733" s="15">
        <f>VLOOKUP(A1733,Result!A:D,4,FALSE)</f>
        <v>1.389</v>
      </c>
      <c r="Q1733" s="16">
        <f>VLOOKUP(A1733,Result!A:D,3,FALSE)</f>
        <v>0.64200000000000002</v>
      </c>
      <c r="R1733" s="16">
        <f>VLOOKUP(A1733,Result!A:E,5,FALSE)</f>
        <v>0.46500000000000002</v>
      </c>
      <c r="S1733" s="28">
        <f>P1733+Q1733+R1733</f>
        <v>2.496</v>
      </c>
      <c r="T1733" s="32">
        <f t="shared" si="111"/>
        <v>719.55</v>
      </c>
      <c r="U1733" s="32">
        <f t="shared" si="112"/>
        <v>1622.4</v>
      </c>
      <c r="V1733" s="33">
        <f t="shared" si="113"/>
        <v>292.5</v>
      </c>
      <c r="W1733" s="34">
        <f t="shared" si="110"/>
        <v>1914.9</v>
      </c>
      <c r="X1733" s="10"/>
      <c r="Y1733" s="10"/>
      <c r="Z1733" s="10"/>
      <c r="AA1733" s="10"/>
      <c r="AB1733" s="10"/>
      <c r="AC1733" s="10"/>
      <c r="AD1733" s="10"/>
      <c r="AE1733" s="10"/>
      <c r="AF1733" s="10"/>
      <c r="AG1733" s="10"/>
      <c r="AH1733" s="10"/>
      <c r="AI1733" s="10"/>
    </row>
    <row r="1734" spans="1:35" ht="15" customHeight="1" x14ac:dyDescent="0.25">
      <c r="A1734" s="6">
        <v>2382</v>
      </c>
      <c r="B1734" s="11" t="s">
        <v>75</v>
      </c>
      <c r="C1734" s="11" t="s">
        <v>7045</v>
      </c>
      <c r="D1734" s="11" t="s">
        <v>7755</v>
      </c>
      <c r="E1734" s="12">
        <v>19044</v>
      </c>
      <c r="F1734" s="17">
        <v>44028</v>
      </c>
      <c r="G1734" s="12">
        <v>43864</v>
      </c>
      <c r="H1734" s="11" t="s">
        <v>217</v>
      </c>
      <c r="I1734" s="14" t="s">
        <v>7756</v>
      </c>
      <c r="J1734" s="11" t="s">
        <v>80</v>
      </c>
      <c r="K1734" s="11" t="s">
        <v>82</v>
      </c>
      <c r="L1734" s="14" t="s">
        <v>7757</v>
      </c>
      <c r="M1734" s="11" t="s">
        <v>589</v>
      </c>
      <c r="N1734" s="15">
        <v>0.95</v>
      </c>
      <c r="O1734" s="15" t="str">
        <f>VLOOKUP(A1734,Result!A:D,2,FALSE)</f>
        <v>No</v>
      </c>
      <c r="P1734" s="15">
        <f>VLOOKUP(A1734,Result!A:D,4,FALSE)</f>
        <v>0.47399999999999998</v>
      </c>
      <c r="Q1734" s="16">
        <f>VLOOKUP(A1734,Result!A:D,3,FALSE)</f>
        <v>0.30499999999999999</v>
      </c>
      <c r="R1734" s="16">
        <f>VLOOKUP(A1734,Result!A:E,5,FALSE)</f>
        <v>0</v>
      </c>
      <c r="S1734" s="28">
        <f>P1734+Q1734+R1734</f>
        <v>0.77899999999999991</v>
      </c>
      <c r="T1734" s="32">
        <f t="shared" si="111"/>
        <v>198.24999999999997</v>
      </c>
      <c r="U1734" s="32">
        <f t="shared" si="112"/>
        <v>506.34999999999991</v>
      </c>
      <c r="V1734" s="33">
        <f t="shared" si="113"/>
        <v>292.5</v>
      </c>
      <c r="W1734" s="34">
        <f t="shared" si="110"/>
        <v>798.84999999999991</v>
      </c>
      <c r="X1734" s="10"/>
      <c r="Y1734" s="10"/>
      <c r="Z1734" s="10"/>
      <c r="AA1734" s="10"/>
      <c r="AB1734" s="10"/>
      <c r="AC1734" s="10"/>
      <c r="AD1734" s="10"/>
      <c r="AE1734" s="10"/>
      <c r="AF1734" s="10"/>
      <c r="AG1734" s="10"/>
      <c r="AH1734" s="10"/>
      <c r="AI1734" s="10"/>
    </row>
    <row r="1735" spans="1:35" ht="15" customHeight="1" x14ac:dyDescent="0.25">
      <c r="A1735" s="6">
        <v>2383</v>
      </c>
      <c r="B1735" s="11" t="s">
        <v>75</v>
      </c>
      <c r="C1735" s="11" t="s">
        <v>7045</v>
      </c>
      <c r="D1735" s="11" t="s">
        <v>7758</v>
      </c>
      <c r="E1735" s="12">
        <v>19864</v>
      </c>
      <c r="F1735" s="17">
        <v>44028</v>
      </c>
      <c r="G1735" s="12">
        <v>43915</v>
      </c>
      <c r="H1735" s="11" t="s">
        <v>466</v>
      </c>
      <c r="I1735" s="14" t="s">
        <v>97</v>
      </c>
      <c r="J1735" s="11" t="s">
        <v>97</v>
      </c>
      <c r="K1735" s="11" t="s">
        <v>82</v>
      </c>
      <c r="L1735" s="14" t="s">
        <v>82</v>
      </c>
      <c r="M1735" s="11" t="s">
        <v>7096</v>
      </c>
      <c r="N1735" s="15">
        <v>0.86</v>
      </c>
      <c r="O1735" s="15" t="str">
        <f>VLOOKUP(A1735,Result!A:D,2,FALSE)</f>
        <v>No</v>
      </c>
      <c r="P1735" s="15">
        <f>VLOOKUP(A1735,Result!A:D,4,FALSE)</f>
        <v>0</v>
      </c>
      <c r="Q1735" s="16">
        <f>VLOOKUP(A1735,Result!A:D,3,FALSE)</f>
        <v>0</v>
      </c>
      <c r="R1735" s="16">
        <f>VLOOKUP(A1735,Result!A:E,5,FALSE)</f>
        <v>0</v>
      </c>
      <c r="S1735" s="28">
        <f>P1735+Q1735+R1735</f>
        <v>0</v>
      </c>
      <c r="T1735" s="32">
        <f t="shared" si="111"/>
        <v>0</v>
      </c>
      <c r="U1735" s="32">
        <f t="shared" si="112"/>
        <v>0</v>
      </c>
      <c r="V1735" s="33">
        <f t="shared" si="113"/>
        <v>292.5</v>
      </c>
      <c r="W1735" s="34">
        <f t="shared" si="110"/>
        <v>292.5</v>
      </c>
      <c r="X1735" s="10"/>
      <c r="Y1735" s="10"/>
      <c r="Z1735" s="10"/>
      <c r="AA1735" s="10"/>
      <c r="AB1735" s="10"/>
      <c r="AC1735" s="10"/>
      <c r="AD1735" s="10"/>
      <c r="AE1735" s="10"/>
      <c r="AF1735" s="10"/>
      <c r="AG1735" s="10"/>
      <c r="AH1735" s="10"/>
      <c r="AI1735" s="10"/>
    </row>
    <row r="1736" spans="1:35" ht="15" customHeight="1" x14ac:dyDescent="0.25">
      <c r="A1736" s="6">
        <v>2386</v>
      </c>
      <c r="B1736" s="11" t="s">
        <v>75</v>
      </c>
      <c r="C1736" s="11" t="s">
        <v>7045</v>
      </c>
      <c r="D1736" s="11" t="s">
        <v>7765</v>
      </c>
      <c r="E1736" s="12">
        <v>12153</v>
      </c>
      <c r="F1736" s="17">
        <v>44032</v>
      </c>
      <c r="G1736" s="12">
        <v>43863</v>
      </c>
      <c r="H1736" s="11" t="s">
        <v>217</v>
      </c>
      <c r="I1736" s="14" t="s">
        <v>7766</v>
      </c>
      <c r="J1736" s="11" t="s">
        <v>80</v>
      </c>
      <c r="K1736" s="11" t="s">
        <v>7767</v>
      </c>
      <c r="L1736" s="14" t="s">
        <v>7768</v>
      </c>
      <c r="M1736" s="11" t="s">
        <v>7769</v>
      </c>
      <c r="N1736" s="15">
        <v>2.88</v>
      </c>
      <c r="O1736" s="15" t="str">
        <f>VLOOKUP(A1736,Result!A:D,2,FALSE)</f>
        <v>No</v>
      </c>
      <c r="P1736" s="15">
        <f>VLOOKUP(A1736,Result!A:D,4,FALSE)</f>
        <v>2.286</v>
      </c>
      <c r="Q1736" s="16">
        <f>VLOOKUP(A1736,Result!A:D,3,FALSE)</f>
        <v>0.35299999999999998</v>
      </c>
      <c r="R1736" s="16">
        <f>VLOOKUP(A1736,Result!A:E,5,FALSE)</f>
        <v>0</v>
      </c>
      <c r="S1736" s="28">
        <f>P1736+Q1736+R1736</f>
        <v>2.6390000000000002</v>
      </c>
      <c r="T1736" s="32">
        <f t="shared" si="111"/>
        <v>229.45</v>
      </c>
      <c r="U1736" s="32">
        <f t="shared" si="112"/>
        <v>1715.3500000000001</v>
      </c>
      <c r="V1736" s="33">
        <f t="shared" si="113"/>
        <v>292.5</v>
      </c>
      <c r="W1736" s="34">
        <f t="shared" si="110"/>
        <v>2007.8500000000001</v>
      </c>
      <c r="X1736" s="10"/>
      <c r="Y1736" s="10"/>
      <c r="Z1736" s="10"/>
      <c r="AA1736" s="10"/>
      <c r="AB1736" s="10"/>
      <c r="AC1736" s="10"/>
      <c r="AD1736" s="10"/>
      <c r="AE1736" s="10"/>
      <c r="AF1736" s="10"/>
      <c r="AG1736" s="10"/>
      <c r="AH1736" s="10"/>
      <c r="AI1736" s="10"/>
    </row>
    <row r="1737" spans="1:35" ht="15" customHeight="1" x14ac:dyDescent="0.25">
      <c r="A1737" s="6">
        <v>2387</v>
      </c>
      <c r="B1737" s="11" t="s">
        <v>75</v>
      </c>
      <c r="C1737" s="11" t="s">
        <v>7045</v>
      </c>
      <c r="D1737" s="11" t="s">
        <v>7770</v>
      </c>
      <c r="E1737" s="12">
        <v>11992</v>
      </c>
      <c r="F1737" s="17">
        <v>44032</v>
      </c>
      <c r="G1737" s="12">
        <v>43852</v>
      </c>
      <c r="H1737" s="11" t="s">
        <v>217</v>
      </c>
      <c r="I1737" s="14" t="s">
        <v>7771</v>
      </c>
      <c r="J1737" s="11" t="s">
        <v>80</v>
      </c>
      <c r="K1737" s="11" t="s">
        <v>82</v>
      </c>
      <c r="L1737" s="14" t="s">
        <v>82</v>
      </c>
      <c r="M1737" s="11" t="s">
        <v>82</v>
      </c>
      <c r="N1737" s="15">
        <v>4.12</v>
      </c>
      <c r="O1737" s="15" t="str">
        <f>VLOOKUP(A1737,Result!A:D,2,FALSE)</f>
        <v>No</v>
      </c>
      <c r="P1737" s="15">
        <f>VLOOKUP(A1737,Result!A:D,4,FALSE)</f>
        <v>4.1289999999999996</v>
      </c>
      <c r="Q1737" s="16">
        <f>VLOOKUP(A1737,Result!A:D,3,FALSE)</f>
        <v>0</v>
      </c>
      <c r="R1737" s="16">
        <f>VLOOKUP(A1737,Result!A:E,5,FALSE)</f>
        <v>0</v>
      </c>
      <c r="S1737" s="28">
        <f>P1737+Q1737+R1737</f>
        <v>4.1289999999999996</v>
      </c>
      <c r="T1737" s="32">
        <f t="shared" si="111"/>
        <v>0</v>
      </c>
      <c r="U1737" s="32">
        <f t="shared" si="112"/>
        <v>2683.85</v>
      </c>
      <c r="V1737" s="33">
        <f t="shared" si="113"/>
        <v>292.5</v>
      </c>
      <c r="W1737" s="34">
        <f t="shared" si="110"/>
        <v>2976.35</v>
      </c>
      <c r="X1737" s="10"/>
      <c r="Y1737" s="10"/>
      <c r="Z1737" s="10"/>
      <c r="AA1737" s="10"/>
      <c r="AB1737" s="10"/>
      <c r="AC1737" s="10"/>
      <c r="AD1737" s="10"/>
      <c r="AE1737" s="10"/>
      <c r="AF1737" s="10"/>
      <c r="AG1737" s="10"/>
      <c r="AH1737" s="10"/>
      <c r="AI1737" s="10"/>
    </row>
    <row r="1738" spans="1:35" ht="15" customHeight="1" x14ac:dyDescent="0.25">
      <c r="A1738" s="6">
        <v>2391</v>
      </c>
      <c r="B1738" s="11" t="s">
        <v>75</v>
      </c>
      <c r="C1738" s="11" t="s">
        <v>7045</v>
      </c>
      <c r="D1738" s="11" t="s">
        <v>7778</v>
      </c>
      <c r="E1738" s="12">
        <v>13778</v>
      </c>
      <c r="F1738" s="17">
        <v>44033</v>
      </c>
      <c r="G1738" s="12">
        <v>43629</v>
      </c>
      <c r="H1738" s="11" t="s">
        <v>78</v>
      </c>
      <c r="I1738" s="14" t="s">
        <v>7779</v>
      </c>
      <c r="J1738" s="11"/>
      <c r="K1738" s="11"/>
      <c r="L1738" s="14"/>
      <c r="M1738" s="11" t="s">
        <v>7780</v>
      </c>
      <c r="N1738" s="15" t="s">
        <v>85</v>
      </c>
      <c r="O1738" s="15" t="str">
        <f>VLOOKUP(A1738,Result!A:D,2,FALSE)</f>
        <v>No</v>
      </c>
      <c r="P1738" s="15">
        <f>VLOOKUP(A1738,Result!A:D,4,FALSE)</f>
        <v>0</v>
      </c>
      <c r="Q1738" s="16">
        <f>VLOOKUP(A1738,Result!A:D,3,FALSE)</f>
        <v>0</v>
      </c>
      <c r="R1738" s="16">
        <f>VLOOKUP(A1738,Result!A:E,5,FALSE)</f>
        <v>0</v>
      </c>
      <c r="S1738" s="28">
        <f>P1738+Q1738+R1738</f>
        <v>0</v>
      </c>
      <c r="T1738" s="32">
        <f t="shared" si="111"/>
        <v>0</v>
      </c>
      <c r="U1738" s="32">
        <f t="shared" si="112"/>
        <v>0</v>
      </c>
      <c r="V1738" s="33">
        <f t="shared" si="113"/>
        <v>292.5</v>
      </c>
      <c r="W1738" s="34">
        <f t="shared" si="110"/>
        <v>292.5</v>
      </c>
      <c r="X1738" s="10"/>
      <c r="Y1738" s="10"/>
      <c r="Z1738" s="10"/>
      <c r="AA1738" s="10"/>
      <c r="AB1738" s="10"/>
      <c r="AC1738" s="10"/>
      <c r="AD1738" s="10"/>
      <c r="AE1738" s="10"/>
      <c r="AF1738" s="10"/>
      <c r="AG1738" s="10"/>
      <c r="AH1738" s="10"/>
      <c r="AI1738" s="10"/>
    </row>
    <row r="1739" spans="1:35" ht="15" customHeight="1" x14ac:dyDescent="0.25">
      <c r="A1739" s="6">
        <v>2392</v>
      </c>
      <c r="B1739" s="11" t="s">
        <v>75</v>
      </c>
      <c r="C1739" s="11" t="s">
        <v>7045</v>
      </c>
      <c r="D1739" s="11" t="s">
        <v>7781</v>
      </c>
      <c r="E1739" s="12">
        <v>12159</v>
      </c>
      <c r="F1739" s="17">
        <v>44033</v>
      </c>
      <c r="G1739" s="12">
        <v>43629</v>
      </c>
      <c r="H1739" s="11" t="s">
        <v>78</v>
      </c>
      <c r="I1739" s="14" t="s">
        <v>7782</v>
      </c>
      <c r="J1739" s="11"/>
      <c r="K1739" s="11"/>
      <c r="L1739" s="14"/>
      <c r="M1739" s="11" t="s">
        <v>7783</v>
      </c>
      <c r="N1739" s="15" t="s">
        <v>85</v>
      </c>
      <c r="O1739" s="15" t="str">
        <f>VLOOKUP(A1739,Result!A:D,2,FALSE)</f>
        <v>No</v>
      </c>
      <c r="P1739" s="15">
        <f>VLOOKUP(A1739,Result!A:D,4,FALSE)</f>
        <v>0.754</v>
      </c>
      <c r="Q1739" s="16">
        <f>VLOOKUP(A1739,Result!A:D,3,FALSE)</f>
        <v>0</v>
      </c>
      <c r="R1739" s="16">
        <f>VLOOKUP(A1739,Result!A:E,5,FALSE)</f>
        <v>0</v>
      </c>
      <c r="S1739" s="28">
        <f>P1739+Q1739+R1739</f>
        <v>0.754</v>
      </c>
      <c r="T1739" s="32">
        <f t="shared" si="111"/>
        <v>0</v>
      </c>
      <c r="U1739" s="32">
        <f t="shared" si="112"/>
        <v>490.09999999999997</v>
      </c>
      <c r="V1739" s="33">
        <f t="shared" si="113"/>
        <v>292.5</v>
      </c>
      <c r="W1739" s="34">
        <f t="shared" si="110"/>
        <v>782.59999999999991</v>
      </c>
      <c r="X1739" s="10"/>
      <c r="Y1739" s="10"/>
      <c r="Z1739" s="10"/>
      <c r="AA1739" s="10"/>
      <c r="AB1739" s="10"/>
      <c r="AC1739" s="10"/>
      <c r="AD1739" s="10"/>
      <c r="AE1739" s="10"/>
      <c r="AF1739" s="10"/>
      <c r="AG1739" s="10"/>
      <c r="AH1739" s="10"/>
      <c r="AI1739" s="10"/>
    </row>
    <row r="1740" spans="1:35" ht="15" customHeight="1" x14ac:dyDescent="0.25">
      <c r="A1740" s="6">
        <v>2393</v>
      </c>
      <c r="B1740" s="11" t="s">
        <v>75</v>
      </c>
      <c r="C1740" s="11" t="s">
        <v>7045</v>
      </c>
      <c r="D1740" s="11" t="s">
        <v>7784</v>
      </c>
      <c r="E1740" s="12">
        <v>22551</v>
      </c>
      <c r="F1740" s="17">
        <v>44033</v>
      </c>
      <c r="G1740" s="12">
        <v>43847</v>
      </c>
      <c r="H1740" s="11" t="s">
        <v>217</v>
      </c>
      <c r="I1740" s="14" t="s">
        <v>7785</v>
      </c>
      <c r="J1740" s="11" t="s">
        <v>80</v>
      </c>
      <c r="K1740" s="11" t="s">
        <v>7786</v>
      </c>
      <c r="L1740" s="14" t="s">
        <v>82</v>
      </c>
      <c r="M1740" s="11" t="s">
        <v>7787</v>
      </c>
      <c r="N1740" s="15">
        <v>0.49</v>
      </c>
      <c r="O1740" s="15" t="str">
        <f>VLOOKUP(A1740,Result!A:D,2,FALSE)</f>
        <v>No</v>
      </c>
      <c r="P1740" s="15">
        <f>VLOOKUP(A1740,Result!A:D,4,FALSE)</f>
        <v>0</v>
      </c>
      <c r="Q1740" s="16">
        <f>VLOOKUP(A1740,Result!A:D,3,FALSE)</f>
        <v>0</v>
      </c>
      <c r="R1740" s="16">
        <f>VLOOKUP(A1740,Result!A:E,5,FALSE)</f>
        <v>0</v>
      </c>
      <c r="S1740" s="28">
        <f>P1740+Q1740+R1740</f>
        <v>0</v>
      </c>
      <c r="T1740" s="32">
        <f t="shared" si="111"/>
        <v>0</v>
      </c>
      <c r="U1740" s="32">
        <f t="shared" si="112"/>
        <v>0</v>
      </c>
      <c r="V1740" s="33">
        <f t="shared" si="113"/>
        <v>292.5</v>
      </c>
      <c r="W1740" s="34">
        <f t="shared" si="110"/>
        <v>292.5</v>
      </c>
      <c r="X1740" s="10"/>
      <c r="Y1740" s="10"/>
      <c r="Z1740" s="10"/>
      <c r="AA1740" s="10"/>
      <c r="AB1740" s="10"/>
      <c r="AC1740" s="10"/>
      <c r="AD1740" s="10"/>
      <c r="AE1740" s="10"/>
      <c r="AF1740" s="10"/>
      <c r="AG1740" s="10"/>
      <c r="AH1740" s="10"/>
      <c r="AI1740" s="10"/>
    </row>
    <row r="1741" spans="1:35" ht="15" customHeight="1" x14ac:dyDescent="0.25">
      <c r="A1741" s="6">
        <v>2394</v>
      </c>
      <c r="B1741" s="11" t="s">
        <v>75</v>
      </c>
      <c r="C1741" s="11" t="s">
        <v>7045</v>
      </c>
      <c r="D1741" s="11" t="s">
        <v>7788</v>
      </c>
      <c r="E1741" s="12">
        <v>13064</v>
      </c>
      <c r="F1741" s="17">
        <v>44033</v>
      </c>
      <c r="G1741" s="12">
        <v>43915</v>
      </c>
      <c r="H1741" s="11" t="s">
        <v>466</v>
      </c>
      <c r="I1741" s="14" t="s">
        <v>97</v>
      </c>
      <c r="J1741" s="11" t="s">
        <v>97</v>
      </c>
      <c r="K1741" s="11" t="s">
        <v>82</v>
      </c>
      <c r="L1741" s="14" t="s">
        <v>82</v>
      </c>
      <c r="M1741" s="11" t="s">
        <v>7637</v>
      </c>
      <c r="N1741" s="15">
        <v>0.64</v>
      </c>
      <c r="O1741" s="15" t="str">
        <f>VLOOKUP(A1741,Result!A:D,2,FALSE)</f>
        <v>No</v>
      </c>
      <c r="P1741" s="15">
        <f>VLOOKUP(A1741,Result!A:D,4,FALSE)</f>
        <v>0</v>
      </c>
      <c r="Q1741" s="16">
        <f>VLOOKUP(A1741,Result!A:D,3,FALSE)</f>
        <v>0</v>
      </c>
      <c r="R1741" s="16">
        <f>VLOOKUP(A1741,Result!A:E,5,FALSE)</f>
        <v>0</v>
      </c>
      <c r="S1741" s="28">
        <f>P1741+Q1741+R1741</f>
        <v>0</v>
      </c>
      <c r="T1741" s="32">
        <f t="shared" si="111"/>
        <v>0</v>
      </c>
      <c r="U1741" s="32">
        <f t="shared" si="112"/>
        <v>0</v>
      </c>
      <c r="V1741" s="33">
        <f t="shared" si="113"/>
        <v>292.5</v>
      </c>
      <c r="W1741" s="34">
        <f t="shared" si="110"/>
        <v>292.5</v>
      </c>
      <c r="X1741" s="10"/>
      <c r="Y1741" s="10"/>
      <c r="Z1741" s="10"/>
      <c r="AA1741" s="10"/>
      <c r="AB1741" s="10"/>
      <c r="AC1741" s="10"/>
      <c r="AD1741" s="10"/>
      <c r="AE1741" s="10"/>
      <c r="AF1741" s="10"/>
      <c r="AG1741" s="10"/>
      <c r="AH1741" s="10"/>
      <c r="AI1741" s="10"/>
    </row>
    <row r="1742" spans="1:35" ht="15" customHeight="1" x14ac:dyDescent="0.25">
      <c r="A1742" s="6">
        <v>2396</v>
      </c>
      <c r="B1742" s="11" t="s">
        <v>75</v>
      </c>
      <c r="C1742" s="11" t="s">
        <v>7045</v>
      </c>
      <c r="D1742" s="11" t="s">
        <v>7790</v>
      </c>
      <c r="E1742" s="12">
        <v>19973</v>
      </c>
      <c r="F1742" s="13">
        <v>44033</v>
      </c>
      <c r="G1742" s="12">
        <v>43915</v>
      </c>
      <c r="H1742" s="11" t="s">
        <v>466</v>
      </c>
      <c r="I1742" s="14" t="s">
        <v>4175</v>
      </c>
      <c r="J1742" s="11" t="s">
        <v>80</v>
      </c>
      <c r="K1742" s="11" t="s">
        <v>82</v>
      </c>
      <c r="L1742" s="14" t="s">
        <v>82</v>
      </c>
      <c r="M1742" s="11" t="s">
        <v>7209</v>
      </c>
      <c r="N1742" s="15">
        <v>0.46</v>
      </c>
      <c r="O1742" s="15" t="str">
        <f>VLOOKUP(A1742,Result!A:D,2,FALSE)</f>
        <v>No</v>
      </c>
      <c r="P1742" s="15">
        <f>VLOOKUP(A1742,Result!A:D,4,FALSE)</f>
        <v>0.35299999999999998</v>
      </c>
      <c r="Q1742" s="16">
        <f>VLOOKUP(A1742,Result!A:D,3,FALSE)</f>
        <v>0</v>
      </c>
      <c r="R1742" s="16">
        <f>VLOOKUP(A1742,Result!A:E,5,FALSE)</f>
        <v>0</v>
      </c>
      <c r="S1742" s="28">
        <f>P1742+Q1742+R1742</f>
        <v>0.35299999999999998</v>
      </c>
      <c r="T1742" s="32">
        <f t="shared" si="111"/>
        <v>0</v>
      </c>
      <c r="U1742" s="32">
        <f t="shared" si="112"/>
        <v>229.45</v>
      </c>
      <c r="V1742" s="33">
        <f t="shared" si="113"/>
        <v>292.5</v>
      </c>
      <c r="W1742" s="34">
        <f t="shared" si="110"/>
        <v>521.95000000000005</v>
      </c>
      <c r="X1742" s="10"/>
      <c r="Y1742" s="10"/>
      <c r="Z1742" s="10"/>
      <c r="AA1742" s="10"/>
      <c r="AB1742" s="10"/>
      <c r="AC1742" s="10"/>
      <c r="AD1742" s="10"/>
      <c r="AE1742" s="10"/>
      <c r="AF1742" s="10"/>
      <c r="AG1742" s="10"/>
      <c r="AH1742" s="10"/>
      <c r="AI1742" s="10"/>
    </row>
    <row r="1743" spans="1:35" ht="15" customHeight="1" x14ac:dyDescent="0.25">
      <c r="A1743" s="6">
        <v>2399</v>
      </c>
      <c r="B1743" s="11" t="s">
        <v>75</v>
      </c>
      <c r="C1743" s="11" t="s">
        <v>7045</v>
      </c>
      <c r="D1743" s="11" t="s">
        <v>7796</v>
      </c>
      <c r="E1743" s="12">
        <v>17785</v>
      </c>
      <c r="F1743" s="17">
        <v>44034</v>
      </c>
      <c r="G1743" s="12">
        <v>43846</v>
      </c>
      <c r="H1743" s="11" t="s">
        <v>217</v>
      </c>
      <c r="I1743" s="14" t="s">
        <v>7797</v>
      </c>
      <c r="J1743" s="11" t="s">
        <v>80</v>
      </c>
      <c r="K1743" s="11" t="s">
        <v>82</v>
      </c>
      <c r="L1743" s="14" t="s">
        <v>82</v>
      </c>
      <c r="M1743" s="11"/>
      <c r="N1743" s="15">
        <v>0.86</v>
      </c>
      <c r="O1743" s="15" t="str">
        <f>VLOOKUP(A1743,Result!A:D,2,FALSE)</f>
        <v>No</v>
      </c>
      <c r="P1743" s="15">
        <f>VLOOKUP(A1743,Result!A:D,4,FALSE)</f>
        <v>0.61499999999999999</v>
      </c>
      <c r="Q1743" s="16">
        <f>VLOOKUP(A1743,Result!A:D,3,FALSE)</f>
        <v>0</v>
      </c>
      <c r="R1743" s="16">
        <f>VLOOKUP(A1743,Result!A:E,5,FALSE)</f>
        <v>0</v>
      </c>
      <c r="S1743" s="28">
        <f>P1743+Q1743+R1743</f>
        <v>0.61499999999999999</v>
      </c>
      <c r="T1743" s="32">
        <f t="shared" si="111"/>
        <v>0</v>
      </c>
      <c r="U1743" s="32">
        <f t="shared" si="112"/>
        <v>399.75</v>
      </c>
      <c r="V1743" s="33">
        <f t="shared" si="113"/>
        <v>292.5</v>
      </c>
      <c r="W1743" s="34">
        <f t="shared" si="110"/>
        <v>692.25</v>
      </c>
      <c r="X1743" s="10"/>
      <c r="Y1743" s="10"/>
      <c r="Z1743" s="10"/>
      <c r="AA1743" s="10"/>
      <c r="AB1743" s="10"/>
      <c r="AC1743" s="10"/>
      <c r="AD1743" s="10"/>
      <c r="AE1743" s="10"/>
      <c r="AF1743" s="10"/>
      <c r="AG1743" s="10"/>
      <c r="AH1743" s="10"/>
      <c r="AI1743" s="10"/>
    </row>
    <row r="1744" spans="1:35" ht="15" customHeight="1" x14ac:dyDescent="0.25">
      <c r="A1744" s="6">
        <v>2410</v>
      </c>
      <c r="B1744" s="11" t="s">
        <v>75</v>
      </c>
      <c r="C1744" s="11" t="s">
        <v>7045</v>
      </c>
      <c r="D1744" s="11" t="s">
        <v>7830</v>
      </c>
      <c r="E1744" s="12">
        <v>17399</v>
      </c>
      <c r="F1744" s="13">
        <v>44042</v>
      </c>
      <c r="G1744" s="12">
        <v>43850</v>
      </c>
      <c r="H1744" s="11" t="s">
        <v>217</v>
      </c>
      <c r="I1744" s="14" t="s">
        <v>7831</v>
      </c>
      <c r="J1744" s="11" t="s">
        <v>80</v>
      </c>
      <c r="K1744" s="11" t="s">
        <v>82</v>
      </c>
      <c r="L1744" s="14" t="s">
        <v>82</v>
      </c>
      <c r="M1744" s="11" t="s">
        <v>7832</v>
      </c>
      <c r="N1744" s="15">
        <v>1.5</v>
      </c>
      <c r="O1744" s="15" t="str">
        <f>VLOOKUP(A1744,Result!A:D,2,FALSE)</f>
        <v>No</v>
      </c>
      <c r="P1744" s="15">
        <f>VLOOKUP(A1744,Result!A:D,4,FALSE)</f>
        <v>0.79499999999999993</v>
      </c>
      <c r="Q1744" s="16">
        <f>VLOOKUP(A1744,Result!A:D,3,FALSE)</f>
        <v>0</v>
      </c>
      <c r="R1744" s="16">
        <f>VLOOKUP(A1744,Result!A:E,5,FALSE)</f>
        <v>0</v>
      </c>
      <c r="S1744" s="28">
        <f>P1744+Q1744+R1744</f>
        <v>0.79499999999999993</v>
      </c>
      <c r="T1744" s="32">
        <f t="shared" si="111"/>
        <v>0</v>
      </c>
      <c r="U1744" s="32">
        <f t="shared" si="112"/>
        <v>516.74999999999989</v>
      </c>
      <c r="V1744" s="33">
        <f t="shared" si="113"/>
        <v>292.5</v>
      </c>
      <c r="W1744" s="34">
        <f t="shared" ref="W1744:W1807" si="114">SUM(U1744+V1744)</f>
        <v>809.24999999999989</v>
      </c>
      <c r="X1744" s="10"/>
      <c r="Y1744" s="10"/>
      <c r="Z1744" s="10"/>
      <c r="AA1744" s="10"/>
      <c r="AB1744" s="10"/>
      <c r="AC1744" s="10"/>
      <c r="AD1744" s="10"/>
      <c r="AE1744" s="10"/>
      <c r="AF1744" s="10"/>
      <c r="AG1744" s="10"/>
      <c r="AH1744" s="10"/>
      <c r="AI1744" s="10"/>
    </row>
    <row r="1745" spans="1:35" ht="15" customHeight="1" x14ac:dyDescent="0.25">
      <c r="A1745" s="6">
        <v>2427</v>
      </c>
      <c r="B1745" s="11" t="s">
        <v>75</v>
      </c>
      <c r="C1745" s="11" t="s">
        <v>7045</v>
      </c>
      <c r="D1745" s="11" t="s">
        <v>7871</v>
      </c>
      <c r="E1745" s="12">
        <v>19587</v>
      </c>
      <c r="F1745" s="17">
        <v>44056</v>
      </c>
      <c r="G1745" s="12">
        <v>43864</v>
      </c>
      <c r="H1745" s="11" t="s">
        <v>217</v>
      </c>
      <c r="I1745" s="14" t="s">
        <v>7872</v>
      </c>
      <c r="J1745" s="11" t="s">
        <v>7873</v>
      </c>
      <c r="K1745" s="11" t="s">
        <v>7874</v>
      </c>
      <c r="L1745" s="14" t="s">
        <v>82</v>
      </c>
      <c r="M1745" s="11" t="s">
        <v>7875</v>
      </c>
      <c r="N1745" s="15">
        <v>0.47</v>
      </c>
      <c r="O1745" s="15" t="str">
        <f>VLOOKUP(A1745,Result!A:D,2,FALSE)</f>
        <v>No</v>
      </c>
      <c r="P1745" s="15">
        <f>VLOOKUP(A1745,Result!A:D,4,FALSE)</f>
        <v>2.0350000000000001</v>
      </c>
      <c r="Q1745" s="16">
        <f>VLOOKUP(A1745,Result!A:D,3,FALSE)</f>
        <v>0</v>
      </c>
      <c r="R1745" s="16">
        <f>VLOOKUP(A1745,Result!A:E,5,FALSE)</f>
        <v>0</v>
      </c>
      <c r="S1745" s="28">
        <f>P1745+Q1745+R1745</f>
        <v>2.0350000000000001</v>
      </c>
      <c r="T1745" s="32">
        <f t="shared" si="111"/>
        <v>0</v>
      </c>
      <c r="U1745" s="32">
        <f t="shared" si="112"/>
        <v>1322.75</v>
      </c>
      <c r="V1745" s="33">
        <f t="shared" si="113"/>
        <v>292.5</v>
      </c>
      <c r="W1745" s="34">
        <f t="shared" si="114"/>
        <v>1615.25</v>
      </c>
      <c r="X1745" s="10"/>
      <c r="Y1745" s="10"/>
      <c r="Z1745" s="10"/>
      <c r="AA1745" s="10"/>
      <c r="AB1745" s="10"/>
      <c r="AC1745" s="10"/>
      <c r="AD1745" s="10"/>
      <c r="AE1745" s="10"/>
      <c r="AF1745" s="10"/>
      <c r="AG1745" s="10"/>
      <c r="AH1745" s="10"/>
      <c r="AI1745" s="10"/>
    </row>
    <row r="1746" spans="1:35" ht="15" customHeight="1" x14ac:dyDescent="0.25">
      <c r="A1746" s="6">
        <v>2431</v>
      </c>
      <c r="B1746" s="11" t="s">
        <v>75</v>
      </c>
      <c r="C1746" s="11" t="s">
        <v>7045</v>
      </c>
      <c r="D1746" s="11" t="s">
        <v>7884</v>
      </c>
      <c r="E1746" s="12">
        <v>15701</v>
      </c>
      <c r="F1746" s="17">
        <v>44061</v>
      </c>
      <c r="G1746" s="12">
        <v>43934</v>
      </c>
      <c r="H1746" s="11" t="s">
        <v>160</v>
      </c>
      <c r="I1746" s="14" t="s">
        <v>97</v>
      </c>
      <c r="J1746" s="11" t="s">
        <v>97</v>
      </c>
      <c r="K1746" s="11" t="s">
        <v>82</v>
      </c>
      <c r="L1746" s="14" t="s">
        <v>82</v>
      </c>
      <c r="M1746" s="11" t="s">
        <v>7885</v>
      </c>
      <c r="N1746" s="15" t="s">
        <v>85</v>
      </c>
      <c r="O1746" s="15" t="str">
        <f>VLOOKUP(A1746,Result!A:D,2,FALSE)</f>
        <v>No</v>
      </c>
      <c r="P1746" s="15">
        <f>VLOOKUP(A1746,Result!A:D,4,FALSE)</f>
        <v>0</v>
      </c>
      <c r="Q1746" s="16">
        <f>VLOOKUP(A1746,Result!A:D,3,FALSE)</f>
        <v>0</v>
      </c>
      <c r="R1746" s="16">
        <f>VLOOKUP(A1746,Result!A:E,5,FALSE)</f>
        <v>0</v>
      </c>
      <c r="S1746" s="28">
        <f>P1746+Q1746+R1746</f>
        <v>0</v>
      </c>
      <c r="T1746" s="32">
        <f t="shared" si="111"/>
        <v>0</v>
      </c>
      <c r="U1746" s="32">
        <f t="shared" si="112"/>
        <v>0</v>
      </c>
      <c r="V1746" s="33">
        <f t="shared" si="113"/>
        <v>292.5</v>
      </c>
      <c r="W1746" s="34">
        <f t="shared" si="114"/>
        <v>292.5</v>
      </c>
      <c r="X1746" s="10"/>
      <c r="Y1746" s="10"/>
      <c r="Z1746" s="10"/>
      <c r="AA1746" s="10"/>
      <c r="AB1746" s="10"/>
      <c r="AC1746" s="10"/>
      <c r="AD1746" s="10"/>
      <c r="AE1746" s="10"/>
      <c r="AF1746" s="10"/>
      <c r="AG1746" s="10"/>
      <c r="AH1746" s="10"/>
      <c r="AI1746" s="10"/>
    </row>
    <row r="1747" spans="1:35" ht="15" customHeight="1" x14ac:dyDescent="0.25">
      <c r="A1747" s="6">
        <v>2432</v>
      </c>
      <c r="B1747" s="11" t="s">
        <v>75</v>
      </c>
      <c r="C1747" s="11" t="s">
        <v>7045</v>
      </c>
      <c r="D1747" s="11" t="s">
        <v>7886</v>
      </c>
      <c r="E1747" s="12">
        <v>19473</v>
      </c>
      <c r="F1747" s="17">
        <v>44062</v>
      </c>
      <c r="G1747" s="12">
        <v>43863</v>
      </c>
      <c r="H1747" s="11" t="s">
        <v>217</v>
      </c>
      <c r="I1747" s="14" t="s">
        <v>7887</v>
      </c>
      <c r="J1747" s="11" t="s">
        <v>7888</v>
      </c>
      <c r="K1747" s="11" t="s">
        <v>82</v>
      </c>
      <c r="L1747" s="14" t="s">
        <v>82</v>
      </c>
      <c r="M1747" s="11" t="s">
        <v>7889</v>
      </c>
      <c r="N1747" s="15">
        <v>0.31</v>
      </c>
      <c r="O1747" s="15" t="str">
        <f>VLOOKUP(A1747,Result!A:D,2,FALSE)</f>
        <v>No</v>
      </c>
      <c r="P1747" s="15">
        <f>VLOOKUP(A1747,Result!A:D,4,FALSE)</f>
        <v>1.026</v>
      </c>
      <c r="Q1747" s="16">
        <f>VLOOKUP(A1747,Result!A:D,3,FALSE)</f>
        <v>0</v>
      </c>
      <c r="R1747" s="16">
        <f>VLOOKUP(A1747,Result!A:E,5,FALSE)</f>
        <v>0</v>
      </c>
      <c r="S1747" s="28">
        <f>P1747+Q1747+R1747</f>
        <v>1.026</v>
      </c>
      <c r="T1747" s="32">
        <f t="shared" si="111"/>
        <v>0</v>
      </c>
      <c r="U1747" s="32">
        <f t="shared" si="112"/>
        <v>666.9</v>
      </c>
      <c r="V1747" s="33">
        <f t="shared" si="113"/>
        <v>292.5</v>
      </c>
      <c r="W1747" s="34">
        <f t="shared" si="114"/>
        <v>959.4</v>
      </c>
      <c r="X1747" s="10"/>
      <c r="Y1747" s="10"/>
      <c r="Z1747" s="10"/>
      <c r="AA1747" s="10"/>
      <c r="AB1747" s="10"/>
      <c r="AC1747" s="10"/>
      <c r="AD1747" s="10"/>
      <c r="AE1747" s="10"/>
      <c r="AF1747" s="10"/>
      <c r="AG1747" s="10"/>
      <c r="AH1747" s="10"/>
      <c r="AI1747" s="10"/>
    </row>
    <row r="1748" spans="1:35" ht="15" customHeight="1" x14ac:dyDescent="0.25">
      <c r="A1748" s="6">
        <v>2433</v>
      </c>
      <c r="B1748" s="11" t="s">
        <v>75</v>
      </c>
      <c r="C1748" s="11" t="s">
        <v>7045</v>
      </c>
      <c r="D1748" s="11" t="s">
        <v>7890</v>
      </c>
      <c r="E1748" s="12">
        <v>19882</v>
      </c>
      <c r="F1748" s="13">
        <v>44062</v>
      </c>
      <c r="G1748" s="12">
        <v>43909</v>
      </c>
      <c r="H1748" s="11" t="s">
        <v>160</v>
      </c>
      <c r="I1748" s="14" t="s">
        <v>7891</v>
      </c>
      <c r="J1748" s="11" t="s">
        <v>80</v>
      </c>
      <c r="K1748" s="11" t="s">
        <v>82</v>
      </c>
      <c r="L1748" s="14" t="s">
        <v>82</v>
      </c>
      <c r="M1748" s="11" t="s">
        <v>82</v>
      </c>
      <c r="N1748" s="15">
        <v>0.88</v>
      </c>
      <c r="O1748" s="15" t="str">
        <f>VLOOKUP(A1748,Result!A:D,2,FALSE)</f>
        <v>No</v>
      </c>
      <c r="P1748" s="15">
        <f>VLOOKUP(A1748,Result!A:D,4,FALSE)</f>
        <v>0.82699999999999996</v>
      </c>
      <c r="Q1748" s="16">
        <f>VLOOKUP(A1748,Result!A:D,3,FALSE)</f>
        <v>0</v>
      </c>
      <c r="R1748" s="16">
        <f>VLOOKUP(A1748,Result!A:E,5,FALSE)</f>
        <v>0</v>
      </c>
      <c r="S1748" s="28">
        <f>P1748+Q1748+R1748</f>
        <v>0.82699999999999996</v>
      </c>
      <c r="T1748" s="32">
        <f t="shared" si="111"/>
        <v>0</v>
      </c>
      <c r="U1748" s="32">
        <f t="shared" si="112"/>
        <v>537.54999999999995</v>
      </c>
      <c r="V1748" s="33">
        <f t="shared" si="113"/>
        <v>292.5</v>
      </c>
      <c r="W1748" s="34">
        <f t="shared" si="114"/>
        <v>830.05</v>
      </c>
      <c r="X1748" s="10"/>
      <c r="Y1748" s="10"/>
      <c r="Z1748" s="10"/>
      <c r="AA1748" s="10"/>
      <c r="AB1748" s="10"/>
      <c r="AC1748" s="10"/>
      <c r="AD1748" s="10"/>
      <c r="AE1748" s="10"/>
      <c r="AF1748" s="10"/>
      <c r="AG1748" s="10"/>
      <c r="AH1748" s="10"/>
      <c r="AI1748" s="10"/>
    </row>
    <row r="1749" spans="1:35" ht="15" customHeight="1" x14ac:dyDescent="0.25">
      <c r="A1749" s="6">
        <v>2436</v>
      </c>
      <c r="B1749" s="11" t="s">
        <v>75</v>
      </c>
      <c r="C1749" s="11" t="s">
        <v>7045</v>
      </c>
      <c r="D1749" s="11" t="s">
        <v>7894</v>
      </c>
      <c r="E1749" s="12">
        <v>18391</v>
      </c>
      <c r="F1749" s="13">
        <v>44063</v>
      </c>
      <c r="G1749" s="12">
        <v>43919</v>
      </c>
      <c r="H1749" s="11" t="s">
        <v>466</v>
      </c>
      <c r="I1749" s="14" t="s">
        <v>97</v>
      </c>
      <c r="J1749" s="11" t="s">
        <v>97</v>
      </c>
      <c r="K1749" s="11" t="s">
        <v>82</v>
      </c>
      <c r="L1749" s="14" t="s">
        <v>82</v>
      </c>
      <c r="M1749" s="11" t="s">
        <v>7212</v>
      </c>
      <c r="N1749" s="15">
        <v>0.27</v>
      </c>
      <c r="O1749" s="15" t="str">
        <f>VLOOKUP(A1749,Result!A:D,2,FALSE)</f>
        <v>No</v>
      </c>
      <c r="P1749" s="15">
        <f>VLOOKUP(A1749,Result!A:D,4,FALSE)</f>
        <v>0</v>
      </c>
      <c r="Q1749" s="16">
        <f>VLOOKUP(A1749,Result!A:D,3,FALSE)</f>
        <v>0</v>
      </c>
      <c r="R1749" s="16">
        <f>VLOOKUP(A1749,Result!A:E,5,FALSE)</f>
        <v>0</v>
      </c>
      <c r="S1749" s="28">
        <f>P1749+Q1749+R1749</f>
        <v>0</v>
      </c>
      <c r="T1749" s="32">
        <f t="shared" si="111"/>
        <v>0</v>
      </c>
      <c r="U1749" s="32">
        <f t="shared" si="112"/>
        <v>0</v>
      </c>
      <c r="V1749" s="33">
        <f t="shared" si="113"/>
        <v>292.5</v>
      </c>
      <c r="W1749" s="34">
        <f t="shared" si="114"/>
        <v>292.5</v>
      </c>
      <c r="X1749" s="10"/>
      <c r="Y1749" s="10"/>
      <c r="Z1749" s="10"/>
      <c r="AA1749" s="10"/>
      <c r="AB1749" s="10"/>
      <c r="AC1749" s="10"/>
      <c r="AD1749" s="10"/>
      <c r="AE1749" s="10"/>
      <c r="AF1749" s="10"/>
      <c r="AG1749" s="10"/>
      <c r="AH1749" s="10"/>
      <c r="AI1749" s="10"/>
    </row>
    <row r="1750" spans="1:35" ht="15" customHeight="1" x14ac:dyDescent="0.25">
      <c r="A1750" s="6">
        <v>2437</v>
      </c>
      <c r="B1750" s="11" t="s">
        <v>75</v>
      </c>
      <c r="C1750" s="11" t="s">
        <v>7045</v>
      </c>
      <c r="D1750" s="11" t="s">
        <v>7895</v>
      </c>
      <c r="E1750" s="12">
        <v>19159</v>
      </c>
      <c r="F1750" s="13">
        <v>44067</v>
      </c>
      <c r="G1750" s="12">
        <v>43851</v>
      </c>
      <c r="H1750" s="11" t="s">
        <v>217</v>
      </c>
      <c r="I1750" s="14" t="s">
        <v>97</v>
      </c>
      <c r="J1750" s="11" t="s">
        <v>97</v>
      </c>
      <c r="K1750" s="11" t="s">
        <v>82</v>
      </c>
      <c r="L1750" s="14" t="s">
        <v>7896</v>
      </c>
      <c r="M1750" s="11" t="s">
        <v>1805</v>
      </c>
      <c r="N1750" s="15">
        <v>0.72</v>
      </c>
      <c r="O1750" s="15" t="str">
        <f>VLOOKUP(A1750,Result!A:D,2,FALSE)</f>
        <v>No</v>
      </c>
      <c r="P1750" s="15">
        <f>VLOOKUP(A1750,Result!A:D,4,FALSE)</f>
        <v>0</v>
      </c>
      <c r="Q1750" s="16">
        <f>VLOOKUP(A1750,Result!A:D,3,FALSE)</f>
        <v>0.52100000000000002</v>
      </c>
      <c r="R1750" s="16">
        <f>VLOOKUP(A1750,Result!A:E,5,FALSE)</f>
        <v>0</v>
      </c>
      <c r="S1750" s="28">
        <f>P1750+Q1750+R1750</f>
        <v>0.52100000000000002</v>
      </c>
      <c r="T1750" s="32">
        <f t="shared" ref="T1750:T1782" si="115">SUM((Q1750+R1750)*65/0.1)</f>
        <v>338.65</v>
      </c>
      <c r="U1750" s="32">
        <f t="shared" ref="U1750:U1782" si="116">SUM(S1750*65/0.1)</f>
        <v>338.65</v>
      </c>
      <c r="V1750" s="33">
        <f t="shared" ref="V1750:V1782" si="117">SUM(0.45*65/0.1)</f>
        <v>292.5</v>
      </c>
      <c r="W1750" s="34">
        <f t="shared" si="114"/>
        <v>631.15</v>
      </c>
      <c r="X1750" s="10"/>
      <c r="Y1750" s="10"/>
      <c r="Z1750" s="10"/>
      <c r="AA1750" s="10"/>
      <c r="AB1750" s="10"/>
      <c r="AC1750" s="10"/>
      <c r="AD1750" s="10"/>
      <c r="AE1750" s="10"/>
      <c r="AF1750" s="10"/>
      <c r="AG1750" s="10"/>
      <c r="AH1750" s="10"/>
      <c r="AI1750" s="10"/>
    </row>
    <row r="1751" spans="1:35" ht="15" customHeight="1" x14ac:dyDescent="0.25">
      <c r="A1751" s="6">
        <v>2438</v>
      </c>
      <c r="B1751" s="11" t="s">
        <v>75</v>
      </c>
      <c r="C1751" s="11" t="s">
        <v>7045</v>
      </c>
      <c r="D1751" s="11" t="s">
        <v>7897</v>
      </c>
      <c r="E1751" s="12">
        <v>19324</v>
      </c>
      <c r="F1751" s="13">
        <v>44067</v>
      </c>
      <c r="G1751" s="12">
        <v>43851</v>
      </c>
      <c r="H1751" s="11" t="s">
        <v>217</v>
      </c>
      <c r="I1751" s="14" t="s">
        <v>7898</v>
      </c>
      <c r="J1751" s="11" t="s">
        <v>80</v>
      </c>
      <c r="K1751" s="11" t="s">
        <v>82</v>
      </c>
      <c r="L1751" s="14" t="s">
        <v>82</v>
      </c>
      <c r="M1751" s="11" t="s">
        <v>7899</v>
      </c>
      <c r="N1751" s="15">
        <v>0.95</v>
      </c>
      <c r="O1751" s="15" t="str">
        <f>VLOOKUP(A1751,Result!A:D,2,FALSE)</f>
        <v>No</v>
      </c>
      <c r="P1751" s="15">
        <f>VLOOKUP(A1751,Result!A:D,4,FALSE)</f>
        <v>0.78300000000000003</v>
      </c>
      <c r="Q1751" s="16">
        <f>VLOOKUP(A1751,Result!A:D,3,FALSE)</f>
        <v>0</v>
      </c>
      <c r="R1751" s="16">
        <f>VLOOKUP(A1751,Result!A:E,5,FALSE)</f>
        <v>0</v>
      </c>
      <c r="S1751" s="28">
        <f>P1751+Q1751+R1751</f>
        <v>0.78300000000000003</v>
      </c>
      <c r="T1751" s="32">
        <f t="shared" si="115"/>
        <v>0</v>
      </c>
      <c r="U1751" s="32">
        <f t="shared" si="116"/>
        <v>508.95</v>
      </c>
      <c r="V1751" s="33">
        <f t="shared" si="117"/>
        <v>292.5</v>
      </c>
      <c r="W1751" s="34">
        <f t="shared" si="114"/>
        <v>801.45</v>
      </c>
      <c r="X1751" s="10"/>
      <c r="Y1751" s="10"/>
      <c r="Z1751" s="10"/>
      <c r="AA1751" s="10"/>
      <c r="AB1751" s="10"/>
      <c r="AC1751" s="10"/>
      <c r="AD1751" s="10"/>
      <c r="AE1751" s="10"/>
      <c r="AF1751" s="10"/>
      <c r="AG1751" s="10"/>
      <c r="AH1751" s="10"/>
      <c r="AI1751" s="10"/>
    </row>
    <row r="1752" spans="1:35" ht="15" customHeight="1" x14ac:dyDescent="0.25">
      <c r="A1752" s="6">
        <v>2441</v>
      </c>
      <c r="B1752" s="11" t="s">
        <v>75</v>
      </c>
      <c r="C1752" s="11" t="s">
        <v>7045</v>
      </c>
      <c r="D1752" s="11" t="s">
        <v>7905</v>
      </c>
      <c r="E1752" s="12">
        <v>18413</v>
      </c>
      <c r="F1752" s="17">
        <v>44069</v>
      </c>
      <c r="G1752" s="12">
        <v>43864</v>
      </c>
      <c r="H1752" s="11" t="s">
        <v>217</v>
      </c>
      <c r="I1752" s="14" t="s">
        <v>2989</v>
      </c>
      <c r="J1752" s="11" t="s">
        <v>7906</v>
      </c>
      <c r="K1752" s="11" t="s">
        <v>82</v>
      </c>
      <c r="L1752" s="14" t="s">
        <v>82</v>
      </c>
      <c r="M1752" s="11" t="s">
        <v>5364</v>
      </c>
      <c r="N1752" s="15">
        <v>0.54</v>
      </c>
      <c r="O1752" s="15" t="str">
        <f>VLOOKUP(A1752,Result!A:D,2,FALSE)</f>
        <v>No</v>
      </c>
      <c r="P1752" s="15">
        <f>VLOOKUP(A1752,Result!A:D,4,FALSE)</f>
        <v>0.67300000000000004</v>
      </c>
      <c r="Q1752" s="16">
        <f>VLOOKUP(A1752,Result!A:D,3,FALSE)</f>
        <v>0</v>
      </c>
      <c r="R1752" s="16">
        <f>VLOOKUP(A1752,Result!A:E,5,FALSE)</f>
        <v>0</v>
      </c>
      <c r="S1752" s="28">
        <f>P1752+Q1752+R1752</f>
        <v>0.67300000000000004</v>
      </c>
      <c r="T1752" s="32">
        <f t="shared" si="115"/>
        <v>0</v>
      </c>
      <c r="U1752" s="32">
        <f t="shared" si="116"/>
        <v>437.45000000000005</v>
      </c>
      <c r="V1752" s="33">
        <f t="shared" si="117"/>
        <v>292.5</v>
      </c>
      <c r="W1752" s="34">
        <f t="shared" si="114"/>
        <v>729.95</v>
      </c>
      <c r="X1752" s="10"/>
      <c r="Y1752" s="10"/>
      <c r="Z1752" s="10"/>
      <c r="AA1752" s="10"/>
      <c r="AB1752" s="10"/>
      <c r="AC1752" s="10"/>
      <c r="AD1752" s="10"/>
      <c r="AE1752" s="10"/>
      <c r="AF1752" s="10"/>
      <c r="AG1752" s="10"/>
      <c r="AH1752" s="10"/>
      <c r="AI1752" s="10"/>
    </row>
    <row r="1753" spans="1:35" ht="15" customHeight="1" x14ac:dyDescent="0.25">
      <c r="A1753" s="6">
        <v>2445</v>
      </c>
      <c r="B1753" s="11" t="s">
        <v>75</v>
      </c>
      <c r="C1753" s="11" t="s">
        <v>7045</v>
      </c>
      <c r="D1753" s="11" t="s">
        <v>7914</v>
      </c>
      <c r="E1753" s="12">
        <v>17921</v>
      </c>
      <c r="F1753" s="13">
        <v>44070</v>
      </c>
      <c r="G1753" s="12">
        <v>43864</v>
      </c>
      <c r="H1753" s="11" t="s">
        <v>217</v>
      </c>
      <c r="I1753" s="14" t="s">
        <v>7915</v>
      </c>
      <c r="J1753" s="11" t="s">
        <v>80</v>
      </c>
      <c r="K1753" s="11" t="s">
        <v>7916</v>
      </c>
      <c r="L1753" s="14" t="s">
        <v>7917</v>
      </c>
      <c r="M1753" s="11" t="s">
        <v>7918</v>
      </c>
      <c r="N1753" s="15">
        <v>0.34</v>
      </c>
      <c r="O1753" s="15" t="str">
        <f>VLOOKUP(A1753,Result!A:D,2,FALSE)</f>
        <v>No</v>
      </c>
      <c r="P1753" s="15">
        <f>VLOOKUP(A1753,Result!A:D,4,FALSE)</f>
        <v>0.153</v>
      </c>
      <c r="Q1753" s="16">
        <f>VLOOKUP(A1753,Result!A:D,3,FALSE)</f>
        <v>0.36799999999999999</v>
      </c>
      <c r="R1753" s="16">
        <f>VLOOKUP(A1753,Result!A:E,5,FALSE)</f>
        <v>0</v>
      </c>
      <c r="S1753" s="28">
        <f>P1753+Q1753+R1753</f>
        <v>0.52100000000000002</v>
      </c>
      <c r="T1753" s="32">
        <f t="shared" si="115"/>
        <v>239.19999999999996</v>
      </c>
      <c r="U1753" s="32">
        <f t="shared" si="116"/>
        <v>338.65</v>
      </c>
      <c r="V1753" s="33">
        <f t="shared" si="117"/>
        <v>292.5</v>
      </c>
      <c r="W1753" s="34">
        <f t="shared" si="114"/>
        <v>631.15</v>
      </c>
      <c r="X1753" s="10"/>
      <c r="Y1753" s="10"/>
      <c r="Z1753" s="10"/>
      <c r="AA1753" s="10"/>
      <c r="AB1753" s="10"/>
      <c r="AC1753" s="10"/>
      <c r="AD1753" s="10"/>
      <c r="AE1753" s="10"/>
      <c r="AF1753" s="10"/>
      <c r="AG1753" s="10"/>
      <c r="AH1753" s="10"/>
      <c r="AI1753" s="10"/>
    </row>
    <row r="1754" spans="1:35" ht="15" customHeight="1" x14ac:dyDescent="0.25">
      <c r="A1754" s="6">
        <v>2448</v>
      </c>
      <c r="B1754" s="11" t="s">
        <v>75</v>
      </c>
      <c r="C1754" s="11" t="s">
        <v>7045</v>
      </c>
      <c r="D1754" s="11" t="s">
        <v>7924</v>
      </c>
      <c r="E1754" s="12">
        <v>17563</v>
      </c>
      <c r="F1754" s="13">
        <v>44083</v>
      </c>
      <c r="G1754" s="12">
        <v>43864</v>
      </c>
      <c r="H1754" s="11" t="s">
        <v>217</v>
      </c>
      <c r="I1754" s="14" t="s">
        <v>7925</v>
      </c>
      <c r="J1754" s="11" t="s">
        <v>7926</v>
      </c>
      <c r="K1754" s="11" t="s">
        <v>82</v>
      </c>
      <c r="L1754" s="14" t="s">
        <v>82</v>
      </c>
      <c r="M1754" s="11" t="s">
        <v>7927</v>
      </c>
      <c r="N1754" s="15">
        <v>0.56000000000000005</v>
      </c>
      <c r="O1754" s="15" t="str">
        <f>VLOOKUP(A1754,Result!A:D,2,FALSE)</f>
        <v>No</v>
      </c>
      <c r="P1754" s="15">
        <f>VLOOKUP(A1754,Result!A:D,4,FALSE)</f>
        <v>0.68799999999999994</v>
      </c>
      <c r="Q1754" s="16">
        <f>VLOOKUP(A1754,Result!A:D,3,FALSE)</f>
        <v>0</v>
      </c>
      <c r="R1754" s="16">
        <f>VLOOKUP(A1754,Result!A:E,5,FALSE)</f>
        <v>0</v>
      </c>
      <c r="S1754" s="28">
        <f>P1754+Q1754+R1754</f>
        <v>0.68799999999999994</v>
      </c>
      <c r="T1754" s="32">
        <f t="shared" si="115"/>
        <v>0</v>
      </c>
      <c r="U1754" s="32">
        <f t="shared" si="116"/>
        <v>447.2</v>
      </c>
      <c r="V1754" s="33">
        <f t="shared" si="117"/>
        <v>292.5</v>
      </c>
      <c r="W1754" s="34">
        <f t="shared" si="114"/>
        <v>739.7</v>
      </c>
      <c r="X1754" s="10"/>
      <c r="Y1754" s="10"/>
      <c r="Z1754" s="10"/>
      <c r="AA1754" s="10"/>
      <c r="AB1754" s="10"/>
      <c r="AC1754" s="10"/>
      <c r="AD1754" s="10"/>
      <c r="AE1754" s="10"/>
      <c r="AF1754" s="10"/>
      <c r="AG1754" s="10"/>
      <c r="AH1754" s="10"/>
      <c r="AI1754" s="10"/>
    </row>
    <row r="1755" spans="1:35" ht="15" customHeight="1" x14ac:dyDescent="0.25">
      <c r="A1755" s="6">
        <v>2455</v>
      </c>
      <c r="B1755" s="11" t="s">
        <v>75</v>
      </c>
      <c r="C1755" s="11" t="s">
        <v>7045</v>
      </c>
      <c r="D1755" s="11" t="s">
        <v>7936</v>
      </c>
      <c r="E1755" s="12">
        <v>16702</v>
      </c>
      <c r="F1755" s="17">
        <v>44089</v>
      </c>
      <c r="G1755" s="12">
        <v>43888</v>
      </c>
      <c r="H1755" s="11" t="s">
        <v>78</v>
      </c>
      <c r="I1755" s="14" t="s">
        <v>7937</v>
      </c>
      <c r="J1755" s="11" t="s">
        <v>7938</v>
      </c>
      <c r="K1755" s="11" t="s">
        <v>7939</v>
      </c>
      <c r="L1755" s="14" t="s">
        <v>82</v>
      </c>
      <c r="M1755" s="11" t="s">
        <v>7940</v>
      </c>
      <c r="N1755" s="15">
        <v>0.66</v>
      </c>
      <c r="O1755" s="15" t="str">
        <f>VLOOKUP(A1755,Result!A:D,2,FALSE)</f>
        <v>No</v>
      </c>
      <c r="P1755" s="15">
        <f>VLOOKUP(A1755,Result!A:D,4,FALSE)</f>
        <v>0.373</v>
      </c>
      <c r="Q1755" s="16">
        <f>VLOOKUP(A1755,Result!A:D,3,FALSE)</f>
        <v>0</v>
      </c>
      <c r="R1755" s="16">
        <f>VLOOKUP(A1755,Result!A:E,5,FALSE)</f>
        <v>0</v>
      </c>
      <c r="S1755" s="28">
        <f>P1755+Q1755+R1755</f>
        <v>0.373</v>
      </c>
      <c r="T1755" s="32">
        <f t="shared" si="115"/>
        <v>0</v>
      </c>
      <c r="U1755" s="32">
        <f t="shared" si="116"/>
        <v>242.45</v>
      </c>
      <c r="V1755" s="33">
        <f t="shared" si="117"/>
        <v>292.5</v>
      </c>
      <c r="W1755" s="34">
        <f t="shared" si="114"/>
        <v>534.95000000000005</v>
      </c>
      <c r="X1755" s="10"/>
      <c r="Y1755" s="10"/>
      <c r="Z1755" s="10"/>
      <c r="AA1755" s="10"/>
      <c r="AB1755" s="10"/>
      <c r="AC1755" s="10"/>
      <c r="AD1755" s="10"/>
      <c r="AE1755" s="10"/>
      <c r="AF1755" s="10"/>
      <c r="AG1755" s="10"/>
      <c r="AH1755" s="10"/>
      <c r="AI1755" s="10"/>
    </row>
    <row r="1756" spans="1:35" ht="15" customHeight="1" x14ac:dyDescent="0.25">
      <c r="A1756" s="6">
        <v>2460</v>
      </c>
      <c r="B1756" s="11" t="s">
        <v>75</v>
      </c>
      <c r="C1756" s="11" t="s">
        <v>7045</v>
      </c>
      <c r="D1756" s="11" t="s">
        <v>7948</v>
      </c>
      <c r="E1756" s="12">
        <v>19314</v>
      </c>
      <c r="F1756" s="13">
        <v>44096</v>
      </c>
      <c r="G1756" s="12">
        <v>43864</v>
      </c>
      <c r="H1756" s="11" t="s">
        <v>217</v>
      </c>
      <c r="I1756" s="14" t="s">
        <v>7949</v>
      </c>
      <c r="J1756" s="11" t="s">
        <v>80</v>
      </c>
      <c r="K1756" s="11" t="s">
        <v>82</v>
      </c>
      <c r="L1756" s="14" t="s">
        <v>82</v>
      </c>
      <c r="M1756" s="11" t="s">
        <v>7696</v>
      </c>
      <c r="N1756" s="15">
        <v>1.21</v>
      </c>
      <c r="O1756" s="15" t="str">
        <f>VLOOKUP(A1756,Result!A:D,2,FALSE)</f>
        <v>No</v>
      </c>
      <c r="P1756" s="15">
        <f>VLOOKUP(A1756,Result!A:D,4,FALSE)</f>
        <v>0.88500000000000001</v>
      </c>
      <c r="Q1756" s="16">
        <f>VLOOKUP(A1756,Result!A:D,3,FALSE)</f>
        <v>0</v>
      </c>
      <c r="R1756" s="16">
        <f>VLOOKUP(A1756,Result!A:E,5,FALSE)</f>
        <v>0</v>
      </c>
      <c r="S1756" s="28">
        <f>P1756+Q1756+R1756</f>
        <v>0.88500000000000001</v>
      </c>
      <c r="T1756" s="32">
        <f t="shared" si="115"/>
        <v>0</v>
      </c>
      <c r="U1756" s="32">
        <f t="shared" si="116"/>
        <v>575.25</v>
      </c>
      <c r="V1756" s="33">
        <f t="shared" si="117"/>
        <v>292.5</v>
      </c>
      <c r="W1756" s="34">
        <f t="shared" si="114"/>
        <v>867.75</v>
      </c>
      <c r="X1756" s="10"/>
      <c r="Y1756" s="10"/>
      <c r="Z1756" s="10"/>
      <c r="AA1756" s="10"/>
      <c r="AB1756" s="10"/>
      <c r="AC1756" s="10"/>
      <c r="AD1756" s="10"/>
      <c r="AE1756" s="10"/>
      <c r="AF1756" s="10"/>
      <c r="AG1756" s="10"/>
      <c r="AH1756" s="10"/>
      <c r="AI1756" s="10"/>
    </row>
    <row r="1757" spans="1:35" ht="15" customHeight="1" x14ac:dyDescent="0.25">
      <c r="A1757" s="6">
        <v>2464</v>
      </c>
      <c r="B1757" s="11" t="s">
        <v>75</v>
      </c>
      <c r="C1757" s="11" t="s">
        <v>7045</v>
      </c>
      <c r="D1757" s="11" t="s">
        <v>7957</v>
      </c>
      <c r="E1757" s="12">
        <v>16264</v>
      </c>
      <c r="F1757" s="17">
        <v>44105</v>
      </c>
      <c r="G1757" s="12">
        <v>43898</v>
      </c>
      <c r="H1757" s="11" t="s">
        <v>78</v>
      </c>
      <c r="I1757" s="14" t="s">
        <v>446</v>
      </c>
      <c r="J1757" s="11" t="s">
        <v>7958</v>
      </c>
      <c r="K1757" s="11" t="s">
        <v>82</v>
      </c>
      <c r="L1757" s="14" t="s">
        <v>82</v>
      </c>
      <c r="M1757" s="11" t="s">
        <v>99</v>
      </c>
      <c r="N1757" s="15" t="s">
        <v>85</v>
      </c>
      <c r="O1757" s="15" t="str">
        <f>VLOOKUP(A1757,Result!A:D,2,FALSE)</f>
        <v>No</v>
      </c>
      <c r="P1757" s="15">
        <f>VLOOKUP(A1757,Result!A:D,4,FALSE)</f>
        <v>0.30499999999999999</v>
      </c>
      <c r="Q1757" s="16">
        <f>VLOOKUP(A1757,Result!A:D,3,FALSE)</f>
        <v>0</v>
      </c>
      <c r="R1757" s="16">
        <f>VLOOKUP(A1757,Result!A:E,5,FALSE)</f>
        <v>0</v>
      </c>
      <c r="S1757" s="28">
        <f>P1757+Q1757+R1757</f>
        <v>0.30499999999999999</v>
      </c>
      <c r="T1757" s="32">
        <f t="shared" si="115"/>
        <v>0</v>
      </c>
      <c r="U1757" s="32">
        <f t="shared" si="116"/>
        <v>198.24999999999997</v>
      </c>
      <c r="V1757" s="33">
        <f t="shared" si="117"/>
        <v>292.5</v>
      </c>
      <c r="W1757" s="34">
        <f t="shared" si="114"/>
        <v>490.75</v>
      </c>
      <c r="X1757" s="10"/>
      <c r="Y1757" s="10"/>
      <c r="Z1757" s="10"/>
      <c r="AA1757" s="10"/>
      <c r="AB1757" s="10"/>
      <c r="AC1757" s="10"/>
      <c r="AD1757" s="10"/>
      <c r="AE1757" s="10"/>
      <c r="AF1757" s="10"/>
      <c r="AG1757" s="10"/>
      <c r="AH1757" s="10"/>
      <c r="AI1757" s="10"/>
    </row>
    <row r="1758" spans="1:35" ht="15" customHeight="1" x14ac:dyDescent="0.25">
      <c r="A1758" s="6">
        <v>2470</v>
      </c>
      <c r="B1758" s="11" t="s">
        <v>75</v>
      </c>
      <c r="C1758" s="11" t="s">
        <v>7045</v>
      </c>
      <c r="D1758" s="11" t="s">
        <v>7973</v>
      </c>
      <c r="E1758" s="12">
        <v>17309</v>
      </c>
      <c r="F1758" s="13">
        <v>44124</v>
      </c>
      <c r="G1758" s="12">
        <v>43837</v>
      </c>
      <c r="H1758" s="11" t="s">
        <v>4021</v>
      </c>
      <c r="I1758" s="14" t="s">
        <v>7974</v>
      </c>
      <c r="J1758" s="11"/>
      <c r="K1758" s="11" t="s">
        <v>82</v>
      </c>
      <c r="L1758" s="14" t="s">
        <v>7975</v>
      </c>
      <c r="M1758" s="11" t="s">
        <v>7976</v>
      </c>
      <c r="N1758" s="15">
        <v>1.84</v>
      </c>
      <c r="O1758" s="15" t="str">
        <f>VLOOKUP(A1758,Result!A:D,2,FALSE)</f>
        <v>No</v>
      </c>
      <c r="P1758" s="15">
        <f>VLOOKUP(A1758,Result!A:D,4,FALSE)</f>
        <v>1.325</v>
      </c>
      <c r="Q1758" s="16">
        <f>VLOOKUP(A1758,Result!A:D,3,FALSE)</f>
        <v>1.6519999999999999</v>
      </c>
      <c r="R1758" s="16">
        <f>VLOOKUP(A1758,Result!A:E,5,FALSE)</f>
        <v>0</v>
      </c>
      <c r="S1758" s="28">
        <f>P1758+Q1758+R1758</f>
        <v>2.9769999999999999</v>
      </c>
      <c r="T1758" s="32">
        <f t="shared" si="115"/>
        <v>1073.8</v>
      </c>
      <c r="U1758" s="32">
        <f t="shared" si="116"/>
        <v>1935.05</v>
      </c>
      <c r="V1758" s="33">
        <f t="shared" si="117"/>
        <v>292.5</v>
      </c>
      <c r="W1758" s="34">
        <f t="shared" si="114"/>
        <v>2227.5500000000002</v>
      </c>
      <c r="X1758" s="10"/>
      <c r="Y1758" s="10"/>
      <c r="Z1758" s="10"/>
      <c r="AA1758" s="10"/>
      <c r="AB1758" s="10"/>
      <c r="AC1758" s="10"/>
      <c r="AD1758" s="10"/>
      <c r="AE1758" s="10"/>
      <c r="AF1758" s="10"/>
      <c r="AG1758" s="10"/>
      <c r="AH1758" s="10"/>
      <c r="AI1758" s="10"/>
    </row>
    <row r="1759" spans="1:35" ht="15" customHeight="1" x14ac:dyDescent="0.25">
      <c r="A1759" s="6">
        <v>2473</v>
      </c>
      <c r="B1759" s="11" t="s">
        <v>75</v>
      </c>
      <c r="C1759" s="11" t="s">
        <v>7045</v>
      </c>
      <c r="D1759" s="11" t="s">
        <v>7980</v>
      </c>
      <c r="E1759" s="12">
        <v>20005</v>
      </c>
      <c r="F1759" s="13">
        <v>44125</v>
      </c>
      <c r="G1759" s="12">
        <v>43908</v>
      </c>
      <c r="H1759" s="11" t="s">
        <v>78</v>
      </c>
      <c r="I1759" s="14" t="s">
        <v>809</v>
      </c>
      <c r="J1759" s="11" t="s">
        <v>97</v>
      </c>
      <c r="K1759" s="11" t="s">
        <v>7981</v>
      </c>
      <c r="L1759" s="14" t="s">
        <v>7982</v>
      </c>
      <c r="M1759" s="11" t="s">
        <v>7983</v>
      </c>
      <c r="N1759" s="15">
        <v>0.46</v>
      </c>
      <c r="O1759" s="15" t="str">
        <f>VLOOKUP(A1759,Result!A:D,2,FALSE)</f>
        <v>No</v>
      </c>
      <c r="P1759" s="15">
        <f>VLOOKUP(A1759,Result!A:D,4,FALSE)</f>
        <v>0.26200000000000001</v>
      </c>
      <c r="Q1759" s="16">
        <f>VLOOKUP(A1759,Result!A:D,3,FALSE)</f>
        <v>0.214</v>
      </c>
      <c r="R1759" s="16">
        <f>VLOOKUP(A1759,Result!A:E,5,FALSE)</f>
        <v>0</v>
      </c>
      <c r="S1759" s="28">
        <f>P1759+Q1759+R1759</f>
        <v>0.47599999999999998</v>
      </c>
      <c r="T1759" s="32">
        <f t="shared" si="115"/>
        <v>139.1</v>
      </c>
      <c r="U1759" s="32">
        <f t="shared" si="116"/>
        <v>309.39999999999998</v>
      </c>
      <c r="V1759" s="33">
        <f t="shared" si="117"/>
        <v>292.5</v>
      </c>
      <c r="W1759" s="34">
        <f t="shared" si="114"/>
        <v>601.9</v>
      </c>
      <c r="X1759" s="10"/>
      <c r="Y1759" s="10"/>
      <c r="Z1759" s="10"/>
      <c r="AA1759" s="10"/>
      <c r="AB1759" s="10"/>
      <c r="AC1759" s="10"/>
      <c r="AD1759" s="10"/>
      <c r="AE1759" s="10"/>
      <c r="AF1759" s="10"/>
      <c r="AG1759" s="10"/>
      <c r="AH1759" s="10"/>
      <c r="AI1759" s="10"/>
    </row>
    <row r="1760" spans="1:35" ht="15" customHeight="1" x14ac:dyDescent="0.25">
      <c r="A1760" s="6">
        <v>2474</v>
      </c>
      <c r="B1760" s="11" t="s">
        <v>75</v>
      </c>
      <c r="C1760" s="11" t="s">
        <v>7045</v>
      </c>
      <c r="D1760" s="11" t="s">
        <v>7984</v>
      </c>
      <c r="E1760" s="12">
        <v>18139</v>
      </c>
      <c r="F1760" s="17">
        <v>44130</v>
      </c>
      <c r="G1760" s="12">
        <v>43859</v>
      </c>
      <c r="H1760" s="11" t="s">
        <v>217</v>
      </c>
      <c r="I1760" s="14" t="s">
        <v>7985</v>
      </c>
      <c r="J1760" s="11" t="s">
        <v>80</v>
      </c>
      <c r="K1760" s="11" t="s">
        <v>7986</v>
      </c>
      <c r="L1760" s="14" t="s">
        <v>82</v>
      </c>
      <c r="M1760" s="11" t="s">
        <v>82</v>
      </c>
      <c r="N1760" s="15">
        <v>1.34</v>
      </c>
      <c r="O1760" s="15" t="str">
        <f>VLOOKUP(A1760,Result!A:D,2,FALSE)</f>
        <v>No</v>
      </c>
      <c r="P1760" s="15">
        <f>VLOOKUP(A1760,Result!A:D,4,FALSE)</f>
        <v>1.0149999999999999</v>
      </c>
      <c r="Q1760" s="16">
        <f>VLOOKUP(A1760,Result!A:D,3,FALSE)</f>
        <v>0</v>
      </c>
      <c r="R1760" s="16">
        <f>VLOOKUP(A1760,Result!A:E,5,FALSE)</f>
        <v>0</v>
      </c>
      <c r="S1760" s="28">
        <f>P1760+Q1760+R1760</f>
        <v>1.0149999999999999</v>
      </c>
      <c r="T1760" s="32">
        <f t="shared" si="115"/>
        <v>0</v>
      </c>
      <c r="U1760" s="32">
        <f t="shared" si="116"/>
        <v>659.74999999999989</v>
      </c>
      <c r="V1760" s="33">
        <f t="shared" si="117"/>
        <v>292.5</v>
      </c>
      <c r="W1760" s="34">
        <f t="shared" si="114"/>
        <v>952.24999999999989</v>
      </c>
      <c r="X1760" s="10"/>
      <c r="Y1760" s="10"/>
      <c r="Z1760" s="10"/>
      <c r="AA1760" s="10"/>
      <c r="AB1760" s="10"/>
      <c r="AC1760" s="10"/>
      <c r="AD1760" s="10"/>
      <c r="AE1760" s="10"/>
      <c r="AF1760" s="10"/>
      <c r="AG1760" s="10"/>
      <c r="AH1760" s="10"/>
      <c r="AI1760" s="10"/>
    </row>
    <row r="1761" spans="1:35" ht="15" customHeight="1" x14ac:dyDescent="0.25">
      <c r="A1761" s="6">
        <v>2476</v>
      </c>
      <c r="B1761" s="11" t="s">
        <v>75</v>
      </c>
      <c r="C1761" s="11" t="s">
        <v>7045</v>
      </c>
      <c r="D1761" s="11" t="s">
        <v>7989</v>
      </c>
      <c r="E1761" s="12">
        <v>16754</v>
      </c>
      <c r="F1761" s="17">
        <v>44132</v>
      </c>
      <c r="G1761" s="12">
        <v>43906</v>
      </c>
      <c r="H1761" s="11" t="s">
        <v>78</v>
      </c>
      <c r="I1761" s="14" t="s">
        <v>97</v>
      </c>
      <c r="J1761" s="11" t="s">
        <v>97</v>
      </c>
      <c r="K1761" s="11" t="s">
        <v>82</v>
      </c>
      <c r="L1761" s="14" t="s">
        <v>82</v>
      </c>
      <c r="M1761" s="11" t="s">
        <v>7990</v>
      </c>
      <c r="N1761" s="15">
        <v>0.33</v>
      </c>
      <c r="O1761" s="15" t="str">
        <f>VLOOKUP(A1761,Result!A:D,2,FALSE)</f>
        <v>No</v>
      </c>
      <c r="P1761" s="15">
        <f>VLOOKUP(A1761,Result!A:D,4,FALSE)</f>
        <v>0</v>
      </c>
      <c r="Q1761" s="16">
        <f>VLOOKUP(A1761,Result!A:D,3,FALSE)</f>
        <v>0</v>
      </c>
      <c r="R1761" s="16">
        <f>VLOOKUP(A1761,Result!A:E,5,FALSE)</f>
        <v>0</v>
      </c>
      <c r="S1761" s="28">
        <f>P1761+Q1761+R1761</f>
        <v>0</v>
      </c>
      <c r="T1761" s="32">
        <f t="shared" si="115"/>
        <v>0</v>
      </c>
      <c r="U1761" s="32">
        <f t="shared" si="116"/>
        <v>0</v>
      </c>
      <c r="V1761" s="33">
        <f t="shared" si="117"/>
        <v>292.5</v>
      </c>
      <c r="W1761" s="34">
        <f t="shared" si="114"/>
        <v>292.5</v>
      </c>
      <c r="X1761" s="10"/>
      <c r="Y1761" s="10"/>
      <c r="Z1761" s="10"/>
      <c r="AA1761" s="10"/>
      <c r="AB1761" s="10"/>
      <c r="AC1761" s="10"/>
      <c r="AD1761" s="10"/>
      <c r="AE1761" s="10"/>
      <c r="AF1761" s="10"/>
      <c r="AG1761" s="10"/>
      <c r="AH1761" s="10"/>
      <c r="AI1761" s="10"/>
    </row>
    <row r="1762" spans="1:35" ht="15" customHeight="1" x14ac:dyDescent="0.25">
      <c r="A1762" s="6">
        <v>2480</v>
      </c>
      <c r="B1762" s="11" t="s">
        <v>75</v>
      </c>
      <c r="C1762" s="11" t="s">
        <v>7045</v>
      </c>
      <c r="D1762" s="11" t="s">
        <v>8001</v>
      </c>
      <c r="E1762" s="12">
        <v>18216</v>
      </c>
      <c r="F1762" s="17">
        <v>44154</v>
      </c>
      <c r="G1762" s="12">
        <v>43864</v>
      </c>
      <c r="H1762" s="11" t="s">
        <v>217</v>
      </c>
      <c r="I1762" s="14" t="s">
        <v>8002</v>
      </c>
      <c r="J1762" s="11" t="s">
        <v>80</v>
      </c>
      <c r="K1762" s="11" t="s">
        <v>82</v>
      </c>
      <c r="L1762" s="14" t="s">
        <v>82</v>
      </c>
      <c r="M1762" s="11" t="s">
        <v>8003</v>
      </c>
      <c r="N1762" s="15">
        <v>0.99</v>
      </c>
      <c r="O1762" s="15" t="str">
        <f>VLOOKUP(A1762,Result!A:D,2,FALSE)</f>
        <v>No</v>
      </c>
      <c r="P1762" s="15">
        <f>VLOOKUP(A1762,Result!A:D,4,FALSE)</f>
        <v>0.68799999999999994</v>
      </c>
      <c r="Q1762" s="16">
        <f>VLOOKUP(A1762,Result!A:D,3,FALSE)</f>
        <v>0</v>
      </c>
      <c r="R1762" s="16">
        <f>VLOOKUP(A1762,Result!A:E,5,FALSE)</f>
        <v>0</v>
      </c>
      <c r="S1762" s="28">
        <f>P1762+Q1762+R1762</f>
        <v>0.68799999999999994</v>
      </c>
      <c r="T1762" s="32">
        <f t="shared" si="115"/>
        <v>0</v>
      </c>
      <c r="U1762" s="32">
        <f t="shared" si="116"/>
        <v>447.2</v>
      </c>
      <c r="V1762" s="33">
        <f t="shared" si="117"/>
        <v>292.5</v>
      </c>
      <c r="W1762" s="34">
        <f t="shared" si="114"/>
        <v>739.7</v>
      </c>
      <c r="X1762" s="10"/>
      <c r="Y1762" s="10"/>
      <c r="Z1762" s="10"/>
      <c r="AA1762" s="10"/>
      <c r="AB1762" s="10"/>
      <c r="AC1762" s="10"/>
      <c r="AD1762" s="10"/>
      <c r="AE1762" s="10"/>
      <c r="AF1762" s="10"/>
      <c r="AG1762" s="10"/>
      <c r="AH1762" s="10"/>
      <c r="AI1762" s="10"/>
    </row>
    <row r="1763" spans="1:35" ht="15" customHeight="1" x14ac:dyDescent="0.25">
      <c r="A1763" s="6">
        <v>2481</v>
      </c>
      <c r="B1763" s="11" t="s">
        <v>75</v>
      </c>
      <c r="C1763" s="11" t="s">
        <v>7045</v>
      </c>
      <c r="D1763" s="11" t="s">
        <v>8004</v>
      </c>
      <c r="E1763" s="12">
        <v>19782</v>
      </c>
      <c r="F1763" s="17">
        <v>44154</v>
      </c>
      <c r="G1763" s="12">
        <v>43864</v>
      </c>
      <c r="H1763" s="11" t="s">
        <v>217</v>
      </c>
      <c r="I1763" s="14" t="s">
        <v>8005</v>
      </c>
      <c r="J1763" s="11" t="s">
        <v>8006</v>
      </c>
      <c r="K1763" s="11" t="s">
        <v>8007</v>
      </c>
      <c r="L1763" s="14" t="s">
        <v>82</v>
      </c>
      <c r="M1763" s="11" t="s">
        <v>8008</v>
      </c>
      <c r="N1763" s="15">
        <v>1.03</v>
      </c>
      <c r="O1763" s="15" t="str">
        <f>VLOOKUP(A1763,Result!A:D,2,FALSE)</f>
        <v>No</v>
      </c>
      <c r="P1763" s="15">
        <f>VLOOKUP(A1763,Result!A:D,4,FALSE)</f>
        <v>1.96</v>
      </c>
      <c r="Q1763" s="16">
        <f>VLOOKUP(A1763,Result!A:D,3,FALSE)</f>
        <v>0</v>
      </c>
      <c r="R1763" s="16">
        <f>VLOOKUP(A1763,Result!A:E,5,FALSE)</f>
        <v>0</v>
      </c>
      <c r="S1763" s="28">
        <f>P1763+Q1763+R1763</f>
        <v>1.96</v>
      </c>
      <c r="T1763" s="32">
        <f t="shared" si="115"/>
        <v>0</v>
      </c>
      <c r="U1763" s="32">
        <f t="shared" si="116"/>
        <v>1273.9999999999998</v>
      </c>
      <c r="V1763" s="33">
        <f t="shared" si="117"/>
        <v>292.5</v>
      </c>
      <c r="W1763" s="34">
        <f t="shared" si="114"/>
        <v>1566.4999999999998</v>
      </c>
      <c r="X1763" s="10"/>
      <c r="Y1763" s="10"/>
      <c r="Z1763" s="10"/>
      <c r="AA1763" s="10"/>
      <c r="AB1763" s="10"/>
      <c r="AC1763" s="10"/>
      <c r="AD1763" s="10"/>
      <c r="AE1763" s="10"/>
      <c r="AF1763" s="10"/>
      <c r="AG1763" s="10"/>
      <c r="AH1763" s="10"/>
      <c r="AI1763" s="10"/>
    </row>
    <row r="1764" spans="1:35" ht="15" customHeight="1" x14ac:dyDescent="0.25">
      <c r="A1764" s="6">
        <v>2483</v>
      </c>
      <c r="B1764" s="11" t="s">
        <v>75</v>
      </c>
      <c r="C1764" s="11" t="s">
        <v>7045</v>
      </c>
      <c r="D1764" s="11" t="s">
        <v>8011</v>
      </c>
      <c r="E1764" s="12">
        <v>15583</v>
      </c>
      <c r="F1764" s="17">
        <v>44184</v>
      </c>
      <c r="G1764" s="12">
        <v>43919</v>
      </c>
      <c r="H1764" s="11" t="s">
        <v>466</v>
      </c>
      <c r="I1764" s="14" t="s">
        <v>97</v>
      </c>
      <c r="J1764" s="11" t="s">
        <v>97</v>
      </c>
      <c r="K1764" s="11" t="s">
        <v>82</v>
      </c>
      <c r="L1764" s="14" t="s">
        <v>82</v>
      </c>
      <c r="M1764" s="11" t="s">
        <v>7253</v>
      </c>
      <c r="N1764" s="15">
        <v>1.1000000000000001</v>
      </c>
      <c r="O1764" s="15" t="str">
        <f>VLOOKUP(A1764,Result!A:D,2,FALSE)</f>
        <v>No</v>
      </c>
      <c r="P1764" s="15">
        <f>VLOOKUP(A1764,Result!A:D,4,FALSE)</f>
        <v>0</v>
      </c>
      <c r="Q1764" s="16">
        <f>VLOOKUP(A1764,Result!A:D,3,FALSE)</f>
        <v>0</v>
      </c>
      <c r="R1764" s="16">
        <f>VLOOKUP(A1764,Result!A:E,5,FALSE)</f>
        <v>0</v>
      </c>
      <c r="S1764" s="28">
        <f>P1764+Q1764+R1764</f>
        <v>0</v>
      </c>
      <c r="T1764" s="32">
        <f t="shared" si="115"/>
        <v>0</v>
      </c>
      <c r="U1764" s="32">
        <f t="shared" si="116"/>
        <v>0</v>
      </c>
      <c r="V1764" s="33">
        <f t="shared" si="117"/>
        <v>292.5</v>
      </c>
      <c r="W1764" s="34">
        <f t="shared" si="114"/>
        <v>292.5</v>
      </c>
      <c r="X1764" s="10"/>
      <c r="Y1764" s="10"/>
      <c r="Z1764" s="10"/>
      <c r="AA1764" s="10"/>
      <c r="AB1764" s="10"/>
      <c r="AC1764" s="10"/>
      <c r="AD1764" s="10"/>
      <c r="AE1764" s="10"/>
      <c r="AF1764" s="10"/>
      <c r="AG1764" s="10"/>
      <c r="AH1764" s="10"/>
      <c r="AI1764" s="10"/>
    </row>
    <row r="1765" spans="1:35" ht="15" customHeight="1" x14ac:dyDescent="0.25">
      <c r="A1765" s="6">
        <v>2486</v>
      </c>
      <c r="B1765" s="11" t="s">
        <v>75</v>
      </c>
      <c r="C1765" s="11" t="s">
        <v>7045</v>
      </c>
      <c r="D1765" s="11" t="s">
        <v>8017</v>
      </c>
      <c r="E1765" s="12">
        <v>16517</v>
      </c>
      <c r="F1765" s="13">
        <v>44187</v>
      </c>
      <c r="G1765" s="12">
        <v>43919</v>
      </c>
      <c r="H1765" s="11" t="s">
        <v>466</v>
      </c>
      <c r="I1765" s="14" t="s">
        <v>97</v>
      </c>
      <c r="J1765" s="11" t="s">
        <v>97</v>
      </c>
      <c r="K1765" s="11" t="s">
        <v>82</v>
      </c>
      <c r="L1765" s="14" t="s">
        <v>82</v>
      </c>
      <c r="M1765" s="11" t="s">
        <v>8018</v>
      </c>
      <c r="N1765" s="15">
        <v>0.34</v>
      </c>
      <c r="O1765" s="15" t="str">
        <f>VLOOKUP(A1765,Result!A:D,2,FALSE)</f>
        <v>No</v>
      </c>
      <c r="P1765" s="15">
        <f>VLOOKUP(A1765,Result!A:D,4,FALSE)</f>
        <v>0</v>
      </c>
      <c r="Q1765" s="16">
        <f>VLOOKUP(A1765,Result!A:D,3,FALSE)</f>
        <v>0</v>
      </c>
      <c r="R1765" s="16">
        <f>VLOOKUP(A1765,Result!A:E,5,FALSE)</f>
        <v>0</v>
      </c>
      <c r="S1765" s="28">
        <f>P1765+Q1765+R1765</f>
        <v>0</v>
      </c>
      <c r="T1765" s="32">
        <f t="shared" si="115"/>
        <v>0</v>
      </c>
      <c r="U1765" s="32">
        <f t="shared" si="116"/>
        <v>0</v>
      </c>
      <c r="V1765" s="33">
        <f t="shared" si="117"/>
        <v>292.5</v>
      </c>
      <c r="W1765" s="34">
        <f t="shared" si="114"/>
        <v>292.5</v>
      </c>
      <c r="X1765" s="10"/>
      <c r="Y1765" s="10"/>
      <c r="Z1765" s="10"/>
      <c r="AA1765" s="10"/>
      <c r="AB1765" s="10"/>
      <c r="AC1765" s="10"/>
      <c r="AD1765" s="10"/>
      <c r="AE1765" s="10"/>
      <c r="AF1765" s="10"/>
      <c r="AG1765" s="10"/>
      <c r="AH1765" s="10"/>
      <c r="AI1765" s="10"/>
    </row>
    <row r="1766" spans="1:35" ht="15" customHeight="1" x14ac:dyDescent="0.25">
      <c r="A1766" s="6">
        <v>2494</v>
      </c>
      <c r="B1766" s="11" t="s">
        <v>75</v>
      </c>
      <c r="C1766" s="11" t="s">
        <v>7045</v>
      </c>
      <c r="D1766" s="11" t="s">
        <v>8033</v>
      </c>
      <c r="E1766" s="12">
        <v>19466</v>
      </c>
      <c r="F1766" s="19"/>
      <c r="G1766" s="12">
        <v>43908</v>
      </c>
      <c r="H1766" s="11" t="s">
        <v>78</v>
      </c>
      <c r="I1766" s="14" t="s">
        <v>8034</v>
      </c>
      <c r="J1766" s="11" t="s">
        <v>8035</v>
      </c>
      <c r="K1766" s="11" t="s">
        <v>82</v>
      </c>
      <c r="L1766" s="14" t="s">
        <v>82</v>
      </c>
      <c r="M1766" s="11" t="s">
        <v>8036</v>
      </c>
      <c r="N1766" s="15">
        <v>1.54</v>
      </c>
      <c r="O1766" s="15" t="str">
        <f>VLOOKUP(A1766,Result!A:D,2,FALSE)</f>
        <v>No</v>
      </c>
      <c r="P1766" s="15">
        <f>VLOOKUP(A1766,Result!A:D,4,FALSE)</f>
        <v>1.3460000000000001</v>
      </c>
      <c r="Q1766" s="16">
        <f>VLOOKUP(A1766,Result!A:D,3,FALSE)</f>
        <v>0</v>
      </c>
      <c r="R1766" s="16">
        <f>VLOOKUP(A1766,Result!A:E,5,FALSE)</f>
        <v>0</v>
      </c>
      <c r="S1766" s="28">
        <f>P1766+Q1766+R1766</f>
        <v>1.3460000000000001</v>
      </c>
      <c r="T1766" s="32">
        <f t="shared" si="115"/>
        <v>0</v>
      </c>
      <c r="U1766" s="32">
        <f t="shared" si="116"/>
        <v>874.90000000000009</v>
      </c>
      <c r="V1766" s="33">
        <f t="shared" si="117"/>
        <v>292.5</v>
      </c>
      <c r="W1766" s="34">
        <f t="shared" si="114"/>
        <v>1167.4000000000001</v>
      </c>
      <c r="X1766" s="10"/>
      <c r="Y1766" s="10"/>
      <c r="Z1766" s="10"/>
      <c r="AA1766" s="10"/>
      <c r="AB1766" s="10"/>
      <c r="AC1766" s="10"/>
      <c r="AD1766" s="10"/>
      <c r="AE1766" s="10"/>
      <c r="AF1766" s="10"/>
      <c r="AG1766" s="10"/>
      <c r="AH1766" s="10"/>
      <c r="AI1766" s="10"/>
    </row>
    <row r="1767" spans="1:35" ht="15" customHeight="1" x14ac:dyDescent="0.25">
      <c r="A1767" s="6">
        <v>2497</v>
      </c>
      <c r="B1767" s="11" t="s">
        <v>75</v>
      </c>
      <c r="C1767" s="11" t="s">
        <v>7045</v>
      </c>
      <c r="D1767" s="11" t="s">
        <v>8043</v>
      </c>
      <c r="E1767" s="12">
        <v>16457</v>
      </c>
      <c r="F1767" s="19"/>
      <c r="G1767" s="12">
        <v>43913</v>
      </c>
      <c r="H1767" s="11" t="s">
        <v>134</v>
      </c>
      <c r="I1767" s="14" t="s">
        <v>8044</v>
      </c>
      <c r="J1767" s="11" t="s">
        <v>8045</v>
      </c>
      <c r="K1767" s="11" t="s">
        <v>82</v>
      </c>
      <c r="L1767" s="14" t="s">
        <v>82</v>
      </c>
      <c r="M1767" s="11" t="s">
        <v>8046</v>
      </c>
      <c r="N1767" s="15">
        <v>1.71</v>
      </c>
      <c r="O1767" s="15" t="str">
        <f>VLOOKUP(A1767,Result!A:D,2,FALSE)</f>
        <v>No</v>
      </c>
      <c r="P1767" s="15">
        <f>VLOOKUP(A1767,Result!A:D,4,FALSE)</f>
        <v>1.6060000000000001</v>
      </c>
      <c r="Q1767" s="16">
        <f>VLOOKUP(A1767,Result!A:D,3,FALSE)</f>
        <v>0</v>
      </c>
      <c r="R1767" s="16">
        <f>VLOOKUP(A1767,Result!A:E,5,FALSE)</f>
        <v>0</v>
      </c>
      <c r="S1767" s="28">
        <f>P1767+Q1767+R1767</f>
        <v>1.6060000000000001</v>
      </c>
      <c r="T1767" s="32">
        <f t="shared" si="115"/>
        <v>0</v>
      </c>
      <c r="U1767" s="32">
        <f t="shared" si="116"/>
        <v>1043.8999999999999</v>
      </c>
      <c r="V1767" s="33">
        <f t="shared" si="117"/>
        <v>292.5</v>
      </c>
      <c r="W1767" s="34">
        <f t="shared" si="114"/>
        <v>1336.3999999999999</v>
      </c>
      <c r="X1767" s="10"/>
      <c r="Y1767" s="10"/>
      <c r="Z1767" s="10"/>
      <c r="AA1767" s="10"/>
      <c r="AB1767" s="10"/>
      <c r="AC1767" s="10"/>
      <c r="AD1767" s="10"/>
      <c r="AE1767" s="10"/>
      <c r="AF1767" s="10"/>
      <c r="AG1767" s="10"/>
      <c r="AH1767" s="10"/>
      <c r="AI1767" s="10"/>
    </row>
    <row r="1768" spans="1:35" ht="15" customHeight="1" x14ac:dyDescent="0.25">
      <c r="A1768" s="6">
        <v>2498</v>
      </c>
      <c r="B1768" s="11" t="s">
        <v>75</v>
      </c>
      <c r="C1768" s="11" t="s">
        <v>7045</v>
      </c>
      <c r="D1768" s="11" t="s">
        <v>8047</v>
      </c>
      <c r="E1768" s="12">
        <v>19039</v>
      </c>
      <c r="F1768" s="19"/>
      <c r="G1768" s="12">
        <v>43847</v>
      </c>
      <c r="H1768" s="11" t="s">
        <v>217</v>
      </c>
      <c r="I1768" s="14" t="s">
        <v>8048</v>
      </c>
      <c r="J1768" s="11" t="s">
        <v>80</v>
      </c>
      <c r="K1768" s="11" t="s">
        <v>82</v>
      </c>
      <c r="L1768" s="14" t="s">
        <v>82</v>
      </c>
      <c r="M1768" s="11" t="s">
        <v>650</v>
      </c>
      <c r="N1768" s="15">
        <v>3.85</v>
      </c>
      <c r="O1768" s="15" t="str">
        <f>VLOOKUP(A1768,Result!A:D,2,FALSE)</f>
        <v>No</v>
      </c>
      <c r="P1768" s="15">
        <f>VLOOKUP(A1768,Result!A:D,4,FALSE)</f>
        <v>4.5860000000000003</v>
      </c>
      <c r="Q1768" s="16">
        <f>VLOOKUP(A1768,Result!A:D,3,FALSE)</f>
        <v>0</v>
      </c>
      <c r="R1768" s="16">
        <f>VLOOKUP(A1768,Result!A:E,5,FALSE)</f>
        <v>0.46500000000000002</v>
      </c>
      <c r="S1768" s="28">
        <f>P1768+Q1768+R1768</f>
        <v>5.0510000000000002</v>
      </c>
      <c r="T1768" s="32">
        <f t="shared" si="115"/>
        <v>302.25</v>
      </c>
      <c r="U1768" s="32">
        <f t="shared" si="116"/>
        <v>3283.1499999999996</v>
      </c>
      <c r="V1768" s="33">
        <f t="shared" si="117"/>
        <v>292.5</v>
      </c>
      <c r="W1768" s="34">
        <f t="shared" si="114"/>
        <v>3575.6499999999996</v>
      </c>
      <c r="X1768" s="10"/>
      <c r="Y1768" s="10"/>
      <c r="Z1768" s="10"/>
      <c r="AA1768" s="10"/>
      <c r="AB1768" s="10"/>
      <c r="AC1768" s="10"/>
      <c r="AD1768" s="10"/>
      <c r="AE1768" s="10"/>
      <c r="AF1768" s="10"/>
      <c r="AG1768" s="10"/>
      <c r="AH1768" s="10"/>
      <c r="AI1768" s="10"/>
    </row>
    <row r="1769" spans="1:35" ht="15" customHeight="1" x14ac:dyDescent="0.25">
      <c r="A1769" s="6">
        <v>2499</v>
      </c>
      <c r="B1769" s="11" t="s">
        <v>75</v>
      </c>
      <c r="C1769" s="11" t="s">
        <v>7045</v>
      </c>
      <c r="D1769" s="11" t="s">
        <v>8049</v>
      </c>
      <c r="E1769" s="12">
        <v>18892</v>
      </c>
      <c r="F1769" s="19"/>
      <c r="G1769" s="12">
        <v>43906</v>
      </c>
      <c r="H1769" s="11" t="s">
        <v>78</v>
      </c>
      <c r="I1769" s="14" t="s">
        <v>131</v>
      </c>
      <c r="J1769" s="11" t="s">
        <v>97</v>
      </c>
      <c r="K1769" s="11" t="s">
        <v>8050</v>
      </c>
      <c r="L1769" s="14" t="s">
        <v>82</v>
      </c>
      <c r="M1769" s="11" t="s">
        <v>8051</v>
      </c>
      <c r="N1769" s="15">
        <v>0.56999999999999995</v>
      </c>
      <c r="O1769" s="15" t="str">
        <f>VLOOKUP(A1769,Result!A:D,2,FALSE)</f>
        <v>No</v>
      </c>
      <c r="P1769" s="15">
        <f>VLOOKUP(A1769,Result!A:D,4,FALSE)</f>
        <v>0.33500000000000002</v>
      </c>
      <c r="Q1769" s="16">
        <f>VLOOKUP(A1769,Result!A:D,3,FALSE)</f>
        <v>0</v>
      </c>
      <c r="R1769" s="16">
        <f>VLOOKUP(A1769,Result!A:E,5,FALSE)</f>
        <v>0</v>
      </c>
      <c r="S1769" s="28">
        <f>P1769+Q1769+R1769</f>
        <v>0.33500000000000002</v>
      </c>
      <c r="T1769" s="32">
        <f t="shared" si="115"/>
        <v>0</v>
      </c>
      <c r="U1769" s="32">
        <f t="shared" si="116"/>
        <v>217.75</v>
      </c>
      <c r="V1769" s="33">
        <f t="shared" si="117"/>
        <v>292.5</v>
      </c>
      <c r="W1769" s="34">
        <f t="shared" si="114"/>
        <v>510.25</v>
      </c>
      <c r="X1769" s="10"/>
      <c r="Y1769" s="10"/>
      <c r="Z1769" s="10"/>
      <c r="AA1769" s="10"/>
      <c r="AB1769" s="10"/>
      <c r="AC1769" s="10"/>
      <c r="AD1769" s="10"/>
      <c r="AE1769" s="10"/>
      <c r="AF1769" s="10"/>
      <c r="AG1769" s="10"/>
      <c r="AH1769" s="10"/>
      <c r="AI1769" s="10"/>
    </row>
    <row r="1770" spans="1:35" ht="15" customHeight="1" x14ac:dyDescent="0.25">
      <c r="A1770" s="6">
        <v>2500</v>
      </c>
      <c r="B1770" s="11" t="s">
        <v>75</v>
      </c>
      <c r="C1770" s="11" t="s">
        <v>7045</v>
      </c>
      <c r="D1770" s="11" t="s">
        <v>8052</v>
      </c>
      <c r="E1770" s="12">
        <v>19877</v>
      </c>
      <c r="F1770" s="19"/>
      <c r="G1770" s="12">
        <v>43906</v>
      </c>
      <c r="H1770" s="11" t="s">
        <v>78</v>
      </c>
      <c r="I1770" s="14" t="s">
        <v>2536</v>
      </c>
      <c r="J1770" s="11" t="s">
        <v>4137</v>
      </c>
      <c r="K1770" s="11" t="s">
        <v>82</v>
      </c>
      <c r="L1770" s="14" t="s">
        <v>8053</v>
      </c>
      <c r="M1770" s="11" t="s">
        <v>688</v>
      </c>
      <c r="N1770" s="15">
        <v>1.64</v>
      </c>
      <c r="O1770" s="15" t="str">
        <f>VLOOKUP(A1770,Result!A:D,2,FALSE)</f>
        <v>No</v>
      </c>
      <c r="P1770" s="15">
        <f>VLOOKUP(A1770,Result!A:D,4,FALSE)</f>
        <v>0.27700000000000002</v>
      </c>
      <c r="Q1770" s="16">
        <f>VLOOKUP(A1770,Result!A:D,3,FALSE)</f>
        <v>0.35299999999999998</v>
      </c>
      <c r="R1770" s="16">
        <f>VLOOKUP(A1770,Result!A:E,5,FALSE)</f>
        <v>0</v>
      </c>
      <c r="S1770" s="28">
        <f>P1770+Q1770+R1770</f>
        <v>0.63</v>
      </c>
      <c r="T1770" s="32">
        <f t="shared" si="115"/>
        <v>229.45</v>
      </c>
      <c r="U1770" s="32">
        <f t="shared" si="116"/>
        <v>409.5</v>
      </c>
      <c r="V1770" s="33">
        <f t="shared" si="117"/>
        <v>292.5</v>
      </c>
      <c r="W1770" s="34">
        <f t="shared" si="114"/>
        <v>702</v>
      </c>
      <c r="X1770" s="10"/>
      <c r="Y1770" s="10"/>
      <c r="Z1770" s="10"/>
      <c r="AA1770" s="10"/>
      <c r="AB1770" s="10"/>
      <c r="AC1770" s="10"/>
      <c r="AD1770" s="10"/>
      <c r="AE1770" s="10"/>
      <c r="AF1770" s="10"/>
      <c r="AG1770" s="10"/>
      <c r="AH1770" s="10"/>
      <c r="AI1770" s="10"/>
    </row>
    <row r="1771" spans="1:35" ht="15" customHeight="1" x14ac:dyDescent="0.25">
      <c r="A1771" s="6">
        <v>2513</v>
      </c>
      <c r="B1771" s="11" t="s">
        <v>75</v>
      </c>
      <c r="C1771" s="11" t="s">
        <v>7045</v>
      </c>
      <c r="D1771" s="11" t="s">
        <v>8093</v>
      </c>
      <c r="E1771" s="12">
        <v>19994</v>
      </c>
      <c r="F1771" s="19"/>
      <c r="G1771" s="12">
        <v>43913</v>
      </c>
      <c r="H1771" s="11" t="s">
        <v>134</v>
      </c>
      <c r="I1771" s="14" t="s">
        <v>8094</v>
      </c>
      <c r="J1771" s="11" t="s">
        <v>8095</v>
      </c>
      <c r="K1771" s="11" t="s">
        <v>8096</v>
      </c>
      <c r="L1771" s="14" t="s">
        <v>8097</v>
      </c>
      <c r="M1771" s="11" t="s">
        <v>905</v>
      </c>
      <c r="N1771" s="15">
        <v>0.86</v>
      </c>
      <c r="O1771" s="15" t="str">
        <f>VLOOKUP(A1771,Result!A:D,2,FALSE)</f>
        <v>No</v>
      </c>
      <c r="P1771" s="15">
        <f>VLOOKUP(A1771,Result!A:D,4,FALSE)</f>
        <v>2.1880000000000002</v>
      </c>
      <c r="Q1771" s="16">
        <f>VLOOKUP(A1771,Result!A:D,3,FALSE)</f>
        <v>0.307</v>
      </c>
      <c r="R1771" s="16">
        <f>VLOOKUP(A1771,Result!A:E,5,FALSE)</f>
        <v>0</v>
      </c>
      <c r="S1771" s="28">
        <f>P1771+Q1771+R1771</f>
        <v>2.4950000000000001</v>
      </c>
      <c r="T1771" s="32">
        <f t="shared" si="115"/>
        <v>199.54999999999998</v>
      </c>
      <c r="U1771" s="32">
        <f t="shared" si="116"/>
        <v>1621.75</v>
      </c>
      <c r="V1771" s="33">
        <f t="shared" si="117"/>
        <v>292.5</v>
      </c>
      <c r="W1771" s="34">
        <f t="shared" si="114"/>
        <v>1914.25</v>
      </c>
      <c r="X1771" s="10"/>
      <c r="Y1771" s="10"/>
      <c r="Z1771" s="10"/>
      <c r="AA1771" s="10"/>
      <c r="AB1771" s="10"/>
      <c r="AC1771" s="10"/>
      <c r="AD1771" s="10"/>
      <c r="AE1771" s="10"/>
      <c r="AF1771" s="10"/>
      <c r="AG1771" s="10"/>
      <c r="AH1771" s="10"/>
      <c r="AI1771" s="10"/>
    </row>
    <row r="1772" spans="1:35" ht="15" customHeight="1" x14ac:dyDescent="0.25">
      <c r="A1772" s="6">
        <v>2518</v>
      </c>
      <c r="B1772" s="11" t="s">
        <v>75</v>
      </c>
      <c r="C1772" s="11" t="s">
        <v>7045</v>
      </c>
      <c r="D1772" s="11" t="s">
        <v>8118</v>
      </c>
      <c r="E1772" s="12">
        <v>14814</v>
      </c>
      <c r="F1772" s="23"/>
      <c r="G1772" s="12">
        <v>43918</v>
      </c>
      <c r="H1772" s="11" t="s">
        <v>217</v>
      </c>
      <c r="I1772" s="14" t="s">
        <v>8119</v>
      </c>
      <c r="J1772" s="11" t="s">
        <v>80</v>
      </c>
      <c r="K1772" s="11" t="s">
        <v>82</v>
      </c>
      <c r="L1772" s="14" t="s">
        <v>82</v>
      </c>
      <c r="M1772" s="11" t="s">
        <v>7418</v>
      </c>
      <c r="N1772" s="15">
        <v>0.84</v>
      </c>
      <c r="O1772" s="15" t="str">
        <f>VLOOKUP(A1772,Result!A:D,2,FALSE)</f>
        <v>No</v>
      </c>
      <c r="P1772" s="15">
        <f>VLOOKUP(A1772,Result!A:D,4,FALSE)</f>
        <v>0.74099999999999999</v>
      </c>
      <c r="Q1772" s="16">
        <f>VLOOKUP(A1772,Result!A:D,3,FALSE)</f>
        <v>0</v>
      </c>
      <c r="R1772" s="16">
        <f>VLOOKUP(A1772,Result!A:E,5,FALSE)</f>
        <v>0</v>
      </c>
      <c r="S1772" s="28">
        <f>P1772+Q1772+R1772</f>
        <v>0.74099999999999999</v>
      </c>
      <c r="T1772" s="32">
        <f t="shared" si="115"/>
        <v>0</v>
      </c>
      <c r="U1772" s="32">
        <f t="shared" si="116"/>
        <v>481.65</v>
      </c>
      <c r="V1772" s="33">
        <f t="shared" si="117"/>
        <v>292.5</v>
      </c>
      <c r="W1772" s="34">
        <f t="shared" si="114"/>
        <v>774.15</v>
      </c>
      <c r="X1772" s="10"/>
      <c r="Y1772" s="10"/>
      <c r="Z1772" s="10"/>
      <c r="AA1772" s="10"/>
      <c r="AB1772" s="10"/>
      <c r="AC1772" s="10"/>
      <c r="AD1772" s="10"/>
      <c r="AE1772" s="10"/>
      <c r="AF1772" s="10"/>
      <c r="AG1772" s="10"/>
      <c r="AH1772" s="10"/>
      <c r="AI1772" s="10"/>
    </row>
    <row r="1773" spans="1:35" ht="15" customHeight="1" x14ac:dyDescent="0.25">
      <c r="A1773" s="6">
        <v>2525</v>
      </c>
      <c r="B1773" s="11" t="s">
        <v>75</v>
      </c>
      <c r="C1773" s="11" t="s">
        <v>7045</v>
      </c>
      <c r="D1773" s="11" t="s">
        <v>8135</v>
      </c>
      <c r="E1773" s="12">
        <v>12404</v>
      </c>
      <c r="F1773" s="23"/>
      <c r="G1773" s="12">
        <v>43851</v>
      </c>
      <c r="H1773" s="11" t="s">
        <v>217</v>
      </c>
      <c r="I1773" s="14" t="s">
        <v>8136</v>
      </c>
      <c r="J1773" s="11" t="s">
        <v>8137</v>
      </c>
      <c r="K1773" s="11" t="s">
        <v>8138</v>
      </c>
      <c r="L1773" s="14" t="s">
        <v>82</v>
      </c>
      <c r="M1773" s="11" t="s">
        <v>650</v>
      </c>
      <c r="N1773" s="15">
        <v>2.4700000000000002</v>
      </c>
      <c r="O1773" s="15" t="str">
        <f>VLOOKUP(A1773,Result!A:D,2,FALSE)</f>
        <v>No</v>
      </c>
      <c r="P1773" s="15">
        <f>VLOOKUP(A1773,Result!A:D,4,FALSE)</f>
        <v>0.95399999999999996</v>
      </c>
      <c r="Q1773" s="16">
        <f>VLOOKUP(A1773,Result!A:D,3,FALSE)</f>
        <v>0</v>
      </c>
      <c r="R1773" s="16">
        <f>VLOOKUP(A1773,Result!A:E,5,FALSE)</f>
        <v>0</v>
      </c>
      <c r="S1773" s="28">
        <f>P1773+Q1773+R1773</f>
        <v>0.95399999999999996</v>
      </c>
      <c r="T1773" s="32">
        <f t="shared" si="115"/>
        <v>0</v>
      </c>
      <c r="U1773" s="32">
        <f t="shared" si="116"/>
        <v>620.09999999999991</v>
      </c>
      <c r="V1773" s="33">
        <f t="shared" si="117"/>
        <v>292.5</v>
      </c>
      <c r="W1773" s="34">
        <f t="shared" si="114"/>
        <v>912.59999999999991</v>
      </c>
      <c r="X1773" s="10"/>
      <c r="Y1773" s="10"/>
      <c r="Z1773" s="10"/>
      <c r="AA1773" s="10"/>
      <c r="AB1773" s="10"/>
      <c r="AC1773" s="10"/>
      <c r="AD1773" s="10"/>
      <c r="AE1773" s="10"/>
      <c r="AF1773" s="10"/>
      <c r="AG1773" s="10"/>
      <c r="AH1773" s="10"/>
      <c r="AI1773" s="10"/>
    </row>
    <row r="1774" spans="1:35" ht="15" customHeight="1" x14ac:dyDescent="0.25">
      <c r="A1774" s="6">
        <v>2526</v>
      </c>
      <c r="B1774" s="11" t="s">
        <v>75</v>
      </c>
      <c r="C1774" s="11" t="s">
        <v>7045</v>
      </c>
      <c r="D1774" s="11" t="s">
        <v>8139</v>
      </c>
      <c r="E1774" s="12">
        <v>18629</v>
      </c>
      <c r="F1774" s="23"/>
      <c r="G1774" s="12">
        <v>43914</v>
      </c>
      <c r="H1774" s="11" t="s">
        <v>78</v>
      </c>
      <c r="I1774" s="14" t="s">
        <v>8140</v>
      </c>
      <c r="J1774" s="11" t="s">
        <v>80</v>
      </c>
      <c r="K1774" s="11" t="s">
        <v>8141</v>
      </c>
      <c r="L1774" s="14" t="s">
        <v>82</v>
      </c>
      <c r="M1774" s="11" t="s">
        <v>4723</v>
      </c>
      <c r="N1774" s="15">
        <v>0.59</v>
      </c>
      <c r="O1774" s="15" t="str">
        <f>VLOOKUP(A1774,Result!A:D,2,FALSE)</f>
        <v>No</v>
      </c>
      <c r="P1774" s="15">
        <f>VLOOKUP(A1774,Result!A:D,4,FALSE)</f>
        <v>1.3759999999999999</v>
      </c>
      <c r="Q1774" s="16">
        <f>VLOOKUP(A1774,Result!A:D,3,FALSE)</f>
        <v>0</v>
      </c>
      <c r="R1774" s="16">
        <f>VLOOKUP(A1774,Result!A:E,5,FALSE)</f>
        <v>0</v>
      </c>
      <c r="S1774" s="28">
        <f>P1774+Q1774+R1774</f>
        <v>1.3759999999999999</v>
      </c>
      <c r="T1774" s="32">
        <f t="shared" si="115"/>
        <v>0</v>
      </c>
      <c r="U1774" s="32">
        <f t="shared" si="116"/>
        <v>894.4</v>
      </c>
      <c r="V1774" s="33">
        <f t="shared" si="117"/>
        <v>292.5</v>
      </c>
      <c r="W1774" s="34">
        <f t="shared" si="114"/>
        <v>1186.9000000000001</v>
      </c>
      <c r="X1774" s="10"/>
      <c r="Y1774" s="10"/>
      <c r="Z1774" s="10"/>
      <c r="AA1774" s="10"/>
      <c r="AB1774" s="10"/>
      <c r="AC1774" s="10"/>
      <c r="AD1774" s="10"/>
      <c r="AE1774" s="10"/>
      <c r="AF1774" s="10"/>
      <c r="AG1774" s="10"/>
      <c r="AH1774" s="10"/>
      <c r="AI1774" s="10"/>
    </row>
    <row r="1775" spans="1:35" ht="15" customHeight="1" x14ac:dyDescent="0.25">
      <c r="A1775" s="6">
        <v>2546</v>
      </c>
      <c r="B1775" s="11" t="s">
        <v>75</v>
      </c>
      <c r="C1775" s="11" t="s">
        <v>7045</v>
      </c>
      <c r="D1775" s="11" t="s">
        <v>8181</v>
      </c>
      <c r="E1775" s="12">
        <v>13549</v>
      </c>
      <c r="F1775" s="19"/>
      <c r="G1775" s="12">
        <v>43888</v>
      </c>
      <c r="H1775" s="11" t="s">
        <v>78</v>
      </c>
      <c r="I1775" s="14" t="s">
        <v>8182</v>
      </c>
      <c r="J1775" s="11" t="s">
        <v>80</v>
      </c>
      <c r="K1775" s="11" t="s">
        <v>82</v>
      </c>
      <c r="L1775" s="14" t="s">
        <v>8183</v>
      </c>
      <c r="M1775" s="11" t="s">
        <v>8184</v>
      </c>
      <c r="N1775" s="15">
        <v>2.48</v>
      </c>
      <c r="O1775" s="15" t="str">
        <f>VLOOKUP(A1775,Result!A:D,2,FALSE)</f>
        <v>No</v>
      </c>
      <c r="P1775" s="15">
        <f>VLOOKUP(A1775,Result!A:D,4,FALSE)</f>
        <v>2.1539999999999999</v>
      </c>
      <c r="Q1775" s="16">
        <f>VLOOKUP(A1775,Result!A:D,3,FALSE)</f>
        <v>0.51700000000000002</v>
      </c>
      <c r="R1775" s="16">
        <f>VLOOKUP(A1775,Result!A:E,5,FALSE)</f>
        <v>0</v>
      </c>
      <c r="S1775" s="28">
        <f>P1775+Q1775+R1775</f>
        <v>2.6709999999999998</v>
      </c>
      <c r="T1775" s="32">
        <f t="shared" si="115"/>
        <v>336.05</v>
      </c>
      <c r="U1775" s="32">
        <f t="shared" si="116"/>
        <v>1736.1499999999996</v>
      </c>
      <c r="V1775" s="33">
        <f t="shared" si="117"/>
        <v>292.5</v>
      </c>
      <c r="W1775" s="34">
        <f t="shared" si="114"/>
        <v>2028.6499999999996</v>
      </c>
      <c r="X1775" s="10"/>
      <c r="Y1775" s="10"/>
      <c r="Z1775" s="10"/>
      <c r="AA1775" s="10"/>
      <c r="AB1775" s="10"/>
      <c r="AC1775" s="10"/>
      <c r="AD1775" s="10"/>
      <c r="AE1775" s="10"/>
      <c r="AF1775" s="10"/>
      <c r="AG1775" s="10"/>
      <c r="AH1775" s="10"/>
      <c r="AI1775" s="10"/>
    </row>
    <row r="1776" spans="1:35" ht="15" customHeight="1" x14ac:dyDescent="0.25">
      <c r="A1776" s="6">
        <v>2547</v>
      </c>
      <c r="B1776" s="11" t="s">
        <v>75</v>
      </c>
      <c r="C1776" s="11" t="s">
        <v>7045</v>
      </c>
      <c r="D1776" s="11" t="s">
        <v>8185</v>
      </c>
      <c r="E1776" s="12">
        <v>12453</v>
      </c>
      <c r="F1776" s="19"/>
      <c r="G1776" s="12">
        <v>43888</v>
      </c>
      <c r="H1776" s="11" t="s">
        <v>78</v>
      </c>
      <c r="I1776" s="14" t="s">
        <v>97</v>
      </c>
      <c r="J1776" s="11" t="s">
        <v>97</v>
      </c>
      <c r="K1776" s="11" t="s">
        <v>82</v>
      </c>
      <c r="L1776" s="14" t="s">
        <v>82</v>
      </c>
      <c r="M1776" s="11" t="s">
        <v>8186</v>
      </c>
      <c r="N1776" s="15">
        <v>1.83</v>
      </c>
      <c r="O1776" s="15" t="str">
        <f>VLOOKUP(A1776,Result!A:D,2,FALSE)</f>
        <v>No</v>
      </c>
      <c r="P1776" s="15">
        <f>VLOOKUP(A1776,Result!A:D,4,FALSE)</f>
        <v>0</v>
      </c>
      <c r="Q1776" s="16">
        <f>VLOOKUP(A1776,Result!A:D,3,FALSE)</f>
        <v>0</v>
      </c>
      <c r="R1776" s="16">
        <f>VLOOKUP(A1776,Result!A:E,5,FALSE)</f>
        <v>0</v>
      </c>
      <c r="S1776" s="28">
        <f>P1776+Q1776+R1776</f>
        <v>0</v>
      </c>
      <c r="T1776" s="32">
        <f t="shared" si="115"/>
        <v>0</v>
      </c>
      <c r="U1776" s="32">
        <f t="shared" si="116"/>
        <v>0</v>
      </c>
      <c r="V1776" s="33">
        <f t="shared" si="117"/>
        <v>292.5</v>
      </c>
      <c r="W1776" s="34">
        <f t="shared" si="114"/>
        <v>292.5</v>
      </c>
      <c r="X1776" s="10"/>
      <c r="Y1776" s="10"/>
      <c r="Z1776" s="10"/>
      <c r="AA1776" s="10"/>
      <c r="AB1776" s="10"/>
      <c r="AC1776" s="10"/>
      <c r="AD1776" s="10"/>
      <c r="AE1776" s="10"/>
      <c r="AF1776" s="10"/>
      <c r="AG1776" s="10"/>
      <c r="AH1776" s="10"/>
      <c r="AI1776" s="10"/>
    </row>
    <row r="1777" spans="1:35" ht="15" customHeight="1" x14ac:dyDescent="0.25">
      <c r="A1777" s="6">
        <v>2551</v>
      </c>
      <c r="B1777" s="11" t="s">
        <v>75</v>
      </c>
      <c r="C1777" s="11" t="s">
        <v>7045</v>
      </c>
      <c r="D1777" s="11" t="s">
        <v>8190</v>
      </c>
      <c r="E1777" s="12">
        <v>14809</v>
      </c>
      <c r="F1777" s="19"/>
      <c r="G1777" s="12">
        <v>43878</v>
      </c>
      <c r="H1777" s="11" t="s">
        <v>783</v>
      </c>
      <c r="I1777" s="14" t="s">
        <v>8191</v>
      </c>
      <c r="J1777" s="11" t="s">
        <v>8192</v>
      </c>
      <c r="K1777" s="11" t="s">
        <v>82</v>
      </c>
      <c r="L1777" s="14" t="s">
        <v>82</v>
      </c>
      <c r="M1777" s="11" t="s">
        <v>8193</v>
      </c>
      <c r="N1777" s="15">
        <v>0</v>
      </c>
      <c r="O1777" s="15" t="str">
        <f>VLOOKUP(A1777,Result!A:D,2,FALSE)</f>
        <v>No</v>
      </c>
      <c r="P1777" s="15">
        <f>VLOOKUP(A1777,Result!A:D,4,FALSE)</f>
        <v>0.61199999999999999</v>
      </c>
      <c r="Q1777" s="16">
        <f>VLOOKUP(A1777,Result!A:D,3,FALSE)</f>
        <v>0</v>
      </c>
      <c r="R1777" s="16">
        <f>VLOOKUP(A1777,Result!A:E,5,FALSE)</f>
        <v>0</v>
      </c>
      <c r="S1777" s="28">
        <f>P1777+Q1777+R1777</f>
        <v>0.61199999999999999</v>
      </c>
      <c r="T1777" s="32">
        <f t="shared" si="115"/>
        <v>0</v>
      </c>
      <c r="U1777" s="32">
        <f t="shared" si="116"/>
        <v>397.8</v>
      </c>
      <c r="V1777" s="33">
        <f t="shared" si="117"/>
        <v>292.5</v>
      </c>
      <c r="W1777" s="34">
        <f t="shared" si="114"/>
        <v>690.3</v>
      </c>
      <c r="X1777" s="10"/>
      <c r="Y1777" s="10"/>
      <c r="Z1777" s="10"/>
      <c r="AA1777" s="10"/>
      <c r="AB1777" s="10"/>
      <c r="AC1777" s="10"/>
      <c r="AD1777" s="10"/>
      <c r="AE1777" s="10"/>
      <c r="AF1777" s="10"/>
      <c r="AG1777" s="10"/>
      <c r="AH1777" s="10"/>
      <c r="AI1777" s="10"/>
    </row>
    <row r="1778" spans="1:35" ht="15" customHeight="1" x14ac:dyDescent="0.25">
      <c r="A1778" s="6">
        <v>2552</v>
      </c>
      <c r="B1778" s="11" t="s">
        <v>75</v>
      </c>
      <c r="C1778" s="11" t="s">
        <v>7045</v>
      </c>
      <c r="D1778" s="11" t="s">
        <v>8194</v>
      </c>
      <c r="E1778" s="12">
        <v>18190</v>
      </c>
      <c r="F1778" s="19"/>
      <c r="G1778" s="12">
        <v>43888</v>
      </c>
      <c r="H1778" s="11" t="s">
        <v>78</v>
      </c>
      <c r="I1778" s="14" t="s">
        <v>4954</v>
      </c>
      <c r="J1778" s="11" t="s">
        <v>80</v>
      </c>
      <c r="K1778" s="11" t="s">
        <v>82</v>
      </c>
      <c r="L1778" s="14" t="s">
        <v>8195</v>
      </c>
      <c r="M1778" s="11" t="s">
        <v>5274</v>
      </c>
      <c r="N1778" s="15">
        <v>0</v>
      </c>
      <c r="O1778" s="15" t="str">
        <f>VLOOKUP(A1778,Result!A:D,2,FALSE)</f>
        <v>No</v>
      </c>
      <c r="P1778" s="15">
        <f>VLOOKUP(A1778,Result!A:D,4,FALSE)</f>
        <v>0.35299999999999998</v>
      </c>
      <c r="Q1778" s="16">
        <f>VLOOKUP(A1778,Result!A:D,3,FALSE)</f>
        <v>0</v>
      </c>
      <c r="R1778" s="16">
        <f>VLOOKUP(A1778,Result!A:E,5,FALSE)</f>
        <v>0</v>
      </c>
      <c r="S1778" s="28">
        <f>P1778+Q1778+R1778</f>
        <v>0.35299999999999998</v>
      </c>
      <c r="T1778" s="32">
        <f t="shared" si="115"/>
        <v>0</v>
      </c>
      <c r="U1778" s="32">
        <f t="shared" si="116"/>
        <v>229.45</v>
      </c>
      <c r="V1778" s="33">
        <f t="shared" si="117"/>
        <v>292.5</v>
      </c>
      <c r="W1778" s="34">
        <f t="shared" si="114"/>
        <v>521.95000000000005</v>
      </c>
      <c r="X1778" s="10"/>
      <c r="Y1778" s="10"/>
      <c r="Z1778" s="10"/>
      <c r="AA1778" s="10"/>
      <c r="AB1778" s="10"/>
      <c r="AC1778" s="10"/>
      <c r="AD1778" s="10"/>
      <c r="AE1778" s="10"/>
      <c r="AF1778" s="10"/>
      <c r="AG1778" s="10"/>
      <c r="AH1778" s="10"/>
      <c r="AI1778" s="10"/>
    </row>
    <row r="1779" spans="1:35" ht="15" customHeight="1" x14ac:dyDescent="0.25">
      <c r="A1779" s="6">
        <v>2553</v>
      </c>
      <c r="B1779" s="11" t="s">
        <v>75</v>
      </c>
      <c r="C1779" s="11" t="s">
        <v>7045</v>
      </c>
      <c r="D1779" s="11" t="s">
        <v>8196</v>
      </c>
      <c r="E1779" s="12">
        <v>20123</v>
      </c>
      <c r="F1779" s="19"/>
      <c r="G1779" s="12">
        <v>43888</v>
      </c>
      <c r="H1779" s="11" t="s">
        <v>78</v>
      </c>
      <c r="I1779" s="14" t="s">
        <v>97</v>
      </c>
      <c r="J1779" s="11" t="s">
        <v>97</v>
      </c>
      <c r="K1779" s="11" t="s">
        <v>82</v>
      </c>
      <c r="L1779" s="14" t="s">
        <v>82</v>
      </c>
      <c r="M1779" s="11" t="s">
        <v>82</v>
      </c>
      <c r="N1779" s="15">
        <v>0.99</v>
      </c>
      <c r="O1779" s="15" t="str">
        <f>VLOOKUP(A1779,Result!A:D,2,FALSE)</f>
        <v>No</v>
      </c>
      <c r="P1779" s="15">
        <f>VLOOKUP(A1779,Result!A:D,4,FALSE)</f>
        <v>0</v>
      </c>
      <c r="Q1779" s="16">
        <f>VLOOKUP(A1779,Result!A:D,3,FALSE)</f>
        <v>0</v>
      </c>
      <c r="R1779" s="16">
        <f>VLOOKUP(A1779,Result!A:E,5,FALSE)</f>
        <v>0</v>
      </c>
      <c r="S1779" s="28">
        <f>P1779+Q1779+R1779</f>
        <v>0</v>
      </c>
      <c r="T1779" s="32">
        <f t="shared" si="115"/>
        <v>0</v>
      </c>
      <c r="U1779" s="32">
        <f t="shared" si="116"/>
        <v>0</v>
      </c>
      <c r="V1779" s="33">
        <f t="shared" si="117"/>
        <v>292.5</v>
      </c>
      <c r="W1779" s="34">
        <f t="shared" si="114"/>
        <v>292.5</v>
      </c>
      <c r="X1779" s="10"/>
      <c r="Y1779" s="10"/>
      <c r="Z1779" s="10"/>
      <c r="AA1779" s="10"/>
      <c r="AB1779" s="10"/>
      <c r="AC1779" s="10"/>
      <c r="AD1779" s="10"/>
      <c r="AE1779" s="10"/>
      <c r="AF1779" s="10"/>
      <c r="AG1779" s="10"/>
      <c r="AH1779" s="10"/>
      <c r="AI1779" s="10"/>
    </row>
    <row r="1780" spans="1:35" ht="15" customHeight="1" x14ac:dyDescent="0.25">
      <c r="A1780" s="6">
        <v>2554</v>
      </c>
      <c r="B1780" s="11" t="s">
        <v>75</v>
      </c>
      <c r="C1780" s="11" t="s">
        <v>7045</v>
      </c>
      <c r="D1780" s="11" t="s">
        <v>8197</v>
      </c>
      <c r="E1780" s="12">
        <v>22805</v>
      </c>
      <c r="F1780" s="19"/>
      <c r="G1780" s="12">
        <v>43866</v>
      </c>
      <c r="H1780" s="11" t="s">
        <v>3337</v>
      </c>
      <c r="I1780" s="14" t="s">
        <v>115</v>
      </c>
      <c r="J1780" s="11" t="s">
        <v>97</v>
      </c>
      <c r="K1780" s="11" t="s">
        <v>82</v>
      </c>
      <c r="L1780" s="14" t="s">
        <v>82</v>
      </c>
      <c r="M1780" s="11" t="s">
        <v>650</v>
      </c>
      <c r="N1780" s="15">
        <v>0.55000000000000004</v>
      </c>
      <c r="O1780" s="15" t="str">
        <f>VLOOKUP(A1780,Result!A:D,2,FALSE)</f>
        <v>No</v>
      </c>
      <c r="P1780" s="15">
        <f>VLOOKUP(A1780,Result!A:D,4,FALSE)</f>
        <v>0</v>
      </c>
      <c r="Q1780" s="16">
        <f>VLOOKUP(A1780,Result!A:D,3,FALSE)</f>
        <v>0</v>
      </c>
      <c r="R1780" s="16">
        <f>VLOOKUP(A1780,Result!A:E,5,FALSE)</f>
        <v>0</v>
      </c>
      <c r="S1780" s="28">
        <f>P1780+Q1780+R1780</f>
        <v>0</v>
      </c>
      <c r="T1780" s="32">
        <f t="shared" si="115"/>
        <v>0</v>
      </c>
      <c r="U1780" s="32">
        <f t="shared" si="116"/>
        <v>0</v>
      </c>
      <c r="V1780" s="33">
        <f t="shared" si="117"/>
        <v>292.5</v>
      </c>
      <c r="W1780" s="34">
        <f t="shared" si="114"/>
        <v>292.5</v>
      </c>
      <c r="X1780" s="10"/>
      <c r="Y1780" s="10"/>
      <c r="Z1780" s="10"/>
      <c r="AA1780" s="10"/>
      <c r="AB1780" s="10"/>
      <c r="AC1780" s="10"/>
      <c r="AD1780" s="10"/>
      <c r="AE1780" s="10"/>
      <c r="AF1780" s="10"/>
      <c r="AG1780" s="10"/>
      <c r="AH1780" s="10"/>
      <c r="AI1780" s="10"/>
    </row>
    <row r="1781" spans="1:35" ht="15" customHeight="1" x14ac:dyDescent="0.25">
      <c r="A1781" s="6">
        <v>2557</v>
      </c>
      <c r="B1781" s="11" t="s">
        <v>75</v>
      </c>
      <c r="C1781" s="11" t="s">
        <v>7045</v>
      </c>
      <c r="D1781" s="11" t="s">
        <v>8200</v>
      </c>
      <c r="E1781" s="12">
        <v>18039</v>
      </c>
      <c r="F1781" s="19"/>
      <c r="G1781" s="12">
        <v>43898</v>
      </c>
      <c r="H1781" s="11" t="s">
        <v>78</v>
      </c>
      <c r="I1781" s="14" t="s">
        <v>8201</v>
      </c>
      <c r="J1781" s="11" t="s">
        <v>80</v>
      </c>
      <c r="K1781" s="11" t="s">
        <v>8202</v>
      </c>
      <c r="L1781" s="14" t="s">
        <v>8203</v>
      </c>
      <c r="M1781" s="11" t="s">
        <v>8204</v>
      </c>
      <c r="N1781" s="15" t="s">
        <v>85</v>
      </c>
      <c r="O1781" s="15" t="str">
        <f>VLOOKUP(A1781,Result!A:D,2,FALSE)</f>
        <v>Yes</v>
      </c>
      <c r="P1781" s="15">
        <f>VLOOKUP(A1781,Result!A:D,4,FALSE)</f>
        <v>0.72099999999999997</v>
      </c>
      <c r="Q1781" s="16">
        <f>VLOOKUP(A1781,Result!A:D,3,FALSE)</f>
        <v>1.0660000000000001</v>
      </c>
      <c r="R1781" s="16">
        <f>VLOOKUP(A1781,Result!A:E,5,FALSE)</f>
        <v>0</v>
      </c>
      <c r="S1781" s="28">
        <f>P1781+Q1781+R1781</f>
        <v>1.7869999999999999</v>
      </c>
      <c r="T1781" s="32">
        <f t="shared" si="115"/>
        <v>692.9</v>
      </c>
      <c r="U1781" s="32">
        <f t="shared" si="116"/>
        <v>1161.55</v>
      </c>
      <c r="V1781" s="33">
        <f t="shared" si="117"/>
        <v>292.5</v>
      </c>
      <c r="W1781" s="34">
        <f t="shared" si="114"/>
        <v>1454.05</v>
      </c>
      <c r="X1781" s="10"/>
      <c r="Y1781" s="10"/>
      <c r="Z1781" s="10"/>
      <c r="AA1781" s="10"/>
      <c r="AB1781" s="10"/>
      <c r="AC1781" s="10"/>
      <c r="AD1781" s="10"/>
      <c r="AE1781" s="10"/>
      <c r="AF1781" s="10"/>
      <c r="AG1781" s="10"/>
      <c r="AH1781" s="10"/>
      <c r="AI1781" s="10"/>
    </row>
    <row r="1782" spans="1:35" ht="15" customHeight="1" x14ac:dyDescent="0.25">
      <c r="A1782" s="6">
        <v>2563</v>
      </c>
      <c r="B1782" s="11" t="s">
        <v>75</v>
      </c>
      <c r="C1782" s="11" t="s">
        <v>7045</v>
      </c>
      <c r="D1782" s="11" t="s">
        <v>8213</v>
      </c>
      <c r="E1782" s="12">
        <v>10644</v>
      </c>
      <c r="F1782" s="19"/>
      <c r="G1782" s="12">
        <v>43935</v>
      </c>
      <c r="H1782" s="11" t="s">
        <v>466</v>
      </c>
      <c r="I1782" s="14" t="s">
        <v>115</v>
      </c>
      <c r="J1782" s="11" t="s">
        <v>97</v>
      </c>
      <c r="K1782" s="11" t="s">
        <v>82</v>
      </c>
      <c r="L1782" s="14" t="s">
        <v>82</v>
      </c>
      <c r="M1782" s="11" t="s">
        <v>1976</v>
      </c>
      <c r="N1782" s="15" t="s">
        <v>85</v>
      </c>
      <c r="O1782" s="15" t="str">
        <f>VLOOKUP(A1782,Result!A:D,2,FALSE)</f>
        <v>No</v>
      </c>
      <c r="P1782" s="15">
        <f>VLOOKUP(A1782,Result!A:D,4,FALSE)</f>
        <v>0</v>
      </c>
      <c r="Q1782" s="16">
        <f>VLOOKUP(A1782,Result!A:D,3,FALSE)</f>
        <v>0</v>
      </c>
      <c r="R1782" s="16">
        <f>VLOOKUP(A1782,Result!A:E,5,FALSE)</f>
        <v>0</v>
      </c>
      <c r="S1782" s="28">
        <f>P1782+Q1782+R1782</f>
        <v>0</v>
      </c>
      <c r="T1782" s="32">
        <f t="shared" si="115"/>
        <v>0</v>
      </c>
      <c r="U1782" s="32">
        <f t="shared" si="116"/>
        <v>0</v>
      </c>
      <c r="V1782" s="33">
        <f t="shared" si="117"/>
        <v>292.5</v>
      </c>
      <c r="W1782" s="34">
        <f t="shared" si="114"/>
        <v>292.5</v>
      </c>
      <c r="X1782" s="10"/>
      <c r="Y1782" s="10"/>
      <c r="Z1782" s="10"/>
      <c r="AA1782" s="10"/>
      <c r="AB1782" s="10"/>
      <c r="AC1782" s="10"/>
      <c r="AD1782" s="10"/>
      <c r="AE1782" s="10"/>
      <c r="AF1782" s="10"/>
      <c r="AG1782" s="10"/>
      <c r="AH1782" s="10"/>
      <c r="AI1782" s="10"/>
    </row>
    <row r="1783" spans="1:35" ht="15" customHeight="1" x14ac:dyDescent="0.25">
      <c r="A1783" s="6">
        <v>120</v>
      </c>
      <c r="B1783" s="11" t="s">
        <v>512</v>
      </c>
      <c r="C1783" s="11" t="s">
        <v>275</v>
      </c>
      <c r="D1783" s="11" t="s">
        <v>513</v>
      </c>
      <c r="E1783" s="12">
        <v>18571</v>
      </c>
      <c r="F1783" s="13">
        <v>43945</v>
      </c>
      <c r="G1783" s="12">
        <v>43862</v>
      </c>
      <c r="H1783" s="11" t="s">
        <v>78</v>
      </c>
      <c r="I1783" s="14" t="s">
        <v>514</v>
      </c>
      <c r="J1783" s="11" t="s">
        <v>80</v>
      </c>
      <c r="K1783" s="11" t="s">
        <v>82</v>
      </c>
      <c r="L1783" s="14" t="s">
        <v>82</v>
      </c>
      <c r="M1783" s="11" t="s">
        <v>515</v>
      </c>
      <c r="N1783" s="15" t="s">
        <v>85</v>
      </c>
      <c r="O1783" s="15" t="str">
        <f>VLOOKUP(A1783,Result!A:D,2,FALSE)</f>
        <v>No</v>
      </c>
      <c r="P1783" s="15">
        <f>VLOOKUP(A1783,Result!A:D,4,FALSE)</f>
        <v>2.2389999999999999</v>
      </c>
      <c r="Q1783" s="16">
        <f>VLOOKUP(A1783,Result!A:D,3,FALSE)</f>
        <v>0</v>
      </c>
      <c r="R1783" s="16">
        <f>VLOOKUP(A1783,Result!A:E,5,FALSE)</f>
        <v>0</v>
      </c>
      <c r="S1783" s="28">
        <f>P1783+Q1783+R1783</f>
        <v>2.2389999999999999</v>
      </c>
      <c r="T1783" s="32">
        <f>SUM((Q1783+R1783)*77/0.1)</f>
        <v>0</v>
      </c>
      <c r="U1783" s="32">
        <f>SUM(S1783*77/0.1)</f>
        <v>1724.0299999999997</v>
      </c>
      <c r="V1783" s="33">
        <f>SUM(0.45*77/0.1)</f>
        <v>346.49999999999994</v>
      </c>
      <c r="W1783" s="34">
        <f t="shared" si="114"/>
        <v>2070.5299999999997</v>
      </c>
      <c r="X1783" s="10"/>
      <c r="Y1783" s="10"/>
      <c r="Z1783" s="10"/>
      <c r="AA1783" s="10"/>
      <c r="AB1783" s="10"/>
      <c r="AC1783" s="10"/>
      <c r="AD1783" s="10"/>
      <c r="AE1783" s="10"/>
      <c r="AF1783" s="10"/>
      <c r="AG1783" s="10"/>
      <c r="AH1783" s="10"/>
      <c r="AI1783" s="10"/>
    </row>
    <row r="1784" spans="1:35" ht="15" customHeight="1" x14ac:dyDescent="0.25">
      <c r="A1784" s="6">
        <v>123</v>
      </c>
      <c r="B1784" s="11" t="s">
        <v>512</v>
      </c>
      <c r="C1784" s="11" t="s">
        <v>275</v>
      </c>
      <c r="D1784" s="11" t="s">
        <v>523</v>
      </c>
      <c r="E1784" s="12">
        <v>16837</v>
      </c>
      <c r="F1784" s="17">
        <v>43948</v>
      </c>
      <c r="G1784" s="12">
        <v>43893</v>
      </c>
      <c r="H1784" s="11" t="s">
        <v>78</v>
      </c>
      <c r="I1784" s="14" t="s">
        <v>524</v>
      </c>
      <c r="J1784" s="11" t="s">
        <v>80</v>
      </c>
      <c r="K1784" s="11" t="s">
        <v>525</v>
      </c>
      <c r="L1784" s="14" t="s">
        <v>526</v>
      </c>
      <c r="M1784" s="11" t="s">
        <v>527</v>
      </c>
      <c r="N1784" s="15" t="s">
        <v>85</v>
      </c>
      <c r="O1784" s="15" t="str">
        <f>VLOOKUP(A1784,Result!A:D,2,FALSE)</f>
        <v>No</v>
      </c>
      <c r="P1784" s="15">
        <f>VLOOKUP(A1784,Result!A:D,4,FALSE)</f>
        <v>1.129</v>
      </c>
      <c r="Q1784" s="16">
        <f>VLOOKUP(A1784,Result!A:D,3,FALSE)</f>
        <v>0.30499999999999999</v>
      </c>
      <c r="R1784" s="16">
        <f>VLOOKUP(A1784,Result!A:E,5,FALSE)</f>
        <v>0</v>
      </c>
      <c r="S1784" s="28">
        <f>P1784+Q1784+R1784</f>
        <v>1.4339999999999999</v>
      </c>
      <c r="T1784" s="32">
        <f t="shared" ref="T1784:T1794" si="118">SUM((Q1784+R1784)*77/0.1)</f>
        <v>234.85</v>
      </c>
      <c r="U1784" s="32">
        <f t="shared" ref="U1784:U1794" si="119">SUM(S1784*77/0.1)</f>
        <v>1104.1799999999998</v>
      </c>
      <c r="V1784" s="33">
        <f t="shared" ref="V1784:V1847" si="120">SUM(0.45*77/0.1)</f>
        <v>346.49999999999994</v>
      </c>
      <c r="W1784" s="34">
        <f t="shared" si="114"/>
        <v>1450.6799999999998</v>
      </c>
      <c r="X1784" s="10"/>
      <c r="Y1784" s="10"/>
      <c r="Z1784" s="10"/>
      <c r="AA1784" s="10"/>
      <c r="AB1784" s="10"/>
      <c r="AC1784" s="10"/>
      <c r="AD1784" s="10"/>
      <c r="AE1784" s="10"/>
      <c r="AF1784" s="10"/>
      <c r="AG1784" s="10"/>
      <c r="AH1784" s="10"/>
      <c r="AI1784" s="10"/>
    </row>
    <row r="1785" spans="1:35" ht="15" customHeight="1" x14ac:dyDescent="0.25">
      <c r="A1785" s="6">
        <v>126</v>
      </c>
      <c r="B1785" s="11" t="s">
        <v>512</v>
      </c>
      <c r="C1785" s="11" t="s">
        <v>275</v>
      </c>
      <c r="D1785" s="11" t="s">
        <v>535</v>
      </c>
      <c r="E1785" s="12">
        <v>16070</v>
      </c>
      <c r="F1785" s="17">
        <v>43948</v>
      </c>
      <c r="G1785" s="12">
        <v>43894</v>
      </c>
      <c r="H1785" s="11" t="s">
        <v>78</v>
      </c>
      <c r="I1785" s="14" t="s">
        <v>97</v>
      </c>
      <c r="J1785" s="11" t="s">
        <v>97</v>
      </c>
      <c r="K1785" s="11" t="s">
        <v>82</v>
      </c>
      <c r="L1785" s="14" t="s">
        <v>536</v>
      </c>
      <c r="M1785" s="11" t="s">
        <v>537</v>
      </c>
      <c r="N1785" s="15" t="s">
        <v>85</v>
      </c>
      <c r="O1785" s="15" t="str">
        <f>VLOOKUP(A1785,Result!A:D,2,FALSE)</f>
        <v>No</v>
      </c>
      <c r="P1785" s="15">
        <f>VLOOKUP(A1785,Result!A:D,4,FALSE)</f>
        <v>0</v>
      </c>
      <c r="Q1785" s="16">
        <f>VLOOKUP(A1785,Result!A:D,3,FALSE)</f>
        <v>0.51900000000000002</v>
      </c>
      <c r="R1785" s="16">
        <f>VLOOKUP(A1785,Result!A:E,5,FALSE)</f>
        <v>0</v>
      </c>
      <c r="S1785" s="28">
        <f>P1785+Q1785+R1785</f>
        <v>0.51900000000000002</v>
      </c>
      <c r="T1785" s="32">
        <f t="shared" si="118"/>
        <v>399.63</v>
      </c>
      <c r="U1785" s="32">
        <f t="shared" si="119"/>
        <v>399.63</v>
      </c>
      <c r="V1785" s="33">
        <f t="shared" si="120"/>
        <v>346.49999999999994</v>
      </c>
      <c r="W1785" s="34">
        <f t="shared" si="114"/>
        <v>746.12999999999988</v>
      </c>
      <c r="X1785" s="10"/>
      <c r="Y1785" s="10"/>
      <c r="Z1785" s="10"/>
      <c r="AA1785" s="10"/>
      <c r="AB1785" s="10"/>
      <c r="AC1785" s="10"/>
      <c r="AD1785" s="10"/>
      <c r="AE1785" s="10"/>
      <c r="AF1785" s="10"/>
      <c r="AG1785" s="10"/>
      <c r="AH1785" s="10"/>
      <c r="AI1785" s="10"/>
    </row>
    <row r="1786" spans="1:35" ht="15" customHeight="1" x14ac:dyDescent="0.25">
      <c r="A1786" s="6">
        <v>162</v>
      </c>
      <c r="B1786" s="11" t="s">
        <v>512</v>
      </c>
      <c r="C1786" s="11" t="s">
        <v>275</v>
      </c>
      <c r="D1786" s="11" t="s">
        <v>673</v>
      </c>
      <c r="E1786" s="12">
        <v>17779</v>
      </c>
      <c r="F1786" s="17">
        <v>43956</v>
      </c>
      <c r="G1786" s="12">
        <v>43934</v>
      </c>
      <c r="H1786" s="11" t="s">
        <v>78</v>
      </c>
      <c r="I1786" s="14" t="s">
        <v>674</v>
      </c>
      <c r="J1786" s="11" t="s">
        <v>80</v>
      </c>
      <c r="K1786" s="11" t="s">
        <v>82</v>
      </c>
      <c r="L1786" s="14" t="s">
        <v>82</v>
      </c>
      <c r="M1786" s="11" t="s">
        <v>82</v>
      </c>
      <c r="N1786" s="15" t="s">
        <v>85</v>
      </c>
      <c r="O1786" s="15" t="str">
        <f>VLOOKUP(A1786,Result!A:D,2,FALSE)</f>
        <v>No</v>
      </c>
      <c r="P1786" s="15">
        <f>VLOOKUP(A1786,Result!A:D,4,FALSE)</f>
        <v>0.72099999999999997</v>
      </c>
      <c r="Q1786" s="16">
        <f>VLOOKUP(A1786,Result!A:D,3,FALSE)</f>
        <v>0</v>
      </c>
      <c r="R1786" s="16">
        <f>VLOOKUP(A1786,Result!A:E,5,FALSE)</f>
        <v>0</v>
      </c>
      <c r="S1786" s="28">
        <f>P1786+Q1786+R1786</f>
        <v>0.72099999999999997</v>
      </c>
      <c r="T1786" s="32">
        <f t="shared" si="118"/>
        <v>0</v>
      </c>
      <c r="U1786" s="32">
        <f t="shared" si="119"/>
        <v>555.16999999999996</v>
      </c>
      <c r="V1786" s="33">
        <f t="shared" si="120"/>
        <v>346.49999999999994</v>
      </c>
      <c r="W1786" s="34">
        <f t="shared" si="114"/>
        <v>901.66999999999985</v>
      </c>
      <c r="X1786" s="10"/>
      <c r="Y1786" s="10"/>
      <c r="Z1786" s="10"/>
      <c r="AA1786" s="10"/>
      <c r="AB1786" s="10"/>
      <c r="AC1786" s="10"/>
      <c r="AD1786" s="10"/>
      <c r="AE1786" s="10"/>
      <c r="AF1786" s="10"/>
      <c r="AG1786" s="10"/>
      <c r="AH1786" s="10"/>
      <c r="AI1786" s="10"/>
    </row>
    <row r="1787" spans="1:35" ht="15" customHeight="1" x14ac:dyDescent="0.25">
      <c r="A1787" s="6">
        <v>164</v>
      </c>
      <c r="B1787" s="11" t="s">
        <v>512</v>
      </c>
      <c r="C1787" s="11" t="s">
        <v>275</v>
      </c>
      <c r="D1787" s="11" t="s">
        <v>678</v>
      </c>
      <c r="E1787" s="12">
        <v>17128</v>
      </c>
      <c r="F1787" s="17">
        <v>43957</v>
      </c>
      <c r="G1787" s="12">
        <v>43846</v>
      </c>
      <c r="H1787" s="11" t="s">
        <v>78</v>
      </c>
      <c r="I1787" s="14" t="s">
        <v>679</v>
      </c>
      <c r="J1787" s="11" t="s">
        <v>80</v>
      </c>
      <c r="K1787" s="11" t="s">
        <v>82</v>
      </c>
      <c r="L1787" s="14" t="s">
        <v>82</v>
      </c>
      <c r="M1787" s="11" t="s">
        <v>680</v>
      </c>
      <c r="N1787" s="15" t="s">
        <v>85</v>
      </c>
      <c r="O1787" s="15" t="str">
        <f>VLOOKUP(A1787,Result!A:D,2,FALSE)</f>
        <v>No</v>
      </c>
      <c r="P1787" s="15">
        <f>VLOOKUP(A1787,Result!A:D,4,FALSE)</f>
        <v>2.2549999999999999</v>
      </c>
      <c r="Q1787" s="16">
        <f>VLOOKUP(A1787,Result!A:D,3,FALSE)</f>
        <v>0</v>
      </c>
      <c r="R1787" s="16">
        <f>VLOOKUP(A1787,Result!A:E,5,FALSE)</f>
        <v>0</v>
      </c>
      <c r="S1787" s="28">
        <f>P1787+Q1787+R1787</f>
        <v>2.2549999999999999</v>
      </c>
      <c r="T1787" s="32">
        <f t="shared" si="118"/>
        <v>0</v>
      </c>
      <c r="U1787" s="32">
        <f t="shared" si="119"/>
        <v>1736.35</v>
      </c>
      <c r="V1787" s="33">
        <f t="shared" si="120"/>
        <v>346.49999999999994</v>
      </c>
      <c r="W1787" s="34">
        <f t="shared" si="114"/>
        <v>2082.85</v>
      </c>
      <c r="X1787" s="10"/>
      <c r="Y1787" s="10"/>
      <c r="Z1787" s="10"/>
      <c r="AA1787" s="10"/>
      <c r="AB1787" s="10"/>
      <c r="AC1787" s="10"/>
      <c r="AD1787" s="10"/>
      <c r="AE1787" s="10"/>
      <c r="AF1787" s="10"/>
      <c r="AG1787" s="10"/>
      <c r="AH1787" s="10"/>
      <c r="AI1787" s="10"/>
    </row>
    <row r="1788" spans="1:35" ht="15" customHeight="1" x14ac:dyDescent="0.25">
      <c r="A1788" s="6">
        <v>173</v>
      </c>
      <c r="B1788" s="11" t="s">
        <v>512</v>
      </c>
      <c r="C1788" s="11" t="s">
        <v>275</v>
      </c>
      <c r="D1788" s="11" t="s">
        <v>706</v>
      </c>
      <c r="E1788" s="12">
        <v>16139</v>
      </c>
      <c r="F1788" s="17">
        <v>43959</v>
      </c>
      <c r="G1788" s="12">
        <v>43895</v>
      </c>
      <c r="H1788" s="11" t="s">
        <v>78</v>
      </c>
      <c r="I1788" s="14" t="s">
        <v>707</v>
      </c>
      <c r="J1788" s="11" t="s">
        <v>708</v>
      </c>
      <c r="K1788" s="11" t="s">
        <v>82</v>
      </c>
      <c r="L1788" s="14" t="s">
        <v>82</v>
      </c>
      <c r="M1788" s="11" t="s">
        <v>709</v>
      </c>
      <c r="N1788" s="15" t="s">
        <v>85</v>
      </c>
      <c r="O1788" s="15" t="str">
        <f>VLOOKUP(A1788,Result!A:D,2,FALSE)</f>
        <v>No</v>
      </c>
      <c r="P1788" s="15">
        <f>VLOOKUP(A1788,Result!A:D,4,FALSE)</f>
        <v>0.91100000000000003</v>
      </c>
      <c r="Q1788" s="16">
        <f>VLOOKUP(A1788,Result!A:D,3,FALSE)</f>
        <v>0</v>
      </c>
      <c r="R1788" s="16">
        <f>VLOOKUP(A1788,Result!A:E,5,FALSE)</f>
        <v>0</v>
      </c>
      <c r="S1788" s="28">
        <f>P1788+Q1788+R1788</f>
        <v>0.91100000000000003</v>
      </c>
      <c r="T1788" s="32">
        <f t="shared" si="118"/>
        <v>0</v>
      </c>
      <c r="U1788" s="32">
        <f t="shared" si="119"/>
        <v>701.47</v>
      </c>
      <c r="V1788" s="33">
        <f t="shared" si="120"/>
        <v>346.49999999999994</v>
      </c>
      <c r="W1788" s="34">
        <f t="shared" si="114"/>
        <v>1047.97</v>
      </c>
      <c r="X1788" s="10"/>
      <c r="Y1788" s="10"/>
      <c r="Z1788" s="10"/>
      <c r="AA1788" s="10"/>
      <c r="AB1788" s="10"/>
      <c r="AC1788" s="10"/>
      <c r="AD1788" s="10"/>
      <c r="AE1788" s="10"/>
      <c r="AF1788" s="10"/>
      <c r="AG1788" s="10"/>
      <c r="AH1788" s="10"/>
      <c r="AI1788" s="10"/>
    </row>
    <row r="1789" spans="1:35" ht="15" customHeight="1" x14ac:dyDescent="0.25">
      <c r="A1789" s="6">
        <v>174</v>
      </c>
      <c r="B1789" s="11" t="s">
        <v>512</v>
      </c>
      <c r="C1789" s="11" t="s">
        <v>275</v>
      </c>
      <c r="D1789" s="11" t="s">
        <v>710</v>
      </c>
      <c r="E1789" s="12">
        <v>19222</v>
      </c>
      <c r="F1789" s="13">
        <v>43959</v>
      </c>
      <c r="G1789" s="12">
        <v>43862</v>
      </c>
      <c r="H1789" s="11" t="s">
        <v>78</v>
      </c>
      <c r="I1789" s="14" t="s">
        <v>711</v>
      </c>
      <c r="J1789" s="11" t="s">
        <v>80</v>
      </c>
      <c r="K1789" s="11" t="s">
        <v>82</v>
      </c>
      <c r="L1789" s="14" t="s">
        <v>82</v>
      </c>
      <c r="M1789" s="11" t="s">
        <v>712</v>
      </c>
      <c r="N1789" s="15" t="s">
        <v>85</v>
      </c>
      <c r="O1789" s="15" t="str">
        <f>VLOOKUP(A1789,Result!A:D,2,FALSE)</f>
        <v>No</v>
      </c>
      <c r="P1789" s="15">
        <f>VLOOKUP(A1789,Result!A:D,4,FALSE)</f>
        <v>1.0069999999999999</v>
      </c>
      <c r="Q1789" s="16">
        <f>VLOOKUP(A1789,Result!A:D,3,FALSE)</f>
        <v>0</v>
      </c>
      <c r="R1789" s="16">
        <f>VLOOKUP(A1789,Result!A:E,5,FALSE)</f>
        <v>0.111</v>
      </c>
      <c r="S1789" s="28">
        <f>P1789+Q1789+R1789</f>
        <v>1.1179999999999999</v>
      </c>
      <c r="T1789" s="32">
        <f t="shared" si="118"/>
        <v>85.47</v>
      </c>
      <c r="U1789" s="32">
        <f t="shared" si="119"/>
        <v>860.85999999999979</v>
      </c>
      <c r="V1789" s="33">
        <f t="shared" si="120"/>
        <v>346.49999999999994</v>
      </c>
      <c r="W1789" s="34">
        <f t="shared" si="114"/>
        <v>1207.3599999999997</v>
      </c>
      <c r="X1789" s="10"/>
      <c r="Y1789" s="10"/>
      <c r="Z1789" s="10"/>
      <c r="AA1789" s="10"/>
      <c r="AB1789" s="10"/>
      <c r="AC1789" s="10"/>
      <c r="AD1789" s="10"/>
      <c r="AE1789" s="10"/>
      <c r="AF1789" s="10"/>
      <c r="AG1789" s="10"/>
      <c r="AH1789" s="10"/>
      <c r="AI1789" s="10"/>
    </row>
    <row r="1790" spans="1:35" ht="15" customHeight="1" x14ac:dyDescent="0.25">
      <c r="A1790" s="6">
        <v>177</v>
      </c>
      <c r="B1790" s="11" t="s">
        <v>512</v>
      </c>
      <c r="C1790" s="11" t="s">
        <v>275</v>
      </c>
      <c r="D1790" s="11" t="s">
        <v>719</v>
      </c>
      <c r="E1790" s="12">
        <v>21377</v>
      </c>
      <c r="F1790" s="17">
        <v>43962</v>
      </c>
      <c r="G1790" s="12">
        <v>43868</v>
      </c>
      <c r="H1790" s="11" t="s">
        <v>114</v>
      </c>
      <c r="I1790" s="14" t="s">
        <v>720</v>
      </c>
      <c r="J1790" s="11" t="s">
        <v>80</v>
      </c>
      <c r="K1790" s="11" t="s">
        <v>82</v>
      </c>
      <c r="L1790" s="14" t="s">
        <v>82</v>
      </c>
      <c r="M1790" s="11" t="s">
        <v>82</v>
      </c>
      <c r="N1790" s="15" t="s">
        <v>85</v>
      </c>
      <c r="O1790" s="15" t="str">
        <f>VLOOKUP(A1790,Result!A:D,2,FALSE)</f>
        <v>No</v>
      </c>
      <c r="P1790" s="15">
        <f>VLOOKUP(A1790,Result!A:D,4,FALSE)</f>
        <v>0.93299999999999994</v>
      </c>
      <c r="Q1790" s="16">
        <f>VLOOKUP(A1790,Result!A:D,3,FALSE)</f>
        <v>0</v>
      </c>
      <c r="R1790" s="16">
        <f>VLOOKUP(A1790,Result!A:E,5,FALSE)</f>
        <v>0</v>
      </c>
      <c r="S1790" s="28">
        <f>P1790+Q1790+R1790</f>
        <v>0.93299999999999994</v>
      </c>
      <c r="T1790" s="32">
        <f t="shared" si="118"/>
        <v>0</v>
      </c>
      <c r="U1790" s="32">
        <f t="shared" si="119"/>
        <v>718.40999999999985</v>
      </c>
      <c r="V1790" s="33">
        <f t="shared" si="120"/>
        <v>346.49999999999994</v>
      </c>
      <c r="W1790" s="34">
        <f t="shared" si="114"/>
        <v>1064.9099999999999</v>
      </c>
      <c r="X1790" s="10"/>
      <c r="Y1790" s="10"/>
      <c r="Z1790" s="10"/>
      <c r="AA1790" s="10"/>
      <c r="AB1790" s="10"/>
      <c r="AC1790" s="10"/>
      <c r="AD1790" s="10"/>
      <c r="AE1790" s="10"/>
      <c r="AF1790" s="10"/>
      <c r="AG1790" s="10"/>
      <c r="AH1790" s="10"/>
      <c r="AI1790" s="10"/>
    </row>
    <row r="1791" spans="1:35" ht="15" customHeight="1" x14ac:dyDescent="0.25">
      <c r="A1791" s="6">
        <v>207</v>
      </c>
      <c r="B1791" s="11" t="s">
        <v>512</v>
      </c>
      <c r="C1791" s="11" t="s">
        <v>275</v>
      </c>
      <c r="D1791" s="11" t="s">
        <v>833</v>
      </c>
      <c r="E1791" s="12">
        <v>18857</v>
      </c>
      <c r="F1791" s="17">
        <v>43973</v>
      </c>
      <c r="G1791" s="12">
        <v>43898</v>
      </c>
      <c r="H1791" s="11" t="s">
        <v>78</v>
      </c>
      <c r="I1791" s="14" t="s">
        <v>834</v>
      </c>
      <c r="J1791" s="11" t="s">
        <v>80</v>
      </c>
      <c r="K1791" s="11" t="s">
        <v>82</v>
      </c>
      <c r="L1791" s="14" t="s">
        <v>82</v>
      </c>
      <c r="M1791" s="11" t="s">
        <v>835</v>
      </c>
      <c r="N1791" s="15" t="s">
        <v>85</v>
      </c>
      <c r="O1791" s="15" t="str">
        <f>VLOOKUP(A1791,Result!A:D,2,FALSE)</f>
        <v>No</v>
      </c>
      <c r="P1791" s="15">
        <f>VLOOKUP(A1791,Result!A:D,4,FALSE)</f>
        <v>2.4700000000000002</v>
      </c>
      <c r="Q1791" s="16">
        <f>VLOOKUP(A1791,Result!A:D,3,FALSE)</f>
        <v>0</v>
      </c>
      <c r="R1791" s="16">
        <f>VLOOKUP(A1791,Result!A:E,5,FALSE)</f>
        <v>0</v>
      </c>
      <c r="S1791" s="28">
        <f>P1791+Q1791+R1791</f>
        <v>2.4700000000000002</v>
      </c>
      <c r="T1791" s="32">
        <f t="shared" si="118"/>
        <v>0</v>
      </c>
      <c r="U1791" s="32">
        <f t="shared" si="119"/>
        <v>1901.9</v>
      </c>
      <c r="V1791" s="33">
        <f t="shared" si="120"/>
        <v>346.49999999999994</v>
      </c>
      <c r="W1791" s="34">
        <f t="shared" si="114"/>
        <v>2248.4</v>
      </c>
      <c r="X1791" s="10"/>
      <c r="Y1791" s="10"/>
      <c r="Z1791" s="10"/>
      <c r="AA1791" s="10"/>
      <c r="AB1791" s="10"/>
      <c r="AC1791" s="10"/>
      <c r="AD1791" s="10"/>
      <c r="AE1791" s="10"/>
      <c r="AF1791" s="10"/>
      <c r="AG1791" s="10"/>
      <c r="AH1791" s="10"/>
      <c r="AI1791" s="10"/>
    </row>
    <row r="1792" spans="1:35" ht="15" customHeight="1" x14ac:dyDescent="0.25">
      <c r="A1792" s="6">
        <v>233</v>
      </c>
      <c r="B1792" s="11" t="s">
        <v>512</v>
      </c>
      <c r="C1792" s="11" t="s">
        <v>275</v>
      </c>
      <c r="D1792" s="11" t="s">
        <v>933</v>
      </c>
      <c r="E1792" s="12">
        <v>18976</v>
      </c>
      <c r="F1792" s="13">
        <v>43985</v>
      </c>
      <c r="G1792" s="12">
        <v>43918</v>
      </c>
      <c r="H1792" s="11" t="s">
        <v>78</v>
      </c>
      <c r="I1792" s="14" t="s">
        <v>934</v>
      </c>
      <c r="J1792" s="11" t="s">
        <v>935</v>
      </c>
      <c r="K1792" s="11" t="s">
        <v>936</v>
      </c>
      <c r="L1792" s="14" t="s">
        <v>937</v>
      </c>
      <c r="M1792" s="11" t="s">
        <v>938</v>
      </c>
      <c r="N1792" s="15" t="s">
        <v>85</v>
      </c>
      <c r="O1792" s="15" t="str">
        <f>VLOOKUP(A1792,Result!A:D,2,FALSE)</f>
        <v>No</v>
      </c>
      <c r="P1792" s="15">
        <f>VLOOKUP(A1792,Result!A:D,4,FALSE)</f>
        <v>3.9</v>
      </c>
      <c r="Q1792" s="16">
        <f>VLOOKUP(A1792,Result!A:D,3,FALSE)</f>
        <v>1.0629999999999999</v>
      </c>
      <c r="R1792" s="16">
        <f>VLOOKUP(A1792,Result!A:E,5,FALSE)</f>
        <v>0</v>
      </c>
      <c r="S1792" s="28">
        <f>P1792+Q1792+R1792</f>
        <v>4.9630000000000001</v>
      </c>
      <c r="T1792" s="32">
        <f t="shared" si="118"/>
        <v>818.51</v>
      </c>
      <c r="U1792" s="32">
        <f t="shared" si="119"/>
        <v>3821.5099999999998</v>
      </c>
      <c r="V1792" s="33">
        <f t="shared" si="120"/>
        <v>346.49999999999994</v>
      </c>
      <c r="W1792" s="34">
        <f t="shared" si="114"/>
        <v>4168.0099999999993</v>
      </c>
      <c r="X1792" s="10"/>
      <c r="Y1792" s="10"/>
      <c r="Z1792" s="10"/>
      <c r="AA1792" s="10"/>
      <c r="AB1792" s="10"/>
      <c r="AC1792" s="10"/>
      <c r="AD1792" s="10"/>
      <c r="AE1792" s="10"/>
      <c r="AF1792" s="10"/>
      <c r="AG1792" s="10"/>
      <c r="AH1792" s="10"/>
      <c r="AI1792" s="10"/>
    </row>
    <row r="1793" spans="1:35" ht="15" customHeight="1" x14ac:dyDescent="0.25">
      <c r="A1793" s="6">
        <v>258</v>
      </c>
      <c r="B1793" s="11" t="s">
        <v>512</v>
      </c>
      <c r="C1793" s="11" t="s">
        <v>275</v>
      </c>
      <c r="D1793" s="11" t="s">
        <v>1019</v>
      </c>
      <c r="E1793" s="12">
        <v>16337</v>
      </c>
      <c r="F1793" s="17">
        <v>44008</v>
      </c>
      <c r="G1793" s="12">
        <v>43914</v>
      </c>
      <c r="H1793" s="11" t="s">
        <v>78</v>
      </c>
      <c r="I1793" s="14" t="s">
        <v>1020</v>
      </c>
      <c r="J1793" s="11" t="s">
        <v>1021</v>
      </c>
      <c r="K1793" s="11" t="s">
        <v>1022</v>
      </c>
      <c r="L1793" s="14" t="s">
        <v>82</v>
      </c>
      <c r="M1793" s="11" t="s">
        <v>1023</v>
      </c>
      <c r="N1793" s="15" t="s">
        <v>85</v>
      </c>
      <c r="O1793" s="15" t="str">
        <f>VLOOKUP(A1793,Result!A:D,2,FALSE)</f>
        <v>No</v>
      </c>
      <c r="P1793" s="15">
        <f>VLOOKUP(A1793,Result!A:D,4,FALSE)</f>
        <v>1.28</v>
      </c>
      <c r="Q1793" s="16">
        <f>VLOOKUP(A1793,Result!A:D,3,FALSE)</f>
        <v>0</v>
      </c>
      <c r="R1793" s="16">
        <f>VLOOKUP(A1793,Result!A:E,5,FALSE)</f>
        <v>0</v>
      </c>
      <c r="S1793" s="28">
        <f>P1793+Q1793+R1793</f>
        <v>1.28</v>
      </c>
      <c r="T1793" s="32">
        <f t="shared" si="118"/>
        <v>0</v>
      </c>
      <c r="U1793" s="32">
        <f t="shared" si="119"/>
        <v>985.6</v>
      </c>
      <c r="V1793" s="33">
        <f t="shared" si="120"/>
        <v>346.49999999999994</v>
      </c>
      <c r="W1793" s="34">
        <f t="shared" si="114"/>
        <v>1332.1</v>
      </c>
      <c r="X1793" s="10"/>
      <c r="Y1793" s="10"/>
      <c r="Z1793" s="10"/>
      <c r="AA1793" s="10"/>
      <c r="AB1793" s="10"/>
      <c r="AC1793" s="10"/>
      <c r="AD1793" s="10"/>
      <c r="AE1793" s="10"/>
      <c r="AF1793" s="10"/>
      <c r="AG1793" s="10"/>
      <c r="AH1793" s="10"/>
      <c r="AI1793" s="10"/>
    </row>
    <row r="1794" spans="1:35" ht="15" customHeight="1" x14ac:dyDescent="0.25">
      <c r="A1794" s="6">
        <v>269</v>
      </c>
      <c r="B1794" s="11" t="s">
        <v>512</v>
      </c>
      <c r="C1794" s="11" t="s">
        <v>275</v>
      </c>
      <c r="D1794" s="11" t="s">
        <v>1065</v>
      </c>
      <c r="E1794" s="12">
        <v>15141</v>
      </c>
      <c r="F1794" s="13">
        <v>44019</v>
      </c>
      <c r="G1794" s="12">
        <v>43893</v>
      </c>
      <c r="H1794" s="11" t="s">
        <v>78</v>
      </c>
      <c r="I1794" s="14" t="s">
        <v>1066</v>
      </c>
      <c r="J1794" s="11" t="s">
        <v>80</v>
      </c>
      <c r="K1794" s="11" t="s">
        <v>1067</v>
      </c>
      <c r="L1794" s="14" t="s">
        <v>82</v>
      </c>
      <c r="M1794" s="11" t="s">
        <v>1068</v>
      </c>
      <c r="N1794" s="15" t="s">
        <v>85</v>
      </c>
      <c r="O1794" s="15" t="str">
        <f>VLOOKUP(A1794,Result!A:D,2,FALSE)</f>
        <v>No</v>
      </c>
      <c r="P1794" s="15">
        <f>VLOOKUP(A1794,Result!A:D,4,FALSE)</f>
        <v>3.43</v>
      </c>
      <c r="Q1794" s="16">
        <f>VLOOKUP(A1794,Result!A:D,3,FALSE)</f>
        <v>0</v>
      </c>
      <c r="R1794" s="16">
        <f>VLOOKUP(A1794,Result!A:E,5,FALSE)</f>
        <v>0</v>
      </c>
      <c r="S1794" s="28">
        <f>P1794+Q1794+R1794</f>
        <v>3.43</v>
      </c>
      <c r="T1794" s="32">
        <f t="shared" si="118"/>
        <v>0</v>
      </c>
      <c r="U1794" s="32">
        <f t="shared" si="119"/>
        <v>2641.1</v>
      </c>
      <c r="V1794" s="33">
        <f t="shared" si="120"/>
        <v>346.49999999999994</v>
      </c>
      <c r="W1794" s="34">
        <f t="shared" si="114"/>
        <v>2987.6</v>
      </c>
      <c r="X1794" s="10"/>
      <c r="Y1794" s="10"/>
      <c r="Z1794" s="10"/>
      <c r="AA1794" s="10"/>
      <c r="AB1794" s="10"/>
      <c r="AC1794" s="10"/>
      <c r="AD1794" s="10"/>
      <c r="AE1794" s="10"/>
      <c r="AF1794" s="10"/>
      <c r="AG1794" s="10"/>
      <c r="AH1794" s="10"/>
      <c r="AI1794" s="10"/>
    </row>
    <row r="1795" spans="1:35" ht="15" customHeight="1" x14ac:dyDescent="0.25">
      <c r="A1795" s="6">
        <v>277</v>
      </c>
      <c r="B1795" s="11" t="s">
        <v>512</v>
      </c>
      <c r="C1795" s="11" t="s">
        <v>275</v>
      </c>
      <c r="D1795" s="11" t="s">
        <v>1098</v>
      </c>
      <c r="E1795" s="12">
        <v>15258</v>
      </c>
      <c r="F1795" s="17">
        <v>44029</v>
      </c>
      <c r="G1795" s="12">
        <v>43920</v>
      </c>
      <c r="H1795" s="11" t="s">
        <v>466</v>
      </c>
      <c r="I1795" s="14" t="s">
        <v>1099</v>
      </c>
      <c r="J1795" s="11" t="s">
        <v>97</v>
      </c>
      <c r="K1795" s="11" t="s">
        <v>1100</v>
      </c>
      <c r="L1795" s="14" t="s">
        <v>82</v>
      </c>
      <c r="M1795" s="11" t="s">
        <v>1101</v>
      </c>
      <c r="N1795" s="15" t="s">
        <v>85</v>
      </c>
      <c r="O1795" s="15" t="str">
        <f>VLOOKUP(A1795,Result!A:D,2,FALSE)</f>
        <v>No</v>
      </c>
      <c r="P1795" s="15">
        <f>VLOOKUP(A1795,Result!A:D,4,FALSE)</f>
        <v>0.30499999999999999</v>
      </c>
      <c r="Q1795" s="16">
        <f>VLOOKUP(A1795,Result!A:D,3,FALSE)</f>
        <v>0</v>
      </c>
      <c r="R1795" s="16">
        <f>VLOOKUP(A1795,Result!A:E,5,FALSE)</f>
        <v>0</v>
      </c>
      <c r="S1795" s="28">
        <f>P1795+Q1795+R1795</f>
        <v>0.30499999999999999</v>
      </c>
      <c r="T1795" s="32">
        <f t="shared" ref="T1795:T1858" si="121">SUM((Q1795+R1795)*77/0.1)</f>
        <v>0</v>
      </c>
      <c r="U1795" s="32">
        <f t="shared" ref="U1795:U1858" si="122">SUM(S1795*77/0.1)</f>
        <v>234.85</v>
      </c>
      <c r="V1795" s="33">
        <f t="shared" si="120"/>
        <v>346.49999999999994</v>
      </c>
      <c r="W1795" s="34">
        <f t="shared" si="114"/>
        <v>581.34999999999991</v>
      </c>
      <c r="X1795" s="10"/>
      <c r="Y1795" s="10"/>
      <c r="Z1795" s="10"/>
      <c r="AA1795" s="10"/>
      <c r="AB1795" s="10"/>
      <c r="AC1795" s="10"/>
      <c r="AD1795" s="10"/>
      <c r="AE1795" s="10"/>
      <c r="AF1795" s="10"/>
      <c r="AG1795" s="10"/>
      <c r="AH1795" s="10"/>
      <c r="AI1795" s="10"/>
    </row>
    <row r="1796" spans="1:35" ht="15" customHeight="1" x14ac:dyDescent="0.25">
      <c r="A1796" s="6">
        <v>284</v>
      </c>
      <c r="B1796" s="11" t="s">
        <v>512</v>
      </c>
      <c r="C1796" s="11" t="s">
        <v>275</v>
      </c>
      <c r="D1796" s="11" t="s">
        <v>1126</v>
      </c>
      <c r="E1796" s="12">
        <v>18242</v>
      </c>
      <c r="F1796" s="13">
        <v>44039</v>
      </c>
      <c r="G1796" s="12">
        <v>43888</v>
      </c>
      <c r="H1796" s="11" t="s">
        <v>108</v>
      </c>
      <c r="I1796" s="14" t="s">
        <v>1127</v>
      </c>
      <c r="J1796" s="11" t="s">
        <v>80</v>
      </c>
      <c r="K1796" s="11" t="s">
        <v>1128</v>
      </c>
      <c r="L1796" s="14" t="s">
        <v>1129</v>
      </c>
      <c r="M1796" s="11" t="s">
        <v>1130</v>
      </c>
      <c r="N1796" s="15" t="s">
        <v>85</v>
      </c>
      <c r="O1796" s="15" t="str">
        <f>VLOOKUP(A1796,Result!A:D,2,FALSE)</f>
        <v>No</v>
      </c>
      <c r="P1796" s="15">
        <f>VLOOKUP(A1796,Result!A:D,4,FALSE)</f>
        <v>1.5509999999999999</v>
      </c>
      <c r="Q1796" s="16">
        <f>VLOOKUP(A1796,Result!A:D,3,FALSE)</f>
        <v>0.33500000000000002</v>
      </c>
      <c r="R1796" s="16">
        <f>VLOOKUP(A1796,Result!A:E,5,FALSE)</f>
        <v>0</v>
      </c>
      <c r="S1796" s="28">
        <f>P1796+Q1796+R1796</f>
        <v>1.8859999999999999</v>
      </c>
      <c r="T1796" s="32">
        <f t="shared" si="121"/>
        <v>257.95</v>
      </c>
      <c r="U1796" s="32">
        <f t="shared" si="122"/>
        <v>1452.2199999999998</v>
      </c>
      <c r="V1796" s="33">
        <f t="shared" si="120"/>
        <v>346.49999999999994</v>
      </c>
      <c r="W1796" s="34">
        <f t="shared" si="114"/>
        <v>1798.7199999999998</v>
      </c>
      <c r="X1796" s="10"/>
      <c r="Y1796" s="10"/>
      <c r="Z1796" s="10"/>
      <c r="AA1796" s="10"/>
      <c r="AB1796" s="10"/>
      <c r="AC1796" s="10"/>
      <c r="AD1796" s="10"/>
      <c r="AE1796" s="10"/>
      <c r="AF1796" s="10"/>
      <c r="AG1796" s="10"/>
      <c r="AH1796" s="10"/>
      <c r="AI1796" s="10"/>
    </row>
    <row r="1797" spans="1:35" ht="15" customHeight="1" x14ac:dyDescent="0.25">
      <c r="A1797" s="6">
        <v>311</v>
      </c>
      <c r="B1797" s="11" t="s">
        <v>512</v>
      </c>
      <c r="C1797" s="11" t="s">
        <v>275</v>
      </c>
      <c r="D1797" s="11" t="s">
        <v>1213</v>
      </c>
      <c r="E1797" s="12">
        <v>12390</v>
      </c>
      <c r="F1797" s="17">
        <v>44076</v>
      </c>
      <c r="G1797" s="12">
        <v>43920</v>
      </c>
      <c r="H1797" s="11" t="s">
        <v>466</v>
      </c>
      <c r="I1797" s="14" t="s">
        <v>1214</v>
      </c>
      <c r="J1797" s="11" t="s">
        <v>80</v>
      </c>
      <c r="K1797" s="11" t="s">
        <v>946</v>
      </c>
      <c r="L1797" s="14" t="s">
        <v>1215</v>
      </c>
      <c r="M1797" s="11" t="s">
        <v>322</v>
      </c>
      <c r="N1797" s="15" t="s">
        <v>85</v>
      </c>
      <c r="O1797" s="15" t="str">
        <f>VLOOKUP(A1797,Result!A:D,2,FALSE)</f>
        <v>No</v>
      </c>
      <c r="P1797" s="15">
        <f>VLOOKUP(A1797,Result!A:D,4,FALSE)</f>
        <v>1.657</v>
      </c>
      <c r="Q1797" s="16">
        <f>VLOOKUP(A1797,Result!A:D,3,FALSE)</f>
        <v>0.96699999999999997</v>
      </c>
      <c r="R1797" s="16">
        <f>VLOOKUP(A1797,Result!A:E,5,FALSE)</f>
        <v>0</v>
      </c>
      <c r="S1797" s="28">
        <f>P1797+Q1797+R1797</f>
        <v>2.6240000000000001</v>
      </c>
      <c r="T1797" s="32">
        <f t="shared" si="121"/>
        <v>744.59</v>
      </c>
      <c r="U1797" s="32">
        <f t="shared" si="122"/>
        <v>2020.48</v>
      </c>
      <c r="V1797" s="33">
        <f t="shared" si="120"/>
        <v>346.49999999999994</v>
      </c>
      <c r="W1797" s="34">
        <f t="shared" si="114"/>
        <v>2366.98</v>
      </c>
      <c r="X1797" s="10"/>
      <c r="Y1797" s="10"/>
      <c r="Z1797" s="10"/>
      <c r="AA1797" s="10"/>
      <c r="AB1797" s="10"/>
      <c r="AC1797" s="10"/>
      <c r="AD1797" s="10"/>
      <c r="AE1797" s="10"/>
      <c r="AF1797" s="10"/>
      <c r="AG1797" s="10"/>
      <c r="AH1797" s="10"/>
      <c r="AI1797" s="10"/>
    </row>
    <row r="1798" spans="1:35" ht="15" customHeight="1" x14ac:dyDescent="0.25">
      <c r="A1798" s="6">
        <v>312</v>
      </c>
      <c r="B1798" s="11" t="s">
        <v>512</v>
      </c>
      <c r="C1798" s="11" t="s">
        <v>275</v>
      </c>
      <c r="D1798" s="11" t="s">
        <v>1216</v>
      </c>
      <c r="E1798" s="12">
        <v>12510</v>
      </c>
      <c r="F1798" s="17">
        <v>44076</v>
      </c>
      <c r="G1798" s="12">
        <v>43917</v>
      </c>
      <c r="H1798" s="11" t="s">
        <v>134</v>
      </c>
      <c r="I1798" s="14" t="s">
        <v>1217</v>
      </c>
      <c r="J1798" s="11" t="s">
        <v>80</v>
      </c>
      <c r="K1798" s="11" t="s">
        <v>1218</v>
      </c>
      <c r="L1798" s="14" t="s">
        <v>82</v>
      </c>
      <c r="M1798" s="11" t="s">
        <v>322</v>
      </c>
      <c r="N1798" s="15" t="s">
        <v>85</v>
      </c>
      <c r="O1798" s="15" t="str">
        <f>VLOOKUP(A1798,Result!A:D,2,FALSE)</f>
        <v>No</v>
      </c>
      <c r="P1798" s="15">
        <f>VLOOKUP(A1798,Result!A:D,4,FALSE)</f>
        <v>1.5620000000000001</v>
      </c>
      <c r="Q1798" s="16">
        <f>VLOOKUP(A1798,Result!A:D,3,FALSE)</f>
        <v>0</v>
      </c>
      <c r="R1798" s="16">
        <f>VLOOKUP(A1798,Result!A:E,5,FALSE)</f>
        <v>0</v>
      </c>
      <c r="S1798" s="28">
        <f>P1798+Q1798+R1798</f>
        <v>1.5620000000000001</v>
      </c>
      <c r="T1798" s="32">
        <f t="shared" si="121"/>
        <v>0</v>
      </c>
      <c r="U1798" s="32">
        <f t="shared" si="122"/>
        <v>1202.74</v>
      </c>
      <c r="V1798" s="33">
        <f t="shared" si="120"/>
        <v>346.49999999999994</v>
      </c>
      <c r="W1798" s="34">
        <f t="shared" si="114"/>
        <v>1549.24</v>
      </c>
      <c r="X1798" s="10"/>
      <c r="Y1798" s="10"/>
      <c r="Z1798" s="10"/>
      <c r="AA1798" s="10"/>
      <c r="AB1798" s="10"/>
      <c r="AC1798" s="10"/>
      <c r="AD1798" s="10"/>
      <c r="AE1798" s="10"/>
      <c r="AF1798" s="10"/>
      <c r="AG1798" s="10"/>
      <c r="AH1798" s="10"/>
      <c r="AI1798" s="10"/>
    </row>
    <row r="1799" spans="1:35" ht="15" customHeight="1" x14ac:dyDescent="0.25">
      <c r="A1799" s="6">
        <v>332</v>
      </c>
      <c r="B1799" s="11" t="s">
        <v>512</v>
      </c>
      <c r="C1799" s="11" t="s">
        <v>275</v>
      </c>
      <c r="D1799" s="11" t="s">
        <v>1284</v>
      </c>
      <c r="E1799" s="12">
        <v>19462</v>
      </c>
      <c r="F1799" s="17">
        <v>44099</v>
      </c>
      <c r="G1799" s="12">
        <v>43890</v>
      </c>
      <c r="H1799" s="11" t="s">
        <v>78</v>
      </c>
      <c r="I1799" s="14" t="s">
        <v>1285</v>
      </c>
      <c r="J1799" s="11" t="s">
        <v>80</v>
      </c>
      <c r="K1799" s="11" t="s">
        <v>82</v>
      </c>
      <c r="L1799" s="14" t="s">
        <v>1286</v>
      </c>
      <c r="M1799" s="11" t="s">
        <v>1287</v>
      </c>
      <c r="N1799" s="15" t="s">
        <v>85</v>
      </c>
      <c r="O1799" s="15" t="str">
        <f>VLOOKUP(A1799,Result!A:D,2,FALSE)</f>
        <v>No</v>
      </c>
      <c r="P1799" s="15">
        <f>VLOOKUP(A1799,Result!A:D,4,FALSE)</f>
        <v>1.3839999999999999</v>
      </c>
      <c r="Q1799" s="16">
        <f>VLOOKUP(A1799,Result!A:D,3,FALSE)</f>
        <v>0.214</v>
      </c>
      <c r="R1799" s="16">
        <f>VLOOKUP(A1799,Result!A:E,5,FALSE)</f>
        <v>0</v>
      </c>
      <c r="S1799" s="28">
        <f>P1799+Q1799+R1799</f>
        <v>1.5979999999999999</v>
      </c>
      <c r="T1799" s="32">
        <f t="shared" si="121"/>
        <v>164.77999999999997</v>
      </c>
      <c r="U1799" s="32">
        <f t="shared" si="122"/>
        <v>1230.4599999999998</v>
      </c>
      <c r="V1799" s="33">
        <f t="shared" si="120"/>
        <v>346.49999999999994</v>
      </c>
      <c r="W1799" s="34">
        <f t="shared" si="114"/>
        <v>1576.9599999999998</v>
      </c>
      <c r="X1799" s="10"/>
      <c r="Y1799" s="10"/>
      <c r="Z1799" s="10"/>
      <c r="AA1799" s="10"/>
      <c r="AB1799" s="10"/>
      <c r="AC1799" s="10"/>
      <c r="AD1799" s="10"/>
      <c r="AE1799" s="10"/>
      <c r="AF1799" s="10"/>
      <c r="AG1799" s="10"/>
      <c r="AH1799" s="10"/>
      <c r="AI1799" s="10"/>
    </row>
    <row r="1800" spans="1:35" ht="15" customHeight="1" x14ac:dyDescent="0.25">
      <c r="A1800" s="6">
        <v>338</v>
      </c>
      <c r="B1800" s="11" t="s">
        <v>512</v>
      </c>
      <c r="C1800" s="11" t="s">
        <v>275</v>
      </c>
      <c r="D1800" s="11" t="s">
        <v>1306</v>
      </c>
      <c r="E1800" s="12">
        <v>19347</v>
      </c>
      <c r="F1800" s="17">
        <v>44126</v>
      </c>
      <c r="G1800" s="12">
        <v>43923</v>
      </c>
      <c r="H1800" s="11" t="s">
        <v>78</v>
      </c>
      <c r="I1800" s="14" t="s">
        <v>194</v>
      </c>
      <c r="J1800" s="11" t="s">
        <v>80</v>
      </c>
      <c r="K1800" s="11" t="s">
        <v>82</v>
      </c>
      <c r="L1800" s="14" t="s">
        <v>82</v>
      </c>
      <c r="M1800" s="11" t="s">
        <v>137</v>
      </c>
      <c r="N1800" s="15" t="s">
        <v>85</v>
      </c>
      <c r="O1800" s="15" t="str">
        <f>VLOOKUP(A1800,Result!A:D,2,FALSE)</f>
        <v>No</v>
      </c>
      <c r="P1800" s="15">
        <f>VLOOKUP(A1800,Result!A:D,4,FALSE)</f>
        <v>0.307</v>
      </c>
      <c r="Q1800" s="16">
        <f>VLOOKUP(A1800,Result!A:D,3,FALSE)</f>
        <v>0</v>
      </c>
      <c r="R1800" s="16">
        <f>VLOOKUP(A1800,Result!A:E,5,FALSE)</f>
        <v>0</v>
      </c>
      <c r="S1800" s="28">
        <f>P1800+Q1800+R1800</f>
        <v>0.307</v>
      </c>
      <c r="T1800" s="32">
        <f t="shared" si="121"/>
        <v>0</v>
      </c>
      <c r="U1800" s="32">
        <f t="shared" si="122"/>
        <v>236.39</v>
      </c>
      <c r="V1800" s="33">
        <f t="shared" si="120"/>
        <v>346.49999999999994</v>
      </c>
      <c r="W1800" s="34">
        <f t="shared" si="114"/>
        <v>582.88999999999987</v>
      </c>
      <c r="X1800" s="10"/>
      <c r="Y1800" s="10"/>
      <c r="Z1800" s="10"/>
      <c r="AA1800" s="10"/>
      <c r="AB1800" s="10"/>
      <c r="AC1800" s="10"/>
      <c r="AD1800" s="10"/>
      <c r="AE1800" s="10"/>
      <c r="AF1800" s="10"/>
      <c r="AG1800" s="10"/>
      <c r="AH1800" s="10"/>
      <c r="AI1800" s="10"/>
    </row>
    <row r="1801" spans="1:35" ht="15" customHeight="1" x14ac:dyDescent="0.25">
      <c r="A1801" s="6">
        <v>340</v>
      </c>
      <c r="B1801" s="11" t="s">
        <v>512</v>
      </c>
      <c r="C1801" s="11" t="s">
        <v>275</v>
      </c>
      <c r="D1801" s="11" t="s">
        <v>1308</v>
      </c>
      <c r="E1801" s="12">
        <v>18592</v>
      </c>
      <c r="F1801" s="17">
        <v>44148</v>
      </c>
      <c r="G1801" s="12">
        <v>43868</v>
      </c>
      <c r="H1801" s="11" t="s">
        <v>114</v>
      </c>
      <c r="I1801" s="14" t="s">
        <v>97</v>
      </c>
      <c r="J1801" s="11" t="s">
        <v>97</v>
      </c>
      <c r="K1801" s="11" t="s">
        <v>82</v>
      </c>
      <c r="L1801" s="14" t="s">
        <v>82</v>
      </c>
      <c r="M1801" s="11" t="s">
        <v>82</v>
      </c>
      <c r="N1801" s="15" t="s">
        <v>85</v>
      </c>
      <c r="O1801" s="15" t="str">
        <f>VLOOKUP(A1801,Result!A:D,2,FALSE)</f>
        <v>No</v>
      </c>
      <c r="P1801" s="15">
        <f>VLOOKUP(A1801,Result!A:D,4,FALSE)</f>
        <v>0</v>
      </c>
      <c r="Q1801" s="16">
        <f>VLOOKUP(A1801,Result!A:D,3,FALSE)</f>
        <v>0</v>
      </c>
      <c r="R1801" s="16">
        <f>VLOOKUP(A1801,Result!A:E,5,FALSE)</f>
        <v>0</v>
      </c>
      <c r="S1801" s="28">
        <f>P1801+Q1801+R1801</f>
        <v>0</v>
      </c>
      <c r="T1801" s="32">
        <f t="shared" si="121"/>
        <v>0</v>
      </c>
      <c r="U1801" s="32">
        <f t="shared" si="122"/>
        <v>0</v>
      </c>
      <c r="V1801" s="33">
        <f t="shared" si="120"/>
        <v>346.49999999999994</v>
      </c>
      <c r="W1801" s="34">
        <f t="shared" si="114"/>
        <v>346.49999999999994</v>
      </c>
      <c r="X1801" s="10"/>
      <c r="Y1801" s="10"/>
      <c r="Z1801" s="10"/>
      <c r="AA1801" s="10"/>
      <c r="AB1801" s="10"/>
      <c r="AC1801" s="10"/>
      <c r="AD1801" s="10"/>
      <c r="AE1801" s="10"/>
      <c r="AF1801" s="10"/>
      <c r="AG1801" s="10"/>
      <c r="AH1801" s="10"/>
      <c r="AI1801" s="10"/>
    </row>
    <row r="1802" spans="1:35" ht="15" customHeight="1" x14ac:dyDescent="0.25">
      <c r="A1802" s="6">
        <v>372</v>
      </c>
      <c r="B1802" s="11" t="s">
        <v>512</v>
      </c>
      <c r="C1802" s="11" t="s">
        <v>275</v>
      </c>
      <c r="D1802" s="11" t="s">
        <v>1434</v>
      </c>
      <c r="E1802" s="12">
        <v>17780</v>
      </c>
      <c r="F1802" s="19"/>
      <c r="G1802" s="12">
        <v>43913</v>
      </c>
      <c r="H1802" s="11" t="s">
        <v>134</v>
      </c>
      <c r="I1802" s="14" t="s">
        <v>1435</v>
      </c>
      <c r="J1802" s="11" t="s">
        <v>1436</v>
      </c>
      <c r="K1802" s="11" t="s">
        <v>1437</v>
      </c>
      <c r="L1802" s="14" t="s">
        <v>82</v>
      </c>
      <c r="M1802" s="11" t="s">
        <v>1438</v>
      </c>
      <c r="N1802" s="15" t="s">
        <v>85</v>
      </c>
      <c r="O1802" s="15" t="str">
        <f>VLOOKUP(A1802,Result!A:D,2,FALSE)</f>
        <v>No</v>
      </c>
      <c r="P1802" s="15">
        <f>VLOOKUP(A1802,Result!A:D,4,FALSE)</f>
        <v>1.29</v>
      </c>
      <c r="Q1802" s="16">
        <f>VLOOKUP(A1802,Result!A:D,3,FALSE)</f>
        <v>0</v>
      </c>
      <c r="R1802" s="16">
        <f>VLOOKUP(A1802,Result!A:E,5,FALSE)</f>
        <v>0</v>
      </c>
      <c r="S1802" s="28">
        <f>P1802+Q1802+R1802</f>
        <v>1.29</v>
      </c>
      <c r="T1802" s="32">
        <f t="shared" si="121"/>
        <v>0</v>
      </c>
      <c r="U1802" s="32">
        <f t="shared" si="122"/>
        <v>993.3</v>
      </c>
      <c r="V1802" s="33">
        <f t="shared" si="120"/>
        <v>346.49999999999994</v>
      </c>
      <c r="W1802" s="34">
        <f t="shared" si="114"/>
        <v>1339.8</v>
      </c>
      <c r="X1802" s="10"/>
      <c r="Y1802" s="10"/>
      <c r="Z1802" s="10"/>
      <c r="AA1802" s="10"/>
      <c r="AB1802" s="10"/>
      <c r="AC1802" s="10"/>
      <c r="AD1802" s="10"/>
      <c r="AE1802" s="10"/>
      <c r="AF1802" s="10"/>
      <c r="AG1802" s="10"/>
      <c r="AH1802" s="10"/>
      <c r="AI1802" s="10"/>
    </row>
    <row r="1803" spans="1:35" ht="15" customHeight="1" x14ac:dyDescent="0.25">
      <c r="A1803" s="6">
        <v>387</v>
      </c>
      <c r="B1803" s="11" t="s">
        <v>512</v>
      </c>
      <c r="C1803" s="11" t="s">
        <v>275</v>
      </c>
      <c r="D1803" s="11" t="s">
        <v>1488</v>
      </c>
      <c r="E1803" s="12">
        <v>24536</v>
      </c>
      <c r="F1803" s="23"/>
      <c r="G1803" s="12">
        <v>43912</v>
      </c>
      <c r="H1803" s="11" t="s">
        <v>134</v>
      </c>
      <c r="I1803" s="14" t="s">
        <v>1489</v>
      </c>
      <c r="J1803" s="11" t="s">
        <v>1490</v>
      </c>
      <c r="K1803" s="11" t="s">
        <v>903</v>
      </c>
      <c r="L1803" s="14" t="s">
        <v>82</v>
      </c>
      <c r="M1803" s="11" t="s">
        <v>905</v>
      </c>
      <c r="N1803" s="15" t="s">
        <v>85</v>
      </c>
      <c r="O1803" s="15" t="str">
        <f>VLOOKUP(A1803,Result!A:D,2,FALSE)</f>
        <v>No</v>
      </c>
      <c r="P1803" s="15">
        <f>VLOOKUP(A1803,Result!A:D,4,FALSE)</f>
        <v>2.0449999999999999</v>
      </c>
      <c r="Q1803" s="16">
        <f>VLOOKUP(A1803,Result!A:D,3,FALSE)</f>
        <v>0</v>
      </c>
      <c r="R1803" s="16">
        <f>VLOOKUP(A1803,Result!A:E,5,FALSE)</f>
        <v>0.152</v>
      </c>
      <c r="S1803" s="28">
        <f>P1803+Q1803+R1803</f>
        <v>2.1970000000000001</v>
      </c>
      <c r="T1803" s="32">
        <f t="shared" si="121"/>
        <v>117.03999999999998</v>
      </c>
      <c r="U1803" s="32">
        <f t="shared" si="122"/>
        <v>1691.69</v>
      </c>
      <c r="V1803" s="33">
        <f t="shared" si="120"/>
        <v>346.49999999999994</v>
      </c>
      <c r="W1803" s="34">
        <f t="shared" si="114"/>
        <v>2038.19</v>
      </c>
      <c r="X1803" s="10"/>
      <c r="Y1803" s="10"/>
      <c r="Z1803" s="10"/>
      <c r="AA1803" s="10"/>
      <c r="AB1803" s="10"/>
      <c r="AC1803" s="10"/>
      <c r="AD1803" s="10"/>
      <c r="AE1803" s="10"/>
      <c r="AF1803" s="10"/>
      <c r="AG1803" s="10"/>
      <c r="AH1803" s="10"/>
      <c r="AI1803" s="10"/>
    </row>
    <row r="1804" spans="1:35" ht="15" customHeight="1" x14ac:dyDescent="0.25">
      <c r="A1804" s="6">
        <v>390</v>
      </c>
      <c r="B1804" s="11" t="s">
        <v>512</v>
      </c>
      <c r="C1804" s="11" t="s">
        <v>275</v>
      </c>
      <c r="D1804" s="11" t="s">
        <v>1503</v>
      </c>
      <c r="E1804" s="12">
        <v>15773</v>
      </c>
      <c r="F1804" s="23"/>
      <c r="G1804" s="12">
        <v>43898</v>
      </c>
      <c r="H1804" s="11" t="s">
        <v>78</v>
      </c>
      <c r="I1804" s="14" t="s">
        <v>1504</v>
      </c>
      <c r="J1804" s="11" t="s">
        <v>80</v>
      </c>
      <c r="K1804" s="11" t="s">
        <v>1505</v>
      </c>
      <c r="L1804" s="14" t="s">
        <v>82</v>
      </c>
      <c r="M1804" s="11" t="s">
        <v>1506</v>
      </c>
      <c r="N1804" s="15" t="s">
        <v>85</v>
      </c>
      <c r="O1804" s="15" t="str">
        <f>VLOOKUP(A1804,Result!A:D,2,FALSE)</f>
        <v>No</v>
      </c>
      <c r="P1804" s="15">
        <f>VLOOKUP(A1804,Result!A:D,4,FALSE)</f>
        <v>0.70499999999999996</v>
      </c>
      <c r="Q1804" s="16">
        <f>VLOOKUP(A1804,Result!A:D,3,FALSE)</f>
        <v>0</v>
      </c>
      <c r="R1804" s="16">
        <f>VLOOKUP(A1804,Result!A:E,5,FALSE)</f>
        <v>0</v>
      </c>
      <c r="S1804" s="28">
        <f>P1804+Q1804+R1804</f>
        <v>0.70499999999999996</v>
      </c>
      <c r="T1804" s="32">
        <f t="shared" si="121"/>
        <v>0</v>
      </c>
      <c r="U1804" s="32">
        <f t="shared" si="122"/>
        <v>542.84999999999991</v>
      </c>
      <c r="V1804" s="33">
        <f t="shared" si="120"/>
        <v>346.49999999999994</v>
      </c>
      <c r="W1804" s="34">
        <f t="shared" si="114"/>
        <v>889.34999999999991</v>
      </c>
      <c r="X1804" s="10"/>
      <c r="Y1804" s="10"/>
      <c r="Z1804" s="10"/>
      <c r="AA1804" s="10"/>
      <c r="AB1804" s="10"/>
      <c r="AC1804" s="10"/>
      <c r="AD1804" s="10"/>
      <c r="AE1804" s="10"/>
      <c r="AF1804" s="10"/>
      <c r="AG1804" s="10"/>
      <c r="AH1804" s="10"/>
      <c r="AI1804" s="10"/>
    </row>
    <row r="1805" spans="1:35" ht="15" customHeight="1" x14ac:dyDescent="0.25">
      <c r="A1805" s="6">
        <v>405</v>
      </c>
      <c r="B1805" s="11" t="s">
        <v>512</v>
      </c>
      <c r="C1805" s="11" t="s">
        <v>275</v>
      </c>
      <c r="D1805" s="11" t="s">
        <v>1545</v>
      </c>
      <c r="E1805" s="12">
        <v>14860</v>
      </c>
      <c r="F1805" s="19"/>
      <c r="G1805" s="12">
        <v>43898</v>
      </c>
      <c r="H1805" s="11" t="s">
        <v>78</v>
      </c>
      <c r="I1805" s="14" t="s">
        <v>1546</v>
      </c>
      <c r="J1805" s="11" t="s">
        <v>80</v>
      </c>
      <c r="K1805" s="11" t="s">
        <v>1547</v>
      </c>
      <c r="L1805" s="14" t="s">
        <v>82</v>
      </c>
      <c r="M1805" s="11" t="s">
        <v>1548</v>
      </c>
      <c r="N1805" s="15" t="s">
        <v>85</v>
      </c>
      <c r="O1805" s="15" t="str">
        <f>VLOOKUP(A1805,Result!A:D,2,FALSE)</f>
        <v>No</v>
      </c>
      <c r="P1805" s="15">
        <f>VLOOKUP(A1805,Result!A:D,4,FALSE)</f>
        <v>1.0609999999999999</v>
      </c>
      <c r="Q1805" s="16">
        <f>VLOOKUP(A1805,Result!A:D,3,FALSE)</f>
        <v>0</v>
      </c>
      <c r="R1805" s="16">
        <f>VLOOKUP(A1805,Result!A:E,5,FALSE)</f>
        <v>0</v>
      </c>
      <c r="S1805" s="28">
        <f>P1805+Q1805+R1805</f>
        <v>1.0609999999999999</v>
      </c>
      <c r="T1805" s="32">
        <f t="shared" si="121"/>
        <v>0</v>
      </c>
      <c r="U1805" s="32">
        <f t="shared" si="122"/>
        <v>816.97</v>
      </c>
      <c r="V1805" s="33">
        <f t="shared" si="120"/>
        <v>346.49999999999994</v>
      </c>
      <c r="W1805" s="34">
        <f t="shared" si="114"/>
        <v>1163.47</v>
      </c>
      <c r="X1805" s="10"/>
      <c r="Y1805" s="10"/>
      <c r="Z1805" s="10"/>
      <c r="AA1805" s="10"/>
      <c r="AB1805" s="10"/>
      <c r="AC1805" s="10"/>
      <c r="AD1805" s="10"/>
      <c r="AE1805" s="10"/>
      <c r="AF1805" s="10"/>
      <c r="AG1805" s="10"/>
      <c r="AH1805" s="10"/>
      <c r="AI1805" s="10"/>
    </row>
    <row r="1806" spans="1:35" ht="15" customHeight="1" x14ac:dyDescent="0.25">
      <c r="A1806" s="6">
        <v>406</v>
      </c>
      <c r="B1806" s="11" t="s">
        <v>512</v>
      </c>
      <c r="C1806" s="11" t="s">
        <v>275</v>
      </c>
      <c r="D1806" s="11" t="s">
        <v>1549</v>
      </c>
      <c r="E1806" s="12">
        <v>17513</v>
      </c>
      <c r="F1806" s="19"/>
      <c r="G1806" s="12">
        <v>43918</v>
      </c>
      <c r="H1806" s="11" t="s">
        <v>78</v>
      </c>
      <c r="I1806" s="14" t="s">
        <v>1550</v>
      </c>
      <c r="J1806" s="11" t="s">
        <v>80</v>
      </c>
      <c r="K1806" s="11" t="s">
        <v>1551</v>
      </c>
      <c r="L1806" s="14" t="s">
        <v>82</v>
      </c>
      <c r="M1806" s="11" t="s">
        <v>1552</v>
      </c>
      <c r="N1806" s="15" t="s">
        <v>85</v>
      </c>
      <c r="O1806" s="15" t="str">
        <f>VLOOKUP(A1806,Result!A:D,2,FALSE)</f>
        <v>No</v>
      </c>
      <c r="P1806" s="15">
        <f>VLOOKUP(A1806,Result!A:D,4,FALSE)</f>
        <v>2.226</v>
      </c>
      <c r="Q1806" s="16">
        <f>VLOOKUP(A1806,Result!A:D,3,FALSE)</f>
        <v>0</v>
      </c>
      <c r="R1806" s="16">
        <f>VLOOKUP(A1806,Result!A:E,5,FALSE)</f>
        <v>0</v>
      </c>
      <c r="S1806" s="28">
        <f>P1806+Q1806+R1806</f>
        <v>2.226</v>
      </c>
      <c r="T1806" s="32">
        <f t="shared" si="121"/>
        <v>0</v>
      </c>
      <c r="U1806" s="32">
        <f t="shared" si="122"/>
        <v>1714.0199999999998</v>
      </c>
      <c r="V1806" s="33">
        <f t="shared" si="120"/>
        <v>346.49999999999994</v>
      </c>
      <c r="W1806" s="34">
        <f t="shared" si="114"/>
        <v>2060.5199999999995</v>
      </c>
      <c r="X1806" s="10"/>
      <c r="Y1806" s="10"/>
      <c r="Z1806" s="10"/>
      <c r="AA1806" s="10"/>
      <c r="AB1806" s="10"/>
      <c r="AC1806" s="10"/>
      <c r="AD1806" s="10"/>
      <c r="AE1806" s="10"/>
      <c r="AF1806" s="10"/>
      <c r="AG1806" s="10"/>
      <c r="AH1806" s="10"/>
      <c r="AI1806" s="10"/>
    </row>
    <row r="1807" spans="1:35" ht="15" customHeight="1" x14ac:dyDescent="0.25">
      <c r="A1807" s="6">
        <v>407</v>
      </c>
      <c r="B1807" s="11" t="s">
        <v>512</v>
      </c>
      <c r="C1807" s="11" t="s">
        <v>275</v>
      </c>
      <c r="D1807" s="11" t="s">
        <v>1553</v>
      </c>
      <c r="E1807" s="12">
        <v>17096</v>
      </c>
      <c r="F1807" s="19"/>
      <c r="G1807" s="12">
        <v>43918</v>
      </c>
      <c r="H1807" s="11" t="s">
        <v>78</v>
      </c>
      <c r="I1807" s="14" t="s">
        <v>1554</v>
      </c>
      <c r="J1807" s="11" t="s">
        <v>1555</v>
      </c>
      <c r="K1807" s="11" t="s">
        <v>1556</v>
      </c>
      <c r="L1807" s="14" t="s">
        <v>82</v>
      </c>
      <c r="M1807" s="11" t="s">
        <v>522</v>
      </c>
      <c r="N1807" s="15" t="s">
        <v>85</v>
      </c>
      <c r="O1807" s="15" t="str">
        <f>VLOOKUP(A1807,Result!A:D,2,FALSE)</f>
        <v>No</v>
      </c>
      <c r="P1807" s="15">
        <f>VLOOKUP(A1807,Result!A:D,4,FALSE)</f>
        <v>2.411</v>
      </c>
      <c r="Q1807" s="16">
        <f>VLOOKUP(A1807,Result!A:D,3,FALSE)</f>
        <v>0</v>
      </c>
      <c r="R1807" s="16">
        <f>VLOOKUP(A1807,Result!A:E,5,FALSE)</f>
        <v>0.20200000000000001</v>
      </c>
      <c r="S1807" s="28">
        <f>P1807+Q1807+R1807</f>
        <v>2.613</v>
      </c>
      <c r="T1807" s="32">
        <f t="shared" si="121"/>
        <v>155.54</v>
      </c>
      <c r="U1807" s="32">
        <f t="shared" si="122"/>
        <v>2012.0099999999998</v>
      </c>
      <c r="V1807" s="33">
        <f t="shared" si="120"/>
        <v>346.49999999999994</v>
      </c>
      <c r="W1807" s="34">
        <f t="shared" si="114"/>
        <v>2358.5099999999998</v>
      </c>
      <c r="X1807" s="10"/>
      <c r="Y1807" s="10"/>
      <c r="Z1807" s="10"/>
      <c r="AA1807" s="10"/>
      <c r="AB1807" s="10"/>
      <c r="AC1807" s="10"/>
      <c r="AD1807" s="10"/>
      <c r="AE1807" s="10"/>
      <c r="AF1807" s="10"/>
      <c r="AG1807" s="10"/>
      <c r="AH1807" s="10"/>
      <c r="AI1807" s="10"/>
    </row>
    <row r="1808" spans="1:35" ht="15" customHeight="1" x14ac:dyDescent="0.25">
      <c r="A1808" s="6">
        <v>412</v>
      </c>
      <c r="B1808" s="11" t="s">
        <v>512</v>
      </c>
      <c r="C1808" s="11" t="s">
        <v>275</v>
      </c>
      <c r="D1808" s="11" t="s">
        <v>1571</v>
      </c>
      <c r="E1808" s="12">
        <v>16026</v>
      </c>
      <c r="F1808" s="19"/>
      <c r="G1808" s="12">
        <v>43918</v>
      </c>
      <c r="H1808" s="11" t="s">
        <v>78</v>
      </c>
      <c r="I1808" s="14" t="s">
        <v>199</v>
      </c>
      <c r="J1808" s="11" t="s">
        <v>97</v>
      </c>
      <c r="K1808" s="11" t="s">
        <v>82</v>
      </c>
      <c r="L1808" s="14" t="s">
        <v>82</v>
      </c>
      <c r="M1808" s="11" t="s">
        <v>1572</v>
      </c>
      <c r="N1808" s="15" t="s">
        <v>85</v>
      </c>
      <c r="O1808" s="15" t="str">
        <f>VLOOKUP(A1808,Result!A:D,2,FALSE)</f>
        <v>No</v>
      </c>
      <c r="P1808" s="15">
        <f>VLOOKUP(A1808,Result!A:D,4,FALSE)</f>
        <v>0</v>
      </c>
      <c r="Q1808" s="16">
        <f>VLOOKUP(A1808,Result!A:D,3,FALSE)</f>
        <v>0</v>
      </c>
      <c r="R1808" s="16">
        <f>VLOOKUP(A1808,Result!A:E,5,FALSE)</f>
        <v>0</v>
      </c>
      <c r="S1808" s="28">
        <f>P1808+Q1808+R1808</f>
        <v>0</v>
      </c>
      <c r="T1808" s="32">
        <f t="shared" si="121"/>
        <v>0</v>
      </c>
      <c r="U1808" s="32">
        <f t="shared" si="122"/>
        <v>0</v>
      </c>
      <c r="V1808" s="33">
        <f t="shared" si="120"/>
        <v>346.49999999999994</v>
      </c>
      <c r="W1808" s="34">
        <f t="shared" ref="W1808:W1871" si="123">SUM(U1808+V1808)</f>
        <v>346.49999999999994</v>
      </c>
      <c r="X1808" s="10"/>
      <c r="Y1808" s="10"/>
      <c r="Z1808" s="10"/>
      <c r="AA1808" s="10"/>
      <c r="AB1808" s="10"/>
      <c r="AC1808" s="10"/>
      <c r="AD1808" s="10"/>
      <c r="AE1808" s="10"/>
      <c r="AF1808" s="10"/>
      <c r="AG1808" s="10"/>
      <c r="AH1808" s="10"/>
      <c r="AI1808" s="10"/>
    </row>
    <row r="1809" spans="1:35" ht="15" customHeight="1" x14ac:dyDescent="0.25">
      <c r="A1809" s="6">
        <v>426</v>
      </c>
      <c r="B1809" s="11" t="s">
        <v>512</v>
      </c>
      <c r="C1809" s="11" t="s">
        <v>275</v>
      </c>
      <c r="D1809" s="11" t="s">
        <v>1599</v>
      </c>
      <c r="E1809" s="12">
        <v>16208</v>
      </c>
      <c r="F1809" s="19"/>
      <c r="G1809" s="12">
        <v>43907</v>
      </c>
      <c r="H1809" s="11" t="s">
        <v>78</v>
      </c>
      <c r="I1809" s="14" t="s">
        <v>115</v>
      </c>
      <c r="J1809" s="11" t="s">
        <v>97</v>
      </c>
      <c r="K1809" s="11" t="s">
        <v>82</v>
      </c>
      <c r="L1809" s="14" t="s">
        <v>82</v>
      </c>
      <c r="M1809" s="11" t="s">
        <v>99</v>
      </c>
      <c r="N1809" s="15" t="s">
        <v>85</v>
      </c>
      <c r="O1809" s="15" t="str">
        <f>VLOOKUP(A1809,Result!A:D,2,FALSE)</f>
        <v>No</v>
      </c>
      <c r="P1809" s="15">
        <f>VLOOKUP(A1809,Result!A:D,4,FALSE)</f>
        <v>0</v>
      </c>
      <c r="Q1809" s="16">
        <f>VLOOKUP(A1809,Result!A:D,3,FALSE)</f>
        <v>0</v>
      </c>
      <c r="R1809" s="16">
        <f>VLOOKUP(A1809,Result!A:E,5,FALSE)</f>
        <v>0</v>
      </c>
      <c r="S1809" s="28">
        <f>P1809+Q1809+R1809</f>
        <v>0</v>
      </c>
      <c r="T1809" s="32">
        <f t="shared" si="121"/>
        <v>0</v>
      </c>
      <c r="U1809" s="32">
        <f t="shared" si="122"/>
        <v>0</v>
      </c>
      <c r="V1809" s="33">
        <f t="shared" si="120"/>
        <v>346.49999999999994</v>
      </c>
      <c r="W1809" s="34">
        <f t="shared" si="123"/>
        <v>346.49999999999994</v>
      </c>
      <c r="X1809" s="10"/>
      <c r="Y1809" s="10"/>
      <c r="Z1809" s="10"/>
      <c r="AA1809" s="10"/>
      <c r="AB1809" s="10"/>
      <c r="AC1809" s="10"/>
      <c r="AD1809" s="10"/>
      <c r="AE1809" s="10"/>
      <c r="AF1809" s="10"/>
      <c r="AG1809" s="10"/>
      <c r="AH1809" s="10"/>
      <c r="AI1809" s="10"/>
    </row>
    <row r="1810" spans="1:35" ht="15" customHeight="1" x14ac:dyDescent="0.25">
      <c r="A1810" s="6">
        <v>806</v>
      </c>
      <c r="B1810" s="11" t="s">
        <v>512</v>
      </c>
      <c r="C1810" s="11" t="s">
        <v>1619</v>
      </c>
      <c r="D1810" s="11" t="s">
        <v>2895</v>
      </c>
      <c r="E1810" s="12">
        <v>20146</v>
      </c>
      <c r="F1810" s="17">
        <v>43980</v>
      </c>
      <c r="G1810" s="12">
        <v>43885</v>
      </c>
      <c r="H1810" s="11" t="s">
        <v>114</v>
      </c>
      <c r="I1810" s="14" t="s">
        <v>115</v>
      </c>
      <c r="J1810" s="11"/>
      <c r="K1810" s="11"/>
      <c r="L1810" s="14"/>
      <c r="M1810" s="11"/>
      <c r="N1810" s="15" t="s">
        <v>85</v>
      </c>
      <c r="O1810" s="15" t="str">
        <f>VLOOKUP(A1810,Result!A:D,2,FALSE)</f>
        <v>No</v>
      </c>
      <c r="P1810" s="15">
        <f>VLOOKUP(A1810,Result!A:D,4,FALSE)</f>
        <v>0</v>
      </c>
      <c r="Q1810" s="16">
        <f>VLOOKUP(A1810,Result!A:D,3,FALSE)</f>
        <v>0</v>
      </c>
      <c r="R1810" s="16">
        <f>VLOOKUP(A1810,Result!A:E,5,FALSE)</f>
        <v>0</v>
      </c>
      <c r="S1810" s="28">
        <f>P1810+Q1810+R1810</f>
        <v>0</v>
      </c>
      <c r="T1810" s="32">
        <f t="shared" si="121"/>
        <v>0</v>
      </c>
      <c r="U1810" s="32">
        <f t="shared" si="122"/>
        <v>0</v>
      </c>
      <c r="V1810" s="33">
        <f t="shared" si="120"/>
        <v>346.49999999999994</v>
      </c>
      <c r="W1810" s="34">
        <f t="shared" si="123"/>
        <v>346.49999999999994</v>
      </c>
      <c r="X1810" s="10"/>
      <c r="Y1810" s="10"/>
      <c r="Z1810" s="10"/>
      <c r="AA1810" s="10"/>
      <c r="AB1810" s="10"/>
      <c r="AC1810" s="10"/>
      <c r="AD1810" s="10"/>
      <c r="AE1810" s="10"/>
      <c r="AF1810" s="10"/>
      <c r="AG1810" s="10"/>
      <c r="AH1810" s="10"/>
      <c r="AI1810" s="10"/>
    </row>
    <row r="1811" spans="1:35" ht="15" customHeight="1" x14ac:dyDescent="0.25">
      <c r="A1811" s="6">
        <v>807</v>
      </c>
      <c r="B1811" s="11" t="s">
        <v>512</v>
      </c>
      <c r="C1811" s="11" t="s">
        <v>1619</v>
      </c>
      <c r="D1811" s="11" t="s">
        <v>2896</v>
      </c>
      <c r="E1811" s="12">
        <v>22457</v>
      </c>
      <c r="F1811" s="17">
        <v>43952</v>
      </c>
      <c r="G1811" s="12">
        <v>43902</v>
      </c>
      <c r="H1811" s="11" t="s">
        <v>114</v>
      </c>
      <c r="I1811" s="14" t="s">
        <v>97</v>
      </c>
      <c r="J1811" s="11" t="s">
        <v>97</v>
      </c>
      <c r="K1811" s="11" t="s">
        <v>82</v>
      </c>
      <c r="L1811" s="14" t="s">
        <v>2897</v>
      </c>
      <c r="M1811" s="11" t="s">
        <v>2898</v>
      </c>
      <c r="N1811" s="15" t="s">
        <v>85</v>
      </c>
      <c r="O1811" s="15" t="str">
        <f>VLOOKUP(A1811,Result!A:D,2,FALSE)</f>
        <v>No</v>
      </c>
      <c r="P1811" s="15">
        <f>VLOOKUP(A1811,Result!A:D,4,FALSE)</f>
        <v>0</v>
      </c>
      <c r="Q1811" s="16">
        <f>VLOOKUP(A1811,Result!A:D,3,FALSE)</f>
        <v>0.33500000000000002</v>
      </c>
      <c r="R1811" s="16">
        <f>VLOOKUP(A1811,Result!A:E,5,FALSE)</f>
        <v>0</v>
      </c>
      <c r="S1811" s="28">
        <f>P1811+Q1811+R1811</f>
        <v>0.33500000000000002</v>
      </c>
      <c r="T1811" s="32">
        <f t="shared" si="121"/>
        <v>257.95</v>
      </c>
      <c r="U1811" s="32">
        <f t="shared" si="122"/>
        <v>257.95</v>
      </c>
      <c r="V1811" s="33">
        <f t="shared" si="120"/>
        <v>346.49999999999994</v>
      </c>
      <c r="W1811" s="34">
        <f t="shared" si="123"/>
        <v>604.44999999999993</v>
      </c>
      <c r="X1811" s="10"/>
      <c r="Y1811" s="10"/>
      <c r="Z1811" s="10"/>
      <c r="AA1811" s="10"/>
      <c r="AB1811" s="10"/>
      <c r="AC1811" s="10"/>
      <c r="AD1811" s="10"/>
      <c r="AE1811" s="10"/>
      <c r="AF1811" s="10"/>
      <c r="AG1811" s="10"/>
      <c r="AH1811" s="10"/>
      <c r="AI1811" s="10"/>
    </row>
    <row r="1812" spans="1:35" ht="15" customHeight="1" x14ac:dyDescent="0.25">
      <c r="A1812" s="6">
        <v>808</v>
      </c>
      <c r="B1812" s="11" t="s">
        <v>512</v>
      </c>
      <c r="C1812" s="11" t="s">
        <v>1619</v>
      </c>
      <c r="D1812" s="11" t="s">
        <v>2899</v>
      </c>
      <c r="E1812" s="12">
        <v>13304</v>
      </c>
      <c r="F1812" s="13">
        <v>43963</v>
      </c>
      <c r="G1812" s="12">
        <v>43837</v>
      </c>
      <c r="H1812" s="11" t="s">
        <v>78</v>
      </c>
      <c r="I1812" s="14" t="s">
        <v>265</v>
      </c>
      <c r="J1812" s="11" t="s">
        <v>97</v>
      </c>
      <c r="K1812" s="11" t="s">
        <v>82</v>
      </c>
      <c r="L1812" s="14" t="s">
        <v>2900</v>
      </c>
      <c r="M1812" s="11" t="s">
        <v>94</v>
      </c>
      <c r="N1812" s="15" t="s">
        <v>85</v>
      </c>
      <c r="O1812" s="15" t="str">
        <f>VLOOKUP(A1812,Result!A:D,2,FALSE)</f>
        <v>No</v>
      </c>
      <c r="P1812" s="15">
        <f>VLOOKUP(A1812,Result!A:D,4,FALSE)</f>
        <v>6.8000000000000005E-2</v>
      </c>
      <c r="Q1812" s="16">
        <f>VLOOKUP(A1812,Result!A:D,3,FALSE)</f>
        <v>0.96799999999999997</v>
      </c>
      <c r="R1812" s="16">
        <f>VLOOKUP(A1812,Result!A:E,5,FALSE)</f>
        <v>0.20200000000000001</v>
      </c>
      <c r="S1812" s="28">
        <f>P1812+Q1812+R1812</f>
        <v>1.238</v>
      </c>
      <c r="T1812" s="32">
        <f t="shared" si="121"/>
        <v>900.89999999999986</v>
      </c>
      <c r="U1812" s="32">
        <f t="shared" si="122"/>
        <v>953.25999999999988</v>
      </c>
      <c r="V1812" s="33">
        <f t="shared" si="120"/>
        <v>346.49999999999994</v>
      </c>
      <c r="W1812" s="34">
        <f t="shared" si="123"/>
        <v>1299.7599999999998</v>
      </c>
      <c r="X1812" s="10"/>
      <c r="Y1812" s="10"/>
      <c r="Z1812" s="10"/>
      <c r="AA1812" s="10"/>
      <c r="AB1812" s="10"/>
      <c r="AC1812" s="10"/>
      <c r="AD1812" s="10"/>
      <c r="AE1812" s="10"/>
      <c r="AF1812" s="10"/>
      <c r="AG1812" s="10"/>
      <c r="AH1812" s="10"/>
      <c r="AI1812" s="10"/>
    </row>
    <row r="1813" spans="1:35" ht="15" customHeight="1" x14ac:dyDescent="0.25">
      <c r="A1813" s="6">
        <v>809</v>
      </c>
      <c r="B1813" s="11" t="s">
        <v>512</v>
      </c>
      <c r="C1813" s="11" t="s">
        <v>1619</v>
      </c>
      <c r="D1813" s="11" t="s">
        <v>2901</v>
      </c>
      <c r="E1813" s="12">
        <v>12819</v>
      </c>
      <c r="F1813" s="17">
        <v>43970</v>
      </c>
      <c r="G1813" s="12">
        <v>43837</v>
      </c>
      <c r="H1813" s="11" t="s">
        <v>78</v>
      </c>
      <c r="I1813" s="14" t="s">
        <v>265</v>
      </c>
      <c r="J1813" s="11" t="s">
        <v>1317</v>
      </c>
      <c r="K1813" s="11" t="s">
        <v>82</v>
      </c>
      <c r="L1813" s="14" t="s">
        <v>82</v>
      </c>
      <c r="M1813" s="11" t="s">
        <v>2902</v>
      </c>
      <c r="N1813" s="15" t="s">
        <v>85</v>
      </c>
      <c r="O1813" s="15" t="str">
        <f>VLOOKUP(A1813,Result!A:D,2,FALSE)</f>
        <v>No</v>
      </c>
      <c r="P1813" s="15">
        <f>VLOOKUP(A1813,Result!A:D,4,FALSE)</f>
        <v>6.8000000000000005E-2</v>
      </c>
      <c r="Q1813" s="16">
        <f>VLOOKUP(A1813,Result!A:D,3,FALSE)</f>
        <v>0</v>
      </c>
      <c r="R1813" s="16">
        <f>VLOOKUP(A1813,Result!A:E,5,FALSE)</f>
        <v>0</v>
      </c>
      <c r="S1813" s="28">
        <f>P1813+Q1813+R1813</f>
        <v>6.8000000000000005E-2</v>
      </c>
      <c r="T1813" s="32">
        <f t="shared" si="121"/>
        <v>0</v>
      </c>
      <c r="U1813" s="32">
        <f t="shared" si="122"/>
        <v>52.360000000000007</v>
      </c>
      <c r="V1813" s="33">
        <f t="shared" si="120"/>
        <v>346.49999999999994</v>
      </c>
      <c r="W1813" s="34">
        <f t="shared" si="123"/>
        <v>398.85999999999996</v>
      </c>
      <c r="X1813" s="10"/>
      <c r="Y1813" s="10"/>
      <c r="Z1813" s="10"/>
      <c r="AA1813" s="10"/>
      <c r="AB1813" s="10"/>
      <c r="AC1813" s="10"/>
      <c r="AD1813" s="10"/>
      <c r="AE1813" s="10"/>
      <c r="AF1813" s="10"/>
      <c r="AG1813" s="10"/>
      <c r="AH1813" s="10"/>
      <c r="AI1813" s="10"/>
    </row>
    <row r="1814" spans="1:35" ht="15" customHeight="1" x14ac:dyDescent="0.25">
      <c r="A1814" s="6">
        <v>810</v>
      </c>
      <c r="B1814" s="11" t="s">
        <v>512</v>
      </c>
      <c r="C1814" s="11" t="s">
        <v>1619</v>
      </c>
      <c r="D1814" s="11" t="s">
        <v>2903</v>
      </c>
      <c r="E1814" s="12">
        <v>19278</v>
      </c>
      <c r="F1814" s="13">
        <v>43948</v>
      </c>
      <c r="G1814" s="12">
        <v>43837</v>
      </c>
      <c r="H1814" s="11" t="s">
        <v>78</v>
      </c>
      <c r="I1814" s="14" t="s">
        <v>97</v>
      </c>
      <c r="J1814" s="11" t="s">
        <v>97</v>
      </c>
      <c r="K1814" s="11" t="s">
        <v>82</v>
      </c>
      <c r="L1814" s="14" t="s">
        <v>82</v>
      </c>
      <c r="M1814" s="11" t="s">
        <v>94</v>
      </c>
      <c r="N1814" s="15" t="s">
        <v>85</v>
      </c>
      <c r="O1814" s="15" t="str">
        <f>VLOOKUP(A1814,Result!A:D,2,FALSE)</f>
        <v>No</v>
      </c>
      <c r="P1814" s="15">
        <f>VLOOKUP(A1814,Result!A:D,4,FALSE)</f>
        <v>0</v>
      </c>
      <c r="Q1814" s="16">
        <f>VLOOKUP(A1814,Result!A:D,3,FALSE)</f>
        <v>0</v>
      </c>
      <c r="R1814" s="16">
        <f>VLOOKUP(A1814,Result!A:E,5,FALSE)</f>
        <v>0</v>
      </c>
      <c r="S1814" s="28">
        <f>P1814+Q1814+R1814</f>
        <v>0</v>
      </c>
      <c r="T1814" s="32">
        <f t="shared" si="121"/>
        <v>0</v>
      </c>
      <c r="U1814" s="32">
        <f t="shared" si="122"/>
        <v>0</v>
      </c>
      <c r="V1814" s="33">
        <f t="shared" si="120"/>
        <v>346.49999999999994</v>
      </c>
      <c r="W1814" s="34">
        <f t="shared" si="123"/>
        <v>346.49999999999994</v>
      </c>
      <c r="X1814" s="10"/>
      <c r="Y1814" s="10"/>
      <c r="Z1814" s="10"/>
      <c r="AA1814" s="10"/>
      <c r="AB1814" s="10"/>
      <c r="AC1814" s="10"/>
      <c r="AD1814" s="10"/>
      <c r="AE1814" s="10"/>
      <c r="AF1814" s="10"/>
      <c r="AG1814" s="10"/>
      <c r="AH1814" s="10"/>
      <c r="AI1814" s="10"/>
    </row>
    <row r="1815" spans="1:35" ht="15" customHeight="1" x14ac:dyDescent="0.25">
      <c r="A1815" s="6">
        <v>811</v>
      </c>
      <c r="B1815" s="11" t="s">
        <v>512</v>
      </c>
      <c r="C1815" s="11" t="s">
        <v>1619</v>
      </c>
      <c r="D1815" s="11" t="s">
        <v>2904</v>
      </c>
      <c r="E1815" s="12">
        <v>25334</v>
      </c>
      <c r="F1815" s="17">
        <v>43959</v>
      </c>
      <c r="G1815" s="12">
        <v>43885</v>
      </c>
      <c r="H1815" s="11" t="s">
        <v>114</v>
      </c>
      <c r="I1815" s="14" t="s">
        <v>2905</v>
      </c>
      <c r="J1815" s="11" t="s">
        <v>80</v>
      </c>
      <c r="K1815" s="11" t="s">
        <v>82</v>
      </c>
      <c r="L1815" s="14"/>
      <c r="M1815" s="11"/>
      <c r="N1815" s="15" t="s">
        <v>85</v>
      </c>
      <c r="O1815" s="15" t="str">
        <f>VLOOKUP(A1815,Result!A:D,2,FALSE)</f>
        <v>No</v>
      </c>
      <c r="P1815" s="15">
        <f>VLOOKUP(A1815,Result!A:D,4,FALSE)</f>
        <v>1.0069999999999999</v>
      </c>
      <c r="Q1815" s="16">
        <f>VLOOKUP(A1815,Result!A:D,3,FALSE)</f>
        <v>0</v>
      </c>
      <c r="R1815" s="16">
        <f>VLOOKUP(A1815,Result!A:E,5,FALSE)</f>
        <v>0</v>
      </c>
      <c r="S1815" s="28">
        <f>P1815+Q1815+R1815</f>
        <v>1.0069999999999999</v>
      </c>
      <c r="T1815" s="32">
        <f t="shared" si="121"/>
        <v>0</v>
      </c>
      <c r="U1815" s="32">
        <f t="shared" si="122"/>
        <v>775.38999999999987</v>
      </c>
      <c r="V1815" s="33">
        <f t="shared" si="120"/>
        <v>346.49999999999994</v>
      </c>
      <c r="W1815" s="34">
        <f t="shared" si="123"/>
        <v>1121.8899999999999</v>
      </c>
      <c r="X1815" s="10"/>
      <c r="Y1815" s="10"/>
      <c r="Z1815" s="10"/>
      <c r="AA1815" s="10"/>
      <c r="AB1815" s="10"/>
      <c r="AC1815" s="10"/>
      <c r="AD1815" s="10"/>
      <c r="AE1815" s="10"/>
      <c r="AF1815" s="10"/>
      <c r="AG1815" s="10"/>
      <c r="AH1815" s="10"/>
      <c r="AI1815" s="10"/>
    </row>
    <row r="1816" spans="1:35" ht="15" customHeight="1" x14ac:dyDescent="0.25">
      <c r="A1816" s="6">
        <v>812</v>
      </c>
      <c r="B1816" s="11" t="s">
        <v>512</v>
      </c>
      <c r="C1816" s="11" t="s">
        <v>1619</v>
      </c>
      <c r="D1816" s="11" t="s">
        <v>2906</v>
      </c>
      <c r="E1816" s="12">
        <v>19677</v>
      </c>
      <c r="F1816" s="17">
        <v>44046</v>
      </c>
      <c r="G1816" s="12">
        <v>43838</v>
      </c>
      <c r="H1816" s="11" t="s">
        <v>78</v>
      </c>
      <c r="I1816" s="14" t="s">
        <v>97</v>
      </c>
      <c r="J1816" s="11" t="s">
        <v>97</v>
      </c>
      <c r="K1816" s="11" t="s">
        <v>82</v>
      </c>
      <c r="L1816" s="14" t="s">
        <v>2907</v>
      </c>
      <c r="M1816" s="11" t="s">
        <v>2118</v>
      </c>
      <c r="N1816" s="15" t="s">
        <v>85</v>
      </c>
      <c r="O1816" s="15" t="str">
        <f>VLOOKUP(A1816,Result!A:D,2,FALSE)</f>
        <v>No</v>
      </c>
      <c r="P1816" s="15">
        <f>VLOOKUP(A1816,Result!A:D,4,FALSE)</f>
        <v>0</v>
      </c>
      <c r="Q1816" s="16">
        <f>VLOOKUP(A1816,Result!A:D,3,FALSE)</f>
        <v>0.51100000000000001</v>
      </c>
      <c r="R1816" s="16">
        <f>VLOOKUP(A1816,Result!A:E,5,FALSE)</f>
        <v>0</v>
      </c>
      <c r="S1816" s="28">
        <f>P1816+Q1816+R1816</f>
        <v>0.51100000000000001</v>
      </c>
      <c r="T1816" s="32">
        <f t="shared" si="121"/>
        <v>393.46999999999997</v>
      </c>
      <c r="U1816" s="32">
        <f t="shared" si="122"/>
        <v>393.46999999999997</v>
      </c>
      <c r="V1816" s="33">
        <f t="shared" si="120"/>
        <v>346.49999999999994</v>
      </c>
      <c r="W1816" s="34">
        <f t="shared" si="123"/>
        <v>739.96999999999991</v>
      </c>
      <c r="X1816" s="10"/>
      <c r="Y1816" s="10"/>
      <c r="Z1816" s="10"/>
      <c r="AA1816" s="10"/>
      <c r="AB1816" s="10"/>
      <c r="AC1816" s="10"/>
      <c r="AD1816" s="10"/>
      <c r="AE1816" s="10"/>
      <c r="AF1816" s="10"/>
      <c r="AG1816" s="10"/>
      <c r="AH1816" s="10"/>
      <c r="AI1816" s="10"/>
    </row>
    <row r="1817" spans="1:35" ht="15" customHeight="1" x14ac:dyDescent="0.25">
      <c r="A1817" s="6">
        <v>813</v>
      </c>
      <c r="B1817" s="11" t="s">
        <v>512</v>
      </c>
      <c r="C1817" s="11" t="s">
        <v>1619</v>
      </c>
      <c r="D1817" s="11" t="s">
        <v>2908</v>
      </c>
      <c r="E1817" s="12">
        <v>19859</v>
      </c>
      <c r="F1817" s="19"/>
      <c r="G1817" s="12">
        <v>43885</v>
      </c>
      <c r="H1817" s="11" t="s">
        <v>114</v>
      </c>
      <c r="I1817" s="14" t="s">
        <v>194</v>
      </c>
      <c r="J1817" s="11" t="s">
        <v>2909</v>
      </c>
      <c r="K1817" s="11" t="s">
        <v>82</v>
      </c>
      <c r="L1817" s="14" t="s">
        <v>82</v>
      </c>
      <c r="M1817" s="11" t="s">
        <v>2910</v>
      </c>
      <c r="N1817" s="15" t="s">
        <v>85</v>
      </c>
      <c r="O1817" s="15" t="str">
        <f>VLOOKUP(A1817,Result!A:D,2,FALSE)</f>
        <v>No</v>
      </c>
      <c r="P1817" s="15">
        <f>VLOOKUP(A1817,Result!A:D,4,FALSE)</f>
        <v>0.307</v>
      </c>
      <c r="Q1817" s="16">
        <f>VLOOKUP(A1817,Result!A:D,3,FALSE)</f>
        <v>0</v>
      </c>
      <c r="R1817" s="16">
        <f>VLOOKUP(A1817,Result!A:E,5,FALSE)</f>
        <v>0</v>
      </c>
      <c r="S1817" s="28">
        <f>P1817+Q1817+R1817</f>
        <v>0.307</v>
      </c>
      <c r="T1817" s="32">
        <f t="shared" si="121"/>
        <v>0</v>
      </c>
      <c r="U1817" s="32">
        <f t="shared" si="122"/>
        <v>236.39</v>
      </c>
      <c r="V1817" s="33">
        <f t="shared" si="120"/>
        <v>346.49999999999994</v>
      </c>
      <c r="W1817" s="34">
        <f t="shared" si="123"/>
        <v>582.88999999999987</v>
      </c>
      <c r="X1817" s="10"/>
      <c r="Y1817" s="10"/>
      <c r="Z1817" s="10"/>
      <c r="AA1817" s="10"/>
      <c r="AB1817" s="10"/>
      <c r="AC1817" s="10"/>
      <c r="AD1817" s="10"/>
      <c r="AE1817" s="10"/>
      <c r="AF1817" s="10"/>
      <c r="AG1817" s="10"/>
      <c r="AH1817" s="10"/>
      <c r="AI1817" s="10"/>
    </row>
    <row r="1818" spans="1:35" ht="15" customHeight="1" x14ac:dyDescent="0.25">
      <c r="A1818" s="6">
        <v>814</v>
      </c>
      <c r="B1818" s="11" t="s">
        <v>512</v>
      </c>
      <c r="C1818" s="11" t="s">
        <v>1619</v>
      </c>
      <c r="D1818" s="11" t="s">
        <v>2911</v>
      </c>
      <c r="E1818" s="12">
        <v>16948</v>
      </c>
      <c r="F1818" s="17">
        <v>43949</v>
      </c>
      <c r="G1818" s="12">
        <v>43886</v>
      </c>
      <c r="H1818" s="11" t="s">
        <v>114</v>
      </c>
      <c r="I1818" s="14" t="s">
        <v>97</v>
      </c>
      <c r="J1818" s="11" t="s">
        <v>97</v>
      </c>
      <c r="K1818" s="11" t="s">
        <v>82</v>
      </c>
      <c r="L1818" s="14" t="s">
        <v>82</v>
      </c>
      <c r="M1818" s="11" t="s">
        <v>2912</v>
      </c>
      <c r="N1818" s="15" t="s">
        <v>85</v>
      </c>
      <c r="O1818" s="15" t="str">
        <f>VLOOKUP(A1818,Result!A:D,2,FALSE)</f>
        <v>No</v>
      </c>
      <c r="P1818" s="15">
        <f>VLOOKUP(A1818,Result!A:D,4,FALSE)</f>
        <v>0</v>
      </c>
      <c r="Q1818" s="16">
        <f>VLOOKUP(A1818,Result!A:D,3,FALSE)</f>
        <v>0</v>
      </c>
      <c r="R1818" s="16">
        <f>VLOOKUP(A1818,Result!A:E,5,FALSE)</f>
        <v>0</v>
      </c>
      <c r="S1818" s="28">
        <f>P1818+Q1818+R1818</f>
        <v>0</v>
      </c>
      <c r="T1818" s="32">
        <f t="shared" si="121"/>
        <v>0</v>
      </c>
      <c r="U1818" s="32">
        <f t="shared" si="122"/>
        <v>0</v>
      </c>
      <c r="V1818" s="33">
        <f t="shared" si="120"/>
        <v>346.49999999999994</v>
      </c>
      <c r="W1818" s="34">
        <f t="shared" si="123"/>
        <v>346.49999999999994</v>
      </c>
      <c r="X1818" s="10"/>
      <c r="Y1818" s="10"/>
      <c r="Z1818" s="10"/>
      <c r="AA1818" s="10"/>
      <c r="AB1818" s="10"/>
      <c r="AC1818" s="10"/>
      <c r="AD1818" s="10"/>
      <c r="AE1818" s="10"/>
      <c r="AF1818" s="10"/>
      <c r="AG1818" s="10"/>
      <c r="AH1818" s="10"/>
      <c r="AI1818" s="10"/>
    </row>
    <row r="1819" spans="1:35" ht="15" customHeight="1" x14ac:dyDescent="0.25">
      <c r="A1819" s="6">
        <v>815</v>
      </c>
      <c r="B1819" s="11" t="s">
        <v>512</v>
      </c>
      <c r="C1819" s="11" t="s">
        <v>1619</v>
      </c>
      <c r="D1819" s="11" t="s">
        <v>2913</v>
      </c>
      <c r="E1819" s="12">
        <v>18872</v>
      </c>
      <c r="F1819" s="17">
        <v>44005</v>
      </c>
      <c r="G1819" s="12">
        <v>43886</v>
      </c>
      <c r="H1819" s="11" t="s">
        <v>114</v>
      </c>
      <c r="I1819" s="14" t="s">
        <v>265</v>
      </c>
      <c r="J1819" s="11" t="s">
        <v>80</v>
      </c>
      <c r="K1819" s="11" t="s">
        <v>2914</v>
      </c>
      <c r="L1819" s="14" t="s">
        <v>82</v>
      </c>
      <c r="M1819" s="11"/>
      <c r="N1819" s="15" t="s">
        <v>85</v>
      </c>
      <c r="O1819" s="15" t="str">
        <f>VLOOKUP(A1819,Result!A:D,2,FALSE)</f>
        <v>No</v>
      </c>
      <c r="P1819" s="15">
        <f>VLOOKUP(A1819,Result!A:D,4,FALSE)</f>
        <v>6.8000000000000005E-2</v>
      </c>
      <c r="Q1819" s="16">
        <f>VLOOKUP(A1819,Result!A:D,3,FALSE)</f>
        <v>0</v>
      </c>
      <c r="R1819" s="16">
        <f>VLOOKUP(A1819,Result!A:E,5,FALSE)</f>
        <v>0</v>
      </c>
      <c r="S1819" s="28">
        <f>P1819+Q1819+R1819</f>
        <v>6.8000000000000005E-2</v>
      </c>
      <c r="T1819" s="32">
        <f t="shared" si="121"/>
        <v>0</v>
      </c>
      <c r="U1819" s="32">
        <f t="shared" si="122"/>
        <v>52.360000000000007</v>
      </c>
      <c r="V1819" s="33">
        <f t="shared" si="120"/>
        <v>346.49999999999994</v>
      </c>
      <c r="W1819" s="34">
        <f t="shared" si="123"/>
        <v>398.85999999999996</v>
      </c>
      <c r="X1819" s="10"/>
      <c r="Y1819" s="10"/>
      <c r="Z1819" s="10"/>
      <c r="AA1819" s="10"/>
      <c r="AB1819" s="10"/>
      <c r="AC1819" s="10"/>
      <c r="AD1819" s="10"/>
      <c r="AE1819" s="10"/>
      <c r="AF1819" s="10"/>
      <c r="AG1819" s="10"/>
      <c r="AH1819" s="10"/>
      <c r="AI1819" s="10"/>
    </row>
    <row r="1820" spans="1:35" ht="15" customHeight="1" x14ac:dyDescent="0.25">
      <c r="A1820" s="6">
        <v>816</v>
      </c>
      <c r="B1820" s="11" t="s">
        <v>512</v>
      </c>
      <c r="C1820" s="11" t="s">
        <v>1619</v>
      </c>
      <c r="D1820" s="11" t="s">
        <v>2915</v>
      </c>
      <c r="E1820" s="12">
        <v>14642</v>
      </c>
      <c r="F1820" s="19"/>
      <c r="G1820" s="12">
        <v>43886</v>
      </c>
      <c r="H1820" s="11" t="s">
        <v>114</v>
      </c>
      <c r="I1820" s="14" t="s">
        <v>2916</v>
      </c>
      <c r="J1820" s="11" t="s">
        <v>2917</v>
      </c>
      <c r="K1820" s="11" t="s">
        <v>2918</v>
      </c>
      <c r="L1820" s="14" t="s">
        <v>2919</v>
      </c>
      <c r="M1820" s="11" t="s">
        <v>2920</v>
      </c>
      <c r="N1820" s="15" t="s">
        <v>85</v>
      </c>
      <c r="O1820" s="15" t="str">
        <f>VLOOKUP(A1820,Result!A:D,2,FALSE)</f>
        <v>No</v>
      </c>
      <c r="P1820" s="15">
        <f>VLOOKUP(A1820,Result!A:D,4,FALSE)</f>
        <v>5.907</v>
      </c>
      <c r="Q1820" s="16">
        <f>VLOOKUP(A1820,Result!A:D,3,FALSE)</f>
        <v>1.1359999999999999</v>
      </c>
      <c r="R1820" s="16">
        <f>VLOOKUP(A1820,Result!A:E,5,FALSE)</f>
        <v>0.999</v>
      </c>
      <c r="S1820" s="28">
        <f>P1820+Q1820+R1820</f>
        <v>8.0419999999999998</v>
      </c>
      <c r="T1820" s="32">
        <f t="shared" si="121"/>
        <v>1643.9499999999998</v>
      </c>
      <c r="U1820" s="32">
        <f t="shared" si="122"/>
        <v>6192.34</v>
      </c>
      <c r="V1820" s="33">
        <f t="shared" si="120"/>
        <v>346.49999999999994</v>
      </c>
      <c r="W1820" s="34">
        <f t="shared" si="123"/>
        <v>6538.84</v>
      </c>
      <c r="X1820" s="10"/>
      <c r="Y1820" s="10"/>
      <c r="Z1820" s="10"/>
      <c r="AA1820" s="10"/>
      <c r="AB1820" s="10"/>
      <c r="AC1820" s="10"/>
      <c r="AD1820" s="10"/>
      <c r="AE1820" s="10"/>
      <c r="AF1820" s="10"/>
      <c r="AG1820" s="10"/>
      <c r="AH1820" s="10"/>
      <c r="AI1820" s="10"/>
    </row>
    <row r="1821" spans="1:35" ht="15" customHeight="1" x14ac:dyDescent="0.25">
      <c r="A1821" s="6">
        <v>817</v>
      </c>
      <c r="B1821" s="11" t="s">
        <v>512</v>
      </c>
      <c r="C1821" s="11" t="s">
        <v>1619</v>
      </c>
      <c r="D1821" s="11" t="s">
        <v>2921</v>
      </c>
      <c r="E1821" s="12">
        <v>18103</v>
      </c>
      <c r="F1821" s="17">
        <v>43963</v>
      </c>
      <c r="G1821" s="12">
        <v>43872</v>
      </c>
      <c r="H1821" s="11" t="s">
        <v>114</v>
      </c>
      <c r="I1821" s="14" t="s">
        <v>2922</v>
      </c>
      <c r="J1821" s="11" t="s">
        <v>80</v>
      </c>
      <c r="K1821" s="11" t="s">
        <v>82</v>
      </c>
      <c r="L1821" s="14" t="s">
        <v>2923</v>
      </c>
      <c r="M1821" s="11" t="s">
        <v>2419</v>
      </c>
      <c r="N1821" s="15" t="s">
        <v>85</v>
      </c>
      <c r="O1821" s="15" t="str">
        <f>VLOOKUP(A1821,Result!A:D,2,FALSE)</f>
        <v>No</v>
      </c>
      <c r="P1821" s="15">
        <f>VLOOKUP(A1821,Result!A:D,4,FALSE)</f>
        <v>0.58899999999999997</v>
      </c>
      <c r="Q1821" s="16">
        <f>VLOOKUP(A1821,Result!A:D,3,FALSE)</f>
        <v>0.42599999999999999</v>
      </c>
      <c r="R1821" s="16">
        <f>VLOOKUP(A1821,Result!A:E,5,FALSE)</f>
        <v>0</v>
      </c>
      <c r="S1821" s="28">
        <f>P1821+Q1821+R1821</f>
        <v>1.0149999999999999</v>
      </c>
      <c r="T1821" s="32">
        <f t="shared" si="121"/>
        <v>328.02</v>
      </c>
      <c r="U1821" s="32">
        <f t="shared" si="122"/>
        <v>781.54999999999984</v>
      </c>
      <c r="V1821" s="33">
        <f t="shared" si="120"/>
        <v>346.49999999999994</v>
      </c>
      <c r="W1821" s="34">
        <f t="shared" si="123"/>
        <v>1128.0499999999997</v>
      </c>
      <c r="X1821" s="10"/>
      <c r="Y1821" s="10"/>
      <c r="Z1821" s="10"/>
      <c r="AA1821" s="10"/>
      <c r="AB1821" s="10"/>
      <c r="AC1821" s="10"/>
      <c r="AD1821" s="10"/>
      <c r="AE1821" s="10"/>
      <c r="AF1821" s="10"/>
      <c r="AG1821" s="10"/>
      <c r="AH1821" s="10"/>
      <c r="AI1821" s="10"/>
    </row>
    <row r="1822" spans="1:35" ht="15" customHeight="1" x14ac:dyDescent="0.25">
      <c r="A1822" s="6">
        <v>818</v>
      </c>
      <c r="B1822" s="11" t="s">
        <v>512</v>
      </c>
      <c r="C1822" s="11" t="s">
        <v>1619</v>
      </c>
      <c r="D1822" s="11" t="s">
        <v>2924</v>
      </c>
      <c r="E1822" s="12">
        <v>23992</v>
      </c>
      <c r="F1822" s="17">
        <v>43990</v>
      </c>
      <c r="G1822" s="12">
        <v>43880</v>
      </c>
      <c r="H1822" s="11" t="s">
        <v>108</v>
      </c>
      <c r="I1822" s="14" t="s">
        <v>2925</v>
      </c>
      <c r="J1822" s="11" t="s">
        <v>80</v>
      </c>
      <c r="K1822" s="11" t="s">
        <v>82</v>
      </c>
      <c r="L1822" s="14" t="s">
        <v>82</v>
      </c>
      <c r="M1822" s="11"/>
      <c r="N1822" s="15" t="s">
        <v>85</v>
      </c>
      <c r="O1822" s="15" t="str">
        <f>VLOOKUP(A1822,Result!A:D,2,FALSE)</f>
        <v>No</v>
      </c>
      <c r="P1822" s="15">
        <f>VLOOKUP(A1822,Result!A:D,4,FALSE)</f>
        <v>1.212</v>
      </c>
      <c r="Q1822" s="16">
        <f>VLOOKUP(A1822,Result!A:D,3,FALSE)</f>
        <v>0</v>
      </c>
      <c r="R1822" s="16">
        <f>VLOOKUP(A1822,Result!A:E,5,FALSE)</f>
        <v>0</v>
      </c>
      <c r="S1822" s="28">
        <f>P1822+Q1822+R1822</f>
        <v>1.212</v>
      </c>
      <c r="T1822" s="32">
        <f t="shared" si="121"/>
        <v>0</v>
      </c>
      <c r="U1822" s="32">
        <f t="shared" si="122"/>
        <v>933.2399999999999</v>
      </c>
      <c r="V1822" s="33">
        <f t="shared" si="120"/>
        <v>346.49999999999994</v>
      </c>
      <c r="W1822" s="34">
        <f t="shared" si="123"/>
        <v>1279.7399999999998</v>
      </c>
      <c r="X1822" s="10"/>
      <c r="Y1822" s="10"/>
      <c r="Z1822" s="10"/>
      <c r="AA1822" s="10"/>
      <c r="AB1822" s="10"/>
      <c r="AC1822" s="10"/>
      <c r="AD1822" s="10"/>
      <c r="AE1822" s="10"/>
      <c r="AF1822" s="10"/>
      <c r="AG1822" s="10"/>
      <c r="AH1822" s="10"/>
      <c r="AI1822" s="10"/>
    </row>
    <row r="1823" spans="1:35" ht="15" customHeight="1" x14ac:dyDescent="0.25">
      <c r="A1823" s="6">
        <v>819</v>
      </c>
      <c r="B1823" s="11" t="s">
        <v>512</v>
      </c>
      <c r="C1823" s="11" t="s">
        <v>1619</v>
      </c>
      <c r="D1823" s="11" t="s">
        <v>2926</v>
      </c>
      <c r="E1823" s="12">
        <v>25565</v>
      </c>
      <c r="F1823" s="17">
        <v>43937</v>
      </c>
      <c r="G1823" s="12">
        <v>43898</v>
      </c>
      <c r="H1823" s="11" t="s">
        <v>78</v>
      </c>
      <c r="I1823" s="14" t="s">
        <v>2927</v>
      </c>
      <c r="J1823" s="11" t="s">
        <v>80</v>
      </c>
      <c r="K1823" s="11" t="s">
        <v>82</v>
      </c>
      <c r="L1823" s="14" t="s">
        <v>82</v>
      </c>
      <c r="M1823" s="11" t="s">
        <v>2928</v>
      </c>
      <c r="N1823" s="15" t="s">
        <v>85</v>
      </c>
      <c r="O1823" s="15" t="str">
        <f>VLOOKUP(A1823,Result!A:D,2,FALSE)</f>
        <v>No</v>
      </c>
      <c r="P1823" s="15">
        <f>VLOOKUP(A1823,Result!A:D,4,FALSE)</f>
        <v>1.5449999999999999</v>
      </c>
      <c r="Q1823" s="16">
        <f>VLOOKUP(A1823,Result!A:D,3,FALSE)</f>
        <v>0</v>
      </c>
      <c r="R1823" s="16">
        <f>VLOOKUP(A1823,Result!A:E,5,FALSE)</f>
        <v>0</v>
      </c>
      <c r="S1823" s="28">
        <f>P1823+Q1823+R1823</f>
        <v>1.5449999999999999</v>
      </c>
      <c r="T1823" s="32">
        <f t="shared" si="121"/>
        <v>0</v>
      </c>
      <c r="U1823" s="32">
        <f t="shared" si="122"/>
        <v>1189.6499999999999</v>
      </c>
      <c r="V1823" s="33">
        <f t="shared" si="120"/>
        <v>346.49999999999994</v>
      </c>
      <c r="W1823" s="34">
        <f t="shared" si="123"/>
        <v>1536.1499999999999</v>
      </c>
      <c r="X1823" s="10"/>
      <c r="Y1823" s="10"/>
      <c r="Z1823" s="10"/>
      <c r="AA1823" s="10"/>
      <c r="AB1823" s="10"/>
      <c r="AC1823" s="10"/>
      <c r="AD1823" s="10"/>
      <c r="AE1823" s="10"/>
      <c r="AF1823" s="10"/>
      <c r="AG1823" s="10"/>
      <c r="AH1823" s="10"/>
      <c r="AI1823" s="10"/>
    </row>
    <row r="1824" spans="1:35" ht="15" customHeight="1" x14ac:dyDescent="0.25">
      <c r="A1824" s="6">
        <v>820</v>
      </c>
      <c r="B1824" s="11" t="s">
        <v>512</v>
      </c>
      <c r="C1824" s="11" t="s">
        <v>1619</v>
      </c>
      <c r="D1824" s="11" t="s">
        <v>2929</v>
      </c>
      <c r="E1824" s="12">
        <v>19208</v>
      </c>
      <c r="F1824" s="17">
        <v>44027</v>
      </c>
      <c r="G1824" s="12">
        <v>43865</v>
      </c>
      <c r="H1824" s="11" t="s">
        <v>78</v>
      </c>
      <c r="I1824" s="14" t="s">
        <v>2930</v>
      </c>
      <c r="J1824" s="11" t="s">
        <v>80</v>
      </c>
      <c r="K1824" s="11" t="s">
        <v>2931</v>
      </c>
      <c r="L1824" s="14" t="s">
        <v>82</v>
      </c>
      <c r="M1824" s="11" t="s">
        <v>82</v>
      </c>
      <c r="N1824" s="15" t="s">
        <v>85</v>
      </c>
      <c r="O1824" s="15" t="str">
        <f>VLOOKUP(A1824,Result!A:D,2,FALSE)</f>
        <v>No</v>
      </c>
      <c r="P1824" s="15">
        <f>VLOOKUP(A1824,Result!A:D,4,FALSE)</f>
        <v>0.81300000000000006</v>
      </c>
      <c r="Q1824" s="16">
        <f>VLOOKUP(A1824,Result!A:D,3,FALSE)</f>
        <v>0</v>
      </c>
      <c r="R1824" s="16">
        <f>VLOOKUP(A1824,Result!A:E,5,FALSE)</f>
        <v>0</v>
      </c>
      <c r="S1824" s="28">
        <f>P1824+Q1824+R1824</f>
        <v>0.81300000000000006</v>
      </c>
      <c r="T1824" s="32">
        <f t="shared" si="121"/>
        <v>0</v>
      </c>
      <c r="U1824" s="32">
        <f t="shared" si="122"/>
        <v>626.01</v>
      </c>
      <c r="V1824" s="33">
        <f t="shared" si="120"/>
        <v>346.49999999999994</v>
      </c>
      <c r="W1824" s="34">
        <f t="shared" si="123"/>
        <v>972.51</v>
      </c>
      <c r="X1824" s="10"/>
      <c r="Y1824" s="10"/>
      <c r="Z1824" s="10"/>
      <c r="AA1824" s="10"/>
      <c r="AB1824" s="10"/>
      <c r="AC1824" s="10"/>
      <c r="AD1824" s="10"/>
      <c r="AE1824" s="10"/>
      <c r="AF1824" s="10"/>
      <c r="AG1824" s="10"/>
      <c r="AH1824" s="10"/>
      <c r="AI1824" s="10"/>
    </row>
    <row r="1825" spans="1:35" ht="15" customHeight="1" x14ac:dyDescent="0.25">
      <c r="A1825" s="6">
        <v>821</v>
      </c>
      <c r="B1825" s="11" t="s">
        <v>512</v>
      </c>
      <c r="C1825" s="11" t="s">
        <v>1619</v>
      </c>
      <c r="D1825" s="11" t="s">
        <v>2932</v>
      </c>
      <c r="E1825" s="12">
        <v>16588</v>
      </c>
      <c r="F1825" s="17">
        <v>44033</v>
      </c>
      <c r="G1825" s="12">
        <v>43886</v>
      </c>
      <c r="H1825" s="11" t="s">
        <v>114</v>
      </c>
      <c r="I1825" s="14" t="s">
        <v>2933</v>
      </c>
      <c r="J1825" s="11" t="s">
        <v>2934</v>
      </c>
      <c r="K1825" s="11" t="s">
        <v>2935</v>
      </c>
      <c r="L1825" s="14" t="s">
        <v>82</v>
      </c>
      <c r="M1825" s="11" t="s">
        <v>2642</v>
      </c>
      <c r="N1825" s="15" t="s">
        <v>85</v>
      </c>
      <c r="O1825" s="15" t="str">
        <f>VLOOKUP(A1825,Result!A:D,2,FALSE)</f>
        <v>No</v>
      </c>
      <c r="P1825" s="15">
        <f>VLOOKUP(A1825,Result!A:D,4,FALSE)</f>
        <v>0.75800000000000001</v>
      </c>
      <c r="Q1825" s="16">
        <f>VLOOKUP(A1825,Result!A:D,3,FALSE)</f>
        <v>0</v>
      </c>
      <c r="R1825" s="16">
        <f>VLOOKUP(A1825,Result!A:E,5,FALSE)</f>
        <v>0</v>
      </c>
      <c r="S1825" s="28">
        <f>P1825+Q1825+R1825</f>
        <v>0.75800000000000001</v>
      </c>
      <c r="T1825" s="32">
        <f t="shared" si="121"/>
        <v>0</v>
      </c>
      <c r="U1825" s="32">
        <f t="shared" si="122"/>
        <v>583.66</v>
      </c>
      <c r="V1825" s="33">
        <f t="shared" si="120"/>
        <v>346.49999999999994</v>
      </c>
      <c r="W1825" s="34">
        <f t="shared" si="123"/>
        <v>930.15999999999985</v>
      </c>
      <c r="X1825" s="10"/>
      <c r="Y1825" s="10"/>
      <c r="Z1825" s="10"/>
      <c r="AA1825" s="10"/>
      <c r="AB1825" s="10"/>
      <c r="AC1825" s="10"/>
      <c r="AD1825" s="10"/>
      <c r="AE1825" s="10"/>
      <c r="AF1825" s="10"/>
      <c r="AG1825" s="10"/>
      <c r="AH1825" s="10"/>
      <c r="AI1825" s="10"/>
    </row>
    <row r="1826" spans="1:35" ht="15" customHeight="1" x14ac:dyDescent="0.25">
      <c r="A1826" s="6">
        <v>822</v>
      </c>
      <c r="B1826" s="11" t="s">
        <v>512</v>
      </c>
      <c r="C1826" s="11" t="s">
        <v>1619</v>
      </c>
      <c r="D1826" s="11" t="s">
        <v>2936</v>
      </c>
      <c r="E1826" s="12">
        <v>17242</v>
      </c>
      <c r="F1826" s="17">
        <v>44049</v>
      </c>
      <c r="G1826" s="12">
        <v>43886</v>
      </c>
      <c r="H1826" s="11" t="s">
        <v>114</v>
      </c>
      <c r="I1826" s="14" t="s">
        <v>446</v>
      </c>
      <c r="J1826" s="11" t="s">
        <v>80</v>
      </c>
      <c r="K1826" s="11" t="s">
        <v>82</v>
      </c>
      <c r="L1826" s="14" t="s">
        <v>82</v>
      </c>
      <c r="M1826" s="11"/>
      <c r="N1826" s="15" t="s">
        <v>85</v>
      </c>
      <c r="O1826" s="15" t="str">
        <f>VLOOKUP(A1826,Result!A:D,2,FALSE)</f>
        <v>No</v>
      </c>
      <c r="P1826" s="15">
        <f>VLOOKUP(A1826,Result!A:D,4,FALSE)</f>
        <v>0.30499999999999999</v>
      </c>
      <c r="Q1826" s="16">
        <f>VLOOKUP(A1826,Result!A:D,3,FALSE)</f>
        <v>0</v>
      </c>
      <c r="R1826" s="16">
        <f>VLOOKUP(A1826,Result!A:E,5,FALSE)</f>
        <v>0</v>
      </c>
      <c r="S1826" s="28">
        <f>P1826+Q1826+R1826</f>
        <v>0.30499999999999999</v>
      </c>
      <c r="T1826" s="32">
        <f t="shared" si="121"/>
        <v>0</v>
      </c>
      <c r="U1826" s="32">
        <f t="shared" si="122"/>
        <v>234.85</v>
      </c>
      <c r="V1826" s="33">
        <f t="shared" si="120"/>
        <v>346.49999999999994</v>
      </c>
      <c r="W1826" s="34">
        <f t="shared" si="123"/>
        <v>581.34999999999991</v>
      </c>
      <c r="X1826" s="10"/>
      <c r="Y1826" s="10"/>
      <c r="Z1826" s="10"/>
      <c r="AA1826" s="10"/>
      <c r="AB1826" s="10"/>
      <c r="AC1826" s="10"/>
      <c r="AD1826" s="10"/>
      <c r="AE1826" s="10"/>
      <c r="AF1826" s="10"/>
      <c r="AG1826" s="10"/>
      <c r="AH1826" s="10"/>
      <c r="AI1826" s="10"/>
    </row>
    <row r="1827" spans="1:35" ht="15" customHeight="1" x14ac:dyDescent="0.25">
      <c r="A1827" s="6">
        <v>823</v>
      </c>
      <c r="B1827" s="11" t="s">
        <v>512</v>
      </c>
      <c r="C1827" s="11" t="s">
        <v>1619</v>
      </c>
      <c r="D1827" s="11" t="s">
        <v>2937</v>
      </c>
      <c r="E1827" s="12">
        <v>15734</v>
      </c>
      <c r="F1827" s="17">
        <v>44049</v>
      </c>
      <c r="G1827" s="12">
        <v>43886</v>
      </c>
      <c r="H1827" s="11" t="s">
        <v>114</v>
      </c>
      <c r="I1827" s="14" t="s">
        <v>2938</v>
      </c>
      <c r="J1827" s="11" t="s">
        <v>80</v>
      </c>
      <c r="K1827" s="11" t="s">
        <v>82</v>
      </c>
      <c r="L1827" s="14" t="s">
        <v>82</v>
      </c>
      <c r="M1827" s="11"/>
      <c r="N1827" s="15" t="s">
        <v>85</v>
      </c>
      <c r="O1827" s="15" t="str">
        <f>VLOOKUP(A1827,Result!A:D,2,FALSE)</f>
        <v>No</v>
      </c>
      <c r="P1827" s="15">
        <f>VLOOKUP(A1827,Result!A:D,4,FALSE)</f>
        <v>0.71799999999999997</v>
      </c>
      <c r="Q1827" s="16">
        <f>VLOOKUP(A1827,Result!A:D,3,FALSE)</f>
        <v>0</v>
      </c>
      <c r="R1827" s="16">
        <f>VLOOKUP(A1827,Result!A:E,5,FALSE)</f>
        <v>0</v>
      </c>
      <c r="S1827" s="28">
        <f>P1827+Q1827+R1827</f>
        <v>0.71799999999999997</v>
      </c>
      <c r="T1827" s="32">
        <f t="shared" si="121"/>
        <v>0</v>
      </c>
      <c r="U1827" s="32">
        <f t="shared" si="122"/>
        <v>552.86</v>
      </c>
      <c r="V1827" s="33">
        <f t="shared" si="120"/>
        <v>346.49999999999994</v>
      </c>
      <c r="W1827" s="34">
        <f t="shared" si="123"/>
        <v>899.3599999999999</v>
      </c>
      <c r="X1827" s="10"/>
      <c r="Y1827" s="10"/>
      <c r="Z1827" s="10"/>
      <c r="AA1827" s="10"/>
      <c r="AB1827" s="10"/>
      <c r="AC1827" s="10"/>
      <c r="AD1827" s="10"/>
      <c r="AE1827" s="10"/>
      <c r="AF1827" s="10"/>
      <c r="AG1827" s="10"/>
      <c r="AH1827" s="10"/>
      <c r="AI1827" s="10"/>
    </row>
    <row r="1828" spans="1:35" ht="15" customHeight="1" x14ac:dyDescent="0.25">
      <c r="A1828" s="6">
        <v>824</v>
      </c>
      <c r="B1828" s="11" t="s">
        <v>512</v>
      </c>
      <c r="C1828" s="11" t="s">
        <v>1619</v>
      </c>
      <c r="D1828" s="11" t="s">
        <v>2939</v>
      </c>
      <c r="E1828" s="12">
        <v>19431</v>
      </c>
      <c r="F1828" s="17">
        <v>44028</v>
      </c>
      <c r="G1828" s="11"/>
      <c r="H1828" s="18"/>
      <c r="I1828" s="14"/>
      <c r="J1828" s="11"/>
      <c r="K1828" s="11"/>
      <c r="L1828" s="14"/>
      <c r="M1828" s="11"/>
      <c r="N1828" s="15" t="s">
        <v>85</v>
      </c>
      <c r="O1828" s="15" t="str">
        <f>VLOOKUP(A1828,Result!A:D,2,FALSE)</f>
        <v>No</v>
      </c>
      <c r="P1828" s="15">
        <f>VLOOKUP(A1828,Result!A:D,4,FALSE)</f>
        <v>0</v>
      </c>
      <c r="Q1828" s="16">
        <f>VLOOKUP(A1828,Result!A:D,3,FALSE)</f>
        <v>0</v>
      </c>
      <c r="R1828" s="16">
        <f>VLOOKUP(A1828,Result!A:E,5,FALSE)</f>
        <v>0</v>
      </c>
      <c r="S1828" s="28">
        <f>P1828+Q1828+R1828</f>
        <v>0</v>
      </c>
      <c r="T1828" s="32">
        <f t="shared" si="121"/>
        <v>0</v>
      </c>
      <c r="U1828" s="32">
        <f t="shared" si="122"/>
        <v>0</v>
      </c>
      <c r="V1828" s="33">
        <f t="shared" si="120"/>
        <v>346.49999999999994</v>
      </c>
      <c r="W1828" s="34">
        <f t="shared" si="123"/>
        <v>346.49999999999994</v>
      </c>
      <c r="X1828" s="10"/>
      <c r="Y1828" s="10"/>
      <c r="Z1828" s="10"/>
      <c r="AA1828" s="10"/>
      <c r="AB1828" s="10"/>
      <c r="AC1828" s="10"/>
      <c r="AD1828" s="10"/>
      <c r="AE1828" s="10"/>
      <c r="AF1828" s="10"/>
      <c r="AG1828" s="10"/>
      <c r="AH1828" s="10"/>
      <c r="AI1828" s="10"/>
    </row>
    <row r="1829" spans="1:35" ht="15" customHeight="1" x14ac:dyDescent="0.25">
      <c r="A1829" s="6">
        <v>825</v>
      </c>
      <c r="B1829" s="11" t="s">
        <v>512</v>
      </c>
      <c r="C1829" s="11" t="s">
        <v>1619</v>
      </c>
      <c r="D1829" s="11" t="s">
        <v>2940</v>
      </c>
      <c r="E1829" s="12">
        <v>19963</v>
      </c>
      <c r="F1829" s="19"/>
      <c r="G1829" s="11"/>
      <c r="H1829" s="18"/>
      <c r="I1829" s="14"/>
      <c r="J1829" s="11"/>
      <c r="K1829" s="11"/>
      <c r="L1829" s="14"/>
      <c r="M1829" s="11"/>
      <c r="N1829" s="15" t="s">
        <v>85</v>
      </c>
      <c r="O1829" s="15" t="str">
        <f>VLOOKUP(A1829,Result!A:D,2,FALSE)</f>
        <v>No</v>
      </c>
      <c r="P1829" s="15">
        <f>VLOOKUP(A1829,Result!A:D,4,FALSE)</f>
        <v>0</v>
      </c>
      <c r="Q1829" s="16">
        <f>VLOOKUP(A1829,Result!A:D,3,FALSE)</f>
        <v>0</v>
      </c>
      <c r="R1829" s="16">
        <f>VLOOKUP(A1829,Result!A:E,5,FALSE)</f>
        <v>0</v>
      </c>
      <c r="S1829" s="28">
        <f>P1829+Q1829+R1829</f>
        <v>0</v>
      </c>
      <c r="T1829" s="32">
        <f t="shared" si="121"/>
        <v>0</v>
      </c>
      <c r="U1829" s="32">
        <f t="shared" si="122"/>
        <v>0</v>
      </c>
      <c r="V1829" s="33">
        <f t="shared" si="120"/>
        <v>346.49999999999994</v>
      </c>
      <c r="W1829" s="34">
        <f t="shared" si="123"/>
        <v>346.49999999999994</v>
      </c>
      <c r="X1829" s="10"/>
      <c r="Y1829" s="10"/>
      <c r="Z1829" s="10"/>
      <c r="AA1829" s="10"/>
      <c r="AB1829" s="10"/>
      <c r="AC1829" s="10"/>
      <c r="AD1829" s="10"/>
      <c r="AE1829" s="10"/>
      <c r="AF1829" s="10"/>
      <c r="AG1829" s="10"/>
      <c r="AH1829" s="10"/>
      <c r="AI1829" s="10"/>
    </row>
    <row r="1830" spans="1:35" ht="15" customHeight="1" x14ac:dyDescent="0.25">
      <c r="A1830" s="6">
        <v>826</v>
      </c>
      <c r="B1830" s="11" t="s">
        <v>512</v>
      </c>
      <c r="C1830" s="11" t="s">
        <v>1619</v>
      </c>
      <c r="D1830" s="11" t="s">
        <v>2941</v>
      </c>
      <c r="E1830" s="12">
        <v>25469</v>
      </c>
      <c r="F1830" s="17">
        <v>43949</v>
      </c>
      <c r="G1830" s="12">
        <v>43886</v>
      </c>
      <c r="H1830" s="11" t="s">
        <v>114</v>
      </c>
      <c r="I1830" s="14" t="s">
        <v>2942</v>
      </c>
      <c r="J1830" s="11" t="s">
        <v>2943</v>
      </c>
      <c r="K1830" s="11" t="s">
        <v>82</v>
      </c>
      <c r="L1830" s="14" t="s">
        <v>2944</v>
      </c>
      <c r="M1830" s="11" t="s">
        <v>2945</v>
      </c>
      <c r="N1830" s="15" t="s">
        <v>85</v>
      </c>
      <c r="O1830" s="15" t="str">
        <f>VLOOKUP(A1830,Result!A:D,2,FALSE)</f>
        <v>No</v>
      </c>
      <c r="P1830" s="15">
        <f>VLOOKUP(A1830,Result!A:D,4,FALSE)</f>
        <v>0.90900000000000003</v>
      </c>
      <c r="Q1830" s="16">
        <f>VLOOKUP(A1830,Result!A:D,3,FALSE)</f>
        <v>0.42599999999999999</v>
      </c>
      <c r="R1830" s="16">
        <f>VLOOKUP(A1830,Result!A:E,5,FALSE)</f>
        <v>0</v>
      </c>
      <c r="S1830" s="28">
        <f>P1830+Q1830+R1830</f>
        <v>1.335</v>
      </c>
      <c r="T1830" s="32">
        <f t="shared" si="121"/>
        <v>328.02</v>
      </c>
      <c r="U1830" s="32">
        <f t="shared" si="122"/>
        <v>1027.95</v>
      </c>
      <c r="V1830" s="33">
        <f t="shared" si="120"/>
        <v>346.49999999999994</v>
      </c>
      <c r="W1830" s="34">
        <f t="shared" si="123"/>
        <v>1374.45</v>
      </c>
      <c r="X1830" s="10"/>
      <c r="Y1830" s="10"/>
      <c r="Z1830" s="10"/>
      <c r="AA1830" s="10"/>
      <c r="AB1830" s="10"/>
      <c r="AC1830" s="10"/>
      <c r="AD1830" s="10"/>
      <c r="AE1830" s="10"/>
      <c r="AF1830" s="10"/>
      <c r="AG1830" s="10"/>
      <c r="AH1830" s="10"/>
      <c r="AI1830" s="10"/>
    </row>
    <row r="1831" spans="1:35" ht="15" customHeight="1" x14ac:dyDescent="0.25">
      <c r="A1831" s="6">
        <v>827</v>
      </c>
      <c r="B1831" s="11" t="s">
        <v>512</v>
      </c>
      <c r="C1831" s="11" t="s">
        <v>1619</v>
      </c>
      <c r="D1831" s="11" t="s">
        <v>2946</v>
      </c>
      <c r="E1831" s="12">
        <v>16883</v>
      </c>
      <c r="F1831" s="17">
        <v>44000</v>
      </c>
      <c r="G1831" s="12">
        <v>43886</v>
      </c>
      <c r="H1831" s="11" t="s">
        <v>114</v>
      </c>
      <c r="I1831" s="14" t="s">
        <v>2947</v>
      </c>
      <c r="J1831" s="11" t="s">
        <v>2948</v>
      </c>
      <c r="K1831" s="11" t="s">
        <v>82</v>
      </c>
      <c r="L1831" s="14" t="s">
        <v>82</v>
      </c>
      <c r="M1831" s="11" t="s">
        <v>2949</v>
      </c>
      <c r="N1831" s="15" t="s">
        <v>85</v>
      </c>
      <c r="O1831" s="15" t="str">
        <f>VLOOKUP(A1831,Result!A:D,2,FALSE)</f>
        <v>No</v>
      </c>
      <c r="P1831" s="15">
        <f>VLOOKUP(A1831,Result!A:D,4,FALSE)</f>
        <v>0.309</v>
      </c>
      <c r="Q1831" s="16">
        <f>VLOOKUP(A1831,Result!A:D,3,FALSE)</f>
        <v>0</v>
      </c>
      <c r="R1831" s="16">
        <f>VLOOKUP(A1831,Result!A:E,5,FALSE)</f>
        <v>0</v>
      </c>
      <c r="S1831" s="28">
        <f>P1831+Q1831+R1831</f>
        <v>0.309</v>
      </c>
      <c r="T1831" s="32">
        <f t="shared" si="121"/>
        <v>0</v>
      </c>
      <c r="U1831" s="32">
        <f t="shared" si="122"/>
        <v>237.92999999999998</v>
      </c>
      <c r="V1831" s="33">
        <f t="shared" si="120"/>
        <v>346.49999999999994</v>
      </c>
      <c r="W1831" s="34">
        <f t="shared" si="123"/>
        <v>584.42999999999995</v>
      </c>
      <c r="X1831" s="10"/>
      <c r="Y1831" s="10"/>
      <c r="Z1831" s="10"/>
      <c r="AA1831" s="10"/>
      <c r="AB1831" s="10"/>
      <c r="AC1831" s="10"/>
      <c r="AD1831" s="10"/>
      <c r="AE1831" s="10"/>
      <c r="AF1831" s="10"/>
      <c r="AG1831" s="10"/>
      <c r="AH1831" s="10"/>
      <c r="AI1831" s="10"/>
    </row>
    <row r="1832" spans="1:35" ht="15" customHeight="1" x14ac:dyDescent="0.25">
      <c r="A1832" s="6">
        <v>828</v>
      </c>
      <c r="B1832" s="11" t="s">
        <v>512</v>
      </c>
      <c r="C1832" s="11" t="s">
        <v>1619</v>
      </c>
      <c r="D1832" s="11" t="s">
        <v>2950</v>
      </c>
      <c r="E1832" s="12">
        <v>17698</v>
      </c>
      <c r="F1832" s="17">
        <v>43948</v>
      </c>
      <c r="G1832" s="12">
        <v>43886</v>
      </c>
      <c r="H1832" s="11" t="s">
        <v>114</v>
      </c>
      <c r="I1832" s="14" t="s">
        <v>97</v>
      </c>
      <c r="J1832" s="11" t="s">
        <v>97</v>
      </c>
      <c r="K1832" s="11" t="s">
        <v>82</v>
      </c>
      <c r="L1832" s="14" t="s">
        <v>82</v>
      </c>
      <c r="M1832" s="11" t="s">
        <v>2951</v>
      </c>
      <c r="N1832" s="15" t="s">
        <v>85</v>
      </c>
      <c r="O1832" s="15" t="str">
        <f>VLOOKUP(A1832,Result!A:D,2,FALSE)</f>
        <v>No</v>
      </c>
      <c r="P1832" s="15">
        <f>VLOOKUP(A1832,Result!A:D,4,FALSE)</f>
        <v>0</v>
      </c>
      <c r="Q1832" s="16">
        <f>VLOOKUP(A1832,Result!A:D,3,FALSE)</f>
        <v>0</v>
      </c>
      <c r="R1832" s="16">
        <f>VLOOKUP(A1832,Result!A:E,5,FALSE)</f>
        <v>0</v>
      </c>
      <c r="S1832" s="28">
        <f>P1832+Q1832+R1832</f>
        <v>0</v>
      </c>
      <c r="T1832" s="32">
        <f t="shared" si="121"/>
        <v>0</v>
      </c>
      <c r="U1832" s="32">
        <f t="shared" si="122"/>
        <v>0</v>
      </c>
      <c r="V1832" s="33">
        <f t="shared" si="120"/>
        <v>346.49999999999994</v>
      </c>
      <c r="W1832" s="34">
        <f t="shared" si="123"/>
        <v>346.49999999999994</v>
      </c>
      <c r="X1832" s="10"/>
      <c r="Y1832" s="10"/>
      <c r="Z1832" s="10"/>
      <c r="AA1832" s="10"/>
      <c r="AB1832" s="10"/>
      <c r="AC1832" s="10"/>
      <c r="AD1832" s="10"/>
      <c r="AE1832" s="10"/>
      <c r="AF1832" s="10"/>
      <c r="AG1832" s="10"/>
      <c r="AH1832" s="10"/>
      <c r="AI1832" s="10"/>
    </row>
    <row r="1833" spans="1:35" ht="15" customHeight="1" x14ac:dyDescent="0.25">
      <c r="A1833" s="6">
        <v>829</v>
      </c>
      <c r="B1833" s="11" t="s">
        <v>512</v>
      </c>
      <c r="C1833" s="11" t="s">
        <v>1619</v>
      </c>
      <c r="D1833" s="11" t="s">
        <v>2952</v>
      </c>
      <c r="E1833" s="12">
        <v>19869</v>
      </c>
      <c r="F1833" s="13">
        <v>43997</v>
      </c>
      <c r="G1833" s="12">
        <v>43886</v>
      </c>
      <c r="H1833" s="11" t="s">
        <v>114</v>
      </c>
      <c r="I1833" s="14" t="s">
        <v>97</v>
      </c>
      <c r="J1833" s="11" t="s">
        <v>97</v>
      </c>
      <c r="K1833" s="11" t="s">
        <v>82</v>
      </c>
      <c r="L1833" s="14" t="s">
        <v>82</v>
      </c>
      <c r="M1833" s="11" t="s">
        <v>1593</v>
      </c>
      <c r="N1833" s="15" t="s">
        <v>85</v>
      </c>
      <c r="O1833" s="15" t="str">
        <f>VLOOKUP(A1833,Result!A:D,2,FALSE)</f>
        <v>No</v>
      </c>
      <c r="P1833" s="15">
        <f>VLOOKUP(A1833,Result!A:D,4,FALSE)</f>
        <v>0</v>
      </c>
      <c r="Q1833" s="16">
        <f>VLOOKUP(A1833,Result!A:D,3,FALSE)</f>
        <v>0</v>
      </c>
      <c r="R1833" s="16">
        <f>VLOOKUP(A1833,Result!A:E,5,FALSE)</f>
        <v>0</v>
      </c>
      <c r="S1833" s="28">
        <f>P1833+Q1833+R1833</f>
        <v>0</v>
      </c>
      <c r="T1833" s="32">
        <f t="shared" si="121"/>
        <v>0</v>
      </c>
      <c r="U1833" s="32">
        <f t="shared" si="122"/>
        <v>0</v>
      </c>
      <c r="V1833" s="33">
        <f t="shared" si="120"/>
        <v>346.49999999999994</v>
      </c>
      <c r="W1833" s="34">
        <f t="shared" si="123"/>
        <v>346.49999999999994</v>
      </c>
      <c r="X1833" s="10"/>
      <c r="Y1833" s="10"/>
      <c r="Z1833" s="10"/>
      <c r="AA1833" s="10"/>
      <c r="AB1833" s="10"/>
      <c r="AC1833" s="10"/>
      <c r="AD1833" s="10"/>
      <c r="AE1833" s="10"/>
      <c r="AF1833" s="10"/>
      <c r="AG1833" s="10"/>
      <c r="AH1833" s="10"/>
      <c r="AI1833" s="10"/>
    </row>
    <row r="1834" spans="1:35" ht="15" customHeight="1" x14ac:dyDescent="0.25">
      <c r="A1834" s="6">
        <v>830</v>
      </c>
      <c r="B1834" s="11" t="s">
        <v>512</v>
      </c>
      <c r="C1834" s="11" t="s">
        <v>1619</v>
      </c>
      <c r="D1834" s="11" t="s">
        <v>2953</v>
      </c>
      <c r="E1834" s="12">
        <v>20049</v>
      </c>
      <c r="F1834" s="13">
        <v>44053</v>
      </c>
      <c r="G1834" s="12">
        <v>43868</v>
      </c>
      <c r="H1834" s="11" t="s">
        <v>114</v>
      </c>
      <c r="I1834" s="14" t="s">
        <v>131</v>
      </c>
      <c r="J1834" s="11" t="s">
        <v>80</v>
      </c>
      <c r="K1834" s="11" t="s">
        <v>82</v>
      </c>
      <c r="L1834" s="14" t="s">
        <v>2954</v>
      </c>
      <c r="M1834" s="11"/>
      <c r="N1834" s="15" t="s">
        <v>85</v>
      </c>
      <c r="O1834" s="15" t="str">
        <f>VLOOKUP(A1834,Result!A:D,2,FALSE)</f>
        <v>No</v>
      </c>
      <c r="P1834" s="15">
        <f>VLOOKUP(A1834,Result!A:D,4,FALSE)</f>
        <v>0.33500000000000002</v>
      </c>
      <c r="Q1834" s="16">
        <f>VLOOKUP(A1834,Result!A:D,3,FALSE)</f>
        <v>0.216</v>
      </c>
      <c r="R1834" s="16">
        <f>VLOOKUP(A1834,Result!A:E,5,FALSE)</f>
        <v>0</v>
      </c>
      <c r="S1834" s="28">
        <f>P1834+Q1834+R1834</f>
        <v>0.55100000000000005</v>
      </c>
      <c r="T1834" s="32">
        <f t="shared" si="121"/>
        <v>166.32</v>
      </c>
      <c r="U1834" s="32">
        <f t="shared" si="122"/>
        <v>424.27000000000004</v>
      </c>
      <c r="V1834" s="33">
        <f t="shared" si="120"/>
        <v>346.49999999999994</v>
      </c>
      <c r="W1834" s="34">
        <f t="shared" si="123"/>
        <v>770.77</v>
      </c>
      <c r="X1834" s="10"/>
      <c r="Y1834" s="10"/>
      <c r="Z1834" s="10"/>
      <c r="AA1834" s="10"/>
      <c r="AB1834" s="10"/>
      <c r="AC1834" s="10"/>
      <c r="AD1834" s="10"/>
      <c r="AE1834" s="10"/>
      <c r="AF1834" s="10"/>
      <c r="AG1834" s="10"/>
      <c r="AH1834" s="10"/>
      <c r="AI1834" s="10"/>
    </row>
    <row r="1835" spans="1:35" ht="15" customHeight="1" x14ac:dyDescent="0.25">
      <c r="A1835" s="6">
        <v>831</v>
      </c>
      <c r="B1835" s="11" t="s">
        <v>512</v>
      </c>
      <c r="C1835" s="11" t="s">
        <v>1619</v>
      </c>
      <c r="D1835" s="11" t="s">
        <v>2955</v>
      </c>
      <c r="E1835" s="12">
        <v>19198</v>
      </c>
      <c r="F1835" s="17">
        <v>43991</v>
      </c>
      <c r="G1835" s="12">
        <v>43886</v>
      </c>
      <c r="H1835" s="11" t="s">
        <v>114</v>
      </c>
      <c r="I1835" s="14" t="s">
        <v>2956</v>
      </c>
      <c r="J1835" s="11" t="s">
        <v>80</v>
      </c>
      <c r="K1835" s="11" t="s">
        <v>82</v>
      </c>
      <c r="L1835" s="14" t="s">
        <v>82</v>
      </c>
      <c r="M1835" s="11"/>
      <c r="N1835" s="15" t="s">
        <v>85</v>
      </c>
      <c r="O1835" s="15" t="str">
        <f>VLOOKUP(A1835,Result!A:D,2,FALSE)</f>
        <v>No</v>
      </c>
      <c r="P1835" s="15">
        <f>VLOOKUP(A1835,Result!A:D,4,FALSE)</f>
        <v>2.1789999999999998</v>
      </c>
      <c r="Q1835" s="16">
        <f>VLOOKUP(A1835,Result!A:D,3,FALSE)</f>
        <v>0</v>
      </c>
      <c r="R1835" s="16">
        <f>VLOOKUP(A1835,Result!A:E,5,FALSE)</f>
        <v>0</v>
      </c>
      <c r="S1835" s="28">
        <f>P1835+Q1835+R1835</f>
        <v>2.1789999999999998</v>
      </c>
      <c r="T1835" s="32">
        <f t="shared" si="121"/>
        <v>0</v>
      </c>
      <c r="U1835" s="32">
        <f t="shared" si="122"/>
        <v>1677.8299999999997</v>
      </c>
      <c r="V1835" s="33">
        <f t="shared" si="120"/>
        <v>346.49999999999994</v>
      </c>
      <c r="W1835" s="34">
        <f t="shared" si="123"/>
        <v>2024.3299999999997</v>
      </c>
      <c r="X1835" s="10"/>
      <c r="Y1835" s="10"/>
      <c r="Z1835" s="10"/>
      <c r="AA1835" s="10"/>
      <c r="AB1835" s="10"/>
      <c r="AC1835" s="10"/>
      <c r="AD1835" s="10"/>
      <c r="AE1835" s="10"/>
      <c r="AF1835" s="10"/>
      <c r="AG1835" s="10"/>
      <c r="AH1835" s="10"/>
      <c r="AI1835" s="10"/>
    </row>
    <row r="1836" spans="1:35" ht="15" customHeight="1" x14ac:dyDescent="0.25">
      <c r="A1836" s="6">
        <v>832</v>
      </c>
      <c r="B1836" s="11" t="s">
        <v>512</v>
      </c>
      <c r="C1836" s="11" t="s">
        <v>1619</v>
      </c>
      <c r="D1836" s="11" t="s">
        <v>2957</v>
      </c>
      <c r="E1836" s="12">
        <v>11731</v>
      </c>
      <c r="F1836" s="17">
        <v>43985</v>
      </c>
      <c r="G1836" s="12">
        <v>43861</v>
      </c>
      <c r="H1836" s="11" t="s">
        <v>78</v>
      </c>
      <c r="I1836" s="14" t="s">
        <v>2958</v>
      </c>
      <c r="J1836" s="11" t="s">
        <v>80</v>
      </c>
      <c r="K1836" s="11" t="s">
        <v>82</v>
      </c>
      <c r="L1836" s="14" t="s">
        <v>82</v>
      </c>
      <c r="M1836" s="11" t="s">
        <v>650</v>
      </c>
      <c r="N1836" s="15" t="s">
        <v>85</v>
      </c>
      <c r="O1836" s="15" t="str">
        <f>VLOOKUP(A1836,Result!A:D,2,FALSE)</f>
        <v>No</v>
      </c>
      <c r="P1836" s="15">
        <f>VLOOKUP(A1836,Result!A:D,4,FALSE)</f>
        <v>0.35299999999999998</v>
      </c>
      <c r="Q1836" s="16">
        <f>VLOOKUP(A1836,Result!A:D,3,FALSE)</f>
        <v>0</v>
      </c>
      <c r="R1836" s="16">
        <f>VLOOKUP(A1836,Result!A:E,5,FALSE)</f>
        <v>0</v>
      </c>
      <c r="S1836" s="28">
        <f>P1836+Q1836+R1836</f>
        <v>0.35299999999999998</v>
      </c>
      <c r="T1836" s="32">
        <f t="shared" si="121"/>
        <v>0</v>
      </c>
      <c r="U1836" s="32">
        <f t="shared" si="122"/>
        <v>271.80999999999995</v>
      </c>
      <c r="V1836" s="33">
        <f t="shared" si="120"/>
        <v>346.49999999999994</v>
      </c>
      <c r="W1836" s="34">
        <f t="shared" si="123"/>
        <v>618.30999999999995</v>
      </c>
      <c r="X1836" s="10"/>
      <c r="Y1836" s="10"/>
      <c r="Z1836" s="10"/>
      <c r="AA1836" s="10"/>
      <c r="AB1836" s="10"/>
      <c r="AC1836" s="10"/>
      <c r="AD1836" s="10"/>
      <c r="AE1836" s="10"/>
      <c r="AF1836" s="10"/>
      <c r="AG1836" s="10"/>
      <c r="AH1836" s="10"/>
      <c r="AI1836" s="10"/>
    </row>
    <row r="1837" spans="1:35" ht="15" customHeight="1" x14ac:dyDescent="0.25">
      <c r="A1837" s="6">
        <v>833</v>
      </c>
      <c r="B1837" s="11" t="s">
        <v>512</v>
      </c>
      <c r="C1837" s="11" t="s">
        <v>1619</v>
      </c>
      <c r="D1837" s="11" t="s">
        <v>2959</v>
      </c>
      <c r="E1837" s="12">
        <v>19530</v>
      </c>
      <c r="F1837" s="17">
        <v>43971</v>
      </c>
      <c r="G1837" s="12">
        <v>43886</v>
      </c>
      <c r="H1837" s="11" t="s">
        <v>114</v>
      </c>
      <c r="I1837" s="14" t="s">
        <v>2960</v>
      </c>
      <c r="J1837" s="11" t="s">
        <v>80</v>
      </c>
      <c r="K1837" s="11" t="s">
        <v>82</v>
      </c>
      <c r="L1837" s="14" t="s">
        <v>2961</v>
      </c>
      <c r="M1837" s="11"/>
      <c r="N1837" s="15" t="s">
        <v>85</v>
      </c>
      <c r="O1837" s="15" t="str">
        <f>VLOOKUP(A1837,Result!A:D,2,FALSE)</f>
        <v>No</v>
      </c>
      <c r="P1837" s="15">
        <f>VLOOKUP(A1837,Result!A:D,4,FALSE)</f>
        <v>0.874</v>
      </c>
      <c r="Q1837" s="16">
        <f>VLOOKUP(A1837,Result!A:D,3,FALSE)</f>
        <v>0.36799999999999999</v>
      </c>
      <c r="R1837" s="16">
        <f>VLOOKUP(A1837,Result!A:E,5,FALSE)</f>
        <v>0</v>
      </c>
      <c r="S1837" s="28">
        <f>P1837+Q1837+R1837</f>
        <v>1.242</v>
      </c>
      <c r="T1837" s="32">
        <f t="shared" si="121"/>
        <v>283.35999999999996</v>
      </c>
      <c r="U1837" s="32">
        <f t="shared" si="122"/>
        <v>956.33999999999992</v>
      </c>
      <c r="V1837" s="33">
        <f t="shared" si="120"/>
        <v>346.49999999999994</v>
      </c>
      <c r="W1837" s="34">
        <f t="shared" si="123"/>
        <v>1302.8399999999999</v>
      </c>
      <c r="X1837" s="10"/>
      <c r="Y1837" s="10"/>
      <c r="Z1837" s="10"/>
      <c r="AA1837" s="10"/>
      <c r="AB1837" s="10"/>
      <c r="AC1837" s="10"/>
      <c r="AD1837" s="10"/>
      <c r="AE1837" s="10"/>
      <c r="AF1837" s="10"/>
      <c r="AG1837" s="10"/>
      <c r="AH1837" s="10"/>
      <c r="AI1837" s="10"/>
    </row>
    <row r="1838" spans="1:35" ht="15" customHeight="1" x14ac:dyDescent="0.25">
      <c r="A1838" s="6">
        <v>834</v>
      </c>
      <c r="B1838" s="11" t="s">
        <v>512</v>
      </c>
      <c r="C1838" s="11" t="s">
        <v>1619</v>
      </c>
      <c r="D1838" s="11" t="s">
        <v>2962</v>
      </c>
      <c r="E1838" s="12">
        <v>17253</v>
      </c>
      <c r="F1838" s="17">
        <v>43963</v>
      </c>
      <c r="G1838" s="12">
        <v>43886</v>
      </c>
      <c r="H1838" s="11" t="s">
        <v>114</v>
      </c>
      <c r="I1838" s="14" t="s">
        <v>97</v>
      </c>
      <c r="J1838" s="11" t="s">
        <v>97</v>
      </c>
      <c r="K1838" s="11" t="s">
        <v>82</v>
      </c>
      <c r="L1838" s="14" t="s">
        <v>82</v>
      </c>
      <c r="M1838" s="11" t="s">
        <v>2963</v>
      </c>
      <c r="N1838" s="15" t="s">
        <v>85</v>
      </c>
      <c r="O1838" s="15" t="str">
        <f>VLOOKUP(A1838,Result!A:D,2,FALSE)</f>
        <v>No</v>
      </c>
      <c r="P1838" s="15">
        <f>VLOOKUP(A1838,Result!A:D,4,FALSE)</f>
        <v>0</v>
      </c>
      <c r="Q1838" s="16">
        <f>VLOOKUP(A1838,Result!A:D,3,FALSE)</f>
        <v>0</v>
      </c>
      <c r="R1838" s="16">
        <f>VLOOKUP(A1838,Result!A:E,5,FALSE)</f>
        <v>0</v>
      </c>
      <c r="S1838" s="28">
        <f>P1838+Q1838+R1838</f>
        <v>0</v>
      </c>
      <c r="T1838" s="32">
        <f t="shared" si="121"/>
        <v>0</v>
      </c>
      <c r="U1838" s="32">
        <f t="shared" si="122"/>
        <v>0</v>
      </c>
      <c r="V1838" s="33">
        <f t="shared" si="120"/>
        <v>346.49999999999994</v>
      </c>
      <c r="W1838" s="34">
        <f t="shared" si="123"/>
        <v>346.49999999999994</v>
      </c>
      <c r="X1838" s="10"/>
      <c r="Y1838" s="10"/>
      <c r="Z1838" s="10"/>
      <c r="AA1838" s="10"/>
      <c r="AB1838" s="10"/>
      <c r="AC1838" s="10"/>
      <c r="AD1838" s="10"/>
      <c r="AE1838" s="10"/>
      <c r="AF1838" s="10"/>
      <c r="AG1838" s="10"/>
      <c r="AH1838" s="10"/>
      <c r="AI1838" s="10"/>
    </row>
    <row r="1839" spans="1:35" ht="15" customHeight="1" x14ac:dyDescent="0.25">
      <c r="A1839" s="6">
        <v>1531</v>
      </c>
      <c r="B1839" s="11" t="s">
        <v>512</v>
      </c>
      <c r="C1839" s="11" t="s">
        <v>5078</v>
      </c>
      <c r="D1839" s="11" t="s">
        <v>5079</v>
      </c>
      <c r="E1839" s="12">
        <v>16089</v>
      </c>
      <c r="F1839" s="13">
        <v>43937</v>
      </c>
      <c r="G1839" s="12">
        <v>43910</v>
      </c>
      <c r="H1839" s="11" t="s">
        <v>134</v>
      </c>
      <c r="I1839" s="14" t="s">
        <v>5080</v>
      </c>
      <c r="J1839" s="11" t="s">
        <v>80</v>
      </c>
      <c r="K1839" s="11" t="s">
        <v>82</v>
      </c>
      <c r="L1839" s="14" t="s">
        <v>82</v>
      </c>
      <c r="M1839" s="11" t="s">
        <v>5081</v>
      </c>
      <c r="N1839" s="15" t="s">
        <v>85</v>
      </c>
      <c r="O1839" s="15" t="str">
        <f>VLOOKUP(A1839,Result!A:D,2,FALSE)</f>
        <v>No</v>
      </c>
      <c r="P1839" s="15">
        <f>VLOOKUP(A1839,Result!A:D,4,FALSE)</f>
        <v>0.48099999999999998</v>
      </c>
      <c r="Q1839" s="16">
        <f>VLOOKUP(A1839,Result!A:D,3,FALSE)</f>
        <v>0</v>
      </c>
      <c r="R1839" s="16">
        <f>VLOOKUP(A1839,Result!A:E,5,FALSE)</f>
        <v>0</v>
      </c>
      <c r="S1839" s="28">
        <f>P1839+Q1839+R1839</f>
        <v>0.48099999999999998</v>
      </c>
      <c r="T1839" s="32">
        <f t="shared" si="121"/>
        <v>0</v>
      </c>
      <c r="U1839" s="32">
        <f t="shared" si="122"/>
        <v>370.36999999999995</v>
      </c>
      <c r="V1839" s="33">
        <f t="shared" si="120"/>
        <v>346.49999999999994</v>
      </c>
      <c r="W1839" s="34">
        <f t="shared" si="123"/>
        <v>716.86999999999989</v>
      </c>
      <c r="X1839" s="10"/>
      <c r="Y1839" s="10"/>
      <c r="Z1839" s="10"/>
      <c r="AA1839" s="10"/>
      <c r="AB1839" s="10"/>
      <c r="AC1839" s="10"/>
      <c r="AD1839" s="10"/>
      <c r="AE1839" s="10"/>
      <c r="AF1839" s="10"/>
      <c r="AG1839" s="10"/>
      <c r="AH1839" s="10"/>
      <c r="AI1839" s="10"/>
    </row>
    <row r="1840" spans="1:35" ht="15" customHeight="1" x14ac:dyDescent="0.25">
      <c r="A1840" s="6">
        <v>1536</v>
      </c>
      <c r="B1840" s="11" t="s">
        <v>512</v>
      </c>
      <c r="C1840" s="11" t="s">
        <v>5078</v>
      </c>
      <c r="D1840" s="11" t="s">
        <v>5094</v>
      </c>
      <c r="E1840" s="12">
        <v>18153</v>
      </c>
      <c r="F1840" s="17">
        <v>43943</v>
      </c>
      <c r="G1840" s="12">
        <v>43910</v>
      </c>
      <c r="H1840" s="11" t="s">
        <v>134</v>
      </c>
      <c r="I1840" s="14" t="s">
        <v>5095</v>
      </c>
      <c r="J1840" s="11" t="s">
        <v>5096</v>
      </c>
      <c r="K1840" s="11" t="s">
        <v>5097</v>
      </c>
      <c r="L1840" s="14" t="s">
        <v>82</v>
      </c>
      <c r="M1840" s="11" t="s">
        <v>322</v>
      </c>
      <c r="N1840" s="15" t="s">
        <v>85</v>
      </c>
      <c r="O1840" s="15" t="str">
        <f>VLOOKUP(A1840,Result!A:D,2,FALSE)</f>
        <v>No</v>
      </c>
      <c r="P1840" s="15">
        <f>VLOOKUP(A1840,Result!A:D,4,FALSE)</f>
        <v>2.04</v>
      </c>
      <c r="Q1840" s="16">
        <f>VLOOKUP(A1840,Result!A:D,3,FALSE)</f>
        <v>0</v>
      </c>
      <c r="R1840" s="16">
        <f>VLOOKUP(A1840,Result!A:E,5,FALSE)</f>
        <v>0</v>
      </c>
      <c r="S1840" s="28">
        <f>P1840+Q1840+R1840</f>
        <v>2.04</v>
      </c>
      <c r="T1840" s="32">
        <f t="shared" si="121"/>
        <v>0</v>
      </c>
      <c r="U1840" s="32">
        <f t="shared" si="122"/>
        <v>1570.8</v>
      </c>
      <c r="V1840" s="33">
        <f t="shared" si="120"/>
        <v>346.49999999999994</v>
      </c>
      <c r="W1840" s="34">
        <f t="shared" si="123"/>
        <v>1917.3</v>
      </c>
      <c r="X1840" s="10"/>
      <c r="Y1840" s="10"/>
      <c r="Z1840" s="10"/>
      <c r="AA1840" s="10"/>
      <c r="AB1840" s="10"/>
      <c r="AC1840" s="10"/>
      <c r="AD1840" s="10"/>
      <c r="AE1840" s="10"/>
      <c r="AF1840" s="10"/>
      <c r="AG1840" s="10"/>
      <c r="AH1840" s="10"/>
      <c r="AI1840" s="10"/>
    </row>
    <row r="1841" spans="1:35" ht="15" customHeight="1" x14ac:dyDescent="0.25">
      <c r="A1841" s="6">
        <v>1540</v>
      </c>
      <c r="B1841" s="11" t="s">
        <v>512</v>
      </c>
      <c r="C1841" s="11" t="s">
        <v>5078</v>
      </c>
      <c r="D1841" s="11" t="s">
        <v>5105</v>
      </c>
      <c r="E1841" s="12">
        <v>24271</v>
      </c>
      <c r="F1841" s="17">
        <v>43944</v>
      </c>
      <c r="G1841" s="12">
        <v>43907</v>
      </c>
      <c r="H1841" s="11" t="s">
        <v>78</v>
      </c>
      <c r="I1841" s="14" t="s">
        <v>115</v>
      </c>
      <c r="J1841" s="11" t="s">
        <v>97</v>
      </c>
      <c r="K1841" s="11" t="s">
        <v>82</v>
      </c>
      <c r="L1841" s="14" t="s">
        <v>82</v>
      </c>
      <c r="M1841" s="11" t="s">
        <v>99</v>
      </c>
      <c r="N1841" s="15" t="s">
        <v>85</v>
      </c>
      <c r="O1841" s="15" t="str">
        <f>VLOOKUP(A1841,Result!A:D,2,FALSE)</f>
        <v>No</v>
      </c>
      <c r="P1841" s="15">
        <f>VLOOKUP(A1841,Result!A:D,4,FALSE)</f>
        <v>0</v>
      </c>
      <c r="Q1841" s="16">
        <f>VLOOKUP(A1841,Result!A:D,3,FALSE)</f>
        <v>0</v>
      </c>
      <c r="R1841" s="16">
        <f>VLOOKUP(A1841,Result!A:E,5,FALSE)</f>
        <v>0</v>
      </c>
      <c r="S1841" s="28">
        <f>P1841+Q1841+R1841</f>
        <v>0</v>
      </c>
      <c r="T1841" s="32">
        <f t="shared" si="121"/>
        <v>0</v>
      </c>
      <c r="U1841" s="32">
        <f t="shared" si="122"/>
        <v>0</v>
      </c>
      <c r="V1841" s="33">
        <f t="shared" si="120"/>
        <v>346.49999999999994</v>
      </c>
      <c r="W1841" s="34">
        <f t="shared" si="123"/>
        <v>346.49999999999994</v>
      </c>
      <c r="X1841" s="10"/>
      <c r="Y1841" s="10"/>
      <c r="Z1841" s="10"/>
      <c r="AA1841" s="10"/>
      <c r="AB1841" s="10"/>
      <c r="AC1841" s="10"/>
      <c r="AD1841" s="10"/>
      <c r="AE1841" s="10"/>
      <c r="AF1841" s="10"/>
      <c r="AG1841" s="10"/>
      <c r="AH1841" s="10"/>
      <c r="AI1841" s="10"/>
    </row>
    <row r="1842" spans="1:35" ht="15" customHeight="1" x14ac:dyDescent="0.25">
      <c r="A1842" s="6">
        <v>1541</v>
      </c>
      <c r="B1842" s="11" t="s">
        <v>512</v>
      </c>
      <c r="C1842" s="11" t="s">
        <v>5078</v>
      </c>
      <c r="D1842" s="11" t="s">
        <v>5106</v>
      </c>
      <c r="E1842" s="12">
        <v>12418</v>
      </c>
      <c r="F1842" s="17">
        <v>43944</v>
      </c>
      <c r="G1842" s="12">
        <v>43907</v>
      </c>
      <c r="H1842" s="11" t="s">
        <v>78</v>
      </c>
      <c r="I1842" s="14" t="s">
        <v>115</v>
      </c>
      <c r="J1842" s="11" t="s">
        <v>97</v>
      </c>
      <c r="K1842" s="11" t="s">
        <v>82</v>
      </c>
      <c r="L1842" s="14" t="s">
        <v>82</v>
      </c>
      <c r="M1842" s="11" t="s">
        <v>99</v>
      </c>
      <c r="N1842" s="15" t="s">
        <v>85</v>
      </c>
      <c r="O1842" s="15" t="str">
        <f>VLOOKUP(A1842,Result!A:D,2,FALSE)</f>
        <v>No</v>
      </c>
      <c r="P1842" s="15">
        <f>VLOOKUP(A1842,Result!A:D,4,FALSE)</f>
        <v>0</v>
      </c>
      <c r="Q1842" s="16">
        <f>VLOOKUP(A1842,Result!A:D,3,FALSE)</f>
        <v>0</v>
      </c>
      <c r="R1842" s="16">
        <f>VLOOKUP(A1842,Result!A:E,5,FALSE)</f>
        <v>0</v>
      </c>
      <c r="S1842" s="28">
        <f>P1842+Q1842+R1842</f>
        <v>0</v>
      </c>
      <c r="T1842" s="32">
        <f t="shared" si="121"/>
        <v>0</v>
      </c>
      <c r="U1842" s="32">
        <f t="shared" si="122"/>
        <v>0</v>
      </c>
      <c r="V1842" s="33">
        <f t="shared" si="120"/>
        <v>346.49999999999994</v>
      </c>
      <c r="W1842" s="34">
        <f t="shared" si="123"/>
        <v>346.49999999999994</v>
      </c>
      <c r="X1842" s="10"/>
      <c r="Y1842" s="10"/>
      <c r="Z1842" s="10"/>
      <c r="AA1842" s="10"/>
      <c r="AB1842" s="10"/>
      <c r="AC1842" s="10"/>
      <c r="AD1842" s="10"/>
      <c r="AE1842" s="10"/>
      <c r="AF1842" s="10"/>
      <c r="AG1842" s="10"/>
      <c r="AH1842" s="10"/>
      <c r="AI1842" s="10"/>
    </row>
    <row r="1843" spans="1:35" ht="15" customHeight="1" x14ac:dyDescent="0.25">
      <c r="A1843" s="6">
        <v>1546</v>
      </c>
      <c r="B1843" s="11" t="s">
        <v>512</v>
      </c>
      <c r="C1843" s="11" t="s">
        <v>5078</v>
      </c>
      <c r="D1843" s="11" t="s">
        <v>5113</v>
      </c>
      <c r="E1843" s="12">
        <v>17362</v>
      </c>
      <c r="F1843" s="17">
        <v>43945</v>
      </c>
      <c r="G1843" s="12">
        <v>43917</v>
      </c>
      <c r="H1843" s="11" t="s">
        <v>78</v>
      </c>
      <c r="I1843" s="14" t="s">
        <v>5114</v>
      </c>
      <c r="J1843" s="11" t="s">
        <v>5115</v>
      </c>
      <c r="K1843" s="11" t="s">
        <v>5116</v>
      </c>
      <c r="L1843" s="14" t="s">
        <v>82</v>
      </c>
      <c r="M1843" s="11" t="s">
        <v>5117</v>
      </c>
      <c r="N1843" s="15" t="s">
        <v>85</v>
      </c>
      <c r="O1843" s="15" t="str">
        <f>VLOOKUP(A1843,Result!A:D,2,FALSE)</f>
        <v>No</v>
      </c>
      <c r="P1843" s="15">
        <f>VLOOKUP(A1843,Result!A:D,4,FALSE)</f>
        <v>4.1179999999999994</v>
      </c>
      <c r="Q1843" s="16">
        <f>VLOOKUP(A1843,Result!A:D,3,FALSE)</f>
        <v>0</v>
      </c>
      <c r="R1843" s="16">
        <f>VLOOKUP(A1843,Result!A:E,5,FALSE)</f>
        <v>0.46500000000000002</v>
      </c>
      <c r="S1843" s="28">
        <f>P1843+Q1843+R1843</f>
        <v>4.5829999999999993</v>
      </c>
      <c r="T1843" s="32">
        <f t="shared" si="121"/>
        <v>358.04999999999995</v>
      </c>
      <c r="U1843" s="32">
        <f t="shared" si="122"/>
        <v>3528.9099999999994</v>
      </c>
      <c r="V1843" s="33">
        <f t="shared" si="120"/>
        <v>346.49999999999994</v>
      </c>
      <c r="W1843" s="34">
        <f t="shared" si="123"/>
        <v>3875.4099999999994</v>
      </c>
      <c r="X1843" s="10"/>
      <c r="Y1843" s="10"/>
      <c r="Z1843" s="10"/>
      <c r="AA1843" s="10"/>
      <c r="AB1843" s="10"/>
      <c r="AC1843" s="10"/>
      <c r="AD1843" s="10"/>
      <c r="AE1843" s="10"/>
      <c r="AF1843" s="10"/>
      <c r="AG1843" s="10"/>
      <c r="AH1843" s="10"/>
      <c r="AI1843" s="10"/>
    </row>
    <row r="1844" spans="1:35" ht="15" customHeight="1" x14ac:dyDescent="0.25">
      <c r="A1844" s="6">
        <v>1554</v>
      </c>
      <c r="B1844" s="11" t="s">
        <v>512</v>
      </c>
      <c r="C1844" s="11" t="s">
        <v>5078</v>
      </c>
      <c r="D1844" s="11" t="s">
        <v>5142</v>
      </c>
      <c r="E1844" s="12">
        <v>14448</v>
      </c>
      <c r="F1844" s="13">
        <v>43951</v>
      </c>
      <c r="G1844" s="12">
        <v>43908</v>
      </c>
      <c r="H1844" s="11" t="s">
        <v>134</v>
      </c>
      <c r="I1844" s="14" t="s">
        <v>131</v>
      </c>
      <c r="J1844" s="11" t="s">
        <v>308</v>
      </c>
      <c r="K1844" s="11" t="s">
        <v>82</v>
      </c>
      <c r="L1844" s="20" t="s">
        <v>5143</v>
      </c>
      <c r="M1844" s="11" t="s">
        <v>322</v>
      </c>
      <c r="N1844" s="15" t="s">
        <v>85</v>
      </c>
      <c r="O1844" s="15" t="str">
        <f>VLOOKUP(A1844,Result!A:D,2,FALSE)</f>
        <v>No</v>
      </c>
      <c r="P1844" s="15">
        <f>VLOOKUP(A1844,Result!A:D,4,FALSE)</f>
        <v>0.33500000000000002</v>
      </c>
      <c r="Q1844" s="16">
        <f>VLOOKUP(A1844,Result!A:D,3,FALSE)</f>
        <v>0.49099999999999999</v>
      </c>
      <c r="R1844" s="16">
        <f>VLOOKUP(A1844,Result!A:E,5,FALSE)</f>
        <v>0</v>
      </c>
      <c r="S1844" s="28">
        <f>P1844+Q1844+R1844</f>
        <v>0.82600000000000007</v>
      </c>
      <c r="T1844" s="32">
        <f t="shared" si="121"/>
        <v>378.07</v>
      </c>
      <c r="U1844" s="32">
        <f t="shared" si="122"/>
        <v>636.02</v>
      </c>
      <c r="V1844" s="33">
        <f t="shared" si="120"/>
        <v>346.49999999999994</v>
      </c>
      <c r="W1844" s="34">
        <f t="shared" si="123"/>
        <v>982.52</v>
      </c>
      <c r="X1844" s="10"/>
      <c r="Y1844" s="10"/>
      <c r="Z1844" s="10"/>
      <c r="AA1844" s="10"/>
      <c r="AB1844" s="10"/>
      <c r="AC1844" s="10"/>
      <c r="AD1844" s="10"/>
      <c r="AE1844" s="10"/>
      <c r="AF1844" s="10"/>
      <c r="AG1844" s="10"/>
      <c r="AH1844" s="10"/>
      <c r="AI1844" s="10"/>
    </row>
    <row r="1845" spans="1:35" ht="15" customHeight="1" x14ac:dyDescent="0.25">
      <c r="A1845" s="6">
        <v>1556</v>
      </c>
      <c r="B1845" s="11" t="s">
        <v>512</v>
      </c>
      <c r="C1845" s="11" t="s">
        <v>5078</v>
      </c>
      <c r="D1845" s="11" t="s">
        <v>5149</v>
      </c>
      <c r="E1845" s="12">
        <v>18521</v>
      </c>
      <c r="F1845" s="17">
        <v>43951</v>
      </c>
      <c r="G1845" s="12">
        <v>43907</v>
      </c>
      <c r="H1845" s="11" t="s">
        <v>78</v>
      </c>
      <c r="I1845" s="14" t="s">
        <v>5150</v>
      </c>
      <c r="J1845" s="11" t="s">
        <v>97</v>
      </c>
      <c r="K1845" s="11" t="s">
        <v>82</v>
      </c>
      <c r="L1845" s="14" t="s">
        <v>82</v>
      </c>
      <c r="M1845" s="11" t="s">
        <v>5151</v>
      </c>
      <c r="N1845" s="15" t="s">
        <v>85</v>
      </c>
      <c r="O1845" s="15" t="str">
        <f>VLOOKUP(A1845,Result!A:D,2,FALSE)</f>
        <v>No</v>
      </c>
      <c r="P1845" s="15">
        <f>VLOOKUP(A1845,Result!A:D,4,FALSE)</f>
        <v>0.97399999999999998</v>
      </c>
      <c r="Q1845" s="16">
        <f>VLOOKUP(A1845,Result!A:D,3,FALSE)</f>
        <v>0</v>
      </c>
      <c r="R1845" s="16">
        <f>VLOOKUP(A1845,Result!A:E,5,FALSE)</f>
        <v>0</v>
      </c>
      <c r="S1845" s="28">
        <f>P1845+Q1845+R1845</f>
        <v>0.97399999999999998</v>
      </c>
      <c r="T1845" s="32">
        <f t="shared" si="121"/>
        <v>0</v>
      </c>
      <c r="U1845" s="32">
        <f t="shared" si="122"/>
        <v>749.98</v>
      </c>
      <c r="V1845" s="33">
        <f t="shared" si="120"/>
        <v>346.49999999999994</v>
      </c>
      <c r="W1845" s="34">
        <f t="shared" si="123"/>
        <v>1096.48</v>
      </c>
      <c r="X1845" s="10"/>
      <c r="Y1845" s="10"/>
      <c r="Z1845" s="10"/>
      <c r="AA1845" s="10"/>
      <c r="AB1845" s="10"/>
      <c r="AC1845" s="10"/>
      <c r="AD1845" s="10"/>
      <c r="AE1845" s="10"/>
      <c r="AF1845" s="10"/>
      <c r="AG1845" s="10"/>
      <c r="AH1845" s="10"/>
      <c r="AI1845" s="10"/>
    </row>
    <row r="1846" spans="1:35" ht="15" customHeight="1" x14ac:dyDescent="0.25">
      <c r="A1846" s="6">
        <v>1557</v>
      </c>
      <c r="B1846" s="11" t="s">
        <v>512</v>
      </c>
      <c r="C1846" s="11" t="s">
        <v>5078</v>
      </c>
      <c r="D1846" s="11" t="s">
        <v>5152</v>
      </c>
      <c r="E1846" s="12">
        <v>16937</v>
      </c>
      <c r="F1846" s="17">
        <v>43951</v>
      </c>
      <c r="G1846" s="12">
        <v>43907</v>
      </c>
      <c r="H1846" s="11" t="s">
        <v>78</v>
      </c>
      <c r="I1846" s="14" t="s">
        <v>5153</v>
      </c>
      <c r="J1846" s="11" t="s">
        <v>97</v>
      </c>
      <c r="K1846" s="11" t="s">
        <v>82</v>
      </c>
      <c r="L1846" s="14" t="s">
        <v>5154</v>
      </c>
      <c r="M1846" s="11" t="s">
        <v>589</v>
      </c>
      <c r="N1846" s="15" t="s">
        <v>85</v>
      </c>
      <c r="O1846" s="15" t="str">
        <f>VLOOKUP(A1846,Result!A:D,2,FALSE)</f>
        <v>Yes</v>
      </c>
      <c r="P1846" s="15">
        <f>VLOOKUP(A1846,Result!A:D,4,FALSE)</f>
        <v>0.153</v>
      </c>
      <c r="Q1846" s="16">
        <f>VLOOKUP(A1846,Result!A:D,3,FALSE)</f>
        <v>0</v>
      </c>
      <c r="R1846" s="16">
        <f>VLOOKUP(A1846,Result!A:E,5,FALSE)</f>
        <v>0</v>
      </c>
      <c r="S1846" s="28">
        <f>P1846+Q1846+R1846</f>
        <v>0.153</v>
      </c>
      <c r="T1846" s="32">
        <f t="shared" si="121"/>
        <v>0</v>
      </c>
      <c r="U1846" s="32">
        <f t="shared" si="122"/>
        <v>117.81</v>
      </c>
      <c r="V1846" s="33">
        <f t="shared" si="120"/>
        <v>346.49999999999994</v>
      </c>
      <c r="W1846" s="34">
        <f t="shared" si="123"/>
        <v>464.30999999999995</v>
      </c>
      <c r="X1846" s="10"/>
      <c r="Y1846" s="10"/>
      <c r="Z1846" s="10"/>
      <c r="AA1846" s="10"/>
      <c r="AB1846" s="10"/>
      <c r="AC1846" s="10"/>
      <c r="AD1846" s="10"/>
      <c r="AE1846" s="10"/>
      <c r="AF1846" s="10"/>
      <c r="AG1846" s="10"/>
      <c r="AH1846" s="10"/>
      <c r="AI1846" s="10"/>
    </row>
    <row r="1847" spans="1:35" ht="15" customHeight="1" x14ac:dyDescent="0.25">
      <c r="A1847" s="6">
        <v>1560</v>
      </c>
      <c r="B1847" s="11" t="s">
        <v>512</v>
      </c>
      <c r="C1847" s="11" t="s">
        <v>5078</v>
      </c>
      <c r="D1847" s="11" t="s">
        <v>5160</v>
      </c>
      <c r="E1847" s="12">
        <v>19015</v>
      </c>
      <c r="F1847" s="17">
        <v>43956</v>
      </c>
      <c r="G1847" s="12">
        <v>43917</v>
      </c>
      <c r="H1847" s="11" t="s">
        <v>78</v>
      </c>
      <c r="I1847" s="14" t="s">
        <v>5161</v>
      </c>
      <c r="J1847" s="11" t="s">
        <v>5162</v>
      </c>
      <c r="K1847" s="11" t="s">
        <v>5163</v>
      </c>
      <c r="L1847" s="14" t="s">
        <v>82</v>
      </c>
      <c r="M1847" s="11" t="s">
        <v>5164</v>
      </c>
      <c r="N1847" s="15" t="s">
        <v>85</v>
      </c>
      <c r="O1847" s="15" t="str">
        <f>VLOOKUP(A1847,Result!A:D,2,FALSE)</f>
        <v>No</v>
      </c>
      <c r="P1847" s="15">
        <f>VLOOKUP(A1847,Result!A:D,4,FALSE)</f>
        <v>0.72099999999999997</v>
      </c>
      <c r="Q1847" s="16">
        <f>VLOOKUP(A1847,Result!A:D,3,FALSE)</f>
        <v>0</v>
      </c>
      <c r="R1847" s="16">
        <f>VLOOKUP(A1847,Result!A:E,5,FALSE)</f>
        <v>0</v>
      </c>
      <c r="S1847" s="28">
        <f>P1847+Q1847+R1847</f>
        <v>0.72099999999999997</v>
      </c>
      <c r="T1847" s="32">
        <f t="shared" si="121"/>
        <v>0</v>
      </c>
      <c r="U1847" s="32">
        <f t="shared" si="122"/>
        <v>555.16999999999996</v>
      </c>
      <c r="V1847" s="33">
        <f t="shared" si="120"/>
        <v>346.49999999999994</v>
      </c>
      <c r="W1847" s="34">
        <f t="shared" si="123"/>
        <v>901.66999999999985</v>
      </c>
      <c r="X1847" s="10"/>
      <c r="Y1847" s="10"/>
      <c r="Z1847" s="10"/>
      <c r="AA1847" s="10"/>
      <c r="AB1847" s="10"/>
      <c r="AC1847" s="10"/>
      <c r="AD1847" s="10"/>
      <c r="AE1847" s="10"/>
      <c r="AF1847" s="10"/>
      <c r="AG1847" s="10"/>
      <c r="AH1847" s="10"/>
      <c r="AI1847" s="10"/>
    </row>
    <row r="1848" spans="1:35" ht="15" customHeight="1" x14ac:dyDescent="0.25">
      <c r="A1848" s="6">
        <v>1569</v>
      </c>
      <c r="B1848" s="11" t="s">
        <v>512</v>
      </c>
      <c r="C1848" s="11" t="s">
        <v>5078</v>
      </c>
      <c r="D1848" s="11" t="s">
        <v>5197</v>
      </c>
      <c r="E1848" s="12">
        <v>21017</v>
      </c>
      <c r="F1848" s="17">
        <v>43958</v>
      </c>
      <c r="G1848" s="12">
        <v>43907</v>
      </c>
      <c r="H1848" s="11" t="s">
        <v>78</v>
      </c>
      <c r="I1848" s="14" t="s">
        <v>115</v>
      </c>
      <c r="J1848" s="11" t="s">
        <v>97</v>
      </c>
      <c r="K1848" s="11" t="s">
        <v>82</v>
      </c>
      <c r="L1848" s="14" t="s">
        <v>82</v>
      </c>
      <c r="M1848" s="11" t="s">
        <v>99</v>
      </c>
      <c r="N1848" s="15" t="s">
        <v>85</v>
      </c>
      <c r="O1848" s="15" t="str">
        <f>VLOOKUP(A1848,Result!A:D,2,FALSE)</f>
        <v>No</v>
      </c>
      <c r="P1848" s="15">
        <f>VLOOKUP(A1848,Result!A:D,4,FALSE)</f>
        <v>0</v>
      </c>
      <c r="Q1848" s="16">
        <f>VLOOKUP(A1848,Result!A:D,3,FALSE)</f>
        <v>0</v>
      </c>
      <c r="R1848" s="16">
        <f>VLOOKUP(A1848,Result!A:E,5,FALSE)</f>
        <v>0</v>
      </c>
      <c r="S1848" s="28">
        <f>P1848+Q1848+R1848</f>
        <v>0</v>
      </c>
      <c r="T1848" s="32">
        <f t="shared" si="121"/>
        <v>0</v>
      </c>
      <c r="U1848" s="32">
        <f t="shared" si="122"/>
        <v>0</v>
      </c>
      <c r="V1848" s="33">
        <f t="shared" ref="V1848:V1911" si="124">SUM(0.45*77/0.1)</f>
        <v>346.49999999999994</v>
      </c>
      <c r="W1848" s="34">
        <f t="shared" si="123"/>
        <v>346.49999999999994</v>
      </c>
      <c r="X1848" s="10"/>
      <c r="Y1848" s="10"/>
      <c r="Z1848" s="10"/>
      <c r="AA1848" s="10"/>
      <c r="AB1848" s="10"/>
      <c r="AC1848" s="10"/>
      <c r="AD1848" s="10"/>
      <c r="AE1848" s="10"/>
      <c r="AF1848" s="10"/>
      <c r="AG1848" s="10"/>
      <c r="AH1848" s="10"/>
      <c r="AI1848" s="10"/>
    </row>
    <row r="1849" spans="1:35" ht="15" customHeight="1" x14ac:dyDescent="0.25">
      <c r="A1849" s="6">
        <v>1571</v>
      </c>
      <c r="B1849" s="11" t="s">
        <v>512</v>
      </c>
      <c r="C1849" s="11" t="s">
        <v>5078</v>
      </c>
      <c r="D1849" s="11" t="s">
        <v>5202</v>
      </c>
      <c r="E1849" s="12">
        <v>18802</v>
      </c>
      <c r="F1849" s="17">
        <v>43962</v>
      </c>
      <c r="G1849" s="12">
        <v>43892</v>
      </c>
      <c r="H1849" s="11" t="s">
        <v>78</v>
      </c>
      <c r="I1849" s="14" t="s">
        <v>5203</v>
      </c>
      <c r="J1849" s="11" t="s">
        <v>80</v>
      </c>
      <c r="K1849" s="11" t="s">
        <v>5204</v>
      </c>
      <c r="L1849" s="14" t="s">
        <v>5205</v>
      </c>
      <c r="M1849" s="11" t="s">
        <v>5206</v>
      </c>
      <c r="N1849" s="15" t="s">
        <v>85</v>
      </c>
      <c r="O1849" s="15" t="str">
        <f>VLOOKUP(A1849,Result!A:D,2,FALSE)</f>
        <v>No</v>
      </c>
      <c r="P1849" s="15">
        <f>VLOOKUP(A1849,Result!A:D,4,FALSE)</f>
        <v>0.83099999999999996</v>
      </c>
      <c r="Q1849" s="16">
        <f>VLOOKUP(A1849,Result!A:D,3,FALSE)</f>
        <v>1.2849999999999999</v>
      </c>
      <c r="R1849" s="16">
        <f>VLOOKUP(A1849,Result!A:E,5,FALSE)</f>
        <v>0</v>
      </c>
      <c r="S1849" s="28">
        <f>P1849+Q1849+R1849</f>
        <v>2.1159999999999997</v>
      </c>
      <c r="T1849" s="32">
        <f t="shared" si="121"/>
        <v>989.44999999999993</v>
      </c>
      <c r="U1849" s="32">
        <f t="shared" si="122"/>
        <v>1629.3199999999995</v>
      </c>
      <c r="V1849" s="33">
        <f t="shared" si="124"/>
        <v>346.49999999999994</v>
      </c>
      <c r="W1849" s="34">
        <f t="shared" si="123"/>
        <v>1975.8199999999995</v>
      </c>
      <c r="X1849" s="10"/>
      <c r="Y1849" s="10"/>
      <c r="Z1849" s="10"/>
      <c r="AA1849" s="10"/>
      <c r="AB1849" s="10"/>
      <c r="AC1849" s="10"/>
      <c r="AD1849" s="10"/>
      <c r="AE1849" s="10"/>
      <c r="AF1849" s="10"/>
      <c r="AG1849" s="10"/>
      <c r="AH1849" s="10"/>
      <c r="AI1849" s="10"/>
    </row>
    <row r="1850" spans="1:35" ht="15" customHeight="1" x14ac:dyDescent="0.25">
      <c r="A1850" s="6">
        <v>1577</v>
      </c>
      <c r="B1850" s="11" t="s">
        <v>512</v>
      </c>
      <c r="C1850" s="11" t="s">
        <v>5078</v>
      </c>
      <c r="D1850" s="11" t="s">
        <v>5223</v>
      </c>
      <c r="E1850" s="12">
        <v>14080</v>
      </c>
      <c r="F1850" s="13">
        <v>43963</v>
      </c>
      <c r="G1850" s="12">
        <v>43885</v>
      </c>
      <c r="H1850" s="11" t="s">
        <v>78</v>
      </c>
      <c r="I1850" s="14" t="s">
        <v>1786</v>
      </c>
      <c r="J1850" s="11" t="s">
        <v>5224</v>
      </c>
      <c r="K1850" s="11" t="s">
        <v>5225</v>
      </c>
      <c r="L1850" s="14" t="s">
        <v>5226</v>
      </c>
      <c r="M1850" s="11" t="s">
        <v>5227</v>
      </c>
      <c r="N1850" s="15" t="s">
        <v>85</v>
      </c>
      <c r="O1850" s="15" t="str">
        <f>VLOOKUP(A1850,Result!A:D,2,FALSE)</f>
        <v>No</v>
      </c>
      <c r="P1850" s="15">
        <f>VLOOKUP(A1850,Result!A:D,4,FALSE)</f>
        <v>0.375</v>
      </c>
      <c r="Q1850" s="16">
        <f>VLOOKUP(A1850,Result!A:D,3,FALSE)</f>
        <v>0.214</v>
      </c>
      <c r="R1850" s="16">
        <f>VLOOKUP(A1850,Result!A:E,5,FALSE)</f>
        <v>0</v>
      </c>
      <c r="S1850" s="28">
        <f>P1850+Q1850+R1850</f>
        <v>0.58899999999999997</v>
      </c>
      <c r="T1850" s="32">
        <f t="shared" si="121"/>
        <v>164.77999999999997</v>
      </c>
      <c r="U1850" s="32">
        <f t="shared" si="122"/>
        <v>453.52999999999992</v>
      </c>
      <c r="V1850" s="33">
        <f t="shared" si="124"/>
        <v>346.49999999999994</v>
      </c>
      <c r="W1850" s="34">
        <f t="shared" si="123"/>
        <v>800.02999999999986</v>
      </c>
      <c r="X1850" s="10"/>
      <c r="Y1850" s="10"/>
      <c r="Z1850" s="10"/>
      <c r="AA1850" s="10"/>
      <c r="AB1850" s="10"/>
      <c r="AC1850" s="10"/>
      <c r="AD1850" s="10"/>
      <c r="AE1850" s="10"/>
      <c r="AF1850" s="10"/>
      <c r="AG1850" s="10"/>
      <c r="AH1850" s="10"/>
      <c r="AI1850" s="10"/>
    </row>
    <row r="1851" spans="1:35" ht="15" customHeight="1" x14ac:dyDescent="0.25">
      <c r="A1851" s="6">
        <v>1590</v>
      </c>
      <c r="B1851" s="11" t="s">
        <v>512</v>
      </c>
      <c r="C1851" s="11" t="s">
        <v>5078</v>
      </c>
      <c r="D1851" s="11" t="s">
        <v>5266</v>
      </c>
      <c r="E1851" s="12">
        <v>23487</v>
      </c>
      <c r="F1851" s="13">
        <v>43981</v>
      </c>
      <c r="G1851" s="12">
        <v>43845</v>
      </c>
      <c r="H1851" s="11" t="s">
        <v>78</v>
      </c>
      <c r="I1851" s="14" t="s">
        <v>5267</v>
      </c>
      <c r="J1851" s="11" t="s">
        <v>5268</v>
      </c>
      <c r="K1851" s="11" t="s">
        <v>82</v>
      </c>
      <c r="L1851" s="14" t="s">
        <v>5269</v>
      </c>
      <c r="M1851" s="11" t="s">
        <v>5269</v>
      </c>
      <c r="N1851" s="15" t="s">
        <v>85</v>
      </c>
      <c r="O1851" s="15" t="str">
        <f>VLOOKUP(A1851,Result!A:D,2,FALSE)</f>
        <v>No</v>
      </c>
      <c r="P1851" s="15">
        <f>VLOOKUP(A1851,Result!A:D,4,FALSE)</f>
        <v>2.294</v>
      </c>
      <c r="Q1851" s="16">
        <f>VLOOKUP(A1851,Result!A:D,3,FALSE)</f>
        <v>0.68300000000000005</v>
      </c>
      <c r="R1851" s="16">
        <f>VLOOKUP(A1851,Result!A:E,5,FALSE)</f>
        <v>0</v>
      </c>
      <c r="S1851" s="28">
        <f>P1851+Q1851+R1851</f>
        <v>2.9770000000000003</v>
      </c>
      <c r="T1851" s="32">
        <f t="shared" si="121"/>
        <v>525.91</v>
      </c>
      <c r="U1851" s="32">
        <f t="shared" si="122"/>
        <v>2292.29</v>
      </c>
      <c r="V1851" s="33">
        <f t="shared" si="124"/>
        <v>346.49999999999994</v>
      </c>
      <c r="W1851" s="34">
        <f t="shared" si="123"/>
        <v>2638.79</v>
      </c>
      <c r="X1851" s="10"/>
      <c r="Y1851" s="10"/>
      <c r="Z1851" s="10"/>
      <c r="AA1851" s="10"/>
      <c r="AB1851" s="10"/>
      <c r="AC1851" s="10"/>
      <c r="AD1851" s="10"/>
      <c r="AE1851" s="10"/>
      <c r="AF1851" s="10"/>
      <c r="AG1851" s="10"/>
      <c r="AH1851" s="10"/>
      <c r="AI1851" s="10"/>
    </row>
    <row r="1852" spans="1:35" ht="15" customHeight="1" x14ac:dyDescent="0.25">
      <c r="A1852" s="6">
        <v>1612</v>
      </c>
      <c r="B1852" s="11" t="s">
        <v>512</v>
      </c>
      <c r="C1852" s="11" t="s">
        <v>5078</v>
      </c>
      <c r="D1852" s="11" t="s">
        <v>5338</v>
      </c>
      <c r="E1852" s="12">
        <v>18836</v>
      </c>
      <c r="F1852" s="17">
        <v>44007</v>
      </c>
      <c r="G1852" s="12">
        <v>43910</v>
      </c>
      <c r="H1852" s="11" t="s">
        <v>134</v>
      </c>
      <c r="I1852" s="14" t="s">
        <v>5339</v>
      </c>
      <c r="J1852" s="11" t="s">
        <v>5340</v>
      </c>
      <c r="K1852" s="11" t="s">
        <v>5341</v>
      </c>
      <c r="L1852" s="14" t="s">
        <v>82</v>
      </c>
      <c r="M1852" s="11" t="s">
        <v>322</v>
      </c>
      <c r="N1852" s="15" t="s">
        <v>85</v>
      </c>
      <c r="O1852" s="15" t="str">
        <f>VLOOKUP(A1852,Result!A:D,2,FALSE)</f>
        <v>No</v>
      </c>
      <c r="P1852" s="15">
        <f>VLOOKUP(A1852,Result!A:D,4,FALSE)</f>
        <v>0.86199999999999999</v>
      </c>
      <c r="Q1852" s="16">
        <f>VLOOKUP(A1852,Result!A:D,3,FALSE)</f>
        <v>0</v>
      </c>
      <c r="R1852" s="16">
        <f>VLOOKUP(A1852,Result!A:E,5,FALSE)</f>
        <v>0</v>
      </c>
      <c r="S1852" s="28">
        <f>P1852+Q1852+R1852</f>
        <v>0.86199999999999999</v>
      </c>
      <c r="T1852" s="32">
        <f t="shared" si="121"/>
        <v>0</v>
      </c>
      <c r="U1852" s="32">
        <f t="shared" si="122"/>
        <v>663.7399999999999</v>
      </c>
      <c r="V1852" s="33">
        <f t="shared" si="124"/>
        <v>346.49999999999994</v>
      </c>
      <c r="W1852" s="34">
        <f t="shared" si="123"/>
        <v>1010.2399999999998</v>
      </c>
      <c r="X1852" s="10"/>
      <c r="Y1852" s="10"/>
      <c r="Z1852" s="10"/>
      <c r="AA1852" s="10"/>
      <c r="AB1852" s="10"/>
      <c r="AC1852" s="10"/>
      <c r="AD1852" s="10"/>
      <c r="AE1852" s="10"/>
      <c r="AF1852" s="10"/>
      <c r="AG1852" s="10"/>
      <c r="AH1852" s="10"/>
      <c r="AI1852" s="10"/>
    </row>
    <row r="1853" spans="1:35" ht="15" customHeight="1" x14ac:dyDescent="0.25">
      <c r="A1853" s="6">
        <v>1634</v>
      </c>
      <c r="B1853" s="11" t="s">
        <v>512</v>
      </c>
      <c r="C1853" s="11" t="s">
        <v>5078</v>
      </c>
      <c r="D1853" s="11" t="s">
        <v>5398</v>
      </c>
      <c r="E1853" s="12">
        <v>22345</v>
      </c>
      <c r="F1853" s="13">
        <v>44061</v>
      </c>
      <c r="G1853" s="12">
        <v>43847</v>
      </c>
      <c r="H1853" s="11" t="s">
        <v>78</v>
      </c>
      <c r="I1853" s="14" t="s">
        <v>5399</v>
      </c>
      <c r="J1853" s="11" t="s">
        <v>80</v>
      </c>
      <c r="K1853" s="11" t="s">
        <v>82</v>
      </c>
      <c r="L1853" s="14" t="s">
        <v>82</v>
      </c>
      <c r="M1853" s="11" t="s">
        <v>82</v>
      </c>
      <c r="N1853" s="15" t="s">
        <v>85</v>
      </c>
      <c r="O1853" s="15" t="str">
        <f>VLOOKUP(A1853,Result!A:D,2,FALSE)</f>
        <v>No</v>
      </c>
      <c r="P1853" s="15">
        <f>VLOOKUP(A1853,Result!A:D,4,FALSE)</f>
        <v>0.51700000000000002</v>
      </c>
      <c r="Q1853" s="16">
        <f>VLOOKUP(A1853,Result!A:D,3,FALSE)</f>
        <v>0</v>
      </c>
      <c r="R1853" s="16">
        <f>VLOOKUP(A1853,Result!A:E,5,FALSE)</f>
        <v>0</v>
      </c>
      <c r="S1853" s="28">
        <f>P1853+Q1853+R1853</f>
        <v>0.51700000000000002</v>
      </c>
      <c r="T1853" s="32">
        <f t="shared" si="121"/>
        <v>0</v>
      </c>
      <c r="U1853" s="32">
        <f t="shared" si="122"/>
        <v>398.09000000000003</v>
      </c>
      <c r="V1853" s="33">
        <f t="shared" si="124"/>
        <v>346.49999999999994</v>
      </c>
      <c r="W1853" s="34">
        <f t="shared" si="123"/>
        <v>744.58999999999992</v>
      </c>
      <c r="X1853" s="10"/>
      <c r="Y1853" s="10"/>
      <c r="Z1853" s="10"/>
      <c r="AA1853" s="10"/>
      <c r="AB1853" s="10"/>
      <c r="AC1853" s="10"/>
      <c r="AD1853" s="10"/>
      <c r="AE1853" s="10"/>
      <c r="AF1853" s="10"/>
      <c r="AG1853" s="10"/>
      <c r="AH1853" s="10"/>
      <c r="AI1853" s="10"/>
    </row>
    <row r="1854" spans="1:35" ht="15" customHeight="1" x14ac:dyDescent="0.25">
      <c r="A1854" s="6">
        <v>1635</v>
      </c>
      <c r="B1854" s="11" t="s">
        <v>512</v>
      </c>
      <c r="C1854" s="11" t="s">
        <v>5078</v>
      </c>
      <c r="D1854" s="11" t="s">
        <v>5400</v>
      </c>
      <c r="E1854" s="12">
        <v>22492</v>
      </c>
      <c r="F1854" s="17">
        <v>44061</v>
      </c>
      <c r="G1854" s="12">
        <v>43867</v>
      </c>
      <c r="H1854" s="11" t="s">
        <v>114</v>
      </c>
      <c r="I1854" s="14" t="s">
        <v>97</v>
      </c>
      <c r="J1854" s="11" t="s">
        <v>97</v>
      </c>
      <c r="K1854" s="11" t="s">
        <v>82</v>
      </c>
      <c r="L1854" s="14" t="s">
        <v>82</v>
      </c>
      <c r="M1854" s="11" t="s">
        <v>2236</v>
      </c>
      <c r="N1854" s="15" t="s">
        <v>85</v>
      </c>
      <c r="O1854" s="15" t="str">
        <f>VLOOKUP(A1854,Result!A:D,2,FALSE)</f>
        <v>No</v>
      </c>
      <c r="P1854" s="15">
        <f>VLOOKUP(A1854,Result!A:D,4,FALSE)</f>
        <v>0</v>
      </c>
      <c r="Q1854" s="16">
        <f>VLOOKUP(A1854,Result!A:D,3,FALSE)</f>
        <v>0</v>
      </c>
      <c r="R1854" s="16">
        <f>VLOOKUP(A1854,Result!A:E,5,FALSE)</f>
        <v>0</v>
      </c>
      <c r="S1854" s="28">
        <f>P1854+Q1854+R1854</f>
        <v>0</v>
      </c>
      <c r="T1854" s="32">
        <f t="shared" si="121"/>
        <v>0</v>
      </c>
      <c r="U1854" s="32">
        <f t="shared" si="122"/>
        <v>0</v>
      </c>
      <c r="V1854" s="33">
        <f t="shared" si="124"/>
        <v>346.49999999999994</v>
      </c>
      <c r="W1854" s="34">
        <f t="shared" si="123"/>
        <v>346.49999999999994</v>
      </c>
      <c r="X1854" s="10"/>
      <c r="Y1854" s="10"/>
      <c r="Z1854" s="10"/>
      <c r="AA1854" s="10"/>
      <c r="AB1854" s="10"/>
      <c r="AC1854" s="10"/>
      <c r="AD1854" s="10"/>
      <c r="AE1854" s="10"/>
      <c r="AF1854" s="10"/>
      <c r="AG1854" s="10"/>
      <c r="AH1854" s="10"/>
      <c r="AI1854" s="10"/>
    </row>
    <row r="1855" spans="1:35" ht="15" customHeight="1" x14ac:dyDescent="0.25">
      <c r="A1855" s="6">
        <v>1659</v>
      </c>
      <c r="B1855" s="11" t="s">
        <v>512</v>
      </c>
      <c r="C1855" s="11" t="s">
        <v>5078</v>
      </c>
      <c r="D1855" s="11" t="s">
        <v>5482</v>
      </c>
      <c r="E1855" s="12">
        <v>20275</v>
      </c>
      <c r="F1855" s="17">
        <v>44174</v>
      </c>
      <c r="G1855" s="12">
        <v>43910</v>
      </c>
      <c r="H1855" s="11" t="s">
        <v>466</v>
      </c>
      <c r="I1855" s="14" t="s">
        <v>97</v>
      </c>
      <c r="J1855" s="11" t="s">
        <v>97</v>
      </c>
      <c r="K1855" s="11" t="s">
        <v>82</v>
      </c>
      <c r="L1855" s="14" t="s">
        <v>82</v>
      </c>
      <c r="M1855" s="11" t="s">
        <v>1023</v>
      </c>
      <c r="N1855" s="15" t="s">
        <v>85</v>
      </c>
      <c r="O1855" s="15" t="str">
        <f>VLOOKUP(A1855,Result!A:D,2,FALSE)</f>
        <v>No</v>
      </c>
      <c r="P1855" s="15">
        <f>VLOOKUP(A1855,Result!A:D,4,FALSE)</f>
        <v>0</v>
      </c>
      <c r="Q1855" s="16">
        <f>VLOOKUP(A1855,Result!A:D,3,FALSE)</f>
        <v>0</v>
      </c>
      <c r="R1855" s="16">
        <f>VLOOKUP(A1855,Result!A:E,5,FALSE)</f>
        <v>0</v>
      </c>
      <c r="S1855" s="28">
        <f>P1855+Q1855+R1855</f>
        <v>0</v>
      </c>
      <c r="T1855" s="32">
        <f t="shared" si="121"/>
        <v>0</v>
      </c>
      <c r="U1855" s="32">
        <f t="shared" si="122"/>
        <v>0</v>
      </c>
      <c r="V1855" s="33">
        <f t="shared" si="124"/>
        <v>346.49999999999994</v>
      </c>
      <c r="W1855" s="34">
        <f t="shared" si="123"/>
        <v>346.49999999999994</v>
      </c>
      <c r="X1855" s="10"/>
      <c r="Y1855" s="10"/>
      <c r="Z1855" s="10"/>
      <c r="AA1855" s="10"/>
      <c r="AB1855" s="10"/>
      <c r="AC1855" s="10"/>
      <c r="AD1855" s="10"/>
      <c r="AE1855" s="10"/>
      <c r="AF1855" s="10"/>
      <c r="AG1855" s="10"/>
      <c r="AH1855" s="10"/>
      <c r="AI1855" s="10"/>
    </row>
    <row r="1856" spans="1:35" ht="15" customHeight="1" x14ac:dyDescent="0.25">
      <c r="A1856" s="6">
        <v>1695</v>
      </c>
      <c r="B1856" s="11" t="s">
        <v>512</v>
      </c>
      <c r="C1856" s="11" t="s">
        <v>5078</v>
      </c>
      <c r="D1856" s="11" t="s">
        <v>5574</v>
      </c>
      <c r="E1856" s="12">
        <v>13136</v>
      </c>
      <c r="F1856" s="23"/>
      <c r="G1856" s="12">
        <v>43917</v>
      </c>
      <c r="H1856" s="11" t="s">
        <v>78</v>
      </c>
      <c r="I1856" s="14" t="s">
        <v>115</v>
      </c>
      <c r="J1856" s="11" t="s">
        <v>97</v>
      </c>
      <c r="K1856" s="11" t="s">
        <v>82</v>
      </c>
      <c r="L1856" s="14" t="s">
        <v>82</v>
      </c>
      <c r="M1856" s="11" t="s">
        <v>99</v>
      </c>
      <c r="N1856" s="15" t="s">
        <v>85</v>
      </c>
      <c r="O1856" s="15" t="str">
        <f>VLOOKUP(A1856,Result!A:D,2,FALSE)</f>
        <v>No</v>
      </c>
      <c r="P1856" s="15">
        <f>VLOOKUP(A1856,Result!A:D,4,FALSE)</f>
        <v>0</v>
      </c>
      <c r="Q1856" s="16">
        <f>VLOOKUP(A1856,Result!A:D,3,FALSE)</f>
        <v>0</v>
      </c>
      <c r="R1856" s="16">
        <f>VLOOKUP(A1856,Result!A:E,5,FALSE)</f>
        <v>0</v>
      </c>
      <c r="S1856" s="28">
        <f>P1856+Q1856+R1856</f>
        <v>0</v>
      </c>
      <c r="T1856" s="32">
        <f t="shared" si="121"/>
        <v>0</v>
      </c>
      <c r="U1856" s="32">
        <f t="shared" si="122"/>
        <v>0</v>
      </c>
      <c r="V1856" s="33">
        <f t="shared" si="124"/>
        <v>346.49999999999994</v>
      </c>
      <c r="W1856" s="34">
        <f t="shared" si="123"/>
        <v>346.49999999999994</v>
      </c>
      <c r="X1856" s="10"/>
      <c r="Y1856" s="10"/>
      <c r="Z1856" s="10"/>
      <c r="AA1856" s="10"/>
      <c r="AB1856" s="10"/>
      <c r="AC1856" s="10"/>
      <c r="AD1856" s="10"/>
      <c r="AE1856" s="10"/>
      <c r="AF1856" s="10"/>
      <c r="AG1856" s="10"/>
      <c r="AH1856" s="10"/>
      <c r="AI1856" s="10"/>
    </row>
    <row r="1857" spans="1:35" ht="15" customHeight="1" x14ac:dyDescent="0.25">
      <c r="A1857" s="6">
        <v>1696</v>
      </c>
      <c r="B1857" s="11" t="s">
        <v>512</v>
      </c>
      <c r="C1857" s="11" t="s">
        <v>5078</v>
      </c>
      <c r="D1857" s="11" t="s">
        <v>5575</v>
      </c>
      <c r="E1857" s="12">
        <v>16993</v>
      </c>
      <c r="F1857" s="23"/>
      <c r="G1857" s="12">
        <v>43908</v>
      </c>
      <c r="H1857" s="11" t="s">
        <v>134</v>
      </c>
      <c r="I1857" s="14" t="s">
        <v>5576</v>
      </c>
      <c r="J1857" s="11" t="s">
        <v>5577</v>
      </c>
      <c r="K1857" s="11" t="s">
        <v>5578</v>
      </c>
      <c r="L1857" s="14" t="s">
        <v>5579</v>
      </c>
      <c r="M1857" s="11" t="s">
        <v>5580</v>
      </c>
      <c r="N1857" s="15" t="s">
        <v>85</v>
      </c>
      <c r="O1857" s="15" t="str">
        <f>VLOOKUP(A1857,Result!A:D,2,FALSE)</f>
        <v>No</v>
      </c>
      <c r="P1857" s="15">
        <f>VLOOKUP(A1857,Result!A:D,4,FALSE)</f>
        <v>0.68199999999999994</v>
      </c>
      <c r="Q1857" s="16">
        <f>VLOOKUP(A1857,Result!A:D,3,FALSE)</f>
        <v>0.45900000000000002</v>
      </c>
      <c r="R1857" s="16">
        <f>VLOOKUP(A1857,Result!A:E,5,FALSE)</f>
        <v>0</v>
      </c>
      <c r="S1857" s="28">
        <f>P1857+Q1857+R1857</f>
        <v>1.141</v>
      </c>
      <c r="T1857" s="32">
        <f t="shared" si="121"/>
        <v>353.43</v>
      </c>
      <c r="U1857" s="32">
        <f t="shared" si="122"/>
        <v>878.56999999999994</v>
      </c>
      <c r="V1857" s="33">
        <f t="shared" si="124"/>
        <v>346.49999999999994</v>
      </c>
      <c r="W1857" s="34">
        <f t="shared" si="123"/>
        <v>1225.07</v>
      </c>
      <c r="X1857" s="10"/>
      <c r="Y1857" s="10"/>
      <c r="Z1857" s="10"/>
      <c r="AA1857" s="10"/>
      <c r="AB1857" s="10"/>
      <c r="AC1857" s="10"/>
      <c r="AD1857" s="10"/>
      <c r="AE1857" s="10"/>
      <c r="AF1857" s="10"/>
      <c r="AG1857" s="10"/>
      <c r="AH1857" s="10"/>
      <c r="AI1857" s="10"/>
    </row>
    <row r="1858" spans="1:35" ht="15" customHeight="1" x14ac:dyDescent="0.25">
      <c r="A1858" s="6">
        <v>1700</v>
      </c>
      <c r="B1858" s="11" t="s">
        <v>512</v>
      </c>
      <c r="C1858" s="11" t="s">
        <v>5078</v>
      </c>
      <c r="D1858" s="11" t="s">
        <v>5586</v>
      </c>
      <c r="E1858" s="12">
        <v>20116</v>
      </c>
      <c r="F1858" s="19"/>
      <c r="G1858" s="12">
        <v>43917</v>
      </c>
      <c r="H1858" s="11" t="s">
        <v>78</v>
      </c>
      <c r="I1858" s="14" t="s">
        <v>199</v>
      </c>
      <c r="J1858" s="11" t="s">
        <v>97</v>
      </c>
      <c r="K1858" s="11" t="s">
        <v>82</v>
      </c>
      <c r="L1858" s="14" t="s">
        <v>82</v>
      </c>
      <c r="M1858" s="11" t="s">
        <v>1572</v>
      </c>
      <c r="N1858" s="15" t="s">
        <v>85</v>
      </c>
      <c r="O1858" s="15" t="str">
        <f>VLOOKUP(A1858,Result!A:D,2,FALSE)</f>
        <v>No</v>
      </c>
      <c r="P1858" s="15">
        <f>VLOOKUP(A1858,Result!A:D,4,FALSE)</f>
        <v>0</v>
      </c>
      <c r="Q1858" s="16">
        <f>VLOOKUP(A1858,Result!A:D,3,FALSE)</f>
        <v>0</v>
      </c>
      <c r="R1858" s="16">
        <f>VLOOKUP(A1858,Result!A:E,5,FALSE)</f>
        <v>0</v>
      </c>
      <c r="S1858" s="28">
        <f>P1858+Q1858+R1858</f>
        <v>0</v>
      </c>
      <c r="T1858" s="32">
        <f t="shared" si="121"/>
        <v>0</v>
      </c>
      <c r="U1858" s="32">
        <f t="shared" si="122"/>
        <v>0</v>
      </c>
      <c r="V1858" s="33">
        <f t="shared" si="124"/>
        <v>346.49999999999994</v>
      </c>
      <c r="W1858" s="34">
        <f t="shared" si="123"/>
        <v>346.49999999999994</v>
      </c>
      <c r="X1858" s="10"/>
      <c r="Y1858" s="10"/>
      <c r="Z1858" s="10"/>
      <c r="AA1858" s="10"/>
      <c r="AB1858" s="10"/>
      <c r="AC1858" s="10"/>
      <c r="AD1858" s="10"/>
      <c r="AE1858" s="10"/>
      <c r="AF1858" s="10"/>
      <c r="AG1858" s="10"/>
      <c r="AH1858" s="10"/>
      <c r="AI1858" s="10"/>
    </row>
    <row r="1859" spans="1:35" ht="15" customHeight="1" x14ac:dyDescent="0.25">
      <c r="A1859" s="6">
        <v>1701</v>
      </c>
      <c r="B1859" s="11" t="s">
        <v>512</v>
      </c>
      <c r="C1859" s="11" t="s">
        <v>5078</v>
      </c>
      <c r="D1859" s="11" t="s">
        <v>5587</v>
      </c>
      <c r="E1859" s="12">
        <v>18866</v>
      </c>
      <c r="F1859" s="19"/>
      <c r="G1859" s="12">
        <v>43889</v>
      </c>
      <c r="H1859" s="11" t="s">
        <v>4021</v>
      </c>
      <c r="I1859" s="14" t="s">
        <v>199</v>
      </c>
      <c r="J1859" s="11"/>
      <c r="K1859" s="11"/>
      <c r="L1859" s="14"/>
      <c r="M1859" s="11"/>
      <c r="N1859" s="15" t="s">
        <v>85</v>
      </c>
      <c r="O1859" s="15" t="str">
        <f>VLOOKUP(A1859,Result!A:D,2,FALSE)</f>
        <v>No</v>
      </c>
      <c r="P1859" s="15">
        <f>VLOOKUP(A1859,Result!A:D,4,FALSE)</f>
        <v>0</v>
      </c>
      <c r="Q1859" s="16">
        <f>VLOOKUP(A1859,Result!A:D,3,FALSE)</f>
        <v>0</v>
      </c>
      <c r="R1859" s="16">
        <f>VLOOKUP(A1859,Result!A:E,5,FALSE)</f>
        <v>0</v>
      </c>
      <c r="S1859" s="28">
        <f>P1859+Q1859+R1859</f>
        <v>0</v>
      </c>
      <c r="T1859" s="32">
        <f t="shared" ref="T1859:T1922" si="125">SUM((Q1859+R1859)*77/0.1)</f>
        <v>0</v>
      </c>
      <c r="U1859" s="32">
        <f t="shared" ref="U1859:U1922" si="126">SUM(S1859*77/0.1)</f>
        <v>0</v>
      </c>
      <c r="V1859" s="33">
        <f t="shared" si="124"/>
        <v>346.49999999999994</v>
      </c>
      <c r="W1859" s="34">
        <f t="shared" si="123"/>
        <v>346.49999999999994</v>
      </c>
      <c r="X1859" s="10"/>
      <c r="Y1859" s="10"/>
      <c r="Z1859" s="10"/>
      <c r="AA1859" s="10"/>
      <c r="AB1859" s="10"/>
      <c r="AC1859" s="10"/>
      <c r="AD1859" s="10"/>
      <c r="AE1859" s="10"/>
      <c r="AF1859" s="10"/>
      <c r="AG1859" s="10"/>
      <c r="AH1859" s="10"/>
      <c r="AI1859" s="10"/>
    </row>
    <row r="1860" spans="1:35" ht="15" customHeight="1" x14ac:dyDescent="0.25">
      <c r="A1860" s="6">
        <v>2001</v>
      </c>
      <c r="B1860" s="11" t="s">
        <v>512</v>
      </c>
      <c r="C1860" s="11" t="s">
        <v>5599</v>
      </c>
      <c r="D1860" s="11" t="s">
        <v>6583</v>
      </c>
      <c r="E1860" s="12">
        <v>18091</v>
      </c>
      <c r="F1860" s="19"/>
      <c r="G1860" s="12">
        <v>43909</v>
      </c>
      <c r="H1860" s="11" t="s">
        <v>114</v>
      </c>
      <c r="I1860" s="14" t="s">
        <v>6584</v>
      </c>
      <c r="J1860" s="11" t="s">
        <v>6585</v>
      </c>
      <c r="K1860" s="11" t="s">
        <v>6333</v>
      </c>
      <c r="L1860" s="14" t="s">
        <v>82</v>
      </c>
      <c r="M1860" s="11" t="s">
        <v>1645</v>
      </c>
      <c r="N1860" s="15" t="s">
        <v>85</v>
      </c>
      <c r="O1860" s="15" t="str">
        <f>VLOOKUP(A1860,Result!A:D,2,FALSE)</f>
        <v>No</v>
      </c>
      <c r="P1860" s="15">
        <f>VLOOKUP(A1860,Result!A:D,4,FALSE)</f>
        <v>1.0760000000000001</v>
      </c>
      <c r="Q1860" s="16">
        <f>VLOOKUP(A1860,Result!A:D,3,FALSE)</f>
        <v>0</v>
      </c>
      <c r="R1860" s="16">
        <f>VLOOKUP(A1860,Result!A:E,5,FALSE)</f>
        <v>0</v>
      </c>
      <c r="S1860" s="28">
        <f>P1860+Q1860+R1860</f>
        <v>1.0760000000000001</v>
      </c>
      <c r="T1860" s="32">
        <f t="shared" si="125"/>
        <v>0</v>
      </c>
      <c r="U1860" s="32">
        <f t="shared" si="126"/>
        <v>828.52</v>
      </c>
      <c r="V1860" s="33">
        <f t="shared" si="124"/>
        <v>346.49999999999994</v>
      </c>
      <c r="W1860" s="34">
        <f t="shared" si="123"/>
        <v>1175.02</v>
      </c>
      <c r="X1860" s="10"/>
      <c r="Y1860" s="10"/>
      <c r="Z1860" s="10"/>
      <c r="AA1860" s="10"/>
      <c r="AB1860" s="10"/>
      <c r="AC1860" s="10"/>
      <c r="AD1860" s="10"/>
      <c r="AE1860" s="10"/>
      <c r="AF1860" s="10"/>
      <c r="AG1860" s="10"/>
      <c r="AH1860" s="10"/>
      <c r="AI1860" s="10"/>
    </row>
    <row r="1861" spans="1:35" ht="15" customHeight="1" x14ac:dyDescent="0.25">
      <c r="A1861" s="6">
        <v>2002</v>
      </c>
      <c r="B1861" s="11" t="s">
        <v>512</v>
      </c>
      <c r="C1861" s="11" t="s">
        <v>5599</v>
      </c>
      <c r="D1861" s="11" t="s">
        <v>6586</v>
      </c>
      <c r="E1861" s="12">
        <v>10894</v>
      </c>
      <c r="F1861" s="19"/>
      <c r="G1861" s="12">
        <v>43909</v>
      </c>
      <c r="H1861" s="11" t="s">
        <v>114</v>
      </c>
      <c r="I1861" s="14" t="s">
        <v>115</v>
      </c>
      <c r="J1861" s="11"/>
      <c r="K1861" s="11"/>
      <c r="L1861" s="14"/>
      <c r="M1861" s="11"/>
      <c r="N1861" s="15" t="s">
        <v>85</v>
      </c>
      <c r="O1861" s="15" t="str">
        <f>VLOOKUP(A1861,Result!A:D,2,FALSE)</f>
        <v>No</v>
      </c>
      <c r="P1861" s="15">
        <f>VLOOKUP(A1861,Result!A:D,4,FALSE)</f>
        <v>0</v>
      </c>
      <c r="Q1861" s="16">
        <f>VLOOKUP(A1861,Result!A:D,3,FALSE)</f>
        <v>0</v>
      </c>
      <c r="R1861" s="16">
        <f>VLOOKUP(A1861,Result!A:E,5,FALSE)</f>
        <v>0</v>
      </c>
      <c r="S1861" s="28">
        <f>P1861+Q1861+R1861</f>
        <v>0</v>
      </c>
      <c r="T1861" s="32">
        <f t="shared" si="125"/>
        <v>0</v>
      </c>
      <c r="U1861" s="32">
        <f t="shared" si="126"/>
        <v>0</v>
      </c>
      <c r="V1861" s="33">
        <f t="shared" si="124"/>
        <v>346.49999999999994</v>
      </c>
      <c r="W1861" s="34">
        <f t="shared" si="123"/>
        <v>346.49999999999994</v>
      </c>
      <c r="X1861" s="10"/>
      <c r="Y1861" s="10"/>
      <c r="Z1861" s="10"/>
      <c r="AA1861" s="10"/>
      <c r="AB1861" s="10"/>
      <c r="AC1861" s="10"/>
      <c r="AD1861" s="10"/>
      <c r="AE1861" s="10"/>
      <c r="AF1861" s="10"/>
      <c r="AG1861" s="10"/>
      <c r="AH1861" s="10"/>
      <c r="AI1861" s="10"/>
    </row>
    <row r="1862" spans="1:35" ht="15" customHeight="1" x14ac:dyDescent="0.25">
      <c r="A1862" s="6">
        <v>2003</v>
      </c>
      <c r="B1862" s="11" t="s">
        <v>512</v>
      </c>
      <c r="C1862" s="11" t="s">
        <v>5599</v>
      </c>
      <c r="D1862" s="11" t="s">
        <v>6587</v>
      </c>
      <c r="E1862" s="12">
        <v>19672</v>
      </c>
      <c r="F1862" s="17">
        <v>43957</v>
      </c>
      <c r="G1862" s="12">
        <v>43909</v>
      </c>
      <c r="H1862" s="11" t="s">
        <v>114</v>
      </c>
      <c r="I1862" s="14" t="s">
        <v>6588</v>
      </c>
      <c r="J1862" s="11" t="s">
        <v>80</v>
      </c>
      <c r="K1862" s="11" t="s">
        <v>82</v>
      </c>
      <c r="L1862" s="14" t="s">
        <v>82</v>
      </c>
      <c r="M1862" s="11"/>
      <c r="N1862" s="15" t="s">
        <v>85</v>
      </c>
      <c r="O1862" s="15" t="str">
        <f>VLOOKUP(A1862,Result!A:D,2,FALSE)</f>
        <v>No</v>
      </c>
      <c r="P1862" s="15">
        <f>VLOOKUP(A1862,Result!A:D,4,FALSE)</f>
        <v>1.8260000000000001</v>
      </c>
      <c r="Q1862" s="16">
        <f>VLOOKUP(A1862,Result!A:D,3,FALSE)</f>
        <v>0</v>
      </c>
      <c r="R1862" s="16">
        <f>VLOOKUP(A1862,Result!A:E,5,FALSE)</f>
        <v>0</v>
      </c>
      <c r="S1862" s="28">
        <f>P1862+Q1862+R1862</f>
        <v>1.8260000000000001</v>
      </c>
      <c r="T1862" s="32">
        <f t="shared" si="125"/>
        <v>0</v>
      </c>
      <c r="U1862" s="32">
        <f t="shared" si="126"/>
        <v>1406.02</v>
      </c>
      <c r="V1862" s="33">
        <f t="shared" si="124"/>
        <v>346.49999999999994</v>
      </c>
      <c r="W1862" s="34">
        <f t="shared" si="123"/>
        <v>1752.52</v>
      </c>
      <c r="X1862" s="10"/>
      <c r="Y1862" s="10"/>
      <c r="Z1862" s="10"/>
      <c r="AA1862" s="10"/>
      <c r="AB1862" s="10"/>
      <c r="AC1862" s="10"/>
      <c r="AD1862" s="10"/>
      <c r="AE1862" s="10"/>
      <c r="AF1862" s="10"/>
      <c r="AG1862" s="10"/>
      <c r="AH1862" s="10"/>
      <c r="AI1862" s="10"/>
    </row>
    <row r="1863" spans="1:35" ht="15" customHeight="1" x14ac:dyDescent="0.25">
      <c r="A1863" s="6">
        <v>2004</v>
      </c>
      <c r="B1863" s="11" t="s">
        <v>512</v>
      </c>
      <c r="C1863" s="11" t="s">
        <v>5599</v>
      </c>
      <c r="D1863" s="11" t="s">
        <v>6589</v>
      </c>
      <c r="E1863" s="12">
        <v>15803</v>
      </c>
      <c r="F1863" s="19"/>
      <c r="G1863" s="12">
        <v>43832</v>
      </c>
      <c r="H1863" s="11" t="s">
        <v>134</v>
      </c>
      <c r="I1863" s="14" t="s">
        <v>199</v>
      </c>
      <c r="J1863" s="11" t="s">
        <v>97</v>
      </c>
      <c r="K1863" s="11" t="s">
        <v>82</v>
      </c>
      <c r="L1863" s="14" t="s">
        <v>82</v>
      </c>
      <c r="M1863" s="11" t="s">
        <v>6590</v>
      </c>
      <c r="N1863" s="15" t="s">
        <v>85</v>
      </c>
      <c r="O1863" s="15" t="str">
        <f>VLOOKUP(A1863,Result!A:D,2,FALSE)</f>
        <v>No</v>
      </c>
      <c r="P1863" s="15">
        <f>VLOOKUP(A1863,Result!A:D,4,FALSE)</f>
        <v>0</v>
      </c>
      <c r="Q1863" s="16">
        <f>VLOOKUP(A1863,Result!A:D,3,FALSE)</f>
        <v>0</v>
      </c>
      <c r="R1863" s="16">
        <f>VLOOKUP(A1863,Result!A:E,5,FALSE)</f>
        <v>0</v>
      </c>
      <c r="S1863" s="28">
        <f>P1863+Q1863+R1863</f>
        <v>0</v>
      </c>
      <c r="T1863" s="32">
        <f t="shared" si="125"/>
        <v>0</v>
      </c>
      <c r="U1863" s="32">
        <f t="shared" si="126"/>
        <v>0</v>
      </c>
      <c r="V1863" s="33">
        <f t="shared" si="124"/>
        <v>346.49999999999994</v>
      </c>
      <c r="W1863" s="34">
        <f t="shared" si="123"/>
        <v>346.49999999999994</v>
      </c>
      <c r="X1863" s="10"/>
      <c r="Y1863" s="10"/>
      <c r="Z1863" s="10"/>
      <c r="AA1863" s="10"/>
      <c r="AB1863" s="10"/>
      <c r="AC1863" s="10"/>
      <c r="AD1863" s="10"/>
      <c r="AE1863" s="10"/>
      <c r="AF1863" s="10"/>
      <c r="AG1863" s="10"/>
      <c r="AH1863" s="10"/>
      <c r="AI1863" s="10"/>
    </row>
    <row r="1864" spans="1:35" ht="15" customHeight="1" x14ac:dyDescent="0.25">
      <c r="A1864" s="6">
        <v>2005</v>
      </c>
      <c r="B1864" s="11" t="s">
        <v>512</v>
      </c>
      <c r="C1864" s="11" t="s">
        <v>5599</v>
      </c>
      <c r="D1864" s="11" t="s">
        <v>6591</v>
      </c>
      <c r="E1864" s="12">
        <v>17906</v>
      </c>
      <c r="F1864" s="17">
        <v>43985</v>
      </c>
      <c r="G1864" s="12">
        <v>43832</v>
      </c>
      <c r="H1864" s="11" t="s">
        <v>134</v>
      </c>
      <c r="I1864" s="14" t="s">
        <v>6592</v>
      </c>
      <c r="J1864" s="11" t="s">
        <v>80</v>
      </c>
      <c r="K1864" s="11" t="s">
        <v>82</v>
      </c>
      <c r="L1864" s="14" t="s">
        <v>82</v>
      </c>
      <c r="M1864" s="11" t="s">
        <v>94</v>
      </c>
      <c r="N1864" s="15" t="s">
        <v>85</v>
      </c>
      <c r="O1864" s="15" t="str">
        <f>VLOOKUP(A1864,Result!A:D,2,FALSE)</f>
        <v>No</v>
      </c>
      <c r="P1864" s="15">
        <f>VLOOKUP(A1864,Result!A:D,4,FALSE)</f>
        <v>1.484</v>
      </c>
      <c r="Q1864" s="16">
        <f>VLOOKUP(A1864,Result!A:D,3,FALSE)</f>
        <v>0</v>
      </c>
      <c r="R1864" s="16">
        <f>VLOOKUP(A1864,Result!A:E,5,FALSE)</f>
        <v>0</v>
      </c>
      <c r="S1864" s="28">
        <f>P1864+Q1864+R1864</f>
        <v>1.484</v>
      </c>
      <c r="T1864" s="32">
        <f t="shared" si="125"/>
        <v>0</v>
      </c>
      <c r="U1864" s="32">
        <f t="shared" si="126"/>
        <v>1142.6799999999998</v>
      </c>
      <c r="V1864" s="33">
        <f t="shared" si="124"/>
        <v>346.49999999999994</v>
      </c>
      <c r="W1864" s="34">
        <f t="shared" si="123"/>
        <v>1489.1799999999998</v>
      </c>
      <c r="X1864" s="10"/>
      <c r="Y1864" s="10"/>
      <c r="Z1864" s="10"/>
      <c r="AA1864" s="10"/>
      <c r="AB1864" s="10"/>
      <c r="AC1864" s="10"/>
      <c r="AD1864" s="10"/>
      <c r="AE1864" s="10"/>
      <c r="AF1864" s="10"/>
      <c r="AG1864" s="10"/>
      <c r="AH1864" s="10"/>
      <c r="AI1864" s="10"/>
    </row>
    <row r="1865" spans="1:35" ht="15" customHeight="1" x14ac:dyDescent="0.25">
      <c r="A1865" s="6">
        <v>2006</v>
      </c>
      <c r="B1865" s="11" t="s">
        <v>512</v>
      </c>
      <c r="C1865" s="11" t="s">
        <v>5599</v>
      </c>
      <c r="D1865" s="11" t="s">
        <v>6593</v>
      </c>
      <c r="E1865" s="12">
        <v>20484</v>
      </c>
      <c r="F1865" s="13">
        <v>43963</v>
      </c>
      <c r="G1865" s="12">
        <v>43881</v>
      </c>
      <c r="H1865" s="11" t="s">
        <v>160</v>
      </c>
      <c r="I1865" s="14" t="s">
        <v>6594</v>
      </c>
      <c r="J1865" s="11" t="s">
        <v>80</v>
      </c>
      <c r="K1865" s="11" t="s">
        <v>82</v>
      </c>
      <c r="L1865" s="14" t="s">
        <v>6595</v>
      </c>
      <c r="M1865" s="11" t="s">
        <v>6596</v>
      </c>
      <c r="N1865" s="15" t="s">
        <v>85</v>
      </c>
      <c r="O1865" s="15" t="str">
        <f>VLOOKUP(A1865,Result!A:D,2,FALSE)</f>
        <v>No</v>
      </c>
      <c r="P1865" s="15">
        <f>VLOOKUP(A1865,Result!A:D,4,FALSE)</f>
        <v>2.1930000000000001</v>
      </c>
      <c r="Q1865" s="16">
        <f>VLOOKUP(A1865,Result!A:D,3,FALSE)</f>
        <v>0.45300000000000001</v>
      </c>
      <c r="R1865" s="16">
        <f>VLOOKUP(A1865,Result!A:E,5,FALSE)</f>
        <v>0.191</v>
      </c>
      <c r="S1865" s="28">
        <f>P1865+Q1865+R1865</f>
        <v>2.8369999999999997</v>
      </c>
      <c r="T1865" s="32">
        <f t="shared" si="125"/>
        <v>495.88</v>
      </c>
      <c r="U1865" s="32">
        <f t="shared" si="126"/>
        <v>2184.4899999999998</v>
      </c>
      <c r="V1865" s="33">
        <f t="shared" si="124"/>
        <v>346.49999999999994</v>
      </c>
      <c r="W1865" s="34">
        <f t="shared" si="123"/>
        <v>2530.9899999999998</v>
      </c>
      <c r="X1865" s="10"/>
      <c r="Y1865" s="10"/>
      <c r="Z1865" s="10"/>
      <c r="AA1865" s="10"/>
      <c r="AB1865" s="10"/>
      <c r="AC1865" s="10"/>
      <c r="AD1865" s="10"/>
      <c r="AE1865" s="10"/>
      <c r="AF1865" s="10"/>
      <c r="AG1865" s="10"/>
      <c r="AH1865" s="10"/>
      <c r="AI1865" s="10"/>
    </row>
    <row r="1866" spans="1:35" ht="15" customHeight="1" x14ac:dyDescent="0.25">
      <c r="A1866" s="6">
        <v>2007</v>
      </c>
      <c r="B1866" s="11" t="s">
        <v>512</v>
      </c>
      <c r="C1866" s="11" t="s">
        <v>5599</v>
      </c>
      <c r="D1866" s="11" t="s">
        <v>6597</v>
      </c>
      <c r="E1866" s="12">
        <v>11905</v>
      </c>
      <c r="F1866" s="13">
        <v>43964</v>
      </c>
      <c r="G1866" s="12">
        <v>43900</v>
      </c>
      <c r="H1866" s="11" t="s">
        <v>114</v>
      </c>
      <c r="I1866" s="14" t="s">
        <v>6598</v>
      </c>
      <c r="J1866" s="11" t="s">
        <v>6599</v>
      </c>
      <c r="K1866" s="11" t="s">
        <v>6600</v>
      </c>
      <c r="L1866" s="14" t="s">
        <v>82</v>
      </c>
      <c r="M1866" s="11"/>
      <c r="N1866" s="15" t="s">
        <v>85</v>
      </c>
      <c r="O1866" s="15" t="str">
        <f>VLOOKUP(A1866,Result!A:D,2,FALSE)</f>
        <v>No</v>
      </c>
      <c r="P1866" s="15">
        <f>VLOOKUP(A1866,Result!A:D,4,FALSE)</f>
        <v>1.1399999999999999</v>
      </c>
      <c r="Q1866" s="16">
        <f>VLOOKUP(A1866,Result!A:D,3,FALSE)</f>
        <v>0</v>
      </c>
      <c r="R1866" s="16">
        <f>VLOOKUP(A1866,Result!A:E,5,FALSE)</f>
        <v>0</v>
      </c>
      <c r="S1866" s="28">
        <f>P1866+Q1866+R1866</f>
        <v>1.1399999999999999</v>
      </c>
      <c r="T1866" s="32">
        <f t="shared" si="125"/>
        <v>0</v>
      </c>
      <c r="U1866" s="32">
        <f t="shared" si="126"/>
        <v>877.79999999999984</v>
      </c>
      <c r="V1866" s="33">
        <f t="shared" si="124"/>
        <v>346.49999999999994</v>
      </c>
      <c r="W1866" s="34">
        <f t="shared" si="123"/>
        <v>1224.2999999999997</v>
      </c>
      <c r="X1866" s="10"/>
      <c r="Y1866" s="10"/>
      <c r="Z1866" s="10"/>
      <c r="AA1866" s="10"/>
      <c r="AB1866" s="10"/>
      <c r="AC1866" s="10"/>
      <c r="AD1866" s="10"/>
      <c r="AE1866" s="10"/>
      <c r="AF1866" s="10"/>
      <c r="AG1866" s="10"/>
      <c r="AH1866" s="10"/>
      <c r="AI1866" s="10"/>
    </row>
    <row r="1867" spans="1:35" ht="15" customHeight="1" x14ac:dyDescent="0.25">
      <c r="A1867" s="6">
        <v>2008</v>
      </c>
      <c r="B1867" s="11" t="s">
        <v>512</v>
      </c>
      <c r="C1867" s="11" t="s">
        <v>5599</v>
      </c>
      <c r="D1867" s="11" t="s">
        <v>6601</v>
      </c>
      <c r="E1867" s="12">
        <v>17534</v>
      </c>
      <c r="F1867" s="19"/>
      <c r="G1867" s="12">
        <v>43909</v>
      </c>
      <c r="H1867" s="11" t="s">
        <v>114</v>
      </c>
      <c r="I1867" s="14" t="s">
        <v>115</v>
      </c>
      <c r="J1867" s="11"/>
      <c r="K1867" s="11"/>
      <c r="L1867" s="14"/>
      <c r="M1867" s="11"/>
      <c r="N1867" s="15" t="s">
        <v>85</v>
      </c>
      <c r="O1867" s="15" t="str">
        <f>VLOOKUP(A1867,Result!A:D,2,FALSE)</f>
        <v>No</v>
      </c>
      <c r="P1867" s="15">
        <f>VLOOKUP(A1867,Result!A:D,4,FALSE)</f>
        <v>0</v>
      </c>
      <c r="Q1867" s="16">
        <f>VLOOKUP(A1867,Result!A:D,3,FALSE)</f>
        <v>0</v>
      </c>
      <c r="R1867" s="16">
        <f>VLOOKUP(A1867,Result!A:E,5,FALSE)</f>
        <v>0</v>
      </c>
      <c r="S1867" s="28">
        <f>P1867+Q1867+R1867</f>
        <v>0</v>
      </c>
      <c r="T1867" s="32">
        <f t="shared" si="125"/>
        <v>0</v>
      </c>
      <c r="U1867" s="32">
        <f t="shared" si="126"/>
        <v>0</v>
      </c>
      <c r="V1867" s="33">
        <f t="shared" si="124"/>
        <v>346.49999999999994</v>
      </c>
      <c r="W1867" s="34">
        <f t="shared" si="123"/>
        <v>346.49999999999994</v>
      </c>
      <c r="X1867" s="10"/>
      <c r="Y1867" s="10"/>
      <c r="Z1867" s="10"/>
      <c r="AA1867" s="10"/>
      <c r="AB1867" s="10"/>
      <c r="AC1867" s="10"/>
      <c r="AD1867" s="10"/>
      <c r="AE1867" s="10"/>
      <c r="AF1867" s="10"/>
      <c r="AG1867" s="10"/>
      <c r="AH1867" s="10"/>
      <c r="AI1867" s="10"/>
    </row>
    <row r="1868" spans="1:35" ht="15" customHeight="1" x14ac:dyDescent="0.25">
      <c r="A1868" s="6">
        <v>2009</v>
      </c>
      <c r="B1868" s="11" t="s">
        <v>512</v>
      </c>
      <c r="C1868" s="11" t="s">
        <v>5599</v>
      </c>
      <c r="D1868" s="11" t="s">
        <v>6602</v>
      </c>
      <c r="E1868" s="12">
        <v>18301</v>
      </c>
      <c r="F1868" s="17">
        <v>43978</v>
      </c>
      <c r="G1868" s="12">
        <v>43865</v>
      </c>
      <c r="H1868" s="11" t="s">
        <v>134</v>
      </c>
      <c r="I1868" s="14" t="s">
        <v>6603</v>
      </c>
      <c r="J1868" s="11" t="s">
        <v>80</v>
      </c>
      <c r="K1868" s="11" t="s">
        <v>82</v>
      </c>
      <c r="L1868" s="14" t="s">
        <v>82</v>
      </c>
      <c r="M1868" s="11" t="s">
        <v>6604</v>
      </c>
      <c r="N1868" s="15" t="s">
        <v>85</v>
      </c>
      <c r="O1868" s="15" t="str">
        <f>VLOOKUP(A1868,Result!A:D,2,FALSE)</f>
        <v>No</v>
      </c>
      <c r="P1868" s="15">
        <f>VLOOKUP(A1868,Result!A:D,4,FALSE)</f>
        <v>3.71</v>
      </c>
      <c r="Q1868" s="16">
        <f>VLOOKUP(A1868,Result!A:D,3,FALSE)</f>
        <v>0</v>
      </c>
      <c r="R1868" s="16">
        <f>VLOOKUP(A1868,Result!A:E,5,FALSE)</f>
        <v>0.35399999999999998</v>
      </c>
      <c r="S1868" s="28">
        <f>P1868+Q1868+R1868</f>
        <v>4.0640000000000001</v>
      </c>
      <c r="T1868" s="32">
        <f t="shared" si="125"/>
        <v>272.58</v>
      </c>
      <c r="U1868" s="32">
        <f t="shared" si="126"/>
        <v>3129.2799999999997</v>
      </c>
      <c r="V1868" s="33">
        <f t="shared" si="124"/>
        <v>346.49999999999994</v>
      </c>
      <c r="W1868" s="34">
        <f t="shared" si="123"/>
        <v>3475.7799999999997</v>
      </c>
      <c r="X1868" s="10"/>
      <c r="Y1868" s="10"/>
      <c r="Z1868" s="10"/>
      <c r="AA1868" s="10"/>
      <c r="AB1868" s="10"/>
      <c r="AC1868" s="10"/>
      <c r="AD1868" s="10"/>
      <c r="AE1868" s="10"/>
      <c r="AF1868" s="10"/>
      <c r="AG1868" s="10"/>
      <c r="AH1868" s="10"/>
      <c r="AI1868" s="10"/>
    </row>
    <row r="1869" spans="1:35" ht="15" customHeight="1" x14ac:dyDescent="0.25">
      <c r="A1869" s="6">
        <v>2010</v>
      </c>
      <c r="B1869" s="11" t="s">
        <v>512</v>
      </c>
      <c r="C1869" s="11" t="s">
        <v>5599</v>
      </c>
      <c r="D1869" s="11" t="s">
        <v>6605</v>
      </c>
      <c r="E1869" s="12">
        <v>15385</v>
      </c>
      <c r="F1869" s="17">
        <v>43955</v>
      </c>
      <c r="G1869" s="12">
        <v>43893</v>
      </c>
      <c r="H1869" s="11" t="s">
        <v>114</v>
      </c>
      <c r="I1869" s="14" t="s">
        <v>6606</v>
      </c>
      <c r="J1869" s="11" t="s">
        <v>6607</v>
      </c>
      <c r="K1869" s="11" t="s">
        <v>6608</v>
      </c>
      <c r="L1869" s="14" t="s">
        <v>82</v>
      </c>
      <c r="M1869" s="11"/>
      <c r="N1869" s="15" t="s">
        <v>85</v>
      </c>
      <c r="O1869" s="15" t="str">
        <f>VLOOKUP(A1869,Result!A:D,2,FALSE)</f>
        <v>No</v>
      </c>
      <c r="P1869" s="15">
        <f>VLOOKUP(A1869,Result!A:D,4,FALSE)</f>
        <v>1.212</v>
      </c>
      <c r="Q1869" s="16">
        <f>VLOOKUP(A1869,Result!A:D,3,FALSE)</f>
        <v>0</v>
      </c>
      <c r="R1869" s="16">
        <f>VLOOKUP(A1869,Result!A:E,5,FALSE)</f>
        <v>0</v>
      </c>
      <c r="S1869" s="28">
        <f>P1869+Q1869+R1869</f>
        <v>1.212</v>
      </c>
      <c r="T1869" s="32">
        <f t="shared" si="125"/>
        <v>0</v>
      </c>
      <c r="U1869" s="32">
        <f t="shared" si="126"/>
        <v>933.2399999999999</v>
      </c>
      <c r="V1869" s="33">
        <f t="shared" si="124"/>
        <v>346.49999999999994</v>
      </c>
      <c r="W1869" s="34">
        <f t="shared" si="123"/>
        <v>1279.7399999999998</v>
      </c>
      <c r="X1869" s="10"/>
      <c r="Y1869" s="10"/>
      <c r="Z1869" s="10"/>
      <c r="AA1869" s="10"/>
      <c r="AB1869" s="10"/>
      <c r="AC1869" s="10"/>
      <c r="AD1869" s="10"/>
      <c r="AE1869" s="10"/>
      <c r="AF1869" s="10"/>
      <c r="AG1869" s="10"/>
      <c r="AH1869" s="10"/>
      <c r="AI1869" s="10"/>
    </row>
    <row r="1870" spans="1:35" ht="15" customHeight="1" x14ac:dyDescent="0.25">
      <c r="A1870" s="6">
        <v>2011</v>
      </c>
      <c r="B1870" s="11" t="s">
        <v>512</v>
      </c>
      <c r="C1870" s="11" t="s">
        <v>5599</v>
      </c>
      <c r="D1870" s="11" t="s">
        <v>6609</v>
      </c>
      <c r="E1870" s="12">
        <v>19064</v>
      </c>
      <c r="F1870" s="17">
        <v>44039</v>
      </c>
      <c r="G1870" s="12">
        <v>43893</v>
      </c>
      <c r="H1870" s="11" t="s">
        <v>114</v>
      </c>
      <c r="I1870" s="14" t="s">
        <v>6610</v>
      </c>
      <c r="J1870" s="11" t="s">
        <v>80</v>
      </c>
      <c r="K1870" s="11" t="s">
        <v>82</v>
      </c>
      <c r="L1870" s="14" t="s">
        <v>82</v>
      </c>
      <c r="M1870" s="11"/>
      <c r="N1870" s="15" t="s">
        <v>85</v>
      </c>
      <c r="O1870" s="15" t="str">
        <f>VLOOKUP(A1870,Result!A:D,2,FALSE)</f>
        <v>No</v>
      </c>
      <c r="P1870" s="15">
        <f>VLOOKUP(A1870,Result!A:D,4,FALSE)</f>
        <v>1.222</v>
      </c>
      <c r="Q1870" s="16">
        <f>VLOOKUP(A1870,Result!A:D,3,FALSE)</f>
        <v>0</v>
      </c>
      <c r="R1870" s="16">
        <f>VLOOKUP(A1870,Result!A:E,5,FALSE)</f>
        <v>0</v>
      </c>
      <c r="S1870" s="28">
        <f>P1870+Q1870+R1870</f>
        <v>1.222</v>
      </c>
      <c r="T1870" s="32">
        <f t="shared" si="125"/>
        <v>0</v>
      </c>
      <c r="U1870" s="32">
        <f t="shared" si="126"/>
        <v>940.93999999999994</v>
      </c>
      <c r="V1870" s="33">
        <f t="shared" si="124"/>
        <v>346.49999999999994</v>
      </c>
      <c r="W1870" s="34">
        <f t="shared" si="123"/>
        <v>1287.4399999999998</v>
      </c>
      <c r="X1870" s="10"/>
      <c r="Y1870" s="10"/>
      <c r="Z1870" s="10"/>
      <c r="AA1870" s="10"/>
      <c r="AB1870" s="10"/>
      <c r="AC1870" s="10"/>
      <c r="AD1870" s="10"/>
      <c r="AE1870" s="10"/>
      <c r="AF1870" s="10"/>
      <c r="AG1870" s="10"/>
      <c r="AH1870" s="10"/>
      <c r="AI1870" s="10"/>
    </row>
    <row r="1871" spans="1:35" ht="15" customHeight="1" x14ac:dyDescent="0.25">
      <c r="A1871" s="6">
        <v>2012</v>
      </c>
      <c r="B1871" s="11" t="s">
        <v>512</v>
      </c>
      <c r="C1871" s="11" t="s">
        <v>5599</v>
      </c>
      <c r="D1871" s="11" t="s">
        <v>6611</v>
      </c>
      <c r="E1871" s="12">
        <v>18885</v>
      </c>
      <c r="F1871" s="17">
        <v>44071</v>
      </c>
      <c r="G1871" s="12">
        <v>43889</v>
      </c>
      <c r="H1871" s="11" t="s">
        <v>114</v>
      </c>
      <c r="I1871" s="14" t="s">
        <v>6612</v>
      </c>
      <c r="J1871" s="11" t="s">
        <v>80</v>
      </c>
      <c r="K1871" s="11" t="s">
        <v>82</v>
      </c>
      <c r="L1871" s="14" t="s">
        <v>6613</v>
      </c>
      <c r="M1871" s="11"/>
      <c r="N1871" s="15" t="s">
        <v>85</v>
      </c>
      <c r="O1871" s="15" t="str">
        <f>VLOOKUP(A1871,Result!A:D,2,FALSE)</f>
        <v>No</v>
      </c>
      <c r="P1871" s="15">
        <f>VLOOKUP(A1871,Result!A:D,4,FALSE)</f>
        <v>0.99299999999999999</v>
      </c>
      <c r="Q1871" s="16">
        <f>VLOOKUP(A1871,Result!A:D,3,FALSE)</f>
        <v>0.214</v>
      </c>
      <c r="R1871" s="16">
        <f>VLOOKUP(A1871,Result!A:E,5,FALSE)</f>
        <v>0</v>
      </c>
      <c r="S1871" s="28">
        <f>P1871+Q1871+R1871</f>
        <v>1.2070000000000001</v>
      </c>
      <c r="T1871" s="32">
        <f t="shared" si="125"/>
        <v>164.77999999999997</v>
      </c>
      <c r="U1871" s="32">
        <f t="shared" si="126"/>
        <v>929.39</v>
      </c>
      <c r="V1871" s="33">
        <f t="shared" si="124"/>
        <v>346.49999999999994</v>
      </c>
      <c r="W1871" s="34">
        <f t="shared" si="123"/>
        <v>1275.8899999999999</v>
      </c>
      <c r="X1871" s="10"/>
      <c r="Y1871" s="10"/>
      <c r="Z1871" s="10"/>
      <c r="AA1871" s="10"/>
      <c r="AB1871" s="10"/>
      <c r="AC1871" s="10"/>
      <c r="AD1871" s="10"/>
      <c r="AE1871" s="10"/>
      <c r="AF1871" s="10"/>
      <c r="AG1871" s="10"/>
      <c r="AH1871" s="10"/>
      <c r="AI1871" s="10"/>
    </row>
    <row r="1872" spans="1:35" ht="15" customHeight="1" x14ac:dyDescent="0.25">
      <c r="A1872" s="6">
        <v>2013</v>
      </c>
      <c r="B1872" s="11" t="s">
        <v>512</v>
      </c>
      <c r="C1872" s="11" t="s">
        <v>5599</v>
      </c>
      <c r="D1872" s="11" t="s">
        <v>6614</v>
      </c>
      <c r="E1872" s="12">
        <v>19975</v>
      </c>
      <c r="F1872" s="17">
        <v>43944</v>
      </c>
      <c r="G1872" s="12">
        <v>43909</v>
      </c>
      <c r="H1872" s="11" t="s">
        <v>114</v>
      </c>
      <c r="I1872" s="14" t="s">
        <v>6615</v>
      </c>
      <c r="J1872" s="11" t="s">
        <v>6616</v>
      </c>
      <c r="K1872" s="11" t="s">
        <v>82</v>
      </c>
      <c r="L1872" s="14" t="s">
        <v>82</v>
      </c>
      <c r="M1872" s="11" t="s">
        <v>94</v>
      </c>
      <c r="N1872" s="15" t="s">
        <v>85</v>
      </c>
      <c r="O1872" s="15" t="str">
        <f>VLOOKUP(A1872,Result!A:D,2,FALSE)</f>
        <v>No</v>
      </c>
      <c r="P1872" s="15">
        <f>VLOOKUP(A1872,Result!A:D,4,FALSE)</f>
        <v>1.03</v>
      </c>
      <c r="Q1872" s="16">
        <f>VLOOKUP(A1872,Result!A:D,3,FALSE)</f>
        <v>0</v>
      </c>
      <c r="R1872" s="16">
        <f>VLOOKUP(A1872,Result!A:E,5,FALSE)</f>
        <v>0</v>
      </c>
      <c r="S1872" s="28">
        <f>P1872+Q1872+R1872</f>
        <v>1.03</v>
      </c>
      <c r="T1872" s="32">
        <f t="shared" si="125"/>
        <v>0</v>
      </c>
      <c r="U1872" s="32">
        <f t="shared" si="126"/>
        <v>793.1</v>
      </c>
      <c r="V1872" s="33">
        <f t="shared" si="124"/>
        <v>346.49999999999994</v>
      </c>
      <c r="W1872" s="34">
        <f t="shared" ref="W1872:W1935" si="127">SUM(U1872+V1872)</f>
        <v>1139.5999999999999</v>
      </c>
      <c r="X1872" s="10"/>
      <c r="Y1872" s="10"/>
      <c r="Z1872" s="10"/>
      <c r="AA1872" s="10"/>
      <c r="AB1872" s="10"/>
      <c r="AC1872" s="10"/>
      <c r="AD1872" s="10"/>
      <c r="AE1872" s="10"/>
      <c r="AF1872" s="10"/>
      <c r="AG1872" s="10"/>
      <c r="AH1872" s="10"/>
      <c r="AI1872" s="10"/>
    </row>
    <row r="1873" spans="1:35" ht="15" customHeight="1" x14ac:dyDescent="0.25">
      <c r="A1873" s="6">
        <v>2014</v>
      </c>
      <c r="B1873" s="11" t="s">
        <v>512</v>
      </c>
      <c r="C1873" s="11" t="s">
        <v>5599</v>
      </c>
      <c r="D1873" s="11" t="s">
        <v>6617</v>
      </c>
      <c r="E1873" s="12">
        <v>19586</v>
      </c>
      <c r="F1873" s="17">
        <v>43944</v>
      </c>
      <c r="G1873" s="12">
        <v>43909</v>
      </c>
      <c r="H1873" s="11" t="s">
        <v>114</v>
      </c>
      <c r="I1873" s="14" t="s">
        <v>6618</v>
      </c>
      <c r="J1873" s="11" t="s">
        <v>80</v>
      </c>
      <c r="K1873" s="11" t="s">
        <v>82</v>
      </c>
      <c r="L1873" s="14" t="s">
        <v>82</v>
      </c>
      <c r="M1873" s="11" t="s">
        <v>94</v>
      </c>
      <c r="N1873" s="15" t="s">
        <v>85</v>
      </c>
      <c r="O1873" s="15" t="str">
        <f>VLOOKUP(A1873,Result!A:D,2,FALSE)</f>
        <v>No</v>
      </c>
      <c r="P1873" s="15">
        <f>VLOOKUP(A1873,Result!A:D,4,FALSE)</f>
        <v>0.9830000000000001</v>
      </c>
      <c r="Q1873" s="16">
        <f>VLOOKUP(A1873,Result!A:D,3,FALSE)</f>
        <v>0</v>
      </c>
      <c r="R1873" s="16">
        <f>VLOOKUP(A1873,Result!A:E,5,FALSE)</f>
        <v>0</v>
      </c>
      <c r="S1873" s="28">
        <f>P1873+Q1873+R1873</f>
        <v>0.9830000000000001</v>
      </c>
      <c r="T1873" s="32">
        <f t="shared" si="125"/>
        <v>0</v>
      </c>
      <c r="U1873" s="32">
        <f t="shared" si="126"/>
        <v>756.91</v>
      </c>
      <c r="V1873" s="33">
        <f t="shared" si="124"/>
        <v>346.49999999999994</v>
      </c>
      <c r="W1873" s="34">
        <f t="shared" si="127"/>
        <v>1103.4099999999999</v>
      </c>
      <c r="X1873" s="10"/>
      <c r="Y1873" s="10"/>
      <c r="Z1873" s="10"/>
      <c r="AA1873" s="10"/>
      <c r="AB1873" s="10"/>
      <c r="AC1873" s="10"/>
      <c r="AD1873" s="10"/>
      <c r="AE1873" s="10"/>
      <c r="AF1873" s="10"/>
      <c r="AG1873" s="10"/>
      <c r="AH1873" s="10"/>
      <c r="AI1873" s="10"/>
    </row>
    <row r="1874" spans="1:35" ht="15" customHeight="1" x14ac:dyDescent="0.25">
      <c r="A1874" s="6">
        <v>2015</v>
      </c>
      <c r="B1874" s="11" t="s">
        <v>512</v>
      </c>
      <c r="C1874" s="11" t="s">
        <v>5599</v>
      </c>
      <c r="D1874" s="11" t="s">
        <v>6619</v>
      </c>
      <c r="E1874" s="12">
        <v>19949</v>
      </c>
      <c r="F1874" s="17">
        <v>43965</v>
      </c>
      <c r="G1874" s="12">
        <v>43900</v>
      </c>
      <c r="H1874" s="11" t="s">
        <v>114</v>
      </c>
      <c r="I1874" s="14" t="s">
        <v>6620</v>
      </c>
      <c r="J1874" s="11" t="s">
        <v>6621</v>
      </c>
      <c r="K1874" s="11" t="s">
        <v>82</v>
      </c>
      <c r="L1874" s="14" t="s">
        <v>82</v>
      </c>
      <c r="M1874" s="11"/>
      <c r="N1874" s="15" t="s">
        <v>85</v>
      </c>
      <c r="O1874" s="15" t="str">
        <f>VLOOKUP(A1874,Result!A:D,2,FALSE)</f>
        <v>No</v>
      </c>
      <c r="P1874" s="15">
        <f>VLOOKUP(A1874,Result!A:D,4,FALSE)</f>
        <v>0.79</v>
      </c>
      <c r="Q1874" s="16">
        <f>VLOOKUP(A1874,Result!A:D,3,FALSE)</f>
        <v>0</v>
      </c>
      <c r="R1874" s="16">
        <f>VLOOKUP(A1874,Result!A:E,5,FALSE)</f>
        <v>0</v>
      </c>
      <c r="S1874" s="28">
        <f>P1874+Q1874+R1874</f>
        <v>0.79</v>
      </c>
      <c r="T1874" s="32">
        <f t="shared" si="125"/>
        <v>0</v>
      </c>
      <c r="U1874" s="32">
        <f t="shared" si="126"/>
        <v>608.30000000000007</v>
      </c>
      <c r="V1874" s="33">
        <f t="shared" si="124"/>
        <v>346.49999999999994</v>
      </c>
      <c r="W1874" s="34">
        <f t="shared" si="127"/>
        <v>954.8</v>
      </c>
      <c r="X1874" s="10"/>
      <c r="Y1874" s="10"/>
      <c r="Z1874" s="10"/>
      <c r="AA1874" s="10"/>
      <c r="AB1874" s="10"/>
      <c r="AC1874" s="10"/>
      <c r="AD1874" s="10"/>
      <c r="AE1874" s="10"/>
      <c r="AF1874" s="10"/>
      <c r="AG1874" s="10"/>
      <c r="AH1874" s="10"/>
      <c r="AI1874" s="10"/>
    </row>
    <row r="1875" spans="1:35" ht="15" customHeight="1" x14ac:dyDescent="0.25">
      <c r="A1875" s="6">
        <v>2016</v>
      </c>
      <c r="B1875" s="11" t="s">
        <v>512</v>
      </c>
      <c r="C1875" s="11" t="s">
        <v>5599</v>
      </c>
      <c r="D1875" s="11" t="s">
        <v>6622</v>
      </c>
      <c r="E1875" s="12">
        <v>17872</v>
      </c>
      <c r="F1875" s="17">
        <v>44019</v>
      </c>
      <c r="G1875" s="12">
        <v>43871</v>
      </c>
      <c r="H1875" s="11" t="s">
        <v>134</v>
      </c>
      <c r="I1875" s="14" t="s">
        <v>6623</v>
      </c>
      <c r="J1875" s="11" t="s">
        <v>80</v>
      </c>
      <c r="K1875" s="11" t="s">
        <v>6624</v>
      </c>
      <c r="L1875" s="14" t="s">
        <v>82</v>
      </c>
      <c r="M1875" s="11" t="s">
        <v>6625</v>
      </c>
      <c r="N1875" s="15" t="s">
        <v>85</v>
      </c>
      <c r="O1875" s="15" t="str">
        <f>VLOOKUP(A1875,Result!A:D,2,FALSE)</f>
        <v>No</v>
      </c>
      <c r="P1875" s="15">
        <f>VLOOKUP(A1875,Result!A:D,4,FALSE)</f>
        <v>1.2070000000000001</v>
      </c>
      <c r="Q1875" s="16">
        <f>VLOOKUP(A1875,Result!A:D,3,FALSE)</f>
        <v>0</v>
      </c>
      <c r="R1875" s="16">
        <f>VLOOKUP(A1875,Result!A:E,5,FALSE)</f>
        <v>0</v>
      </c>
      <c r="S1875" s="28">
        <f>P1875+Q1875+R1875</f>
        <v>1.2070000000000001</v>
      </c>
      <c r="T1875" s="32">
        <f t="shared" si="125"/>
        <v>0</v>
      </c>
      <c r="U1875" s="32">
        <f t="shared" si="126"/>
        <v>929.39</v>
      </c>
      <c r="V1875" s="33">
        <f t="shared" si="124"/>
        <v>346.49999999999994</v>
      </c>
      <c r="W1875" s="34">
        <f t="shared" si="127"/>
        <v>1275.8899999999999</v>
      </c>
      <c r="X1875" s="10"/>
      <c r="Y1875" s="10"/>
      <c r="Z1875" s="10"/>
      <c r="AA1875" s="10"/>
      <c r="AB1875" s="10"/>
      <c r="AC1875" s="10"/>
      <c r="AD1875" s="10"/>
      <c r="AE1875" s="10"/>
      <c r="AF1875" s="10"/>
      <c r="AG1875" s="10"/>
      <c r="AH1875" s="10"/>
      <c r="AI1875" s="10"/>
    </row>
    <row r="1876" spans="1:35" ht="15" customHeight="1" x14ac:dyDescent="0.25">
      <c r="A1876" s="6">
        <v>2017</v>
      </c>
      <c r="B1876" s="11" t="s">
        <v>512</v>
      </c>
      <c r="C1876" s="11" t="s">
        <v>5599</v>
      </c>
      <c r="D1876" s="11" t="s">
        <v>6626</v>
      </c>
      <c r="E1876" s="12">
        <v>25390</v>
      </c>
      <c r="F1876" s="17">
        <v>43992</v>
      </c>
      <c r="G1876" s="12">
        <v>43909</v>
      </c>
      <c r="H1876" s="11" t="s">
        <v>114</v>
      </c>
      <c r="I1876" s="14" t="s">
        <v>2398</v>
      </c>
      <c r="J1876" s="11" t="s">
        <v>80</v>
      </c>
      <c r="K1876" s="11" t="s">
        <v>82</v>
      </c>
      <c r="L1876" s="14" t="s">
        <v>82</v>
      </c>
      <c r="M1876" s="11"/>
      <c r="N1876" s="15" t="s">
        <v>85</v>
      </c>
      <c r="O1876" s="15" t="str">
        <f>VLOOKUP(A1876,Result!A:D,2,FALSE)</f>
        <v>No</v>
      </c>
      <c r="P1876" s="15">
        <f>VLOOKUP(A1876,Result!A:D,4,FALSE)</f>
        <v>0.64</v>
      </c>
      <c r="Q1876" s="16">
        <f>VLOOKUP(A1876,Result!A:D,3,FALSE)</f>
        <v>0</v>
      </c>
      <c r="R1876" s="16">
        <f>VLOOKUP(A1876,Result!A:E,5,FALSE)</f>
        <v>0</v>
      </c>
      <c r="S1876" s="28">
        <f>P1876+Q1876+R1876</f>
        <v>0.64</v>
      </c>
      <c r="T1876" s="32">
        <f t="shared" si="125"/>
        <v>0</v>
      </c>
      <c r="U1876" s="32">
        <f t="shared" si="126"/>
        <v>492.8</v>
      </c>
      <c r="V1876" s="33">
        <f t="shared" si="124"/>
        <v>346.49999999999994</v>
      </c>
      <c r="W1876" s="34">
        <f t="shared" si="127"/>
        <v>839.3</v>
      </c>
      <c r="X1876" s="10"/>
      <c r="Y1876" s="10"/>
      <c r="Z1876" s="10"/>
      <c r="AA1876" s="10"/>
      <c r="AB1876" s="10"/>
      <c r="AC1876" s="10"/>
      <c r="AD1876" s="10"/>
      <c r="AE1876" s="10"/>
      <c r="AF1876" s="10"/>
      <c r="AG1876" s="10"/>
      <c r="AH1876" s="10"/>
      <c r="AI1876" s="10"/>
    </row>
    <row r="1877" spans="1:35" ht="15" customHeight="1" x14ac:dyDescent="0.25">
      <c r="A1877" s="6">
        <v>2018</v>
      </c>
      <c r="B1877" s="11" t="s">
        <v>512</v>
      </c>
      <c r="C1877" s="11" t="s">
        <v>5599</v>
      </c>
      <c r="D1877" s="11" t="s">
        <v>6627</v>
      </c>
      <c r="E1877" s="12">
        <v>25050</v>
      </c>
      <c r="F1877" s="19"/>
      <c r="G1877" s="12">
        <v>43907</v>
      </c>
      <c r="H1877" s="11" t="s">
        <v>78</v>
      </c>
      <c r="I1877" s="14" t="s">
        <v>115</v>
      </c>
      <c r="J1877" s="11" t="s">
        <v>97</v>
      </c>
      <c r="K1877" s="11" t="s">
        <v>82</v>
      </c>
      <c r="L1877" s="14" t="s">
        <v>82</v>
      </c>
      <c r="M1877" s="11" t="s">
        <v>99</v>
      </c>
      <c r="N1877" s="15" t="s">
        <v>85</v>
      </c>
      <c r="O1877" s="15" t="str">
        <f>VLOOKUP(A1877,Result!A:D,2,FALSE)</f>
        <v>No</v>
      </c>
      <c r="P1877" s="15">
        <f>VLOOKUP(A1877,Result!A:D,4,FALSE)</f>
        <v>0</v>
      </c>
      <c r="Q1877" s="16">
        <f>VLOOKUP(A1877,Result!A:D,3,FALSE)</f>
        <v>0</v>
      </c>
      <c r="R1877" s="16">
        <f>VLOOKUP(A1877,Result!A:E,5,FALSE)</f>
        <v>0</v>
      </c>
      <c r="S1877" s="28">
        <f>P1877+Q1877+R1877</f>
        <v>0</v>
      </c>
      <c r="T1877" s="32">
        <f t="shared" si="125"/>
        <v>0</v>
      </c>
      <c r="U1877" s="32">
        <f t="shared" si="126"/>
        <v>0</v>
      </c>
      <c r="V1877" s="33">
        <f t="shared" si="124"/>
        <v>346.49999999999994</v>
      </c>
      <c r="W1877" s="34">
        <f t="shared" si="127"/>
        <v>346.49999999999994</v>
      </c>
      <c r="X1877" s="10"/>
      <c r="Y1877" s="10"/>
      <c r="Z1877" s="10"/>
      <c r="AA1877" s="10"/>
      <c r="AB1877" s="10"/>
      <c r="AC1877" s="10"/>
      <c r="AD1877" s="10"/>
      <c r="AE1877" s="10"/>
      <c r="AF1877" s="10"/>
      <c r="AG1877" s="10"/>
      <c r="AH1877" s="10"/>
      <c r="AI1877" s="10"/>
    </row>
    <row r="1878" spans="1:35" ht="15" customHeight="1" x14ac:dyDescent="0.25">
      <c r="A1878" s="6">
        <v>2019</v>
      </c>
      <c r="B1878" s="11" t="s">
        <v>512</v>
      </c>
      <c r="C1878" s="11" t="s">
        <v>5599</v>
      </c>
      <c r="D1878" s="11" t="s">
        <v>6628</v>
      </c>
      <c r="E1878" s="12">
        <v>17284</v>
      </c>
      <c r="F1878" s="17">
        <v>43979</v>
      </c>
      <c r="G1878" s="12">
        <v>43901</v>
      </c>
      <c r="H1878" s="11" t="s">
        <v>114</v>
      </c>
      <c r="I1878" s="14" t="s">
        <v>97</v>
      </c>
      <c r="J1878" s="11" t="s">
        <v>97</v>
      </c>
      <c r="K1878" s="11" t="s">
        <v>82</v>
      </c>
      <c r="L1878" s="14" t="s">
        <v>82</v>
      </c>
      <c r="M1878" s="11" t="s">
        <v>4482</v>
      </c>
      <c r="N1878" s="15" t="s">
        <v>85</v>
      </c>
      <c r="O1878" s="15" t="str">
        <f>VLOOKUP(A1878,Result!A:D,2,FALSE)</f>
        <v>No</v>
      </c>
      <c r="P1878" s="15">
        <f>VLOOKUP(A1878,Result!A:D,4,FALSE)</f>
        <v>0</v>
      </c>
      <c r="Q1878" s="16">
        <f>VLOOKUP(A1878,Result!A:D,3,FALSE)</f>
        <v>0</v>
      </c>
      <c r="R1878" s="16">
        <f>VLOOKUP(A1878,Result!A:E,5,FALSE)</f>
        <v>0</v>
      </c>
      <c r="S1878" s="28">
        <f>P1878+Q1878+R1878</f>
        <v>0</v>
      </c>
      <c r="T1878" s="32">
        <f t="shared" si="125"/>
        <v>0</v>
      </c>
      <c r="U1878" s="32">
        <f t="shared" si="126"/>
        <v>0</v>
      </c>
      <c r="V1878" s="33">
        <f t="shared" si="124"/>
        <v>346.49999999999994</v>
      </c>
      <c r="W1878" s="34">
        <f t="shared" si="127"/>
        <v>346.49999999999994</v>
      </c>
      <c r="X1878" s="10"/>
      <c r="Y1878" s="10"/>
      <c r="Z1878" s="10"/>
      <c r="AA1878" s="10"/>
      <c r="AB1878" s="10"/>
      <c r="AC1878" s="10"/>
      <c r="AD1878" s="10"/>
      <c r="AE1878" s="10"/>
      <c r="AF1878" s="10"/>
      <c r="AG1878" s="10"/>
      <c r="AH1878" s="10"/>
      <c r="AI1878" s="10"/>
    </row>
    <row r="1879" spans="1:35" ht="15" customHeight="1" x14ac:dyDescent="0.25">
      <c r="A1879" s="6">
        <v>2020</v>
      </c>
      <c r="B1879" s="11" t="s">
        <v>512</v>
      </c>
      <c r="C1879" s="11" t="s">
        <v>5599</v>
      </c>
      <c r="D1879" s="11" t="s">
        <v>6629</v>
      </c>
      <c r="E1879" s="12">
        <v>18029</v>
      </c>
      <c r="F1879" s="17">
        <v>44089</v>
      </c>
      <c r="G1879" s="12">
        <v>43893</v>
      </c>
      <c r="H1879" s="11" t="s">
        <v>114</v>
      </c>
      <c r="I1879" s="14" t="s">
        <v>6630</v>
      </c>
      <c r="J1879" s="11" t="s">
        <v>80</v>
      </c>
      <c r="K1879" s="11" t="s">
        <v>82</v>
      </c>
      <c r="L1879" s="14" t="s">
        <v>82</v>
      </c>
      <c r="M1879" s="11" t="s">
        <v>82</v>
      </c>
      <c r="N1879" s="15" t="s">
        <v>85</v>
      </c>
      <c r="O1879" s="15" t="str">
        <f>VLOOKUP(A1879,Result!A:D,2,FALSE)</f>
        <v>No</v>
      </c>
      <c r="P1879" s="15">
        <f>VLOOKUP(A1879,Result!A:D,4,FALSE)</f>
        <v>1.0449999999999999</v>
      </c>
      <c r="Q1879" s="16">
        <f>VLOOKUP(A1879,Result!A:D,3,FALSE)</f>
        <v>0</v>
      </c>
      <c r="R1879" s="16">
        <f>VLOOKUP(A1879,Result!A:E,5,FALSE)</f>
        <v>0</v>
      </c>
      <c r="S1879" s="28">
        <f>P1879+Q1879+R1879</f>
        <v>1.0449999999999999</v>
      </c>
      <c r="T1879" s="32">
        <f t="shared" si="125"/>
        <v>0</v>
      </c>
      <c r="U1879" s="32">
        <f t="shared" si="126"/>
        <v>804.64999999999986</v>
      </c>
      <c r="V1879" s="33">
        <f t="shared" si="124"/>
        <v>346.49999999999994</v>
      </c>
      <c r="W1879" s="34">
        <f t="shared" si="127"/>
        <v>1151.1499999999999</v>
      </c>
      <c r="X1879" s="10"/>
      <c r="Y1879" s="10"/>
      <c r="Z1879" s="10"/>
      <c r="AA1879" s="10"/>
      <c r="AB1879" s="10"/>
      <c r="AC1879" s="10"/>
      <c r="AD1879" s="10"/>
      <c r="AE1879" s="10"/>
      <c r="AF1879" s="10"/>
      <c r="AG1879" s="10"/>
      <c r="AH1879" s="10"/>
      <c r="AI1879" s="10"/>
    </row>
    <row r="1880" spans="1:35" ht="15" customHeight="1" x14ac:dyDescent="0.25">
      <c r="A1880" s="6">
        <v>2021</v>
      </c>
      <c r="B1880" s="11" t="s">
        <v>512</v>
      </c>
      <c r="C1880" s="11" t="s">
        <v>5599</v>
      </c>
      <c r="D1880" s="11" t="s">
        <v>6631</v>
      </c>
      <c r="E1880" s="12">
        <v>17989</v>
      </c>
      <c r="F1880" s="17">
        <v>44089</v>
      </c>
      <c r="G1880" s="12">
        <v>43893</v>
      </c>
      <c r="H1880" s="11" t="s">
        <v>114</v>
      </c>
      <c r="I1880" s="14" t="s">
        <v>6632</v>
      </c>
      <c r="J1880" s="11" t="s">
        <v>80</v>
      </c>
      <c r="K1880" s="11" t="s">
        <v>6633</v>
      </c>
      <c r="L1880" s="14" t="s">
        <v>82</v>
      </c>
      <c r="M1880" s="11" t="s">
        <v>82</v>
      </c>
      <c r="N1880" s="15" t="s">
        <v>85</v>
      </c>
      <c r="O1880" s="15" t="str">
        <f>VLOOKUP(A1880,Result!A:D,2,FALSE)</f>
        <v>No</v>
      </c>
      <c r="P1880" s="15">
        <f>VLOOKUP(A1880,Result!A:D,4,FALSE)</f>
        <v>2.0990000000000002</v>
      </c>
      <c r="Q1880" s="16">
        <f>VLOOKUP(A1880,Result!A:D,3,FALSE)</f>
        <v>0</v>
      </c>
      <c r="R1880" s="16">
        <f>VLOOKUP(A1880,Result!A:E,5,FALSE)</f>
        <v>0</v>
      </c>
      <c r="S1880" s="28">
        <f>P1880+Q1880+R1880</f>
        <v>2.0990000000000002</v>
      </c>
      <c r="T1880" s="32">
        <f t="shared" si="125"/>
        <v>0</v>
      </c>
      <c r="U1880" s="32">
        <f t="shared" si="126"/>
        <v>1616.23</v>
      </c>
      <c r="V1880" s="33">
        <f t="shared" si="124"/>
        <v>346.49999999999994</v>
      </c>
      <c r="W1880" s="34">
        <f t="shared" si="127"/>
        <v>1962.73</v>
      </c>
      <c r="X1880" s="10"/>
      <c r="Y1880" s="10"/>
      <c r="Z1880" s="10"/>
      <c r="AA1880" s="10"/>
      <c r="AB1880" s="10"/>
      <c r="AC1880" s="10"/>
      <c r="AD1880" s="10"/>
      <c r="AE1880" s="10"/>
      <c r="AF1880" s="10"/>
      <c r="AG1880" s="10"/>
      <c r="AH1880" s="10"/>
      <c r="AI1880" s="10"/>
    </row>
    <row r="1881" spans="1:35" ht="15" customHeight="1" x14ac:dyDescent="0.25">
      <c r="A1881" s="6">
        <v>2022</v>
      </c>
      <c r="B1881" s="11" t="s">
        <v>512</v>
      </c>
      <c r="C1881" s="11" t="s">
        <v>5599</v>
      </c>
      <c r="D1881" s="11" t="s">
        <v>6634</v>
      </c>
      <c r="E1881" s="12">
        <v>24432</v>
      </c>
      <c r="F1881" s="19"/>
      <c r="G1881" s="12">
        <v>43909</v>
      </c>
      <c r="H1881" s="11" t="s">
        <v>114</v>
      </c>
      <c r="I1881" s="14" t="s">
        <v>2316</v>
      </c>
      <c r="J1881" s="11" t="s">
        <v>97</v>
      </c>
      <c r="K1881" s="11" t="s">
        <v>82</v>
      </c>
      <c r="L1881" s="14" t="s">
        <v>6635</v>
      </c>
      <c r="M1881" s="11" t="s">
        <v>5940</v>
      </c>
      <c r="N1881" s="15" t="s">
        <v>85</v>
      </c>
      <c r="O1881" s="15" t="str">
        <f>VLOOKUP(A1881,Result!A:D,2,FALSE)</f>
        <v>No</v>
      </c>
      <c r="P1881" s="15">
        <f>VLOOKUP(A1881,Result!A:D,4,FALSE)</f>
        <v>0.36799999999999999</v>
      </c>
      <c r="Q1881" s="16">
        <f>VLOOKUP(A1881,Result!A:D,3,FALSE)</f>
        <v>0.36799999999999999</v>
      </c>
      <c r="R1881" s="16">
        <f>VLOOKUP(A1881,Result!A:E,5,FALSE)</f>
        <v>0</v>
      </c>
      <c r="S1881" s="28">
        <f>P1881+Q1881+R1881</f>
        <v>0.73599999999999999</v>
      </c>
      <c r="T1881" s="32">
        <f t="shared" si="125"/>
        <v>283.35999999999996</v>
      </c>
      <c r="U1881" s="32">
        <f t="shared" si="126"/>
        <v>566.71999999999991</v>
      </c>
      <c r="V1881" s="33">
        <f t="shared" si="124"/>
        <v>346.49999999999994</v>
      </c>
      <c r="W1881" s="34">
        <f t="shared" si="127"/>
        <v>913.2199999999998</v>
      </c>
      <c r="X1881" s="10"/>
      <c r="Y1881" s="10"/>
      <c r="Z1881" s="10"/>
      <c r="AA1881" s="10"/>
      <c r="AB1881" s="10"/>
      <c r="AC1881" s="10"/>
      <c r="AD1881" s="10"/>
      <c r="AE1881" s="10"/>
      <c r="AF1881" s="10"/>
      <c r="AG1881" s="10"/>
      <c r="AH1881" s="10"/>
      <c r="AI1881" s="10"/>
    </row>
    <row r="1882" spans="1:35" ht="15" customHeight="1" x14ac:dyDescent="0.25">
      <c r="A1882" s="6">
        <v>2023</v>
      </c>
      <c r="B1882" s="11" t="s">
        <v>512</v>
      </c>
      <c r="C1882" s="11" t="s">
        <v>5599</v>
      </c>
      <c r="D1882" s="11" t="s">
        <v>6636</v>
      </c>
      <c r="E1882" s="12">
        <v>30951</v>
      </c>
      <c r="F1882" s="17">
        <v>43979</v>
      </c>
      <c r="G1882" s="12">
        <v>43909</v>
      </c>
      <c r="H1882" s="11" t="s">
        <v>114</v>
      </c>
      <c r="I1882" s="14" t="s">
        <v>6637</v>
      </c>
      <c r="J1882" s="11" t="s">
        <v>6638</v>
      </c>
      <c r="K1882" s="11" t="s">
        <v>82</v>
      </c>
      <c r="L1882" s="14" t="s">
        <v>6639</v>
      </c>
      <c r="M1882" s="11"/>
      <c r="N1882" s="15" t="s">
        <v>85</v>
      </c>
      <c r="O1882" s="15" t="str">
        <f>VLOOKUP(A1882,Result!A:D,2,FALSE)</f>
        <v>No</v>
      </c>
      <c r="P1882" s="15">
        <f>VLOOKUP(A1882,Result!A:D,4,FALSE)</f>
        <v>0.70699999999999996</v>
      </c>
      <c r="Q1882" s="16">
        <f>VLOOKUP(A1882,Result!A:D,3,FALSE)</f>
        <v>0.27700000000000002</v>
      </c>
      <c r="R1882" s="16">
        <f>VLOOKUP(A1882,Result!A:E,5,FALSE)</f>
        <v>0</v>
      </c>
      <c r="S1882" s="28">
        <f>P1882+Q1882+R1882</f>
        <v>0.98399999999999999</v>
      </c>
      <c r="T1882" s="32">
        <f t="shared" si="125"/>
        <v>213.29</v>
      </c>
      <c r="U1882" s="32">
        <f t="shared" si="126"/>
        <v>757.68</v>
      </c>
      <c r="V1882" s="33">
        <f t="shared" si="124"/>
        <v>346.49999999999994</v>
      </c>
      <c r="W1882" s="34">
        <f t="shared" si="127"/>
        <v>1104.1799999999998</v>
      </c>
      <c r="X1882" s="10"/>
      <c r="Y1882" s="10"/>
      <c r="Z1882" s="10"/>
      <c r="AA1882" s="10"/>
      <c r="AB1882" s="10"/>
      <c r="AC1882" s="10"/>
      <c r="AD1882" s="10"/>
      <c r="AE1882" s="10"/>
      <c r="AF1882" s="10"/>
      <c r="AG1882" s="10"/>
      <c r="AH1882" s="10"/>
      <c r="AI1882" s="10"/>
    </row>
    <row r="1883" spans="1:35" ht="15" customHeight="1" x14ac:dyDescent="0.25">
      <c r="A1883" s="6">
        <v>2024</v>
      </c>
      <c r="B1883" s="11" t="s">
        <v>512</v>
      </c>
      <c r="C1883" s="11" t="s">
        <v>5599</v>
      </c>
      <c r="D1883" s="11" t="s">
        <v>6640</v>
      </c>
      <c r="E1883" s="12">
        <v>18785</v>
      </c>
      <c r="F1883" s="13">
        <v>43977</v>
      </c>
      <c r="G1883" s="12">
        <v>43871</v>
      </c>
      <c r="H1883" s="11" t="s">
        <v>78</v>
      </c>
      <c r="I1883" s="14" t="s">
        <v>6641</v>
      </c>
      <c r="J1883" s="11" t="s">
        <v>80</v>
      </c>
      <c r="K1883" s="11" t="s">
        <v>82</v>
      </c>
      <c r="L1883" s="14" t="s">
        <v>82</v>
      </c>
      <c r="M1883" s="11" t="s">
        <v>6642</v>
      </c>
      <c r="N1883" s="15" t="s">
        <v>85</v>
      </c>
      <c r="O1883" s="15" t="str">
        <f>VLOOKUP(A1883,Result!A:D,2,FALSE)</f>
        <v>No</v>
      </c>
      <c r="P1883" s="15">
        <f>VLOOKUP(A1883,Result!A:D,4,FALSE)</f>
        <v>2.3210000000000002</v>
      </c>
      <c r="Q1883" s="16">
        <f>VLOOKUP(A1883,Result!A:D,3,FALSE)</f>
        <v>0</v>
      </c>
      <c r="R1883" s="16">
        <f>VLOOKUP(A1883,Result!A:E,5,FALSE)</f>
        <v>0</v>
      </c>
      <c r="S1883" s="28">
        <f>P1883+Q1883+R1883</f>
        <v>2.3210000000000002</v>
      </c>
      <c r="T1883" s="32">
        <f t="shared" si="125"/>
        <v>0</v>
      </c>
      <c r="U1883" s="32">
        <f t="shared" si="126"/>
        <v>1787.17</v>
      </c>
      <c r="V1883" s="33">
        <f t="shared" si="124"/>
        <v>346.49999999999994</v>
      </c>
      <c r="W1883" s="34">
        <f t="shared" si="127"/>
        <v>2133.67</v>
      </c>
      <c r="X1883" s="10"/>
      <c r="Y1883" s="10"/>
      <c r="Z1883" s="10"/>
      <c r="AA1883" s="10"/>
      <c r="AB1883" s="10"/>
      <c r="AC1883" s="10"/>
      <c r="AD1883" s="10"/>
      <c r="AE1883" s="10"/>
      <c r="AF1883" s="10"/>
      <c r="AG1883" s="10"/>
      <c r="AH1883" s="10"/>
      <c r="AI1883" s="10"/>
    </row>
    <row r="1884" spans="1:35" ht="15" customHeight="1" x14ac:dyDescent="0.25">
      <c r="A1884" s="6">
        <v>2025</v>
      </c>
      <c r="B1884" s="11" t="s">
        <v>512</v>
      </c>
      <c r="C1884" s="11" t="s">
        <v>5599</v>
      </c>
      <c r="D1884" s="11" t="s">
        <v>6643</v>
      </c>
      <c r="E1884" s="12">
        <v>20134</v>
      </c>
      <c r="F1884" s="19"/>
      <c r="G1884" s="12">
        <v>43909</v>
      </c>
      <c r="H1884" s="11" t="s">
        <v>114</v>
      </c>
      <c r="I1884" s="14" t="s">
        <v>115</v>
      </c>
      <c r="J1884" s="11"/>
      <c r="K1884" s="11"/>
      <c r="L1884" s="14"/>
      <c r="M1884" s="11"/>
      <c r="N1884" s="15" t="s">
        <v>85</v>
      </c>
      <c r="O1884" s="15" t="str">
        <f>VLOOKUP(A1884,Result!A:D,2,FALSE)</f>
        <v>No</v>
      </c>
      <c r="P1884" s="15">
        <f>VLOOKUP(A1884,Result!A:D,4,FALSE)</f>
        <v>0</v>
      </c>
      <c r="Q1884" s="16">
        <f>VLOOKUP(A1884,Result!A:D,3,FALSE)</f>
        <v>0</v>
      </c>
      <c r="R1884" s="16">
        <f>VLOOKUP(A1884,Result!A:E,5,FALSE)</f>
        <v>0</v>
      </c>
      <c r="S1884" s="28">
        <f>P1884+Q1884+R1884</f>
        <v>0</v>
      </c>
      <c r="T1884" s="32">
        <f t="shared" si="125"/>
        <v>0</v>
      </c>
      <c r="U1884" s="32">
        <f t="shared" si="126"/>
        <v>0</v>
      </c>
      <c r="V1884" s="33">
        <f t="shared" si="124"/>
        <v>346.49999999999994</v>
      </c>
      <c r="W1884" s="34">
        <f t="shared" si="127"/>
        <v>346.49999999999994</v>
      </c>
      <c r="X1884" s="10"/>
      <c r="Y1884" s="10"/>
      <c r="Z1884" s="10"/>
      <c r="AA1884" s="10"/>
      <c r="AB1884" s="10"/>
      <c r="AC1884" s="10"/>
      <c r="AD1884" s="10"/>
      <c r="AE1884" s="10"/>
      <c r="AF1884" s="10"/>
      <c r="AG1884" s="10"/>
      <c r="AH1884" s="10"/>
      <c r="AI1884" s="10"/>
    </row>
    <row r="1885" spans="1:35" ht="15" customHeight="1" x14ac:dyDescent="0.25">
      <c r="A1885" s="6">
        <v>2026</v>
      </c>
      <c r="B1885" s="11" t="s">
        <v>512</v>
      </c>
      <c r="C1885" s="11" t="s">
        <v>5599</v>
      </c>
      <c r="D1885" s="11" t="s">
        <v>6644</v>
      </c>
      <c r="E1885" s="12">
        <v>18001</v>
      </c>
      <c r="F1885" s="17">
        <v>44028</v>
      </c>
      <c r="G1885" s="12">
        <v>43893</v>
      </c>
      <c r="H1885" s="11" t="s">
        <v>114</v>
      </c>
      <c r="I1885" s="14" t="s">
        <v>6645</v>
      </c>
      <c r="J1885" s="11" t="s">
        <v>80</v>
      </c>
      <c r="K1885" s="11" t="s">
        <v>82</v>
      </c>
      <c r="L1885" s="14" t="s">
        <v>6646</v>
      </c>
      <c r="M1885" s="11" t="s">
        <v>2791</v>
      </c>
      <c r="N1885" s="15" t="s">
        <v>85</v>
      </c>
      <c r="O1885" s="15" t="str">
        <f>VLOOKUP(A1885,Result!A:D,2,FALSE)</f>
        <v>No</v>
      </c>
      <c r="P1885" s="15">
        <f>VLOOKUP(A1885,Result!A:D,4,FALSE)</f>
        <v>1.5509999999999999</v>
      </c>
      <c r="Q1885" s="16">
        <f>VLOOKUP(A1885,Result!A:D,3,FALSE)</f>
        <v>0.67799999999999994</v>
      </c>
      <c r="R1885" s="16">
        <f>VLOOKUP(A1885,Result!A:E,5,FALSE)</f>
        <v>0</v>
      </c>
      <c r="S1885" s="28">
        <f>P1885+Q1885+R1885</f>
        <v>2.2290000000000001</v>
      </c>
      <c r="T1885" s="32">
        <f t="shared" si="125"/>
        <v>522.05999999999995</v>
      </c>
      <c r="U1885" s="32">
        <f t="shared" si="126"/>
        <v>1716.33</v>
      </c>
      <c r="V1885" s="33">
        <f t="shared" si="124"/>
        <v>346.49999999999994</v>
      </c>
      <c r="W1885" s="34">
        <f t="shared" si="127"/>
        <v>2062.83</v>
      </c>
      <c r="X1885" s="10"/>
      <c r="Y1885" s="10"/>
      <c r="Z1885" s="10"/>
      <c r="AA1885" s="10"/>
      <c r="AB1885" s="10"/>
      <c r="AC1885" s="10"/>
      <c r="AD1885" s="10"/>
      <c r="AE1885" s="10"/>
      <c r="AF1885" s="10"/>
      <c r="AG1885" s="10"/>
      <c r="AH1885" s="10"/>
      <c r="AI1885" s="10"/>
    </row>
    <row r="1886" spans="1:35" ht="15" customHeight="1" x14ac:dyDescent="0.25">
      <c r="A1886" s="6">
        <v>2027</v>
      </c>
      <c r="B1886" s="11" t="s">
        <v>512</v>
      </c>
      <c r="C1886" s="11" t="s">
        <v>5599</v>
      </c>
      <c r="D1886" s="11" t="s">
        <v>6647</v>
      </c>
      <c r="E1886" s="12">
        <v>19849</v>
      </c>
      <c r="F1886" s="17">
        <v>43956</v>
      </c>
      <c r="G1886" s="12">
        <v>43900</v>
      </c>
      <c r="H1886" s="11" t="s">
        <v>114</v>
      </c>
      <c r="I1886" s="14" t="s">
        <v>6648</v>
      </c>
      <c r="J1886" s="11" t="s">
        <v>80</v>
      </c>
      <c r="K1886" s="11" t="s">
        <v>82</v>
      </c>
      <c r="L1886" s="14" t="s">
        <v>6649</v>
      </c>
      <c r="M1886" s="11"/>
      <c r="N1886" s="15" t="s">
        <v>85</v>
      </c>
      <c r="O1886" s="15" t="str">
        <f>VLOOKUP(A1886,Result!A:D,2,FALSE)</f>
        <v>No</v>
      </c>
      <c r="P1886" s="15">
        <f>VLOOKUP(A1886,Result!A:D,4,FALSE)</f>
        <v>0.65799999999999992</v>
      </c>
      <c r="Q1886" s="16">
        <f>VLOOKUP(A1886,Result!A:D,3,FALSE)</f>
        <v>0.49399999999999999</v>
      </c>
      <c r="R1886" s="16">
        <f>VLOOKUP(A1886,Result!A:E,5,FALSE)</f>
        <v>0</v>
      </c>
      <c r="S1886" s="28">
        <f>P1886+Q1886+R1886</f>
        <v>1.1519999999999999</v>
      </c>
      <c r="T1886" s="32">
        <f t="shared" si="125"/>
        <v>380.37999999999994</v>
      </c>
      <c r="U1886" s="32">
        <f t="shared" si="126"/>
        <v>887.03999999999985</v>
      </c>
      <c r="V1886" s="33">
        <f t="shared" si="124"/>
        <v>346.49999999999994</v>
      </c>
      <c r="W1886" s="34">
        <f t="shared" si="127"/>
        <v>1233.5399999999997</v>
      </c>
      <c r="X1886" s="10"/>
      <c r="Y1886" s="10"/>
      <c r="Z1886" s="10"/>
      <c r="AA1886" s="10"/>
      <c r="AB1886" s="10"/>
      <c r="AC1886" s="10"/>
      <c r="AD1886" s="10"/>
      <c r="AE1886" s="10"/>
      <c r="AF1886" s="10"/>
      <c r="AG1886" s="10"/>
      <c r="AH1886" s="10"/>
      <c r="AI1886" s="10"/>
    </row>
    <row r="1887" spans="1:35" ht="15" customHeight="1" x14ac:dyDescent="0.25">
      <c r="A1887" s="6">
        <v>2028</v>
      </c>
      <c r="B1887" s="11" t="s">
        <v>512</v>
      </c>
      <c r="C1887" s="11" t="s">
        <v>5599</v>
      </c>
      <c r="D1887" s="11" t="s">
        <v>6650</v>
      </c>
      <c r="E1887" s="12">
        <v>16750</v>
      </c>
      <c r="F1887" s="17">
        <v>43936</v>
      </c>
      <c r="G1887" s="12">
        <v>43888</v>
      </c>
      <c r="H1887" s="11" t="s">
        <v>160</v>
      </c>
      <c r="I1887" s="14" t="s">
        <v>6651</v>
      </c>
      <c r="J1887" s="11" t="s">
        <v>80</v>
      </c>
      <c r="K1887" s="11" t="s">
        <v>82</v>
      </c>
      <c r="L1887" s="14" t="s">
        <v>82</v>
      </c>
      <c r="M1887" s="11" t="s">
        <v>6652</v>
      </c>
      <c r="N1887" s="15" t="s">
        <v>85</v>
      </c>
      <c r="O1887" s="15" t="str">
        <f>VLOOKUP(A1887,Result!A:D,2,FALSE)</f>
        <v>No</v>
      </c>
      <c r="P1887" s="15">
        <f>VLOOKUP(A1887,Result!A:D,4,FALSE)</f>
        <v>1.2290000000000001</v>
      </c>
      <c r="Q1887" s="16">
        <f>VLOOKUP(A1887,Result!A:D,3,FALSE)</f>
        <v>0</v>
      </c>
      <c r="R1887" s="16">
        <f>VLOOKUP(A1887,Result!A:E,5,FALSE)</f>
        <v>0</v>
      </c>
      <c r="S1887" s="28">
        <f>P1887+Q1887+R1887</f>
        <v>1.2290000000000001</v>
      </c>
      <c r="T1887" s="32">
        <f t="shared" si="125"/>
        <v>0</v>
      </c>
      <c r="U1887" s="32">
        <f t="shared" si="126"/>
        <v>946.33</v>
      </c>
      <c r="V1887" s="33">
        <f t="shared" si="124"/>
        <v>346.49999999999994</v>
      </c>
      <c r="W1887" s="34">
        <f t="shared" si="127"/>
        <v>1292.83</v>
      </c>
      <c r="X1887" s="10"/>
      <c r="Y1887" s="10"/>
      <c r="Z1887" s="10"/>
      <c r="AA1887" s="10"/>
      <c r="AB1887" s="10"/>
      <c r="AC1887" s="10"/>
      <c r="AD1887" s="10"/>
      <c r="AE1887" s="10"/>
      <c r="AF1887" s="10"/>
      <c r="AG1887" s="10"/>
      <c r="AH1887" s="10"/>
      <c r="AI1887" s="10"/>
    </row>
    <row r="1888" spans="1:35" ht="15" customHeight="1" x14ac:dyDescent="0.25">
      <c r="A1888" s="6">
        <v>2029</v>
      </c>
      <c r="B1888" s="11" t="s">
        <v>512</v>
      </c>
      <c r="C1888" s="11" t="s">
        <v>5599</v>
      </c>
      <c r="D1888" s="11" t="s">
        <v>6653</v>
      </c>
      <c r="E1888" s="12">
        <v>19357</v>
      </c>
      <c r="F1888" s="19"/>
      <c r="G1888" s="12">
        <v>43909</v>
      </c>
      <c r="H1888" s="11" t="s">
        <v>114</v>
      </c>
      <c r="I1888" s="14" t="s">
        <v>115</v>
      </c>
      <c r="J1888" s="11"/>
      <c r="K1888" s="11"/>
      <c r="L1888" s="14"/>
      <c r="M1888" s="11"/>
      <c r="N1888" s="15" t="s">
        <v>85</v>
      </c>
      <c r="O1888" s="15" t="str">
        <f>VLOOKUP(A1888,Result!A:D,2,FALSE)</f>
        <v>No</v>
      </c>
      <c r="P1888" s="15">
        <f>VLOOKUP(A1888,Result!A:D,4,FALSE)</f>
        <v>0</v>
      </c>
      <c r="Q1888" s="16">
        <f>VLOOKUP(A1888,Result!A:D,3,FALSE)</f>
        <v>0</v>
      </c>
      <c r="R1888" s="16">
        <f>VLOOKUP(A1888,Result!A:E,5,FALSE)</f>
        <v>0</v>
      </c>
      <c r="S1888" s="28">
        <f>P1888+Q1888+R1888</f>
        <v>0</v>
      </c>
      <c r="T1888" s="32">
        <f t="shared" si="125"/>
        <v>0</v>
      </c>
      <c r="U1888" s="32">
        <f t="shared" si="126"/>
        <v>0</v>
      </c>
      <c r="V1888" s="33">
        <f t="shared" si="124"/>
        <v>346.49999999999994</v>
      </c>
      <c r="W1888" s="34">
        <f t="shared" si="127"/>
        <v>346.49999999999994</v>
      </c>
      <c r="X1888" s="10"/>
      <c r="Y1888" s="10"/>
      <c r="Z1888" s="10"/>
      <c r="AA1888" s="10"/>
      <c r="AB1888" s="10"/>
      <c r="AC1888" s="10"/>
      <c r="AD1888" s="10"/>
      <c r="AE1888" s="10"/>
      <c r="AF1888" s="10"/>
      <c r="AG1888" s="10"/>
      <c r="AH1888" s="10"/>
      <c r="AI1888" s="10"/>
    </row>
    <row r="1889" spans="1:35" ht="15" customHeight="1" x14ac:dyDescent="0.25">
      <c r="A1889" s="6">
        <v>2030</v>
      </c>
      <c r="B1889" s="11" t="s">
        <v>512</v>
      </c>
      <c r="C1889" s="11" t="s">
        <v>5599</v>
      </c>
      <c r="D1889" s="11" t="s">
        <v>6654</v>
      </c>
      <c r="E1889" s="12">
        <v>19056</v>
      </c>
      <c r="F1889" s="19"/>
      <c r="G1889" s="12">
        <v>43909</v>
      </c>
      <c r="H1889" s="11" t="s">
        <v>114</v>
      </c>
      <c r="I1889" s="14" t="s">
        <v>115</v>
      </c>
      <c r="J1889" s="11"/>
      <c r="K1889" s="11"/>
      <c r="L1889" s="14"/>
      <c r="M1889" s="11"/>
      <c r="N1889" s="15" t="s">
        <v>85</v>
      </c>
      <c r="O1889" s="15" t="str">
        <f>VLOOKUP(A1889,Result!A:D,2,FALSE)</f>
        <v>No</v>
      </c>
      <c r="P1889" s="15">
        <f>VLOOKUP(A1889,Result!A:D,4,FALSE)</f>
        <v>0</v>
      </c>
      <c r="Q1889" s="16">
        <f>VLOOKUP(A1889,Result!A:D,3,FALSE)</f>
        <v>0</v>
      </c>
      <c r="R1889" s="16">
        <f>VLOOKUP(A1889,Result!A:E,5,FALSE)</f>
        <v>0</v>
      </c>
      <c r="S1889" s="28">
        <f>P1889+Q1889+R1889</f>
        <v>0</v>
      </c>
      <c r="T1889" s="32">
        <f t="shared" si="125"/>
        <v>0</v>
      </c>
      <c r="U1889" s="32">
        <f t="shared" si="126"/>
        <v>0</v>
      </c>
      <c r="V1889" s="33">
        <f t="shared" si="124"/>
        <v>346.49999999999994</v>
      </c>
      <c r="W1889" s="34">
        <f t="shared" si="127"/>
        <v>346.49999999999994</v>
      </c>
      <c r="X1889" s="10"/>
      <c r="Y1889" s="10"/>
      <c r="Z1889" s="10"/>
      <c r="AA1889" s="10"/>
      <c r="AB1889" s="10"/>
      <c r="AC1889" s="10"/>
      <c r="AD1889" s="10"/>
      <c r="AE1889" s="10"/>
      <c r="AF1889" s="10"/>
      <c r="AG1889" s="10"/>
      <c r="AH1889" s="10"/>
      <c r="AI1889" s="10"/>
    </row>
    <row r="1890" spans="1:35" ht="15" customHeight="1" x14ac:dyDescent="0.25">
      <c r="A1890" s="6">
        <v>2031</v>
      </c>
      <c r="B1890" s="11" t="s">
        <v>512</v>
      </c>
      <c r="C1890" s="11" t="s">
        <v>5599</v>
      </c>
      <c r="D1890" s="11" t="s">
        <v>6655</v>
      </c>
      <c r="E1890" s="12">
        <v>15251</v>
      </c>
      <c r="F1890" s="19"/>
      <c r="G1890" s="12">
        <v>43843</v>
      </c>
      <c r="H1890" s="11" t="s">
        <v>134</v>
      </c>
      <c r="I1890" s="14" t="s">
        <v>115</v>
      </c>
      <c r="J1890" s="11" t="s">
        <v>97</v>
      </c>
      <c r="K1890" s="11" t="s">
        <v>82</v>
      </c>
      <c r="L1890" s="14" t="s">
        <v>82</v>
      </c>
      <c r="M1890" s="11" t="s">
        <v>392</v>
      </c>
      <c r="N1890" s="15" t="s">
        <v>85</v>
      </c>
      <c r="O1890" s="15" t="str">
        <f>VLOOKUP(A1890,Result!A:D,2,FALSE)</f>
        <v>No</v>
      </c>
      <c r="P1890" s="15">
        <f>VLOOKUP(A1890,Result!A:D,4,FALSE)</f>
        <v>0</v>
      </c>
      <c r="Q1890" s="16">
        <f>VLOOKUP(A1890,Result!A:D,3,FALSE)</f>
        <v>0</v>
      </c>
      <c r="R1890" s="16">
        <f>VLOOKUP(A1890,Result!A:E,5,FALSE)</f>
        <v>0</v>
      </c>
      <c r="S1890" s="28">
        <f>P1890+Q1890+R1890</f>
        <v>0</v>
      </c>
      <c r="T1890" s="32">
        <f t="shared" si="125"/>
        <v>0</v>
      </c>
      <c r="U1890" s="32">
        <f t="shared" si="126"/>
        <v>0</v>
      </c>
      <c r="V1890" s="33">
        <f t="shared" si="124"/>
        <v>346.49999999999994</v>
      </c>
      <c r="W1890" s="34">
        <f t="shared" si="127"/>
        <v>346.49999999999994</v>
      </c>
      <c r="X1890" s="10"/>
      <c r="Y1890" s="10"/>
      <c r="Z1890" s="10"/>
      <c r="AA1890" s="10"/>
      <c r="AB1890" s="10"/>
      <c r="AC1890" s="10"/>
      <c r="AD1890" s="10"/>
      <c r="AE1890" s="10"/>
      <c r="AF1890" s="10"/>
      <c r="AG1890" s="10"/>
      <c r="AH1890" s="10"/>
      <c r="AI1890" s="10"/>
    </row>
    <row r="1891" spans="1:35" ht="15" customHeight="1" x14ac:dyDescent="0.25">
      <c r="A1891" s="6">
        <v>2032</v>
      </c>
      <c r="B1891" s="11" t="s">
        <v>512</v>
      </c>
      <c r="C1891" s="11" t="s">
        <v>5599</v>
      </c>
      <c r="D1891" s="11" t="s">
        <v>6656</v>
      </c>
      <c r="E1891" s="12">
        <v>17517</v>
      </c>
      <c r="F1891" s="17">
        <v>43956</v>
      </c>
      <c r="G1891" s="12">
        <v>43923</v>
      </c>
      <c r="H1891" s="11" t="s">
        <v>134</v>
      </c>
      <c r="I1891" s="14" t="s">
        <v>6657</v>
      </c>
      <c r="J1891" s="11" t="s">
        <v>80</v>
      </c>
      <c r="K1891" s="11" t="s">
        <v>82</v>
      </c>
      <c r="L1891" s="14" t="s">
        <v>82</v>
      </c>
      <c r="M1891" s="11" t="s">
        <v>6658</v>
      </c>
      <c r="N1891" s="15" t="s">
        <v>85</v>
      </c>
      <c r="O1891" s="15" t="str">
        <f>VLOOKUP(A1891,Result!A:D,2,FALSE)</f>
        <v>No</v>
      </c>
      <c r="P1891" s="15">
        <f>VLOOKUP(A1891,Result!A:D,4,FALSE)</f>
        <v>1.7589999999999999</v>
      </c>
      <c r="Q1891" s="16">
        <f>VLOOKUP(A1891,Result!A:D,3,FALSE)</f>
        <v>0</v>
      </c>
      <c r="R1891" s="16">
        <f>VLOOKUP(A1891,Result!A:E,5,FALSE)</f>
        <v>0</v>
      </c>
      <c r="S1891" s="28">
        <f>P1891+Q1891+R1891</f>
        <v>1.7589999999999999</v>
      </c>
      <c r="T1891" s="32">
        <f t="shared" si="125"/>
        <v>0</v>
      </c>
      <c r="U1891" s="32">
        <f t="shared" si="126"/>
        <v>1354.4299999999998</v>
      </c>
      <c r="V1891" s="33">
        <f t="shared" si="124"/>
        <v>346.49999999999994</v>
      </c>
      <c r="W1891" s="34">
        <f t="shared" si="127"/>
        <v>1700.9299999999998</v>
      </c>
      <c r="X1891" s="10"/>
      <c r="Y1891" s="10"/>
      <c r="Z1891" s="10"/>
      <c r="AA1891" s="10"/>
      <c r="AB1891" s="10"/>
      <c r="AC1891" s="10"/>
      <c r="AD1891" s="10"/>
      <c r="AE1891" s="10"/>
      <c r="AF1891" s="10"/>
      <c r="AG1891" s="10"/>
      <c r="AH1891" s="10"/>
      <c r="AI1891" s="10"/>
    </row>
    <row r="1892" spans="1:35" ht="15" customHeight="1" x14ac:dyDescent="0.25">
      <c r="A1892" s="6">
        <v>2033</v>
      </c>
      <c r="B1892" s="11" t="s">
        <v>512</v>
      </c>
      <c r="C1892" s="11" t="s">
        <v>5599</v>
      </c>
      <c r="D1892" s="11" t="s">
        <v>6659</v>
      </c>
      <c r="E1892" s="12">
        <v>14961</v>
      </c>
      <c r="F1892" s="13">
        <v>44029</v>
      </c>
      <c r="G1892" s="12">
        <v>43865</v>
      </c>
      <c r="H1892" s="11" t="s">
        <v>134</v>
      </c>
      <c r="I1892" s="14" t="s">
        <v>6660</v>
      </c>
      <c r="J1892" s="11" t="s">
        <v>97</v>
      </c>
      <c r="K1892" s="11" t="s">
        <v>82</v>
      </c>
      <c r="L1892" s="14" t="s">
        <v>82</v>
      </c>
      <c r="M1892" s="11" t="s">
        <v>6661</v>
      </c>
      <c r="N1892" s="15" t="s">
        <v>85</v>
      </c>
      <c r="O1892" s="15" t="str">
        <f>VLOOKUP(A1892,Result!A:D,2,FALSE)</f>
        <v>No</v>
      </c>
      <c r="P1892" s="15">
        <f>VLOOKUP(A1892,Result!A:D,4,FALSE)</f>
        <v>0.70799999999999996</v>
      </c>
      <c r="Q1892" s="16">
        <f>VLOOKUP(A1892,Result!A:D,3,FALSE)</f>
        <v>0</v>
      </c>
      <c r="R1892" s="16">
        <f>VLOOKUP(A1892,Result!A:E,5,FALSE)</f>
        <v>0</v>
      </c>
      <c r="S1892" s="28">
        <f>P1892+Q1892+R1892</f>
        <v>0.70799999999999996</v>
      </c>
      <c r="T1892" s="32">
        <f t="shared" si="125"/>
        <v>0</v>
      </c>
      <c r="U1892" s="32">
        <f t="shared" si="126"/>
        <v>545.16</v>
      </c>
      <c r="V1892" s="33">
        <f t="shared" si="124"/>
        <v>346.49999999999994</v>
      </c>
      <c r="W1892" s="34">
        <f t="shared" si="127"/>
        <v>891.65999999999985</v>
      </c>
      <c r="X1892" s="10"/>
      <c r="Y1892" s="10"/>
      <c r="Z1892" s="10"/>
      <c r="AA1892" s="10"/>
      <c r="AB1892" s="10"/>
      <c r="AC1892" s="10"/>
      <c r="AD1892" s="10"/>
      <c r="AE1892" s="10"/>
      <c r="AF1892" s="10"/>
      <c r="AG1892" s="10"/>
      <c r="AH1892" s="10"/>
      <c r="AI1892" s="10"/>
    </row>
    <row r="1893" spans="1:35" ht="15" customHeight="1" x14ac:dyDescent="0.25">
      <c r="A1893" s="6">
        <v>2034</v>
      </c>
      <c r="B1893" s="11" t="s">
        <v>512</v>
      </c>
      <c r="C1893" s="11" t="s">
        <v>5599</v>
      </c>
      <c r="D1893" s="11" t="s">
        <v>6662</v>
      </c>
      <c r="E1893" s="12">
        <v>20131</v>
      </c>
      <c r="F1893" s="17">
        <v>43941</v>
      </c>
      <c r="G1893" s="12">
        <v>43909</v>
      </c>
      <c r="H1893" s="11" t="s">
        <v>114</v>
      </c>
      <c r="I1893" s="14" t="s">
        <v>136</v>
      </c>
      <c r="J1893" s="11" t="s">
        <v>97</v>
      </c>
      <c r="K1893" s="11" t="s">
        <v>1792</v>
      </c>
      <c r="L1893" s="14" t="s">
        <v>6663</v>
      </c>
      <c r="M1893" s="11" t="s">
        <v>1811</v>
      </c>
      <c r="N1893" s="15" t="s">
        <v>85</v>
      </c>
      <c r="O1893" s="15" t="str">
        <f>VLOOKUP(A1893,Result!A:D,2,FALSE)</f>
        <v>No</v>
      </c>
      <c r="P1893" s="15">
        <f>VLOOKUP(A1893,Result!A:D,4,FALSE)</f>
        <v>0.106</v>
      </c>
      <c r="Q1893" s="16">
        <f>VLOOKUP(A1893,Result!A:D,3,FALSE)</f>
        <v>0.307</v>
      </c>
      <c r="R1893" s="16">
        <f>VLOOKUP(A1893,Result!A:E,5,FALSE)</f>
        <v>0</v>
      </c>
      <c r="S1893" s="28">
        <f>P1893+Q1893+R1893</f>
        <v>0.41299999999999998</v>
      </c>
      <c r="T1893" s="32">
        <f t="shared" si="125"/>
        <v>236.39</v>
      </c>
      <c r="U1893" s="32">
        <f t="shared" si="126"/>
        <v>318.01</v>
      </c>
      <c r="V1893" s="33">
        <f t="shared" si="124"/>
        <v>346.49999999999994</v>
      </c>
      <c r="W1893" s="34">
        <f t="shared" si="127"/>
        <v>664.51</v>
      </c>
      <c r="X1893" s="10"/>
      <c r="Y1893" s="10"/>
      <c r="Z1893" s="10"/>
      <c r="AA1893" s="10"/>
      <c r="AB1893" s="10"/>
      <c r="AC1893" s="10"/>
      <c r="AD1893" s="10"/>
      <c r="AE1893" s="10"/>
      <c r="AF1893" s="10"/>
      <c r="AG1893" s="10"/>
      <c r="AH1893" s="10"/>
      <c r="AI1893" s="10"/>
    </row>
    <row r="1894" spans="1:35" ht="15" customHeight="1" x14ac:dyDescent="0.25">
      <c r="A1894" s="6">
        <v>2035</v>
      </c>
      <c r="B1894" s="11" t="s">
        <v>512</v>
      </c>
      <c r="C1894" s="11" t="s">
        <v>5599</v>
      </c>
      <c r="D1894" s="11" t="s">
        <v>6664</v>
      </c>
      <c r="E1894" s="12">
        <v>18507</v>
      </c>
      <c r="F1894" s="17">
        <v>43955</v>
      </c>
      <c r="G1894" s="12">
        <v>43900</v>
      </c>
      <c r="H1894" s="11" t="s">
        <v>114</v>
      </c>
      <c r="I1894" s="14" t="s">
        <v>6665</v>
      </c>
      <c r="J1894" s="11" t="s">
        <v>80</v>
      </c>
      <c r="K1894" s="11" t="s">
        <v>82</v>
      </c>
      <c r="L1894" s="14" t="s">
        <v>6666</v>
      </c>
      <c r="M1894" s="11"/>
      <c r="N1894" s="15" t="s">
        <v>85</v>
      </c>
      <c r="O1894" s="15" t="str">
        <f>VLOOKUP(A1894,Result!A:D,2,FALSE)</f>
        <v>No</v>
      </c>
      <c r="P1894" s="15">
        <f>VLOOKUP(A1894,Result!A:D,4,FALSE)</f>
        <v>1.905</v>
      </c>
      <c r="Q1894" s="16">
        <f>VLOOKUP(A1894,Result!A:D,3,FALSE)</f>
        <v>0.14299999999999999</v>
      </c>
      <c r="R1894" s="16">
        <f>VLOOKUP(A1894,Result!A:E,5,FALSE)</f>
        <v>0</v>
      </c>
      <c r="S1894" s="28">
        <f>P1894+Q1894+R1894</f>
        <v>2.048</v>
      </c>
      <c r="T1894" s="32">
        <f t="shared" si="125"/>
        <v>110.10999999999999</v>
      </c>
      <c r="U1894" s="32">
        <f t="shared" si="126"/>
        <v>1576.9599999999998</v>
      </c>
      <c r="V1894" s="33">
        <f t="shared" si="124"/>
        <v>346.49999999999994</v>
      </c>
      <c r="W1894" s="34">
        <f t="shared" si="127"/>
        <v>1923.4599999999998</v>
      </c>
      <c r="X1894" s="10"/>
      <c r="Y1894" s="10"/>
      <c r="Z1894" s="10"/>
      <c r="AA1894" s="10"/>
      <c r="AB1894" s="10"/>
      <c r="AC1894" s="10"/>
      <c r="AD1894" s="10"/>
      <c r="AE1894" s="10"/>
      <c r="AF1894" s="10"/>
      <c r="AG1894" s="10"/>
      <c r="AH1894" s="10"/>
      <c r="AI1894" s="10"/>
    </row>
    <row r="1895" spans="1:35" ht="15" customHeight="1" x14ac:dyDescent="0.25">
      <c r="A1895" s="6">
        <v>2036</v>
      </c>
      <c r="B1895" s="11" t="s">
        <v>512</v>
      </c>
      <c r="C1895" s="11" t="s">
        <v>5599</v>
      </c>
      <c r="D1895" s="11" t="s">
        <v>6667</v>
      </c>
      <c r="E1895" s="12">
        <v>19969</v>
      </c>
      <c r="F1895" s="17">
        <v>43937</v>
      </c>
      <c r="G1895" s="12">
        <v>43844</v>
      </c>
      <c r="H1895" s="11" t="s">
        <v>134</v>
      </c>
      <c r="I1895" s="14" t="s">
        <v>6668</v>
      </c>
      <c r="J1895" s="11" t="s">
        <v>6669</v>
      </c>
      <c r="K1895" s="11" t="s">
        <v>6670</v>
      </c>
      <c r="L1895" s="14" t="s">
        <v>82</v>
      </c>
      <c r="M1895" s="11" t="s">
        <v>6671</v>
      </c>
      <c r="N1895" s="15" t="s">
        <v>85</v>
      </c>
      <c r="O1895" s="15" t="str">
        <f>VLOOKUP(A1895,Result!A:D,2,FALSE)</f>
        <v>No</v>
      </c>
      <c r="P1895" s="15">
        <f>VLOOKUP(A1895,Result!A:D,4,FALSE)</f>
        <v>1.577</v>
      </c>
      <c r="Q1895" s="16">
        <f>VLOOKUP(A1895,Result!A:D,3,FALSE)</f>
        <v>0</v>
      </c>
      <c r="R1895" s="16">
        <f>VLOOKUP(A1895,Result!A:E,5,FALSE)</f>
        <v>0.35399999999999998</v>
      </c>
      <c r="S1895" s="28">
        <f>P1895+Q1895+R1895</f>
        <v>1.931</v>
      </c>
      <c r="T1895" s="32">
        <f t="shared" si="125"/>
        <v>272.58</v>
      </c>
      <c r="U1895" s="32">
        <f t="shared" si="126"/>
        <v>1486.8700000000001</v>
      </c>
      <c r="V1895" s="33">
        <f t="shared" si="124"/>
        <v>346.49999999999994</v>
      </c>
      <c r="W1895" s="34">
        <f t="shared" si="127"/>
        <v>1833.3700000000001</v>
      </c>
      <c r="X1895" s="10"/>
      <c r="Y1895" s="10"/>
      <c r="Z1895" s="10"/>
      <c r="AA1895" s="10"/>
      <c r="AB1895" s="10"/>
      <c r="AC1895" s="10"/>
      <c r="AD1895" s="10"/>
      <c r="AE1895" s="10"/>
      <c r="AF1895" s="10"/>
      <c r="AG1895" s="10"/>
      <c r="AH1895" s="10"/>
      <c r="AI1895" s="10"/>
    </row>
    <row r="1896" spans="1:35" ht="15" customHeight="1" x14ac:dyDescent="0.25">
      <c r="A1896" s="6">
        <v>2037</v>
      </c>
      <c r="B1896" s="11" t="s">
        <v>512</v>
      </c>
      <c r="C1896" s="11" t="s">
        <v>5599</v>
      </c>
      <c r="D1896" s="11" t="s">
        <v>6672</v>
      </c>
      <c r="E1896" s="12">
        <v>20148</v>
      </c>
      <c r="F1896" s="17">
        <v>44005</v>
      </c>
      <c r="G1896" s="12">
        <v>43888</v>
      </c>
      <c r="H1896" s="11" t="s">
        <v>160</v>
      </c>
      <c r="I1896" s="14" t="s">
        <v>6673</v>
      </c>
      <c r="J1896" s="11" t="s">
        <v>80</v>
      </c>
      <c r="K1896" s="11" t="s">
        <v>82</v>
      </c>
      <c r="L1896" s="14" t="s">
        <v>82</v>
      </c>
      <c r="M1896" s="11" t="s">
        <v>6674</v>
      </c>
      <c r="N1896" s="15" t="s">
        <v>85</v>
      </c>
      <c r="O1896" s="15" t="str">
        <f>VLOOKUP(A1896,Result!A:D,2,FALSE)</f>
        <v>No</v>
      </c>
      <c r="P1896" s="15">
        <f>VLOOKUP(A1896,Result!A:D,4,FALSE)</f>
        <v>0.995</v>
      </c>
      <c r="Q1896" s="16">
        <f>VLOOKUP(A1896,Result!A:D,3,FALSE)</f>
        <v>0</v>
      </c>
      <c r="R1896" s="16">
        <f>VLOOKUP(A1896,Result!A:E,5,FALSE)</f>
        <v>0</v>
      </c>
      <c r="S1896" s="28">
        <f>P1896+Q1896+R1896</f>
        <v>0.995</v>
      </c>
      <c r="T1896" s="32">
        <f t="shared" si="125"/>
        <v>0</v>
      </c>
      <c r="U1896" s="32">
        <f t="shared" si="126"/>
        <v>766.14999999999986</v>
      </c>
      <c r="V1896" s="33">
        <f t="shared" si="124"/>
        <v>346.49999999999994</v>
      </c>
      <c r="W1896" s="34">
        <f t="shared" si="127"/>
        <v>1112.6499999999999</v>
      </c>
      <c r="X1896" s="10"/>
      <c r="Y1896" s="10"/>
      <c r="Z1896" s="10"/>
      <c r="AA1896" s="10"/>
      <c r="AB1896" s="10"/>
      <c r="AC1896" s="10"/>
      <c r="AD1896" s="10"/>
      <c r="AE1896" s="10"/>
      <c r="AF1896" s="10"/>
      <c r="AG1896" s="10"/>
      <c r="AH1896" s="10"/>
      <c r="AI1896" s="10"/>
    </row>
    <row r="1897" spans="1:35" ht="15" customHeight="1" x14ac:dyDescent="0.25">
      <c r="A1897" s="6">
        <v>2038</v>
      </c>
      <c r="B1897" s="11" t="s">
        <v>512</v>
      </c>
      <c r="C1897" s="11" t="s">
        <v>5599</v>
      </c>
      <c r="D1897" s="11" t="s">
        <v>6675</v>
      </c>
      <c r="E1897" s="12">
        <v>16261</v>
      </c>
      <c r="F1897" s="17">
        <v>44025</v>
      </c>
      <c r="G1897" s="12">
        <v>43893</v>
      </c>
      <c r="H1897" s="11" t="s">
        <v>114</v>
      </c>
      <c r="I1897" s="14" t="s">
        <v>6676</v>
      </c>
      <c r="J1897" s="11" t="s">
        <v>80</v>
      </c>
      <c r="K1897" s="11" t="s">
        <v>82</v>
      </c>
      <c r="L1897" s="14" t="s">
        <v>6677</v>
      </c>
      <c r="M1897" s="11" t="s">
        <v>1211</v>
      </c>
      <c r="N1897" s="15" t="s">
        <v>85</v>
      </c>
      <c r="O1897" s="15" t="str">
        <f>VLOOKUP(A1897,Result!A:D,2,FALSE)</f>
        <v>No</v>
      </c>
      <c r="P1897" s="15">
        <f>VLOOKUP(A1897,Result!A:D,4,FALSE)</f>
        <v>1.458</v>
      </c>
      <c r="Q1897" s="16">
        <f>VLOOKUP(A1897,Result!A:D,3,FALSE)</f>
        <v>0.307</v>
      </c>
      <c r="R1897" s="16">
        <f>VLOOKUP(A1897,Result!A:E,5,FALSE)</f>
        <v>0</v>
      </c>
      <c r="S1897" s="28">
        <f>P1897+Q1897+R1897</f>
        <v>1.7649999999999999</v>
      </c>
      <c r="T1897" s="32">
        <f t="shared" si="125"/>
        <v>236.39</v>
      </c>
      <c r="U1897" s="32">
        <f t="shared" si="126"/>
        <v>1359.05</v>
      </c>
      <c r="V1897" s="33">
        <f t="shared" si="124"/>
        <v>346.49999999999994</v>
      </c>
      <c r="W1897" s="34">
        <f t="shared" si="127"/>
        <v>1705.55</v>
      </c>
      <c r="X1897" s="10"/>
      <c r="Y1897" s="10"/>
      <c r="Z1897" s="10"/>
      <c r="AA1897" s="10"/>
      <c r="AB1897" s="10"/>
      <c r="AC1897" s="10"/>
      <c r="AD1897" s="10"/>
      <c r="AE1897" s="10"/>
      <c r="AF1897" s="10"/>
      <c r="AG1897" s="10"/>
      <c r="AH1897" s="10"/>
      <c r="AI1897" s="10"/>
    </row>
    <row r="1898" spans="1:35" ht="15" customHeight="1" x14ac:dyDescent="0.25">
      <c r="A1898" s="6">
        <v>2039</v>
      </c>
      <c r="B1898" s="11" t="s">
        <v>512</v>
      </c>
      <c r="C1898" s="11" t="s">
        <v>5599</v>
      </c>
      <c r="D1898" s="11" t="s">
        <v>6678</v>
      </c>
      <c r="E1898" s="12">
        <v>13756</v>
      </c>
      <c r="F1898" s="17">
        <v>43949</v>
      </c>
      <c r="G1898" s="12">
        <v>43893</v>
      </c>
      <c r="H1898" s="11" t="s">
        <v>114</v>
      </c>
      <c r="I1898" s="14" t="s">
        <v>6679</v>
      </c>
      <c r="J1898" s="11" t="s">
        <v>80</v>
      </c>
      <c r="K1898" s="11" t="s">
        <v>6680</v>
      </c>
      <c r="L1898" s="14" t="s">
        <v>6681</v>
      </c>
      <c r="M1898" s="11" t="s">
        <v>5928</v>
      </c>
      <c r="N1898" s="15" t="s">
        <v>85</v>
      </c>
      <c r="O1898" s="15" t="str">
        <f>VLOOKUP(A1898,Result!A:D,2,FALSE)</f>
        <v>No</v>
      </c>
      <c r="P1898" s="15">
        <f>VLOOKUP(A1898,Result!A:D,4,FALSE)</f>
        <v>0.82800000000000007</v>
      </c>
      <c r="Q1898" s="16">
        <f>VLOOKUP(A1898,Result!A:D,3,FALSE)</f>
        <v>0.84199999999999997</v>
      </c>
      <c r="R1898" s="16">
        <f>VLOOKUP(A1898,Result!A:E,5,FALSE)</f>
        <v>0</v>
      </c>
      <c r="S1898" s="28">
        <f>P1898+Q1898+R1898</f>
        <v>1.67</v>
      </c>
      <c r="T1898" s="32">
        <f t="shared" si="125"/>
        <v>648.34</v>
      </c>
      <c r="U1898" s="32">
        <f t="shared" si="126"/>
        <v>1285.8999999999999</v>
      </c>
      <c r="V1898" s="33">
        <f t="shared" si="124"/>
        <v>346.49999999999994</v>
      </c>
      <c r="W1898" s="34">
        <f t="shared" si="127"/>
        <v>1632.3999999999999</v>
      </c>
      <c r="X1898" s="10"/>
      <c r="Y1898" s="10"/>
      <c r="Z1898" s="10"/>
      <c r="AA1898" s="10"/>
      <c r="AB1898" s="10"/>
      <c r="AC1898" s="10"/>
      <c r="AD1898" s="10"/>
      <c r="AE1898" s="10"/>
      <c r="AF1898" s="10"/>
      <c r="AG1898" s="10"/>
      <c r="AH1898" s="10"/>
      <c r="AI1898" s="10"/>
    </row>
    <row r="1899" spans="1:35" ht="15" customHeight="1" x14ac:dyDescent="0.25">
      <c r="A1899" s="6">
        <v>2040</v>
      </c>
      <c r="B1899" s="11" t="s">
        <v>512</v>
      </c>
      <c r="C1899" s="11" t="s">
        <v>5599</v>
      </c>
      <c r="D1899" s="11" t="s">
        <v>6682</v>
      </c>
      <c r="E1899" s="12">
        <v>13081</v>
      </c>
      <c r="F1899" s="17">
        <v>43948</v>
      </c>
      <c r="G1899" s="12">
        <v>43843</v>
      </c>
      <c r="H1899" s="11" t="s">
        <v>134</v>
      </c>
      <c r="I1899" s="14" t="s">
        <v>6683</v>
      </c>
      <c r="J1899" s="11" t="s">
        <v>6684</v>
      </c>
      <c r="K1899" s="11" t="s">
        <v>6685</v>
      </c>
      <c r="L1899" s="14" t="s">
        <v>82</v>
      </c>
      <c r="M1899" s="11" t="s">
        <v>6686</v>
      </c>
      <c r="N1899" s="15" t="s">
        <v>85</v>
      </c>
      <c r="O1899" s="15" t="str">
        <f>VLOOKUP(A1899,Result!A:D,2,FALSE)</f>
        <v>No</v>
      </c>
      <c r="P1899" s="15">
        <f>VLOOKUP(A1899,Result!A:D,4,FALSE)</f>
        <v>1.871</v>
      </c>
      <c r="Q1899" s="16">
        <f>VLOOKUP(A1899,Result!A:D,3,FALSE)</f>
        <v>0</v>
      </c>
      <c r="R1899" s="16">
        <f>VLOOKUP(A1899,Result!A:E,5,FALSE)</f>
        <v>0</v>
      </c>
      <c r="S1899" s="28">
        <f>P1899+Q1899+R1899</f>
        <v>1.871</v>
      </c>
      <c r="T1899" s="32">
        <f t="shared" si="125"/>
        <v>0</v>
      </c>
      <c r="U1899" s="32">
        <f t="shared" si="126"/>
        <v>1440.67</v>
      </c>
      <c r="V1899" s="33">
        <f t="shared" si="124"/>
        <v>346.49999999999994</v>
      </c>
      <c r="W1899" s="34">
        <f t="shared" si="127"/>
        <v>1787.17</v>
      </c>
      <c r="X1899" s="10"/>
      <c r="Y1899" s="10"/>
      <c r="Z1899" s="10"/>
      <c r="AA1899" s="10"/>
      <c r="AB1899" s="10"/>
      <c r="AC1899" s="10"/>
      <c r="AD1899" s="10"/>
      <c r="AE1899" s="10"/>
      <c r="AF1899" s="10"/>
      <c r="AG1899" s="10"/>
      <c r="AH1899" s="10"/>
      <c r="AI1899" s="10"/>
    </row>
    <row r="1900" spans="1:35" ht="15" customHeight="1" x14ac:dyDescent="0.25">
      <c r="A1900" s="6">
        <v>2041</v>
      </c>
      <c r="B1900" s="11" t="s">
        <v>512</v>
      </c>
      <c r="C1900" s="11" t="s">
        <v>5599</v>
      </c>
      <c r="D1900" s="11" t="s">
        <v>6687</v>
      </c>
      <c r="E1900" s="12">
        <v>20728</v>
      </c>
      <c r="F1900" s="17">
        <v>43994</v>
      </c>
      <c r="G1900" s="12">
        <v>43889</v>
      </c>
      <c r="H1900" s="11" t="s">
        <v>114</v>
      </c>
      <c r="I1900" s="14" t="s">
        <v>6688</v>
      </c>
      <c r="J1900" s="11" t="s">
        <v>80</v>
      </c>
      <c r="K1900" s="11" t="s">
        <v>82</v>
      </c>
      <c r="L1900" s="14" t="s">
        <v>6689</v>
      </c>
      <c r="M1900" s="11" t="s">
        <v>589</v>
      </c>
      <c r="N1900" s="15" t="s">
        <v>85</v>
      </c>
      <c r="O1900" s="15" t="str">
        <f>VLOOKUP(A1900,Result!A:D,2,FALSE)</f>
        <v>No</v>
      </c>
      <c r="P1900" s="15">
        <f>VLOOKUP(A1900,Result!A:D,4,FALSE)</f>
        <v>1.6859999999999999</v>
      </c>
      <c r="Q1900" s="16">
        <f>VLOOKUP(A1900,Result!A:D,3,FALSE)</f>
        <v>0.42599999999999999</v>
      </c>
      <c r="R1900" s="16">
        <f>VLOOKUP(A1900,Result!A:E,5,FALSE)</f>
        <v>0</v>
      </c>
      <c r="S1900" s="28">
        <f>P1900+Q1900+R1900</f>
        <v>2.1120000000000001</v>
      </c>
      <c r="T1900" s="32">
        <f t="shared" si="125"/>
        <v>328.02</v>
      </c>
      <c r="U1900" s="32">
        <f t="shared" si="126"/>
        <v>1626.2399999999998</v>
      </c>
      <c r="V1900" s="33">
        <f t="shared" si="124"/>
        <v>346.49999999999994</v>
      </c>
      <c r="W1900" s="34">
        <f t="shared" si="127"/>
        <v>1972.7399999999998</v>
      </c>
      <c r="X1900" s="10"/>
      <c r="Y1900" s="10"/>
      <c r="Z1900" s="10"/>
      <c r="AA1900" s="10"/>
      <c r="AB1900" s="10"/>
      <c r="AC1900" s="10"/>
      <c r="AD1900" s="10"/>
      <c r="AE1900" s="10"/>
      <c r="AF1900" s="10"/>
      <c r="AG1900" s="10"/>
      <c r="AH1900" s="10"/>
      <c r="AI1900" s="10"/>
    </row>
    <row r="1901" spans="1:35" ht="15" customHeight="1" x14ac:dyDescent="0.25">
      <c r="A1901" s="6">
        <v>2042</v>
      </c>
      <c r="B1901" s="11" t="s">
        <v>512</v>
      </c>
      <c r="C1901" s="11" t="s">
        <v>5599</v>
      </c>
      <c r="D1901" s="11" t="s">
        <v>6690</v>
      </c>
      <c r="E1901" s="12">
        <v>16578</v>
      </c>
      <c r="F1901" s="17">
        <v>43949</v>
      </c>
      <c r="G1901" s="12">
        <v>43931</v>
      </c>
      <c r="H1901" s="11" t="s">
        <v>134</v>
      </c>
      <c r="I1901" s="14" t="s">
        <v>2958</v>
      </c>
      <c r="J1901" s="11" t="s">
        <v>80</v>
      </c>
      <c r="K1901" s="11" t="s">
        <v>82</v>
      </c>
      <c r="L1901" s="14" t="s">
        <v>82</v>
      </c>
      <c r="M1901" s="11" t="s">
        <v>5520</v>
      </c>
      <c r="N1901" s="15" t="s">
        <v>85</v>
      </c>
      <c r="O1901" s="15" t="str">
        <f>VLOOKUP(A1901,Result!A:D,2,FALSE)</f>
        <v>No</v>
      </c>
      <c r="P1901" s="15">
        <f>VLOOKUP(A1901,Result!A:D,4,FALSE)</f>
        <v>0.35299999999999998</v>
      </c>
      <c r="Q1901" s="16">
        <f>VLOOKUP(A1901,Result!A:D,3,FALSE)</f>
        <v>0</v>
      </c>
      <c r="R1901" s="16">
        <f>VLOOKUP(A1901,Result!A:E,5,FALSE)</f>
        <v>0</v>
      </c>
      <c r="S1901" s="28">
        <f>P1901+Q1901+R1901</f>
        <v>0.35299999999999998</v>
      </c>
      <c r="T1901" s="32">
        <f t="shared" si="125"/>
        <v>0</v>
      </c>
      <c r="U1901" s="32">
        <f t="shared" si="126"/>
        <v>271.80999999999995</v>
      </c>
      <c r="V1901" s="33">
        <f t="shared" si="124"/>
        <v>346.49999999999994</v>
      </c>
      <c r="W1901" s="34">
        <f t="shared" si="127"/>
        <v>618.30999999999995</v>
      </c>
      <c r="X1901" s="10"/>
      <c r="Y1901" s="10"/>
      <c r="Z1901" s="10"/>
      <c r="AA1901" s="10"/>
      <c r="AB1901" s="10"/>
      <c r="AC1901" s="10"/>
      <c r="AD1901" s="10"/>
      <c r="AE1901" s="10"/>
      <c r="AF1901" s="10"/>
      <c r="AG1901" s="10"/>
      <c r="AH1901" s="10"/>
      <c r="AI1901" s="10"/>
    </row>
    <row r="1902" spans="1:35" ht="15" customHeight="1" x14ac:dyDescent="0.25">
      <c r="A1902" s="6">
        <v>2043</v>
      </c>
      <c r="B1902" s="11" t="s">
        <v>512</v>
      </c>
      <c r="C1902" s="11" t="s">
        <v>5599</v>
      </c>
      <c r="D1902" s="11" t="s">
        <v>6691</v>
      </c>
      <c r="E1902" s="12">
        <v>17692</v>
      </c>
      <c r="F1902" s="17">
        <v>44015</v>
      </c>
      <c r="G1902" s="12">
        <v>43900</v>
      </c>
      <c r="H1902" s="11" t="s">
        <v>114</v>
      </c>
      <c r="I1902" s="14" t="s">
        <v>6692</v>
      </c>
      <c r="J1902" s="11" t="s">
        <v>80</v>
      </c>
      <c r="K1902" s="11" t="s">
        <v>5638</v>
      </c>
      <c r="L1902" s="14" t="s">
        <v>82</v>
      </c>
      <c r="M1902" s="11"/>
      <c r="N1902" s="15" t="s">
        <v>85</v>
      </c>
      <c r="O1902" s="15" t="str">
        <f>VLOOKUP(A1902,Result!A:D,2,FALSE)</f>
        <v>No</v>
      </c>
      <c r="P1902" s="15">
        <f>VLOOKUP(A1902,Result!A:D,4,FALSE)</f>
        <v>2.3130000000000002</v>
      </c>
      <c r="Q1902" s="16">
        <f>VLOOKUP(A1902,Result!A:D,3,FALSE)</f>
        <v>0</v>
      </c>
      <c r="R1902" s="16">
        <f>VLOOKUP(A1902,Result!A:E,5,FALSE)</f>
        <v>0</v>
      </c>
      <c r="S1902" s="28">
        <f>P1902+Q1902+R1902</f>
        <v>2.3130000000000002</v>
      </c>
      <c r="T1902" s="32">
        <f t="shared" si="125"/>
        <v>0</v>
      </c>
      <c r="U1902" s="32">
        <f t="shared" si="126"/>
        <v>1781.01</v>
      </c>
      <c r="V1902" s="33">
        <f t="shared" si="124"/>
        <v>346.49999999999994</v>
      </c>
      <c r="W1902" s="34">
        <f t="shared" si="127"/>
        <v>2127.5099999999998</v>
      </c>
      <c r="X1902" s="10"/>
      <c r="Y1902" s="10"/>
      <c r="Z1902" s="10"/>
      <c r="AA1902" s="10"/>
      <c r="AB1902" s="10"/>
      <c r="AC1902" s="10"/>
      <c r="AD1902" s="10"/>
      <c r="AE1902" s="10"/>
      <c r="AF1902" s="10"/>
      <c r="AG1902" s="10"/>
      <c r="AH1902" s="10"/>
      <c r="AI1902" s="10"/>
    </row>
    <row r="1903" spans="1:35" ht="15" customHeight="1" x14ac:dyDescent="0.25">
      <c r="A1903" s="6">
        <v>2044</v>
      </c>
      <c r="B1903" s="11" t="s">
        <v>512</v>
      </c>
      <c r="C1903" s="11" t="s">
        <v>5599</v>
      </c>
      <c r="D1903" s="11" t="s">
        <v>6693</v>
      </c>
      <c r="E1903" s="12">
        <v>18715</v>
      </c>
      <c r="F1903" s="19"/>
      <c r="G1903" s="12">
        <v>43909</v>
      </c>
      <c r="H1903" s="11" t="s">
        <v>114</v>
      </c>
      <c r="I1903" s="14" t="s">
        <v>115</v>
      </c>
      <c r="J1903" s="11"/>
      <c r="K1903" s="11"/>
      <c r="L1903" s="14"/>
      <c r="M1903" s="11"/>
      <c r="N1903" s="15" t="s">
        <v>85</v>
      </c>
      <c r="O1903" s="15" t="str">
        <f>VLOOKUP(A1903,Result!A:D,2,FALSE)</f>
        <v>No</v>
      </c>
      <c r="P1903" s="15">
        <f>VLOOKUP(A1903,Result!A:D,4,FALSE)</f>
        <v>0</v>
      </c>
      <c r="Q1903" s="16">
        <f>VLOOKUP(A1903,Result!A:D,3,FALSE)</f>
        <v>0</v>
      </c>
      <c r="R1903" s="16">
        <f>VLOOKUP(A1903,Result!A:E,5,FALSE)</f>
        <v>0</v>
      </c>
      <c r="S1903" s="28">
        <f>P1903+Q1903+R1903</f>
        <v>0</v>
      </c>
      <c r="T1903" s="32">
        <f t="shared" si="125"/>
        <v>0</v>
      </c>
      <c r="U1903" s="32">
        <f t="shared" si="126"/>
        <v>0</v>
      </c>
      <c r="V1903" s="33">
        <f t="shared" si="124"/>
        <v>346.49999999999994</v>
      </c>
      <c r="W1903" s="34">
        <f t="shared" si="127"/>
        <v>346.49999999999994</v>
      </c>
      <c r="X1903" s="10"/>
      <c r="Y1903" s="10"/>
      <c r="Z1903" s="10"/>
      <c r="AA1903" s="10"/>
      <c r="AB1903" s="10"/>
      <c r="AC1903" s="10"/>
      <c r="AD1903" s="10"/>
      <c r="AE1903" s="10"/>
      <c r="AF1903" s="10"/>
      <c r="AG1903" s="10"/>
      <c r="AH1903" s="10"/>
      <c r="AI1903" s="10"/>
    </row>
    <row r="1904" spans="1:35" ht="15" customHeight="1" x14ac:dyDescent="0.25">
      <c r="A1904" s="6">
        <v>2045</v>
      </c>
      <c r="B1904" s="11" t="s">
        <v>512</v>
      </c>
      <c r="C1904" s="11" t="s">
        <v>5599</v>
      </c>
      <c r="D1904" s="11" t="s">
        <v>6694</v>
      </c>
      <c r="E1904" s="12">
        <v>15883</v>
      </c>
      <c r="F1904" s="17">
        <v>43990</v>
      </c>
      <c r="G1904" s="12">
        <v>43909</v>
      </c>
      <c r="H1904" s="11" t="s">
        <v>114</v>
      </c>
      <c r="I1904" s="14" t="s">
        <v>115</v>
      </c>
      <c r="J1904" s="11"/>
      <c r="K1904" s="11"/>
      <c r="L1904" s="14"/>
      <c r="M1904" s="11"/>
      <c r="N1904" s="15" t="s">
        <v>85</v>
      </c>
      <c r="O1904" s="15" t="str">
        <f>VLOOKUP(A1904,Result!A:D,2,FALSE)</f>
        <v>No</v>
      </c>
      <c r="P1904" s="15">
        <f>VLOOKUP(A1904,Result!A:D,4,FALSE)</f>
        <v>0</v>
      </c>
      <c r="Q1904" s="16">
        <f>VLOOKUP(A1904,Result!A:D,3,FALSE)</f>
        <v>0</v>
      </c>
      <c r="R1904" s="16">
        <f>VLOOKUP(A1904,Result!A:E,5,FALSE)</f>
        <v>0</v>
      </c>
      <c r="S1904" s="28">
        <f>P1904+Q1904+R1904</f>
        <v>0</v>
      </c>
      <c r="T1904" s="32">
        <f t="shared" si="125"/>
        <v>0</v>
      </c>
      <c r="U1904" s="32">
        <f t="shared" si="126"/>
        <v>0</v>
      </c>
      <c r="V1904" s="33">
        <f t="shared" si="124"/>
        <v>346.49999999999994</v>
      </c>
      <c r="W1904" s="34">
        <f t="shared" si="127"/>
        <v>346.49999999999994</v>
      </c>
      <c r="X1904" s="10"/>
      <c r="Y1904" s="10"/>
      <c r="Z1904" s="10"/>
      <c r="AA1904" s="10"/>
      <c r="AB1904" s="10"/>
      <c r="AC1904" s="10"/>
      <c r="AD1904" s="10"/>
      <c r="AE1904" s="10"/>
      <c r="AF1904" s="10"/>
      <c r="AG1904" s="10"/>
      <c r="AH1904" s="10"/>
      <c r="AI1904" s="10"/>
    </row>
    <row r="1905" spans="1:35" ht="15" customHeight="1" x14ac:dyDescent="0.25">
      <c r="A1905" s="6">
        <v>2046</v>
      </c>
      <c r="B1905" s="11" t="s">
        <v>512</v>
      </c>
      <c r="C1905" s="11" t="s">
        <v>5599</v>
      </c>
      <c r="D1905" s="11" t="s">
        <v>6695</v>
      </c>
      <c r="E1905" s="12">
        <v>28556</v>
      </c>
      <c r="F1905" s="17">
        <v>43971</v>
      </c>
      <c r="G1905" s="12">
        <v>43900</v>
      </c>
      <c r="H1905" s="11" t="s">
        <v>114</v>
      </c>
      <c r="I1905" s="14" t="s">
        <v>6696</v>
      </c>
      <c r="J1905" s="11" t="s">
        <v>6697</v>
      </c>
      <c r="K1905" s="11" t="s">
        <v>82</v>
      </c>
      <c r="L1905" s="14" t="s">
        <v>82</v>
      </c>
      <c r="M1905" s="11"/>
      <c r="N1905" s="15" t="s">
        <v>85</v>
      </c>
      <c r="O1905" s="15" t="str">
        <f>VLOOKUP(A1905,Result!A:D,2,FALSE)</f>
        <v>No</v>
      </c>
      <c r="P1905" s="15">
        <f>VLOOKUP(A1905,Result!A:D,4,FALSE)</f>
        <v>1.3</v>
      </c>
      <c r="Q1905" s="16">
        <f>VLOOKUP(A1905,Result!A:D,3,FALSE)</f>
        <v>0</v>
      </c>
      <c r="R1905" s="16">
        <f>VLOOKUP(A1905,Result!A:E,5,FALSE)</f>
        <v>0</v>
      </c>
      <c r="S1905" s="28">
        <f>P1905+Q1905+R1905</f>
        <v>1.3</v>
      </c>
      <c r="T1905" s="32">
        <f t="shared" si="125"/>
        <v>0</v>
      </c>
      <c r="U1905" s="32">
        <f t="shared" si="126"/>
        <v>1001</v>
      </c>
      <c r="V1905" s="33">
        <f t="shared" si="124"/>
        <v>346.49999999999994</v>
      </c>
      <c r="W1905" s="34">
        <f t="shared" si="127"/>
        <v>1347.5</v>
      </c>
      <c r="X1905" s="10"/>
      <c r="Y1905" s="10"/>
      <c r="Z1905" s="10"/>
      <c r="AA1905" s="10"/>
      <c r="AB1905" s="10"/>
      <c r="AC1905" s="10"/>
      <c r="AD1905" s="10"/>
      <c r="AE1905" s="10"/>
      <c r="AF1905" s="10"/>
      <c r="AG1905" s="10"/>
      <c r="AH1905" s="10"/>
      <c r="AI1905" s="10"/>
    </row>
    <row r="1906" spans="1:35" ht="15" customHeight="1" x14ac:dyDescent="0.25">
      <c r="A1906" s="6">
        <v>2047</v>
      </c>
      <c r="B1906" s="11" t="s">
        <v>512</v>
      </c>
      <c r="C1906" s="11" t="s">
        <v>5599</v>
      </c>
      <c r="D1906" s="11" t="s">
        <v>6698</v>
      </c>
      <c r="E1906" s="12">
        <v>14685</v>
      </c>
      <c r="F1906" s="17">
        <v>44035</v>
      </c>
      <c r="G1906" s="12">
        <v>43900</v>
      </c>
      <c r="H1906" s="11" t="s">
        <v>114</v>
      </c>
      <c r="I1906" s="14" t="s">
        <v>6699</v>
      </c>
      <c r="J1906" s="11" t="s">
        <v>6700</v>
      </c>
      <c r="K1906" s="11" t="s">
        <v>6701</v>
      </c>
      <c r="L1906" s="14" t="s">
        <v>6702</v>
      </c>
      <c r="M1906" s="11" t="s">
        <v>6703</v>
      </c>
      <c r="N1906" s="15" t="s">
        <v>85</v>
      </c>
      <c r="O1906" s="15" t="str">
        <f>VLOOKUP(A1906,Result!A:D,2,FALSE)</f>
        <v>No</v>
      </c>
      <c r="P1906" s="15">
        <f>VLOOKUP(A1906,Result!A:D,4,FALSE)</f>
        <v>1.794</v>
      </c>
      <c r="Q1906" s="16">
        <f>VLOOKUP(A1906,Result!A:D,3,FALSE)</f>
        <v>0.42599999999999999</v>
      </c>
      <c r="R1906" s="16">
        <f>VLOOKUP(A1906,Result!A:E,5,FALSE)</f>
        <v>0</v>
      </c>
      <c r="S1906" s="28">
        <f>P1906+Q1906+R1906</f>
        <v>2.2200000000000002</v>
      </c>
      <c r="T1906" s="32">
        <f t="shared" si="125"/>
        <v>328.02</v>
      </c>
      <c r="U1906" s="32">
        <f t="shared" si="126"/>
        <v>1709.4</v>
      </c>
      <c r="V1906" s="33">
        <f t="shared" si="124"/>
        <v>346.49999999999994</v>
      </c>
      <c r="W1906" s="34">
        <f t="shared" si="127"/>
        <v>2055.9</v>
      </c>
      <c r="X1906" s="10"/>
      <c r="Y1906" s="10"/>
      <c r="Z1906" s="10"/>
      <c r="AA1906" s="10"/>
      <c r="AB1906" s="10"/>
      <c r="AC1906" s="10"/>
      <c r="AD1906" s="10"/>
      <c r="AE1906" s="10"/>
      <c r="AF1906" s="10"/>
      <c r="AG1906" s="10"/>
      <c r="AH1906" s="10"/>
      <c r="AI1906" s="10"/>
    </row>
    <row r="1907" spans="1:35" ht="15" customHeight="1" x14ac:dyDescent="0.25">
      <c r="A1907" s="6">
        <v>2048</v>
      </c>
      <c r="B1907" s="11" t="s">
        <v>512</v>
      </c>
      <c r="C1907" s="11" t="s">
        <v>5599</v>
      </c>
      <c r="D1907" s="11" t="s">
        <v>6704</v>
      </c>
      <c r="E1907" s="12">
        <v>25795</v>
      </c>
      <c r="F1907" s="17">
        <v>44000</v>
      </c>
      <c r="G1907" s="12">
        <v>43928</v>
      </c>
      <c r="H1907" s="11" t="s">
        <v>134</v>
      </c>
      <c r="I1907" s="14" t="s">
        <v>6705</v>
      </c>
      <c r="J1907" s="11" t="s">
        <v>6706</v>
      </c>
      <c r="K1907" s="11" t="s">
        <v>6707</v>
      </c>
      <c r="L1907" s="14" t="s">
        <v>82</v>
      </c>
      <c r="M1907" s="11" t="s">
        <v>322</v>
      </c>
      <c r="N1907" s="15" t="s">
        <v>85</v>
      </c>
      <c r="O1907" s="15" t="str">
        <f>VLOOKUP(A1907,Result!A:D,2,FALSE)</f>
        <v>No</v>
      </c>
      <c r="P1907" s="15">
        <f>VLOOKUP(A1907,Result!A:D,4,FALSE)</f>
        <v>1.4890000000000001</v>
      </c>
      <c r="Q1907" s="16">
        <f>VLOOKUP(A1907,Result!A:D,3,FALSE)</f>
        <v>0</v>
      </c>
      <c r="R1907" s="16">
        <f>VLOOKUP(A1907,Result!A:E,5,FALSE)</f>
        <v>0</v>
      </c>
      <c r="S1907" s="28">
        <f>P1907+Q1907+R1907</f>
        <v>1.4890000000000001</v>
      </c>
      <c r="T1907" s="32">
        <f t="shared" si="125"/>
        <v>0</v>
      </c>
      <c r="U1907" s="32">
        <f t="shared" si="126"/>
        <v>1146.53</v>
      </c>
      <c r="V1907" s="33">
        <f t="shared" si="124"/>
        <v>346.49999999999994</v>
      </c>
      <c r="W1907" s="34">
        <f t="shared" si="127"/>
        <v>1493.03</v>
      </c>
      <c r="X1907" s="10"/>
      <c r="Y1907" s="10"/>
      <c r="Z1907" s="10"/>
      <c r="AA1907" s="10"/>
      <c r="AB1907" s="10"/>
      <c r="AC1907" s="10"/>
      <c r="AD1907" s="10"/>
      <c r="AE1907" s="10"/>
      <c r="AF1907" s="10"/>
      <c r="AG1907" s="10"/>
      <c r="AH1907" s="10"/>
      <c r="AI1907" s="10"/>
    </row>
    <row r="1908" spans="1:35" ht="15" customHeight="1" x14ac:dyDescent="0.25">
      <c r="A1908" s="6">
        <v>2049</v>
      </c>
      <c r="B1908" s="11" t="s">
        <v>512</v>
      </c>
      <c r="C1908" s="11" t="s">
        <v>5599</v>
      </c>
      <c r="D1908" s="11" t="s">
        <v>6708</v>
      </c>
      <c r="E1908" s="12">
        <v>17648</v>
      </c>
      <c r="F1908" s="17">
        <v>43999</v>
      </c>
      <c r="G1908" s="12">
        <v>43843</v>
      </c>
      <c r="H1908" s="11" t="s">
        <v>134</v>
      </c>
      <c r="I1908" s="14" t="s">
        <v>446</v>
      </c>
      <c r="J1908" s="11" t="s">
        <v>97</v>
      </c>
      <c r="K1908" s="11" t="s">
        <v>82</v>
      </c>
      <c r="L1908" s="14" t="s">
        <v>6709</v>
      </c>
      <c r="M1908" s="11" t="s">
        <v>5903</v>
      </c>
      <c r="N1908" s="15" t="s">
        <v>85</v>
      </c>
      <c r="O1908" s="15" t="str">
        <f>VLOOKUP(A1908,Result!A:D,2,FALSE)</f>
        <v>No</v>
      </c>
      <c r="P1908" s="15">
        <f>VLOOKUP(A1908,Result!A:D,4,FALSE)</f>
        <v>0.30499999999999999</v>
      </c>
      <c r="Q1908" s="16">
        <f>VLOOKUP(A1908,Result!A:D,3,FALSE)</f>
        <v>0.26200000000000001</v>
      </c>
      <c r="R1908" s="16">
        <f>VLOOKUP(A1908,Result!A:E,5,FALSE)</f>
        <v>0</v>
      </c>
      <c r="S1908" s="28">
        <f>P1908+Q1908+R1908</f>
        <v>0.56699999999999995</v>
      </c>
      <c r="T1908" s="32">
        <f t="shared" si="125"/>
        <v>201.73999999999998</v>
      </c>
      <c r="U1908" s="32">
        <f t="shared" si="126"/>
        <v>436.59</v>
      </c>
      <c r="V1908" s="33">
        <f t="shared" si="124"/>
        <v>346.49999999999994</v>
      </c>
      <c r="W1908" s="34">
        <f t="shared" si="127"/>
        <v>783.08999999999992</v>
      </c>
      <c r="X1908" s="10"/>
      <c r="Y1908" s="10"/>
      <c r="Z1908" s="10"/>
      <c r="AA1908" s="10"/>
      <c r="AB1908" s="10"/>
      <c r="AC1908" s="10"/>
      <c r="AD1908" s="10"/>
      <c r="AE1908" s="10"/>
      <c r="AF1908" s="10"/>
      <c r="AG1908" s="10"/>
      <c r="AH1908" s="10"/>
      <c r="AI1908" s="10"/>
    </row>
    <row r="1909" spans="1:35" ht="15" customHeight="1" x14ac:dyDescent="0.25">
      <c r="A1909" s="6">
        <v>2050</v>
      </c>
      <c r="B1909" s="11" t="s">
        <v>512</v>
      </c>
      <c r="C1909" s="11" t="s">
        <v>5599</v>
      </c>
      <c r="D1909" s="11" t="s">
        <v>6710</v>
      </c>
      <c r="E1909" s="12">
        <v>18161</v>
      </c>
      <c r="F1909" s="17">
        <v>43999</v>
      </c>
      <c r="G1909" s="12">
        <v>43843</v>
      </c>
      <c r="H1909" s="11" t="s">
        <v>134</v>
      </c>
      <c r="I1909" s="14" t="s">
        <v>6711</v>
      </c>
      <c r="J1909" s="11" t="s">
        <v>97</v>
      </c>
      <c r="K1909" s="11" t="s">
        <v>82</v>
      </c>
      <c r="L1909" s="14" t="s">
        <v>82</v>
      </c>
      <c r="M1909" s="11" t="s">
        <v>6712</v>
      </c>
      <c r="N1909" s="15" t="s">
        <v>85</v>
      </c>
      <c r="O1909" s="15" t="str">
        <f>VLOOKUP(A1909,Result!A:D,2,FALSE)</f>
        <v>No</v>
      </c>
      <c r="P1909" s="15">
        <f>VLOOKUP(A1909,Result!A:D,4,FALSE)</f>
        <v>0.82699999999999996</v>
      </c>
      <c r="Q1909" s="16">
        <f>VLOOKUP(A1909,Result!A:D,3,FALSE)</f>
        <v>0</v>
      </c>
      <c r="R1909" s="16">
        <f>VLOOKUP(A1909,Result!A:E,5,FALSE)</f>
        <v>0</v>
      </c>
      <c r="S1909" s="28">
        <f>P1909+Q1909+R1909</f>
        <v>0.82699999999999996</v>
      </c>
      <c r="T1909" s="32">
        <f t="shared" si="125"/>
        <v>0</v>
      </c>
      <c r="U1909" s="32">
        <f t="shared" si="126"/>
        <v>636.79</v>
      </c>
      <c r="V1909" s="33">
        <f t="shared" si="124"/>
        <v>346.49999999999994</v>
      </c>
      <c r="W1909" s="34">
        <f t="shared" si="127"/>
        <v>983.29</v>
      </c>
      <c r="X1909" s="10"/>
      <c r="Y1909" s="10"/>
      <c r="Z1909" s="10"/>
      <c r="AA1909" s="10"/>
      <c r="AB1909" s="10"/>
      <c r="AC1909" s="10"/>
      <c r="AD1909" s="10"/>
      <c r="AE1909" s="10"/>
      <c r="AF1909" s="10"/>
      <c r="AG1909" s="10"/>
      <c r="AH1909" s="10"/>
      <c r="AI1909" s="10"/>
    </row>
    <row r="1910" spans="1:35" ht="15" customHeight="1" x14ac:dyDescent="0.25">
      <c r="A1910" s="6">
        <v>2051</v>
      </c>
      <c r="B1910" s="11" t="s">
        <v>512</v>
      </c>
      <c r="C1910" s="11" t="s">
        <v>5599</v>
      </c>
      <c r="D1910" s="11" t="s">
        <v>6713</v>
      </c>
      <c r="E1910" s="12">
        <v>19296</v>
      </c>
      <c r="F1910" s="17">
        <v>44034</v>
      </c>
      <c r="G1910" s="12">
        <v>43833</v>
      </c>
      <c r="H1910" s="11" t="s">
        <v>134</v>
      </c>
      <c r="I1910" s="14" t="s">
        <v>6371</v>
      </c>
      <c r="J1910" s="11" t="s">
        <v>6714</v>
      </c>
      <c r="K1910" s="11" t="s">
        <v>82</v>
      </c>
      <c r="L1910" s="14" t="s">
        <v>82</v>
      </c>
      <c r="M1910" s="11" t="s">
        <v>94</v>
      </c>
      <c r="N1910" s="15" t="s">
        <v>85</v>
      </c>
      <c r="O1910" s="15" t="str">
        <f>VLOOKUP(A1910,Result!A:D,2,FALSE)</f>
        <v>No</v>
      </c>
      <c r="P1910" s="15">
        <f>VLOOKUP(A1910,Result!A:D,4,FALSE)</f>
        <v>0.61499999999999999</v>
      </c>
      <c r="Q1910" s="16">
        <f>VLOOKUP(A1910,Result!A:D,3,FALSE)</f>
        <v>0</v>
      </c>
      <c r="R1910" s="16">
        <f>VLOOKUP(A1910,Result!A:E,5,FALSE)</f>
        <v>0</v>
      </c>
      <c r="S1910" s="28">
        <f>P1910+Q1910+R1910</f>
        <v>0.61499999999999999</v>
      </c>
      <c r="T1910" s="32">
        <f t="shared" si="125"/>
        <v>0</v>
      </c>
      <c r="U1910" s="32">
        <f t="shared" si="126"/>
        <v>473.54999999999995</v>
      </c>
      <c r="V1910" s="33">
        <f t="shared" si="124"/>
        <v>346.49999999999994</v>
      </c>
      <c r="W1910" s="34">
        <f t="shared" si="127"/>
        <v>820.05</v>
      </c>
      <c r="X1910" s="10"/>
      <c r="Y1910" s="10"/>
      <c r="Z1910" s="10"/>
      <c r="AA1910" s="10"/>
      <c r="AB1910" s="10"/>
      <c r="AC1910" s="10"/>
      <c r="AD1910" s="10"/>
      <c r="AE1910" s="10"/>
      <c r="AF1910" s="10"/>
      <c r="AG1910" s="10"/>
      <c r="AH1910" s="10"/>
      <c r="AI1910" s="10"/>
    </row>
    <row r="1911" spans="1:35" ht="15" customHeight="1" x14ac:dyDescent="0.25">
      <c r="A1911" s="6">
        <v>2052</v>
      </c>
      <c r="B1911" s="11" t="s">
        <v>512</v>
      </c>
      <c r="C1911" s="11" t="s">
        <v>5599</v>
      </c>
      <c r="D1911" s="11" t="s">
        <v>6715</v>
      </c>
      <c r="E1911" s="12">
        <v>21116</v>
      </c>
      <c r="F1911" s="17">
        <v>43942</v>
      </c>
      <c r="G1911" s="12">
        <v>43844</v>
      </c>
      <c r="H1911" s="11" t="s">
        <v>134</v>
      </c>
      <c r="I1911" s="14" t="s">
        <v>6716</v>
      </c>
      <c r="J1911" s="11" t="s">
        <v>97</v>
      </c>
      <c r="K1911" s="11" t="s">
        <v>82</v>
      </c>
      <c r="L1911" s="14" t="s">
        <v>82</v>
      </c>
      <c r="M1911" s="11" t="s">
        <v>6380</v>
      </c>
      <c r="N1911" s="15" t="s">
        <v>85</v>
      </c>
      <c r="O1911" s="15" t="str">
        <f>VLOOKUP(A1911,Result!A:D,2,FALSE)</f>
        <v>No</v>
      </c>
      <c r="P1911" s="15">
        <f>VLOOKUP(A1911,Result!A:D,4,FALSE)</f>
        <v>1.1140000000000001</v>
      </c>
      <c r="Q1911" s="16">
        <f>VLOOKUP(A1911,Result!A:D,3,FALSE)</f>
        <v>0</v>
      </c>
      <c r="R1911" s="16">
        <f>VLOOKUP(A1911,Result!A:E,5,FALSE)</f>
        <v>0</v>
      </c>
      <c r="S1911" s="28">
        <f>P1911+Q1911+R1911</f>
        <v>1.1140000000000001</v>
      </c>
      <c r="T1911" s="32">
        <f t="shared" si="125"/>
        <v>0</v>
      </c>
      <c r="U1911" s="32">
        <f t="shared" si="126"/>
        <v>857.78</v>
      </c>
      <c r="V1911" s="33">
        <f t="shared" si="124"/>
        <v>346.49999999999994</v>
      </c>
      <c r="W1911" s="34">
        <f t="shared" si="127"/>
        <v>1204.28</v>
      </c>
      <c r="X1911" s="10"/>
      <c r="Y1911" s="10"/>
      <c r="Z1911" s="10"/>
      <c r="AA1911" s="10"/>
      <c r="AB1911" s="10"/>
      <c r="AC1911" s="10"/>
      <c r="AD1911" s="10"/>
      <c r="AE1911" s="10"/>
      <c r="AF1911" s="10"/>
      <c r="AG1911" s="10"/>
      <c r="AH1911" s="10"/>
      <c r="AI1911" s="10"/>
    </row>
    <row r="1912" spans="1:35" ht="15" customHeight="1" x14ac:dyDescent="0.25">
      <c r="A1912" s="6">
        <v>2053</v>
      </c>
      <c r="B1912" s="11" t="s">
        <v>512</v>
      </c>
      <c r="C1912" s="11" t="s">
        <v>5599</v>
      </c>
      <c r="D1912" s="11" t="s">
        <v>6717</v>
      </c>
      <c r="E1912" s="12">
        <v>25023</v>
      </c>
      <c r="F1912" s="19"/>
      <c r="G1912" s="12">
        <v>43889</v>
      </c>
      <c r="H1912" s="11" t="s">
        <v>114</v>
      </c>
      <c r="I1912" s="14" t="s">
        <v>6718</v>
      </c>
      <c r="J1912" s="11" t="s">
        <v>80</v>
      </c>
      <c r="K1912" s="11" t="s">
        <v>6719</v>
      </c>
      <c r="L1912" s="14" t="s">
        <v>82</v>
      </c>
      <c r="M1912" s="11" t="s">
        <v>6720</v>
      </c>
      <c r="N1912" s="15" t="s">
        <v>85</v>
      </c>
      <c r="O1912" s="15" t="str">
        <f>VLOOKUP(A1912,Result!A:D,2,FALSE)</f>
        <v>No</v>
      </c>
      <c r="P1912" s="15">
        <f>VLOOKUP(A1912,Result!A:D,4,FALSE)</f>
        <v>2.641</v>
      </c>
      <c r="Q1912" s="16">
        <f>VLOOKUP(A1912,Result!A:D,3,FALSE)</f>
        <v>0</v>
      </c>
      <c r="R1912" s="16">
        <f>VLOOKUP(A1912,Result!A:E,5,FALSE)</f>
        <v>0</v>
      </c>
      <c r="S1912" s="28">
        <f>P1912+Q1912+R1912</f>
        <v>2.641</v>
      </c>
      <c r="T1912" s="32">
        <f t="shared" si="125"/>
        <v>0</v>
      </c>
      <c r="U1912" s="32">
        <f t="shared" si="126"/>
        <v>2033.57</v>
      </c>
      <c r="V1912" s="33">
        <f t="shared" ref="V1912:V1966" si="128">SUM(0.45*77/0.1)</f>
        <v>346.49999999999994</v>
      </c>
      <c r="W1912" s="34">
        <f t="shared" si="127"/>
        <v>2380.0699999999997</v>
      </c>
      <c r="X1912" s="10"/>
      <c r="Y1912" s="10"/>
      <c r="Z1912" s="10"/>
      <c r="AA1912" s="10"/>
      <c r="AB1912" s="10"/>
      <c r="AC1912" s="10"/>
      <c r="AD1912" s="10"/>
      <c r="AE1912" s="10"/>
      <c r="AF1912" s="10"/>
      <c r="AG1912" s="10"/>
      <c r="AH1912" s="10"/>
      <c r="AI1912" s="10"/>
    </row>
    <row r="1913" spans="1:35" ht="15" customHeight="1" x14ac:dyDescent="0.25">
      <c r="A1913" s="6">
        <v>2054</v>
      </c>
      <c r="B1913" s="11" t="s">
        <v>512</v>
      </c>
      <c r="C1913" s="11" t="s">
        <v>5599</v>
      </c>
      <c r="D1913" s="11" t="s">
        <v>6721</v>
      </c>
      <c r="E1913" s="12">
        <v>20078</v>
      </c>
      <c r="F1913" s="17">
        <v>44004</v>
      </c>
      <c r="G1913" s="12">
        <v>43843</v>
      </c>
      <c r="H1913" s="11" t="s">
        <v>134</v>
      </c>
      <c r="I1913" s="14" t="s">
        <v>6722</v>
      </c>
      <c r="J1913" s="11" t="s">
        <v>97</v>
      </c>
      <c r="K1913" s="11" t="s">
        <v>82</v>
      </c>
      <c r="L1913" s="14" t="s">
        <v>82</v>
      </c>
      <c r="M1913" s="11" t="s">
        <v>6380</v>
      </c>
      <c r="N1913" s="15" t="s">
        <v>85</v>
      </c>
      <c r="O1913" s="15" t="str">
        <f>VLOOKUP(A1913,Result!A:D,2,FALSE)</f>
        <v>No</v>
      </c>
      <c r="P1913" s="15">
        <f>VLOOKUP(A1913,Result!A:D,4,FALSE)</f>
        <v>0.99299999999999988</v>
      </c>
      <c r="Q1913" s="16">
        <f>VLOOKUP(A1913,Result!A:D,3,FALSE)</f>
        <v>0</v>
      </c>
      <c r="R1913" s="16">
        <f>VLOOKUP(A1913,Result!A:E,5,FALSE)</f>
        <v>0</v>
      </c>
      <c r="S1913" s="28">
        <f>P1913+Q1913+R1913</f>
        <v>0.99299999999999988</v>
      </c>
      <c r="T1913" s="32">
        <f t="shared" si="125"/>
        <v>0</v>
      </c>
      <c r="U1913" s="32">
        <f t="shared" si="126"/>
        <v>764.60999999999979</v>
      </c>
      <c r="V1913" s="33">
        <f t="shared" si="128"/>
        <v>346.49999999999994</v>
      </c>
      <c r="W1913" s="34">
        <f t="shared" si="127"/>
        <v>1111.1099999999997</v>
      </c>
      <c r="X1913" s="10"/>
      <c r="Y1913" s="10"/>
      <c r="Z1913" s="10"/>
      <c r="AA1913" s="10"/>
      <c r="AB1913" s="10"/>
      <c r="AC1913" s="10"/>
      <c r="AD1913" s="10"/>
      <c r="AE1913" s="10"/>
      <c r="AF1913" s="10"/>
      <c r="AG1913" s="10"/>
      <c r="AH1913" s="10"/>
      <c r="AI1913" s="10"/>
    </row>
    <row r="1914" spans="1:35" ht="15" customHeight="1" x14ac:dyDescent="0.25">
      <c r="A1914" s="6">
        <v>2055</v>
      </c>
      <c r="B1914" s="11" t="s">
        <v>512</v>
      </c>
      <c r="C1914" s="11" t="s">
        <v>5599</v>
      </c>
      <c r="D1914" s="11" t="s">
        <v>6723</v>
      </c>
      <c r="E1914" s="12">
        <v>12975</v>
      </c>
      <c r="F1914" s="17">
        <v>43944</v>
      </c>
      <c r="G1914" s="12">
        <v>43900</v>
      </c>
      <c r="H1914" s="11" t="s">
        <v>114</v>
      </c>
      <c r="I1914" s="14" t="s">
        <v>6724</v>
      </c>
      <c r="J1914" s="11" t="s">
        <v>80</v>
      </c>
      <c r="K1914" s="11" t="s">
        <v>6725</v>
      </c>
      <c r="L1914" s="14" t="s">
        <v>6726</v>
      </c>
      <c r="M1914" s="11"/>
      <c r="N1914" s="15" t="s">
        <v>85</v>
      </c>
      <c r="O1914" s="15" t="str">
        <f>VLOOKUP(A1914,Result!A:D,2,FALSE)</f>
        <v>No</v>
      </c>
      <c r="P1914" s="15">
        <f>VLOOKUP(A1914,Result!A:D,4,FALSE)</f>
        <v>1.2569999999999999</v>
      </c>
      <c r="Q1914" s="16">
        <f>VLOOKUP(A1914,Result!A:D,3,FALSE)</f>
        <v>0.307</v>
      </c>
      <c r="R1914" s="16">
        <f>VLOOKUP(A1914,Result!A:E,5,FALSE)</f>
        <v>0</v>
      </c>
      <c r="S1914" s="28">
        <f>P1914+Q1914+R1914</f>
        <v>1.5639999999999998</v>
      </c>
      <c r="T1914" s="32">
        <f t="shared" si="125"/>
        <v>236.39</v>
      </c>
      <c r="U1914" s="32">
        <f t="shared" si="126"/>
        <v>1204.2799999999997</v>
      </c>
      <c r="V1914" s="33">
        <f t="shared" si="128"/>
        <v>346.49999999999994</v>
      </c>
      <c r="W1914" s="34">
        <f t="shared" si="127"/>
        <v>1550.7799999999997</v>
      </c>
      <c r="X1914" s="10"/>
      <c r="Y1914" s="10"/>
      <c r="Z1914" s="10"/>
      <c r="AA1914" s="10"/>
      <c r="AB1914" s="10"/>
      <c r="AC1914" s="10"/>
      <c r="AD1914" s="10"/>
      <c r="AE1914" s="10"/>
      <c r="AF1914" s="10"/>
      <c r="AG1914" s="10"/>
      <c r="AH1914" s="10"/>
      <c r="AI1914" s="10"/>
    </row>
    <row r="1915" spans="1:35" ht="15" customHeight="1" x14ac:dyDescent="0.25">
      <c r="A1915" s="6">
        <v>2056</v>
      </c>
      <c r="B1915" s="11" t="s">
        <v>512</v>
      </c>
      <c r="C1915" s="11" t="s">
        <v>5599</v>
      </c>
      <c r="D1915" s="11" t="s">
        <v>6727</v>
      </c>
      <c r="E1915" s="12">
        <v>20014</v>
      </c>
      <c r="F1915" s="17">
        <v>44035</v>
      </c>
      <c r="G1915" s="12">
        <v>43931</v>
      </c>
      <c r="H1915" s="11" t="s">
        <v>134</v>
      </c>
      <c r="I1915" s="14" t="s">
        <v>6728</v>
      </c>
      <c r="J1915" s="11" t="s">
        <v>80</v>
      </c>
      <c r="K1915" s="11" t="s">
        <v>82</v>
      </c>
      <c r="L1915" s="14" t="s">
        <v>82</v>
      </c>
      <c r="M1915" s="11" t="s">
        <v>322</v>
      </c>
      <c r="N1915" s="15" t="s">
        <v>85</v>
      </c>
      <c r="O1915" s="15" t="str">
        <f>VLOOKUP(A1915,Result!A:D,2,FALSE)</f>
        <v>No</v>
      </c>
      <c r="P1915" s="15">
        <f>VLOOKUP(A1915,Result!A:D,4,FALSE)</f>
        <v>0.82599999999999996</v>
      </c>
      <c r="Q1915" s="16">
        <f>VLOOKUP(A1915,Result!A:D,3,FALSE)</f>
        <v>0</v>
      </c>
      <c r="R1915" s="16">
        <f>VLOOKUP(A1915,Result!A:E,5,FALSE)</f>
        <v>0</v>
      </c>
      <c r="S1915" s="28">
        <f>P1915+Q1915+R1915</f>
        <v>0.82599999999999996</v>
      </c>
      <c r="T1915" s="32">
        <f t="shared" si="125"/>
        <v>0</v>
      </c>
      <c r="U1915" s="32">
        <f t="shared" si="126"/>
        <v>636.02</v>
      </c>
      <c r="V1915" s="33">
        <f t="shared" si="128"/>
        <v>346.49999999999994</v>
      </c>
      <c r="W1915" s="34">
        <f t="shared" si="127"/>
        <v>982.52</v>
      </c>
      <c r="X1915" s="10"/>
      <c r="Y1915" s="10"/>
      <c r="Z1915" s="10"/>
      <c r="AA1915" s="10"/>
      <c r="AB1915" s="10"/>
      <c r="AC1915" s="10"/>
      <c r="AD1915" s="10"/>
      <c r="AE1915" s="10"/>
      <c r="AF1915" s="10"/>
      <c r="AG1915" s="10"/>
      <c r="AH1915" s="10"/>
      <c r="AI1915" s="10"/>
    </row>
    <row r="1916" spans="1:35" ht="15" customHeight="1" x14ac:dyDescent="0.25">
      <c r="A1916" s="6">
        <v>2057</v>
      </c>
      <c r="B1916" s="11" t="s">
        <v>512</v>
      </c>
      <c r="C1916" s="11" t="s">
        <v>5599</v>
      </c>
      <c r="D1916" s="11" t="s">
        <v>6729</v>
      </c>
      <c r="E1916" s="12">
        <v>15163</v>
      </c>
      <c r="F1916" s="17">
        <v>44063</v>
      </c>
      <c r="G1916" s="12">
        <v>43833</v>
      </c>
      <c r="H1916" s="11" t="s">
        <v>134</v>
      </c>
      <c r="I1916" s="14" t="s">
        <v>6730</v>
      </c>
      <c r="J1916" s="11" t="s">
        <v>6731</v>
      </c>
      <c r="K1916" s="11" t="s">
        <v>82</v>
      </c>
      <c r="L1916" s="14" t="s">
        <v>82</v>
      </c>
      <c r="M1916" s="11" t="s">
        <v>6732</v>
      </c>
      <c r="N1916" s="15" t="s">
        <v>85</v>
      </c>
      <c r="O1916" s="15" t="str">
        <f>VLOOKUP(A1916,Result!A:D,2,FALSE)</f>
        <v>No</v>
      </c>
      <c r="P1916" s="15">
        <f>VLOOKUP(A1916,Result!A:D,4,FALSE)</f>
        <v>0.90199999999999991</v>
      </c>
      <c r="Q1916" s="16">
        <f>VLOOKUP(A1916,Result!A:D,3,FALSE)</f>
        <v>0</v>
      </c>
      <c r="R1916" s="16">
        <f>VLOOKUP(A1916,Result!A:E,5,FALSE)</f>
        <v>0</v>
      </c>
      <c r="S1916" s="28">
        <f>P1916+Q1916+R1916</f>
        <v>0.90199999999999991</v>
      </c>
      <c r="T1916" s="32">
        <f t="shared" si="125"/>
        <v>0</v>
      </c>
      <c r="U1916" s="32">
        <f t="shared" si="126"/>
        <v>694.53999999999985</v>
      </c>
      <c r="V1916" s="33">
        <f t="shared" si="128"/>
        <v>346.49999999999994</v>
      </c>
      <c r="W1916" s="34">
        <f t="shared" si="127"/>
        <v>1041.0399999999997</v>
      </c>
      <c r="X1916" s="10"/>
      <c r="Y1916" s="10"/>
      <c r="Z1916" s="10"/>
      <c r="AA1916" s="10"/>
      <c r="AB1916" s="10"/>
      <c r="AC1916" s="10"/>
      <c r="AD1916" s="10"/>
      <c r="AE1916" s="10"/>
      <c r="AF1916" s="10"/>
      <c r="AG1916" s="10"/>
      <c r="AH1916" s="10"/>
      <c r="AI1916" s="10"/>
    </row>
    <row r="1917" spans="1:35" ht="15" customHeight="1" x14ac:dyDescent="0.25">
      <c r="A1917" s="6">
        <v>2058</v>
      </c>
      <c r="B1917" s="11" t="s">
        <v>512</v>
      </c>
      <c r="C1917" s="11" t="s">
        <v>5599</v>
      </c>
      <c r="D1917" s="11" t="s">
        <v>6733</v>
      </c>
      <c r="E1917" s="12">
        <v>17075</v>
      </c>
      <c r="F1917" s="17">
        <v>44063</v>
      </c>
      <c r="G1917" s="12">
        <v>43833</v>
      </c>
      <c r="H1917" s="11" t="s">
        <v>134</v>
      </c>
      <c r="I1917" s="14" t="s">
        <v>6734</v>
      </c>
      <c r="J1917" s="11" t="s">
        <v>80</v>
      </c>
      <c r="K1917" s="11" t="s">
        <v>82</v>
      </c>
      <c r="L1917" s="14" t="s">
        <v>82</v>
      </c>
      <c r="M1917" s="11" t="s">
        <v>94</v>
      </c>
      <c r="N1917" s="15" t="s">
        <v>85</v>
      </c>
      <c r="O1917" s="15" t="str">
        <f>VLOOKUP(A1917,Result!A:D,2,FALSE)</f>
        <v>No</v>
      </c>
      <c r="P1917" s="15">
        <f>VLOOKUP(A1917,Result!A:D,4,FALSE)</f>
        <v>0.85399999999999998</v>
      </c>
      <c r="Q1917" s="16">
        <f>VLOOKUP(A1917,Result!A:D,3,FALSE)</f>
        <v>0</v>
      </c>
      <c r="R1917" s="16">
        <f>VLOOKUP(A1917,Result!A:E,5,FALSE)</f>
        <v>0</v>
      </c>
      <c r="S1917" s="28">
        <f>P1917+Q1917+R1917</f>
        <v>0.85399999999999998</v>
      </c>
      <c r="T1917" s="32">
        <f t="shared" si="125"/>
        <v>0</v>
      </c>
      <c r="U1917" s="32">
        <f t="shared" si="126"/>
        <v>657.57999999999993</v>
      </c>
      <c r="V1917" s="33">
        <f t="shared" si="128"/>
        <v>346.49999999999994</v>
      </c>
      <c r="W1917" s="34">
        <f t="shared" si="127"/>
        <v>1004.0799999999999</v>
      </c>
      <c r="X1917" s="10"/>
      <c r="Y1917" s="10"/>
      <c r="Z1917" s="10"/>
      <c r="AA1917" s="10"/>
      <c r="AB1917" s="10"/>
      <c r="AC1917" s="10"/>
      <c r="AD1917" s="10"/>
      <c r="AE1917" s="10"/>
      <c r="AF1917" s="10"/>
      <c r="AG1917" s="10"/>
      <c r="AH1917" s="10"/>
      <c r="AI1917" s="10"/>
    </row>
    <row r="1918" spans="1:35" ht="15" customHeight="1" x14ac:dyDescent="0.25">
      <c r="A1918" s="6">
        <v>2059</v>
      </c>
      <c r="B1918" s="11" t="s">
        <v>512</v>
      </c>
      <c r="C1918" s="11" t="s">
        <v>5599</v>
      </c>
      <c r="D1918" s="11" t="s">
        <v>6735</v>
      </c>
      <c r="E1918" s="12">
        <v>16901</v>
      </c>
      <c r="F1918" s="19"/>
      <c r="G1918" s="12">
        <v>43900</v>
      </c>
      <c r="H1918" s="11" t="s">
        <v>114</v>
      </c>
      <c r="I1918" s="14" t="s">
        <v>115</v>
      </c>
      <c r="J1918" s="11"/>
      <c r="K1918" s="11"/>
      <c r="L1918" s="14"/>
      <c r="M1918" s="11"/>
      <c r="N1918" s="15" t="s">
        <v>85</v>
      </c>
      <c r="O1918" s="15" t="str">
        <f>VLOOKUP(A1918,Result!A:D,2,FALSE)</f>
        <v>No</v>
      </c>
      <c r="P1918" s="15">
        <f>VLOOKUP(A1918,Result!A:D,4,FALSE)</f>
        <v>0</v>
      </c>
      <c r="Q1918" s="16">
        <f>VLOOKUP(A1918,Result!A:D,3,FALSE)</f>
        <v>0</v>
      </c>
      <c r="R1918" s="16">
        <f>VLOOKUP(A1918,Result!A:E,5,FALSE)</f>
        <v>0</v>
      </c>
      <c r="S1918" s="28">
        <f>P1918+Q1918+R1918</f>
        <v>0</v>
      </c>
      <c r="T1918" s="32">
        <f t="shared" si="125"/>
        <v>0</v>
      </c>
      <c r="U1918" s="32">
        <f t="shared" si="126"/>
        <v>0</v>
      </c>
      <c r="V1918" s="33">
        <f t="shared" si="128"/>
        <v>346.49999999999994</v>
      </c>
      <c r="W1918" s="34">
        <f t="shared" si="127"/>
        <v>346.49999999999994</v>
      </c>
      <c r="X1918" s="10"/>
      <c r="Y1918" s="10"/>
      <c r="Z1918" s="10"/>
      <c r="AA1918" s="10"/>
      <c r="AB1918" s="10"/>
      <c r="AC1918" s="10"/>
      <c r="AD1918" s="10"/>
      <c r="AE1918" s="10"/>
      <c r="AF1918" s="10"/>
      <c r="AG1918" s="10"/>
      <c r="AH1918" s="10"/>
      <c r="AI1918" s="10"/>
    </row>
    <row r="1919" spans="1:35" ht="15" customHeight="1" x14ac:dyDescent="0.25">
      <c r="A1919" s="6">
        <v>2060</v>
      </c>
      <c r="B1919" s="11" t="s">
        <v>512</v>
      </c>
      <c r="C1919" s="11" t="s">
        <v>5599</v>
      </c>
      <c r="D1919" s="11" t="s">
        <v>6736</v>
      </c>
      <c r="E1919" s="12">
        <v>19157</v>
      </c>
      <c r="F1919" s="17">
        <v>43945</v>
      </c>
      <c r="G1919" s="12">
        <v>43900</v>
      </c>
      <c r="H1919" s="11" t="s">
        <v>114</v>
      </c>
      <c r="I1919" s="14" t="s">
        <v>6737</v>
      </c>
      <c r="J1919" s="11" t="s">
        <v>6738</v>
      </c>
      <c r="K1919" s="11" t="s">
        <v>6739</v>
      </c>
      <c r="L1919" s="14" t="s">
        <v>82</v>
      </c>
      <c r="M1919" s="11" t="s">
        <v>6740</v>
      </c>
      <c r="N1919" s="15" t="s">
        <v>85</v>
      </c>
      <c r="O1919" s="15" t="str">
        <f>VLOOKUP(A1919,Result!A:D,2,FALSE)</f>
        <v>No</v>
      </c>
      <c r="P1919" s="15">
        <f>VLOOKUP(A1919,Result!A:D,4,FALSE)</f>
        <v>1.93</v>
      </c>
      <c r="Q1919" s="16">
        <f>VLOOKUP(A1919,Result!A:D,3,FALSE)</f>
        <v>0</v>
      </c>
      <c r="R1919" s="16">
        <f>VLOOKUP(A1919,Result!A:E,5,FALSE)</f>
        <v>0</v>
      </c>
      <c r="S1919" s="28">
        <f>P1919+Q1919+R1919</f>
        <v>1.93</v>
      </c>
      <c r="T1919" s="32">
        <f t="shared" si="125"/>
        <v>0</v>
      </c>
      <c r="U1919" s="32">
        <f t="shared" si="126"/>
        <v>1486.0999999999997</v>
      </c>
      <c r="V1919" s="33">
        <f t="shared" si="128"/>
        <v>346.49999999999994</v>
      </c>
      <c r="W1919" s="34">
        <f t="shared" si="127"/>
        <v>1832.5999999999997</v>
      </c>
      <c r="X1919" s="10"/>
      <c r="Y1919" s="10"/>
      <c r="Z1919" s="10"/>
      <c r="AA1919" s="10"/>
      <c r="AB1919" s="10"/>
      <c r="AC1919" s="10"/>
      <c r="AD1919" s="10"/>
      <c r="AE1919" s="10"/>
      <c r="AF1919" s="10"/>
      <c r="AG1919" s="10"/>
      <c r="AH1919" s="10"/>
      <c r="AI1919" s="10"/>
    </row>
    <row r="1920" spans="1:35" ht="15" customHeight="1" x14ac:dyDescent="0.25">
      <c r="A1920" s="6">
        <v>2162</v>
      </c>
      <c r="B1920" s="11" t="s">
        <v>512</v>
      </c>
      <c r="C1920" s="11" t="s">
        <v>7045</v>
      </c>
      <c r="D1920" s="11" t="s">
        <v>7070</v>
      </c>
      <c r="E1920" s="12">
        <v>22586</v>
      </c>
      <c r="F1920" s="17">
        <v>43937</v>
      </c>
      <c r="G1920" s="12">
        <v>43847</v>
      </c>
      <c r="H1920" s="11" t="s">
        <v>217</v>
      </c>
      <c r="I1920" s="14" t="s">
        <v>7071</v>
      </c>
      <c r="J1920" s="11" t="s">
        <v>80</v>
      </c>
      <c r="K1920" s="11" t="s">
        <v>82</v>
      </c>
      <c r="L1920" s="14" t="s">
        <v>7072</v>
      </c>
      <c r="M1920" s="11" t="s">
        <v>7073</v>
      </c>
      <c r="N1920" s="15" t="s">
        <v>85</v>
      </c>
      <c r="O1920" s="15" t="str">
        <f>VLOOKUP(A1920,Result!A:D,2,FALSE)</f>
        <v>No</v>
      </c>
      <c r="P1920" s="15">
        <f>VLOOKUP(A1920,Result!A:D,4,FALSE)</f>
        <v>1.2989999999999999</v>
      </c>
      <c r="Q1920" s="16">
        <f>VLOOKUP(A1920,Result!A:D,3,FALSE)</f>
        <v>0.79600000000000004</v>
      </c>
      <c r="R1920" s="16">
        <f>VLOOKUP(A1920,Result!A:E,5,FALSE)</f>
        <v>0</v>
      </c>
      <c r="S1920" s="28">
        <f>P1920+Q1920+R1920</f>
        <v>2.0949999999999998</v>
      </c>
      <c r="T1920" s="32">
        <f t="shared" si="125"/>
        <v>612.91999999999996</v>
      </c>
      <c r="U1920" s="32">
        <f t="shared" si="126"/>
        <v>1613.1499999999996</v>
      </c>
      <c r="V1920" s="33">
        <f t="shared" si="128"/>
        <v>346.49999999999994</v>
      </c>
      <c r="W1920" s="34">
        <f t="shared" si="127"/>
        <v>1959.6499999999996</v>
      </c>
      <c r="X1920" s="10"/>
      <c r="Y1920" s="10"/>
      <c r="Z1920" s="10"/>
      <c r="AA1920" s="10"/>
      <c r="AB1920" s="10"/>
      <c r="AC1920" s="10"/>
      <c r="AD1920" s="10"/>
      <c r="AE1920" s="10"/>
      <c r="AF1920" s="10"/>
      <c r="AG1920" s="10"/>
      <c r="AH1920" s="10"/>
      <c r="AI1920" s="10"/>
    </row>
    <row r="1921" spans="1:35" ht="15" customHeight="1" x14ac:dyDescent="0.25">
      <c r="A1921" s="6">
        <v>2168</v>
      </c>
      <c r="B1921" s="11" t="s">
        <v>512</v>
      </c>
      <c r="C1921" s="11" t="s">
        <v>7045</v>
      </c>
      <c r="D1921" s="11" t="s">
        <v>7090</v>
      </c>
      <c r="E1921" s="12">
        <v>24846</v>
      </c>
      <c r="F1921" s="17">
        <v>43937</v>
      </c>
      <c r="G1921" s="12">
        <v>43918</v>
      </c>
      <c r="H1921" s="11" t="s">
        <v>217</v>
      </c>
      <c r="I1921" s="14" t="s">
        <v>7091</v>
      </c>
      <c r="J1921" s="11" t="s">
        <v>80</v>
      </c>
      <c r="K1921" s="11" t="s">
        <v>7092</v>
      </c>
      <c r="L1921" s="14" t="s">
        <v>650</v>
      </c>
      <c r="M1921" s="11" t="s">
        <v>7093</v>
      </c>
      <c r="N1921" s="15" t="s">
        <v>85</v>
      </c>
      <c r="O1921" s="15" t="str">
        <f>VLOOKUP(A1921,Result!A:D,2,FALSE)</f>
        <v>No</v>
      </c>
      <c r="P1921" s="15">
        <f>VLOOKUP(A1921,Result!A:D,4,FALSE)</f>
        <v>2.9630000000000001</v>
      </c>
      <c r="Q1921" s="16">
        <f>VLOOKUP(A1921,Result!A:D,3,FALSE)</f>
        <v>0</v>
      </c>
      <c r="R1921" s="16">
        <f>VLOOKUP(A1921,Result!A:E,5,FALSE)</f>
        <v>0</v>
      </c>
      <c r="S1921" s="28">
        <f>P1921+Q1921+R1921</f>
        <v>2.9630000000000001</v>
      </c>
      <c r="T1921" s="32">
        <f t="shared" si="125"/>
        <v>0</v>
      </c>
      <c r="U1921" s="32">
        <f t="shared" si="126"/>
        <v>2281.5099999999998</v>
      </c>
      <c r="V1921" s="33">
        <f t="shared" si="128"/>
        <v>346.49999999999994</v>
      </c>
      <c r="W1921" s="34">
        <f t="shared" si="127"/>
        <v>2628.0099999999998</v>
      </c>
      <c r="X1921" s="10"/>
      <c r="Y1921" s="10"/>
      <c r="Z1921" s="10"/>
      <c r="AA1921" s="10"/>
      <c r="AB1921" s="10"/>
      <c r="AC1921" s="10"/>
      <c r="AD1921" s="10"/>
      <c r="AE1921" s="10"/>
      <c r="AF1921" s="10"/>
      <c r="AG1921" s="10"/>
      <c r="AH1921" s="10"/>
      <c r="AI1921" s="10"/>
    </row>
    <row r="1922" spans="1:35" ht="15" customHeight="1" x14ac:dyDescent="0.25">
      <c r="A1922" s="6">
        <v>2173</v>
      </c>
      <c r="B1922" s="11" t="s">
        <v>512</v>
      </c>
      <c r="C1922" s="11" t="s">
        <v>7045</v>
      </c>
      <c r="D1922" s="11" t="s">
        <v>7104</v>
      </c>
      <c r="E1922" s="12">
        <v>17218</v>
      </c>
      <c r="F1922" s="17">
        <v>43942</v>
      </c>
      <c r="G1922" s="12">
        <v>43846</v>
      </c>
      <c r="H1922" s="11" t="s">
        <v>217</v>
      </c>
      <c r="I1922" s="14" t="s">
        <v>7105</v>
      </c>
      <c r="J1922" s="11" t="s">
        <v>7106</v>
      </c>
      <c r="K1922" s="11" t="s">
        <v>82</v>
      </c>
      <c r="L1922" s="14" t="s">
        <v>82</v>
      </c>
      <c r="M1922" s="11" t="s">
        <v>650</v>
      </c>
      <c r="N1922" s="15" t="s">
        <v>85</v>
      </c>
      <c r="O1922" s="15" t="str">
        <f>VLOOKUP(A1922,Result!A:D,2,FALSE)</f>
        <v>No</v>
      </c>
      <c r="P1922" s="15">
        <f>VLOOKUP(A1922,Result!A:D,4,FALSE)</f>
        <v>0.307</v>
      </c>
      <c r="Q1922" s="16">
        <f>VLOOKUP(A1922,Result!A:D,3,FALSE)</f>
        <v>0</v>
      </c>
      <c r="R1922" s="16">
        <f>VLOOKUP(A1922,Result!A:E,5,FALSE)</f>
        <v>0</v>
      </c>
      <c r="S1922" s="28">
        <f>P1922+Q1922+R1922</f>
        <v>0.307</v>
      </c>
      <c r="T1922" s="32">
        <f t="shared" si="125"/>
        <v>0</v>
      </c>
      <c r="U1922" s="32">
        <f t="shared" si="126"/>
        <v>236.39</v>
      </c>
      <c r="V1922" s="33">
        <f t="shared" si="128"/>
        <v>346.49999999999994</v>
      </c>
      <c r="W1922" s="34">
        <f t="shared" si="127"/>
        <v>582.88999999999987</v>
      </c>
      <c r="X1922" s="10"/>
      <c r="Y1922" s="10"/>
      <c r="Z1922" s="10"/>
      <c r="AA1922" s="10"/>
      <c r="AB1922" s="10"/>
      <c r="AC1922" s="10"/>
      <c r="AD1922" s="10"/>
      <c r="AE1922" s="10"/>
      <c r="AF1922" s="10"/>
      <c r="AG1922" s="10"/>
      <c r="AH1922" s="10"/>
      <c r="AI1922" s="10"/>
    </row>
    <row r="1923" spans="1:35" ht="15" customHeight="1" x14ac:dyDescent="0.25">
      <c r="A1923" s="6">
        <v>2191</v>
      </c>
      <c r="B1923" s="11" t="s">
        <v>512</v>
      </c>
      <c r="C1923" s="11" t="s">
        <v>7045</v>
      </c>
      <c r="D1923" s="11" t="s">
        <v>7156</v>
      </c>
      <c r="E1923" s="12">
        <v>30242</v>
      </c>
      <c r="F1923" s="13">
        <v>43943</v>
      </c>
      <c r="G1923" s="12">
        <v>43846</v>
      </c>
      <c r="H1923" s="11" t="s">
        <v>217</v>
      </c>
      <c r="I1923" s="14" t="s">
        <v>7157</v>
      </c>
      <c r="J1923" s="11" t="s">
        <v>97</v>
      </c>
      <c r="K1923" s="11" t="s">
        <v>82</v>
      </c>
      <c r="L1923" s="14" t="s">
        <v>7158</v>
      </c>
      <c r="M1923" s="11" t="s">
        <v>650</v>
      </c>
      <c r="N1923" s="15" t="s">
        <v>85</v>
      </c>
      <c r="O1923" s="15" t="str">
        <f>VLOOKUP(A1923,Result!A:D,2,FALSE)</f>
        <v>No</v>
      </c>
      <c r="P1923" s="15">
        <f>VLOOKUP(A1923,Result!A:D,4,FALSE)</f>
        <v>0.83699999999999997</v>
      </c>
      <c r="Q1923" s="16">
        <f>VLOOKUP(A1923,Result!A:D,3,FALSE)</f>
        <v>0.36799999999999999</v>
      </c>
      <c r="R1923" s="16">
        <f>VLOOKUP(A1923,Result!A:E,5,FALSE)</f>
        <v>0</v>
      </c>
      <c r="S1923" s="28">
        <f>P1923+Q1923+R1923</f>
        <v>1.2050000000000001</v>
      </c>
      <c r="T1923" s="32">
        <f t="shared" ref="T1923:T1966" si="129">SUM((Q1923+R1923)*77/0.1)</f>
        <v>283.35999999999996</v>
      </c>
      <c r="U1923" s="32">
        <f t="shared" ref="U1923:U1966" si="130">SUM(S1923*77/0.1)</f>
        <v>927.85</v>
      </c>
      <c r="V1923" s="33">
        <f t="shared" si="128"/>
        <v>346.49999999999994</v>
      </c>
      <c r="W1923" s="34">
        <f t="shared" si="127"/>
        <v>1274.3499999999999</v>
      </c>
      <c r="X1923" s="10"/>
      <c r="Y1923" s="10"/>
      <c r="Z1923" s="10"/>
      <c r="AA1923" s="10"/>
      <c r="AB1923" s="10"/>
      <c r="AC1923" s="10"/>
      <c r="AD1923" s="10"/>
      <c r="AE1923" s="10"/>
      <c r="AF1923" s="10"/>
      <c r="AG1923" s="10"/>
      <c r="AH1923" s="10"/>
      <c r="AI1923" s="10"/>
    </row>
    <row r="1924" spans="1:35" ht="15" customHeight="1" x14ac:dyDescent="0.25">
      <c r="A1924" s="6">
        <v>2206</v>
      </c>
      <c r="B1924" s="11" t="s">
        <v>512</v>
      </c>
      <c r="C1924" s="11" t="s">
        <v>7045</v>
      </c>
      <c r="D1924" s="11" t="s">
        <v>7204</v>
      </c>
      <c r="E1924" s="12">
        <v>21817</v>
      </c>
      <c r="F1924" s="17">
        <v>43948</v>
      </c>
      <c r="G1924" s="12">
        <v>43905</v>
      </c>
      <c r="H1924" s="11" t="s">
        <v>78</v>
      </c>
      <c r="I1924" s="14" t="s">
        <v>7205</v>
      </c>
      <c r="J1924" s="11" t="s">
        <v>7206</v>
      </c>
      <c r="K1924" s="11" t="s">
        <v>82</v>
      </c>
      <c r="L1924" s="14" t="s">
        <v>82</v>
      </c>
      <c r="M1924" s="11" t="s">
        <v>7207</v>
      </c>
      <c r="N1924" s="15" t="s">
        <v>85</v>
      </c>
      <c r="O1924" s="15" t="str">
        <f>VLOOKUP(A1924,Result!A:D,2,FALSE)</f>
        <v>No</v>
      </c>
      <c r="P1924" s="15">
        <f>VLOOKUP(A1924,Result!A:D,4,FALSE)</f>
        <v>0.96499999999999986</v>
      </c>
      <c r="Q1924" s="16">
        <f>VLOOKUP(A1924,Result!A:D,3,FALSE)</f>
        <v>0</v>
      </c>
      <c r="R1924" s="16">
        <f>VLOOKUP(A1924,Result!A:E,5,FALSE)</f>
        <v>0</v>
      </c>
      <c r="S1924" s="28">
        <f>P1924+Q1924+R1924</f>
        <v>0.96499999999999986</v>
      </c>
      <c r="T1924" s="32">
        <f t="shared" si="129"/>
        <v>0</v>
      </c>
      <c r="U1924" s="32">
        <f t="shared" si="130"/>
        <v>743.04999999999984</v>
      </c>
      <c r="V1924" s="33">
        <f t="shared" si="128"/>
        <v>346.49999999999994</v>
      </c>
      <c r="W1924" s="34">
        <f t="shared" si="127"/>
        <v>1089.5499999999997</v>
      </c>
      <c r="X1924" s="10"/>
      <c r="Y1924" s="10"/>
      <c r="Z1924" s="10"/>
      <c r="AA1924" s="10"/>
      <c r="AB1924" s="10"/>
      <c r="AC1924" s="10"/>
      <c r="AD1924" s="10"/>
      <c r="AE1924" s="10"/>
      <c r="AF1924" s="10"/>
      <c r="AG1924" s="10"/>
      <c r="AH1924" s="10"/>
      <c r="AI1924" s="10"/>
    </row>
    <row r="1925" spans="1:35" ht="15" customHeight="1" x14ac:dyDescent="0.25">
      <c r="A1925" s="6">
        <v>2208</v>
      </c>
      <c r="B1925" s="11" t="s">
        <v>512</v>
      </c>
      <c r="C1925" s="11" t="s">
        <v>7045</v>
      </c>
      <c r="D1925" s="11" t="s">
        <v>7210</v>
      </c>
      <c r="E1925" s="12">
        <v>19292</v>
      </c>
      <c r="F1925" s="17">
        <v>43948</v>
      </c>
      <c r="G1925" s="12">
        <v>43916</v>
      </c>
      <c r="H1925" s="11" t="s">
        <v>466</v>
      </c>
      <c r="I1925" s="14" t="s">
        <v>7211</v>
      </c>
      <c r="J1925" s="11" t="s">
        <v>80</v>
      </c>
      <c r="K1925" s="11" t="s">
        <v>82</v>
      </c>
      <c r="L1925" s="14" t="s">
        <v>82</v>
      </c>
      <c r="M1925" s="11" t="s">
        <v>7212</v>
      </c>
      <c r="N1925" s="15" t="s">
        <v>85</v>
      </c>
      <c r="O1925" s="15" t="str">
        <f>VLOOKUP(A1925,Result!A:D,2,FALSE)</f>
        <v>No</v>
      </c>
      <c r="P1925" s="15">
        <f>VLOOKUP(A1925,Result!A:D,4,FALSE)</f>
        <v>0.72099999999999997</v>
      </c>
      <c r="Q1925" s="16">
        <f>VLOOKUP(A1925,Result!A:D,3,FALSE)</f>
        <v>0</v>
      </c>
      <c r="R1925" s="16">
        <f>VLOOKUP(A1925,Result!A:E,5,FALSE)</f>
        <v>0</v>
      </c>
      <c r="S1925" s="28">
        <f>P1925+Q1925+R1925</f>
        <v>0.72099999999999997</v>
      </c>
      <c r="T1925" s="32">
        <f t="shared" si="129"/>
        <v>0</v>
      </c>
      <c r="U1925" s="32">
        <f t="shared" si="130"/>
        <v>555.16999999999996</v>
      </c>
      <c r="V1925" s="33">
        <f t="shared" si="128"/>
        <v>346.49999999999994</v>
      </c>
      <c r="W1925" s="34">
        <f t="shared" si="127"/>
        <v>901.66999999999985</v>
      </c>
      <c r="X1925" s="10"/>
      <c r="Y1925" s="10"/>
      <c r="Z1925" s="10"/>
      <c r="AA1925" s="10"/>
      <c r="AB1925" s="10"/>
      <c r="AC1925" s="10"/>
      <c r="AD1925" s="10"/>
      <c r="AE1925" s="10"/>
      <c r="AF1925" s="10"/>
      <c r="AG1925" s="10"/>
      <c r="AH1925" s="10"/>
      <c r="AI1925" s="10"/>
    </row>
    <row r="1926" spans="1:35" ht="15" customHeight="1" x14ac:dyDescent="0.25">
      <c r="A1926" s="6">
        <v>2221</v>
      </c>
      <c r="B1926" s="11" t="s">
        <v>512</v>
      </c>
      <c r="C1926" s="11" t="s">
        <v>7045</v>
      </c>
      <c r="D1926" s="11" t="s">
        <v>7250</v>
      </c>
      <c r="E1926" s="12">
        <v>18930</v>
      </c>
      <c r="F1926" s="17">
        <v>43950</v>
      </c>
      <c r="G1926" s="12">
        <v>43914</v>
      </c>
      <c r="H1926" s="11" t="s">
        <v>78</v>
      </c>
      <c r="I1926" s="14" t="s">
        <v>121</v>
      </c>
      <c r="J1926" s="11" t="s">
        <v>97</v>
      </c>
      <c r="K1926" s="11" t="s">
        <v>82</v>
      </c>
      <c r="L1926" s="14" t="s">
        <v>82</v>
      </c>
      <c r="M1926" s="11" t="s">
        <v>7251</v>
      </c>
      <c r="N1926" s="15" t="s">
        <v>85</v>
      </c>
      <c r="O1926" s="15" t="str">
        <f>VLOOKUP(A1926,Result!A:D,2,FALSE)</f>
        <v>No</v>
      </c>
      <c r="P1926" s="15">
        <f>VLOOKUP(A1926,Result!A:D,4,FALSE)</f>
        <v>0.307</v>
      </c>
      <c r="Q1926" s="16">
        <f>VLOOKUP(A1926,Result!A:D,3,FALSE)</f>
        <v>0</v>
      </c>
      <c r="R1926" s="16">
        <f>VLOOKUP(A1926,Result!A:E,5,FALSE)</f>
        <v>0</v>
      </c>
      <c r="S1926" s="28">
        <f>P1926+Q1926+R1926</f>
        <v>0.307</v>
      </c>
      <c r="T1926" s="32">
        <f t="shared" si="129"/>
        <v>0</v>
      </c>
      <c r="U1926" s="32">
        <f t="shared" si="130"/>
        <v>236.39</v>
      </c>
      <c r="V1926" s="33">
        <f t="shared" si="128"/>
        <v>346.49999999999994</v>
      </c>
      <c r="W1926" s="34">
        <f t="shared" si="127"/>
        <v>582.88999999999987</v>
      </c>
      <c r="X1926" s="10"/>
      <c r="Y1926" s="10"/>
      <c r="Z1926" s="10"/>
      <c r="AA1926" s="10"/>
      <c r="AB1926" s="10"/>
      <c r="AC1926" s="10"/>
      <c r="AD1926" s="10"/>
      <c r="AE1926" s="10"/>
      <c r="AF1926" s="10"/>
      <c r="AG1926" s="10"/>
      <c r="AH1926" s="10"/>
      <c r="AI1926" s="10"/>
    </row>
    <row r="1927" spans="1:35" ht="15" customHeight="1" x14ac:dyDescent="0.25">
      <c r="A1927" s="6">
        <v>2224</v>
      </c>
      <c r="B1927" s="11" t="s">
        <v>512</v>
      </c>
      <c r="C1927" s="11" t="s">
        <v>7045</v>
      </c>
      <c r="D1927" s="11" t="s">
        <v>7260</v>
      </c>
      <c r="E1927" s="12">
        <v>16917</v>
      </c>
      <c r="F1927" s="17">
        <v>43950</v>
      </c>
      <c r="G1927" s="12">
        <v>43916</v>
      </c>
      <c r="H1927" s="11" t="s">
        <v>78</v>
      </c>
      <c r="I1927" s="14" t="s">
        <v>7261</v>
      </c>
      <c r="J1927" s="11" t="s">
        <v>7262</v>
      </c>
      <c r="K1927" s="11" t="s">
        <v>7263</v>
      </c>
      <c r="L1927" s="14" t="s">
        <v>7264</v>
      </c>
      <c r="M1927" s="11" t="s">
        <v>82</v>
      </c>
      <c r="N1927" s="15" t="s">
        <v>85</v>
      </c>
      <c r="O1927" s="15" t="str">
        <f>VLOOKUP(A1927,Result!A:D,2,FALSE)</f>
        <v>No</v>
      </c>
      <c r="P1927" s="15">
        <f>VLOOKUP(A1927,Result!A:D,4,FALSE)</f>
        <v>3.3929999999999998</v>
      </c>
      <c r="Q1927" s="16">
        <f>VLOOKUP(A1927,Result!A:D,3,FALSE)</f>
        <v>0.68300000000000005</v>
      </c>
      <c r="R1927" s="16">
        <f>VLOOKUP(A1927,Result!A:E,5,FALSE)</f>
        <v>1.2010000000000001</v>
      </c>
      <c r="S1927" s="28">
        <f>P1927+Q1927+R1927</f>
        <v>5.2769999999999992</v>
      </c>
      <c r="T1927" s="32">
        <f t="shared" si="129"/>
        <v>1450.68</v>
      </c>
      <c r="U1927" s="32">
        <f t="shared" si="130"/>
        <v>4063.2899999999995</v>
      </c>
      <c r="V1927" s="33">
        <f t="shared" si="128"/>
        <v>346.49999999999994</v>
      </c>
      <c r="W1927" s="34">
        <f t="shared" si="127"/>
        <v>4409.7899999999991</v>
      </c>
      <c r="X1927" s="10"/>
      <c r="Y1927" s="10"/>
      <c r="Z1927" s="10"/>
      <c r="AA1927" s="10"/>
      <c r="AB1927" s="10"/>
      <c r="AC1927" s="10"/>
      <c r="AD1927" s="10"/>
      <c r="AE1927" s="10"/>
      <c r="AF1927" s="10"/>
      <c r="AG1927" s="10"/>
      <c r="AH1927" s="10"/>
      <c r="AI1927" s="10"/>
    </row>
    <row r="1928" spans="1:35" ht="15" customHeight="1" x14ac:dyDescent="0.25">
      <c r="A1928" s="6">
        <v>2235</v>
      </c>
      <c r="B1928" s="11" t="s">
        <v>512</v>
      </c>
      <c r="C1928" s="11" t="s">
        <v>7045</v>
      </c>
      <c r="D1928" s="11" t="s">
        <v>7301</v>
      </c>
      <c r="E1928" s="12">
        <v>13854</v>
      </c>
      <c r="F1928" s="17">
        <v>43957</v>
      </c>
      <c r="G1928" s="12">
        <v>43850</v>
      </c>
      <c r="H1928" s="11" t="s">
        <v>217</v>
      </c>
      <c r="I1928" s="14" t="s">
        <v>7302</v>
      </c>
      <c r="J1928" s="11" t="s">
        <v>7303</v>
      </c>
      <c r="K1928" s="11" t="s">
        <v>7304</v>
      </c>
      <c r="L1928" s="14" t="s">
        <v>82</v>
      </c>
      <c r="M1928" s="11" t="s">
        <v>7305</v>
      </c>
      <c r="N1928" s="15" t="s">
        <v>85</v>
      </c>
      <c r="O1928" s="15" t="str">
        <f>VLOOKUP(A1928,Result!A:D,2,FALSE)</f>
        <v>No</v>
      </c>
      <c r="P1928" s="15">
        <f>VLOOKUP(A1928,Result!A:D,4,FALSE)</f>
        <v>2.823</v>
      </c>
      <c r="Q1928" s="16">
        <f>VLOOKUP(A1928,Result!A:D,3,FALSE)</f>
        <v>0</v>
      </c>
      <c r="R1928" s="16">
        <f>VLOOKUP(A1928,Result!A:E,5,FALSE)</f>
        <v>0.46500000000000002</v>
      </c>
      <c r="S1928" s="28">
        <f>P1928+Q1928+R1928</f>
        <v>3.2879999999999998</v>
      </c>
      <c r="T1928" s="32">
        <f t="shared" si="129"/>
        <v>358.04999999999995</v>
      </c>
      <c r="U1928" s="32">
        <f t="shared" si="130"/>
        <v>2531.7599999999998</v>
      </c>
      <c r="V1928" s="33">
        <f t="shared" si="128"/>
        <v>346.49999999999994</v>
      </c>
      <c r="W1928" s="34">
        <f t="shared" si="127"/>
        <v>2878.2599999999998</v>
      </c>
      <c r="X1928" s="10"/>
      <c r="Y1928" s="10"/>
      <c r="Z1928" s="10"/>
      <c r="AA1928" s="10"/>
      <c r="AB1928" s="10"/>
      <c r="AC1928" s="10"/>
      <c r="AD1928" s="10"/>
      <c r="AE1928" s="10"/>
      <c r="AF1928" s="10"/>
      <c r="AG1928" s="10"/>
      <c r="AH1928" s="10"/>
      <c r="AI1928" s="10"/>
    </row>
    <row r="1929" spans="1:35" ht="15" customHeight="1" x14ac:dyDescent="0.25">
      <c r="A1929" s="6">
        <v>2236</v>
      </c>
      <c r="B1929" s="11" t="s">
        <v>512</v>
      </c>
      <c r="C1929" s="11" t="s">
        <v>7045</v>
      </c>
      <c r="D1929" s="11" t="s">
        <v>7306</v>
      </c>
      <c r="E1929" s="12">
        <v>17224</v>
      </c>
      <c r="F1929" s="13">
        <v>43957</v>
      </c>
      <c r="G1929" s="12">
        <v>43916</v>
      </c>
      <c r="H1929" s="11" t="s">
        <v>466</v>
      </c>
      <c r="I1929" s="14" t="s">
        <v>7307</v>
      </c>
      <c r="J1929" s="11" t="s">
        <v>80</v>
      </c>
      <c r="K1929" s="11" t="s">
        <v>82</v>
      </c>
      <c r="L1929" s="14" t="s">
        <v>82</v>
      </c>
      <c r="M1929" s="11" t="s">
        <v>7096</v>
      </c>
      <c r="N1929" s="15" t="s">
        <v>85</v>
      </c>
      <c r="O1929" s="15" t="str">
        <f>VLOOKUP(A1929,Result!A:D,2,FALSE)</f>
        <v>No</v>
      </c>
      <c r="P1929" s="15">
        <f>VLOOKUP(A1929,Result!A:D,4,FALSE)</f>
        <v>0.61399999999999999</v>
      </c>
      <c r="Q1929" s="16">
        <f>VLOOKUP(A1929,Result!A:D,3,FALSE)</f>
        <v>0</v>
      </c>
      <c r="R1929" s="16">
        <f>VLOOKUP(A1929,Result!A:E,5,FALSE)</f>
        <v>0</v>
      </c>
      <c r="S1929" s="28">
        <f>P1929+Q1929+R1929</f>
        <v>0.61399999999999999</v>
      </c>
      <c r="T1929" s="32">
        <f t="shared" si="129"/>
        <v>0</v>
      </c>
      <c r="U1929" s="32">
        <f t="shared" si="130"/>
        <v>472.78</v>
      </c>
      <c r="V1929" s="33">
        <f t="shared" si="128"/>
        <v>346.49999999999994</v>
      </c>
      <c r="W1929" s="34">
        <f t="shared" si="127"/>
        <v>819.28</v>
      </c>
      <c r="X1929" s="10"/>
      <c r="Y1929" s="10"/>
      <c r="Z1929" s="10"/>
      <c r="AA1929" s="10"/>
      <c r="AB1929" s="10"/>
      <c r="AC1929" s="10"/>
      <c r="AD1929" s="10"/>
      <c r="AE1929" s="10"/>
      <c r="AF1929" s="10"/>
      <c r="AG1929" s="10"/>
      <c r="AH1929" s="10"/>
      <c r="AI1929" s="10"/>
    </row>
    <row r="1930" spans="1:35" ht="15" customHeight="1" x14ac:dyDescent="0.25">
      <c r="A1930" s="6">
        <v>2249</v>
      </c>
      <c r="B1930" s="11" t="s">
        <v>512</v>
      </c>
      <c r="C1930" s="11" t="s">
        <v>7045</v>
      </c>
      <c r="D1930" s="11" t="s">
        <v>7340</v>
      </c>
      <c r="E1930" s="12">
        <v>13262</v>
      </c>
      <c r="F1930" s="17">
        <v>43958</v>
      </c>
      <c r="G1930" s="12">
        <v>43918</v>
      </c>
      <c r="H1930" s="11" t="s">
        <v>217</v>
      </c>
      <c r="I1930" s="14" t="s">
        <v>7341</v>
      </c>
      <c r="J1930" s="11" t="s">
        <v>80</v>
      </c>
      <c r="K1930" s="11" t="s">
        <v>82</v>
      </c>
      <c r="L1930" s="14" t="s">
        <v>7342</v>
      </c>
      <c r="M1930" s="11" t="s">
        <v>7343</v>
      </c>
      <c r="N1930" s="15" t="s">
        <v>85</v>
      </c>
      <c r="O1930" s="15" t="str">
        <f>VLOOKUP(A1930,Result!A:D,2,FALSE)</f>
        <v>No</v>
      </c>
      <c r="P1930" s="15">
        <f>VLOOKUP(A1930,Result!A:D,4,FALSE)</f>
        <v>0.80299999999999994</v>
      </c>
      <c r="Q1930" s="16">
        <f>VLOOKUP(A1930,Result!A:D,3,FALSE)</f>
        <v>0.36799999999999999</v>
      </c>
      <c r="R1930" s="16">
        <f>VLOOKUP(A1930,Result!A:E,5,FALSE)</f>
        <v>0</v>
      </c>
      <c r="S1930" s="28">
        <f>P1930+Q1930+R1930</f>
        <v>1.1709999999999998</v>
      </c>
      <c r="T1930" s="32">
        <f t="shared" si="129"/>
        <v>283.35999999999996</v>
      </c>
      <c r="U1930" s="32">
        <f t="shared" si="130"/>
        <v>901.66999999999985</v>
      </c>
      <c r="V1930" s="33">
        <f t="shared" si="128"/>
        <v>346.49999999999994</v>
      </c>
      <c r="W1930" s="34">
        <f t="shared" si="127"/>
        <v>1248.1699999999998</v>
      </c>
      <c r="X1930" s="10"/>
      <c r="Y1930" s="10"/>
      <c r="Z1930" s="10"/>
      <c r="AA1930" s="10"/>
      <c r="AB1930" s="10"/>
      <c r="AC1930" s="10"/>
      <c r="AD1930" s="10"/>
      <c r="AE1930" s="10"/>
      <c r="AF1930" s="10"/>
      <c r="AG1930" s="10"/>
      <c r="AH1930" s="10"/>
      <c r="AI1930" s="10"/>
    </row>
    <row r="1931" spans="1:35" ht="15" customHeight="1" x14ac:dyDescent="0.25">
      <c r="A1931" s="6">
        <v>2266</v>
      </c>
      <c r="B1931" s="11" t="s">
        <v>512</v>
      </c>
      <c r="C1931" s="11" t="s">
        <v>7045</v>
      </c>
      <c r="D1931" s="11" t="s">
        <v>7391</v>
      </c>
      <c r="E1931" s="12">
        <v>17586</v>
      </c>
      <c r="F1931" s="17">
        <v>43965</v>
      </c>
      <c r="G1931" s="12">
        <v>43852</v>
      </c>
      <c r="H1931" s="11" t="s">
        <v>217</v>
      </c>
      <c r="I1931" s="14" t="s">
        <v>7392</v>
      </c>
      <c r="J1931" s="11" t="s">
        <v>80</v>
      </c>
      <c r="K1931" s="11" t="s">
        <v>82</v>
      </c>
      <c r="L1931" s="14" t="s">
        <v>7393</v>
      </c>
      <c r="M1931" s="11" t="s">
        <v>7394</v>
      </c>
      <c r="N1931" s="15" t="s">
        <v>85</v>
      </c>
      <c r="O1931" s="15" t="str">
        <f>VLOOKUP(A1931,Result!A:D,2,FALSE)</f>
        <v>No</v>
      </c>
      <c r="P1931" s="15">
        <f>VLOOKUP(A1931,Result!A:D,4,FALSE)</f>
        <v>1.931</v>
      </c>
      <c r="Q1931" s="16">
        <f>VLOOKUP(A1931,Result!A:D,3,FALSE)</f>
        <v>0.21199999999999999</v>
      </c>
      <c r="R1931" s="16">
        <f>VLOOKUP(A1931,Result!A:E,5,FALSE)</f>
        <v>0.111</v>
      </c>
      <c r="S1931" s="28">
        <f>P1931+Q1931+R1931</f>
        <v>2.2540000000000004</v>
      </c>
      <c r="T1931" s="32">
        <f t="shared" si="129"/>
        <v>248.71</v>
      </c>
      <c r="U1931" s="32">
        <f t="shared" si="130"/>
        <v>1735.5800000000002</v>
      </c>
      <c r="V1931" s="33">
        <f t="shared" si="128"/>
        <v>346.49999999999994</v>
      </c>
      <c r="W1931" s="34">
        <f t="shared" si="127"/>
        <v>2082.08</v>
      </c>
      <c r="X1931" s="10"/>
      <c r="Y1931" s="10"/>
      <c r="Z1931" s="10"/>
      <c r="AA1931" s="10"/>
      <c r="AB1931" s="10"/>
      <c r="AC1931" s="10"/>
      <c r="AD1931" s="10"/>
      <c r="AE1931" s="10"/>
      <c r="AF1931" s="10"/>
      <c r="AG1931" s="10"/>
      <c r="AH1931" s="10"/>
      <c r="AI1931" s="10"/>
    </row>
    <row r="1932" spans="1:35" ht="15" customHeight="1" x14ac:dyDescent="0.25">
      <c r="A1932" s="6">
        <v>2280</v>
      </c>
      <c r="B1932" s="11" t="s">
        <v>512</v>
      </c>
      <c r="C1932" s="11" t="s">
        <v>7045</v>
      </c>
      <c r="D1932" s="11" t="s">
        <v>7441</v>
      </c>
      <c r="E1932" s="12">
        <v>30308</v>
      </c>
      <c r="F1932" s="17">
        <v>43971</v>
      </c>
      <c r="G1932" s="12">
        <v>43882</v>
      </c>
      <c r="H1932" s="11" t="s">
        <v>160</v>
      </c>
      <c r="I1932" s="14" t="s">
        <v>7442</v>
      </c>
      <c r="J1932" s="11" t="s">
        <v>80</v>
      </c>
      <c r="K1932" s="11" t="s">
        <v>7443</v>
      </c>
      <c r="L1932" s="14" t="s">
        <v>82</v>
      </c>
      <c r="M1932" s="11" t="s">
        <v>589</v>
      </c>
      <c r="N1932" s="15" t="s">
        <v>85</v>
      </c>
      <c r="O1932" s="15" t="str">
        <f>VLOOKUP(A1932,Result!A:D,2,FALSE)</f>
        <v>No</v>
      </c>
      <c r="P1932" s="15">
        <f>VLOOKUP(A1932,Result!A:D,4,FALSE)</f>
        <v>1.8120000000000001</v>
      </c>
      <c r="Q1932" s="16">
        <f>VLOOKUP(A1932,Result!A:D,3,FALSE)</f>
        <v>0</v>
      </c>
      <c r="R1932" s="16">
        <f>VLOOKUP(A1932,Result!A:E,5,FALSE)</f>
        <v>0</v>
      </c>
      <c r="S1932" s="28">
        <f>P1932+Q1932+R1932</f>
        <v>1.8120000000000001</v>
      </c>
      <c r="T1932" s="32">
        <f t="shared" si="129"/>
        <v>0</v>
      </c>
      <c r="U1932" s="32">
        <f t="shared" si="130"/>
        <v>1395.24</v>
      </c>
      <c r="V1932" s="33">
        <f t="shared" si="128"/>
        <v>346.49999999999994</v>
      </c>
      <c r="W1932" s="34">
        <f t="shared" si="127"/>
        <v>1741.74</v>
      </c>
      <c r="X1932" s="10"/>
      <c r="Y1932" s="10"/>
      <c r="Z1932" s="10"/>
      <c r="AA1932" s="10"/>
      <c r="AB1932" s="10"/>
      <c r="AC1932" s="10"/>
      <c r="AD1932" s="10"/>
      <c r="AE1932" s="10"/>
      <c r="AF1932" s="10"/>
      <c r="AG1932" s="10"/>
      <c r="AH1932" s="10"/>
      <c r="AI1932" s="10"/>
    </row>
    <row r="1933" spans="1:35" ht="15" customHeight="1" x14ac:dyDescent="0.25">
      <c r="A1933" s="6">
        <v>2281</v>
      </c>
      <c r="B1933" s="11" t="s">
        <v>512</v>
      </c>
      <c r="C1933" s="11" t="s">
        <v>7045</v>
      </c>
      <c r="D1933" s="11" t="s">
        <v>7444</v>
      </c>
      <c r="E1933" s="12">
        <v>15651</v>
      </c>
      <c r="F1933" s="13">
        <v>43971</v>
      </c>
      <c r="G1933" s="12">
        <v>43915</v>
      </c>
      <c r="H1933" s="11" t="s">
        <v>466</v>
      </c>
      <c r="I1933" s="14" t="s">
        <v>7445</v>
      </c>
      <c r="J1933" s="11" t="s">
        <v>80</v>
      </c>
      <c r="K1933" s="11" t="s">
        <v>82</v>
      </c>
      <c r="L1933" s="14" t="s">
        <v>7446</v>
      </c>
      <c r="M1933" s="11" t="s">
        <v>7096</v>
      </c>
      <c r="N1933" s="15" t="s">
        <v>85</v>
      </c>
      <c r="O1933" s="15" t="str">
        <f>VLOOKUP(A1933,Result!A:D,2,FALSE)</f>
        <v>No</v>
      </c>
      <c r="P1933" s="15">
        <f>VLOOKUP(A1933,Result!A:D,4,FALSE)</f>
        <v>0.55100000000000005</v>
      </c>
      <c r="Q1933" s="16">
        <f>VLOOKUP(A1933,Result!A:D,3,FALSE)</f>
        <v>6.8000000000000005E-2</v>
      </c>
      <c r="R1933" s="16">
        <f>VLOOKUP(A1933,Result!A:E,5,FALSE)</f>
        <v>0</v>
      </c>
      <c r="S1933" s="28">
        <f>P1933+Q1933+R1933</f>
        <v>0.61899999999999999</v>
      </c>
      <c r="T1933" s="32">
        <f t="shared" si="129"/>
        <v>52.360000000000007</v>
      </c>
      <c r="U1933" s="32">
        <f t="shared" si="130"/>
        <v>476.62999999999994</v>
      </c>
      <c r="V1933" s="33">
        <f t="shared" si="128"/>
        <v>346.49999999999994</v>
      </c>
      <c r="W1933" s="34">
        <f t="shared" si="127"/>
        <v>823.12999999999988</v>
      </c>
      <c r="X1933" s="10"/>
      <c r="Y1933" s="10"/>
      <c r="Z1933" s="10"/>
      <c r="AA1933" s="10"/>
      <c r="AB1933" s="10"/>
      <c r="AC1933" s="10"/>
      <c r="AD1933" s="10"/>
      <c r="AE1933" s="10"/>
      <c r="AF1933" s="10"/>
      <c r="AG1933" s="10"/>
      <c r="AH1933" s="10"/>
      <c r="AI1933" s="10"/>
    </row>
    <row r="1934" spans="1:35" ht="15" customHeight="1" x14ac:dyDescent="0.25">
      <c r="A1934" s="6">
        <v>2287</v>
      </c>
      <c r="B1934" s="11" t="s">
        <v>512</v>
      </c>
      <c r="C1934" s="11" t="s">
        <v>7045</v>
      </c>
      <c r="D1934" s="11" t="s">
        <v>7461</v>
      </c>
      <c r="E1934" s="12">
        <v>19850</v>
      </c>
      <c r="F1934" s="17">
        <v>43972</v>
      </c>
      <c r="G1934" s="12">
        <v>43883</v>
      </c>
      <c r="H1934" s="11" t="s">
        <v>160</v>
      </c>
      <c r="I1934" s="14" t="s">
        <v>7462</v>
      </c>
      <c r="J1934" s="11" t="s">
        <v>80</v>
      </c>
      <c r="K1934" s="11" t="s">
        <v>7463</v>
      </c>
      <c r="L1934" s="14" t="s">
        <v>82</v>
      </c>
      <c r="M1934" s="11" t="s">
        <v>7464</v>
      </c>
      <c r="N1934" s="15" t="s">
        <v>85</v>
      </c>
      <c r="O1934" s="15" t="str">
        <f>VLOOKUP(A1934,Result!A:D,2,FALSE)</f>
        <v>No</v>
      </c>
      <c r="P1934" s="15">
        <f>VLOOKUP(A1934,Result!A:D,4,FALSE)</f>
        <v>1.5429999999999999</v>
      </c>
      <c r="Q1934" s="16">
        <f>VLOOKUP(A1934,Result!A:D,3,FALSE)</f>
        <v>0</v>
      </c>
      <c r="R1934" s="16">
        <f>VLOOKUP(A1934,Result!A:E,5,FALSE)</f>
        <v>0</v>
      </c>
      <c r="S1934" s="28">
        <f>P1934+Q1934+R1934</f>
        <v>1.5429999999999999</v>
      </c>
      <c r="T1934" s="32">
        <f t="shared" si="129"/>
        <v>0</v>
      </c>
      <c r="U1934" s="32">
        <f t="shared" si="130"/>
        <v>1188.1099999999999</v>
      </c>
      <c r="V1934" s="33">
        <f t="shared" si="128"/>
        <v>346.49999999999994</v>
      </c>
      <c r="W1934" s="34">
        <f t="shared" si="127"/>
        <v>1534.61</v>
      </c>
      <c r="X1934" s="10"/>
      <c r="Y1934" s="10"/>
      <c r="Z1934" s="10"/>
      <c r="AA1934" s="10"/>
      <c r="AB1934" s="10"/>
      <c r="AC1934" s="10"/>
      <c r="AD1934" s="10"/>
      <c r="AE1934" s="10"/>
      <c r="AF1934" s="10"/>
      <c r="AG1934" s="10"/>
      <c r="AH1934" s="10"/>
      <c r="AI1934" s="10"/>
    </row>
    <row r="1935" spans="1:35" ht="15" customHeight="1" x14ac:dyDescent="0.25">
      <c r="A1935" s="6">
        <v>2288</v>
      </c>
      <c r="B1935" s="11" t="s">
        <v>512</v>
      </c>
      <c r="C1935" s="11" t="s">
        <v>7045</v>
      </c>
      <c r="D1935" s="11" t="s">
        <v>7465</v>
      </c>
      <c r="E1935" s="12">
        <v>12434</v>
      </c>
      <c r="F1935" s="17">
        <v>43972</v>
      </c>
      <c r="G1935" s="12">
        <v>43846</v>
      </c>
      <c r="H1935" s="11" t="s">
        <v>217</v>
      </c>
      <c r="I1935" s="14" t="s">
        <v>7466</v>
      </c>
      <c r="J1935" s="11" t="s">
        <v>7467</v>
      </c>
      <c r="K1935" s="11" t="s">
        <v>82</v>
      </c>
      <c r="L1935" s="14" t="s">
        <v>82</v>
      </c>
      <c r="M1935" s="11"/>
      <c r="N1935" s="15" t="s">
        <v>85</v>
      </c>
      <c r="O1935" s="15" t="str">
        <f>VLOOKUP(A1935,Result!A:D,2,FALSE)</f>
        <v>No</v>
      </c>
      <c r="P1935" s="15">
        <f>VLOOKUP(A1935,Result!A:D,4,FALSE)</f>
        <v>0</v>
      </c>
      <c r="Q1935" s="16">
        <f>VLOOKUP(A1935,Result!A:D,3,FALSE)</f>
        <v>0</v>
      </c>
      <c r="R1935" s="16">
        <f>VLOOKUP(A1935,Result!A:E,5,FALSE)</f>
        <v>0</v>
      </c>
      <c r="S1935" s="28">
        <f>P1935+Q1935+R1935</f>
        <v>0</v>
      </c>
      <c r="T1935" s="32">
        <f t="shared" si="129"/>
        <v>0</v>
      </c>
      <c r="U1935" s="32">
        <f t="shared" si="130"/>
        <v>0</v>
      </c>
      <c r="V1935" s="33">
        <f t="shared" si="128"/>
        <v>346.49999999999994</v>
      </c>
      <c r="W1935" s="34">
        <f t="shared" si="127"/>
        <v>346.49999999999994</v>
      </c>
      <c r="X1935" s="10"/>
      <c r="Y1935" s="10"/>
      <c r="Z1935" s="10"/>
      <c r="AA1935" s="10"/>
      <c r="AB1935" s="10"/>
      <c r="AC1935" s="10"/>
      <c r="AD1935" s="10"/>
      <c r="AE1935" s="10"/>
      <c r="AF1935" s="10"/>
      <c r="AG1935" s="10"/>
      <c r="AH1935" s="10"/>
      <c r="AI1935" s="10"/>
    </row>
    <row r="1936" spans="1:35" ht="15" customHeight="1" x14ac:dyDescent="0.25">
      <c r="A1936" s="6">
        <v>2297</v>
      </c>
      <c r="B1936" s="11" t="s">
        <v>512</v>
      </c>
      <c r="C1936" s="11" t="s">
        <v>7045</v>
      </c>
      <c r="D1936" s="11" t="s">
        <v>7503</v>
      </c>
      <c r="E1936" s="12">
        <v>14977</v>
      </c>
      <c r="F1936" s="17">
        <v>43979</v>
      </c>
      <c r="G1936" s="12">
        <v>43887</v>
      </c>
      <c r="H1936" s="11" t="s">
        <v>160</v>
      </c>
      <c r="I1936" s="14" t="s">
        <v>7504</v>
      </c>
      <c r="J1936" s="11" t="s">
        <v>80</v>
      </c>
      <c r="K1936" s="11" t="s">
        <v>7505</v>
      </c>
      <c r="L1936" s="14" t="s">
        <v>82</v>
      </c>
      <c r="M1936" s="11" t="s">
        <v>7506</v>
      </c>
      <c r="N1936" s="15" t="s">
        <v>85</v>
      </c>
      <c r="O1936" s="15" t="str">
        <f>VLOOKUP(A1936,Result!A:D,2,FALSE)</f>
        <v>No</v>
      </c>
      <c r="P1936" s="15">
        <f>VLOOKUP(A1936,Result!A:D,4,FALSE)</f>
        <v>1.64</v>
      </c>
      <c r="Q1936" s="16">
        <f>VLOOKUP(A1936,Result!A:D,3,FALSE)</f>
        <v>0</v>
      </c>
      <c r="R1936" s="16">
        <f>VLOOKUP(A1936,Result!A:E,5,FALSE)</f>
        <v>0</v>
      </c>
      <c r="S1936" s="28">
        <f>P1936+Q1936+R1936</f>
        <v>1.64</v>
      </c>
      <c r="T1936" s="32">
        <f t="shared" si="129"/>
        <v>0</v>
      </c>
      <c r="U1936" s="32">
        <f t="shared" si="130"/>
        <v>1262.7999999999997</v>
      </c>
      <c r="V1936" s="33">
        <f t="shared" si="128"/>
        <v>346.49999999999994</v>
      </c>
      <c r="W1936" s="34">
        <f t="shared" ref="W1936:W1999" si="131">SUM(U1936+V1936)</f>
        <v>1609.2999999999997</v>
      </c>
      <c r="X1936" s="10"/>
      <c r="Y1936" s="10"/>
      <c r="Z1936" s="10"/>
      <c r="AA1936" s="10"/>
      <c r="AB1936" s="10"/>
      <c r="AC1936" s="10"/>
      <c r="AD1936" s="10"/>
      <c r="AE1936" s="10"/>
      <c r="AF1936" s="10"/>
      <c r="AG1936" s="10"/>
      <c r="AH1936" s="10"/>
      <c r="AI1936" s="10"/>
    </row>
    <row r="1937" spans="1:35" ht="15" customHeight="1" x14ac:dyDescent="0.25">
      <c r="A1937" s="6">
        <v>2299</v>
      </c>
      <c r="B1937" s="11" t="s">
        <v>512</v>
      </c>
      <c r="C1937" s="11" t="s">
        <v>7045</v>
      </c>
      <c r="D1937" s="11" t="s">
        <v>7510</v>
      </c>
      <c r="E1937" s="12">
        <v>15228</v>
      </c>
      <c r="F1937" s="17">
        <v>43979</v>
      </c>
      <c r="G1937" s="12">
        <v>43852</v>
      </c>
      <c r="H1937" s="11" t="s">
        <v>217</v>
      </c>
      <c r="I1937" s="14" t="s">
        <v>97</v>
      </c>
      <c r="J1937" s="11" t="s">
        <v>97</v>
      </c>
      <c r="K1937" s="11" t="s">
        <v>82</v>
      </c>
      <c r="L1937" s="14" t="s">
        <v>82</v>
      </c>
      <c r="M1937" s="11" t="s">
        <v>589</v>
      </c>
      <c r="N1937" s="15" t="s">
        <v>85</v>
      </c>
      <c r="O1937" s="15" t="str">
        <f>VLOOKUP(A1937,Result!A:D,2,FALSE)</f>
        <v>No</v>
      </c>
      <c r="P1937" s="15">
        <f>VLOOKUP(A1937,Result!A:D,4,FALSE)</f>
        <v>0</v>
      </c>
      <c r="Q1937" s="16">
        <f>VLOOKUP(A1937,Result!A:D,3,FALSE)</f>
        <v>0</v>
      </c>
      <c r="R1937" s="16">
        <f>VLOOKUP(A1937,Result!A:E,5,FALSE)</f>
        <v>0</v>
      </c>
      <c r="S1937" s="28">
        <f>P1937+Q1937+R1937</f>
        <v>0</v>
      </c>
      <c r="T1937" s="32">
        <f t="shared" si="129"/>
        <v>0</v>
      </c>
      <c r="U1937" s="32">
        <f t="shared" si="130"/>
        <v>0</v>
      </c>
      <c r="V1937" s="33">
        <f t="shared" si="128"/>
        <v>346.49999999999994</v>
      </c>
      <c r="W1937" s="34">
        <f t="shared" si="131"/>
        <v>346.49999999999994</v>
      </c>
      <c r="X1937" s="10"/>
      <c r="Y1937" s="10"/>
      <c r="Z1937" s="10"/>
      <c r="AA1937" s="10"/>
      <c r="AB1937" s="10"/>
      <c r="AC1937" s="10"/>
      <c r="AD1937" s="10"/>
      <c r="AE1937" s="10"/>
      <c r="AF1937" s="10"/>
      <c r="AG1937" s="10"/>
      <c r="AH1937" s="10"/>
      <c r="AI1937" s="10"/>
    </row>
    <row r="1938" spans="1:35" ht="15" customHeight="1" x14ac:dyDescent="0.25">
      <c r="A1938" s="6">
        <v>2314</v>
      </c>
      <c r="B1938" s="11" t="s">
        <v>512</v>
      </c>
      <c r="C1938" s="11" t="s">
        <v>7045</v>
      </c>
      <c r="D1938" s="11" t="s">
        <v>7556</v>
      </c>
      <c r="E1938" s="12">
        <v>15744</v>
      </c>
      <c r="F1938" s="17">
        <v>43986</v>
      </c>
      <c r="G1938" s="12">
        <v>43935</v>
      </c>
      <c r="H1938" s="11" t="s">
        <v>466</v>
      </c>
      <c r="I1938" s="14" t="s">
        <v>7557</v>
      </c>
      <c r="J1938" s="11" t="s">
        <v>80</v>
      </c>
      <c r="K1938" s="11" t="s">
        <v>82</v>
      </c>
      <c r="L1938" s="14" t="s">
        <v>7558</v>
      </c>
      <c r="M1938" s="11" t="s">
        <v>7559</v>
      </c>
      <c r="N1938" s="15" t="s">
        <v>85</v>
      </c>
      <c r="O1938" s="15" t="str">
        <f>VLOOKUP(A1938,Result!A:D,2,FALSE)</f>
        <v>No</v>
      </c>
      <c r="P1938" s="15">
        <f>VLOOKUP(A1938,Result!A:D,4,FALSE)</f>
        <v>0.68799999999999994</v>
      </c>
      <c r="Q1938" s="16">
        <f>VLOOKUP(A1938,Result!A:D,3,FALSE)</f>
        <v>0.61499999999999999</v>
      </c>
      <c r="R1938" s="16">
        <f>VLOOKUP(A1938,Result!A:E,5,FALSE)</f>
        <v>0</v>
      </c>
      <c r="S1938" s="28">
        <f>P1938+Q1938+R1938</f>
        <v>1.3029999999999999</v>
      </c>
      <c r="T1938" s="32">
        <f t="shared" si="129"/>
        <v>473.54999999999995</v>
      </c>
      <c r="U1938" s="32">
        <f t="shared" si="130"/>
        <v>1003.3099999999998</v>
      </c>
      <c r="V1938" s="33">
        <f t="shared" si="128"/>
        <v>346.49999999999994</v>
      </c>
      <c r="W1938" s="34">
        <f t="shared" si="131"/>
        <v>1349.8099999999997</v>
      </c>
      <c r="X1938" s="10"/>
      <c r="Y1938" s="10"/>
      <c r="Z1938" s="10"/>
      <c r="AA1938" s="10"/>
      <c r="AB1938" s="10"/>
      <c r="AC1938" s="10"/>
      <c r="AD1938" s="10"/>
      <c r="AE1938" s="10"/>
      <c r="AF1938" s="10"/>
      <c r="AG1938" s="10"/>
      <c r="AH1938" s="10"/>
      <c r="AI1938" s="10"/>
    </row>
    <row r="1939" spans="1:35" ht="15" customHeight="1" x14ac:dyDescent="0.25">
      <c r="A1939" s="6">
        <v>2326</v>
      </c>
      <c r="B1939" s="11" t="s">
        <v>512</v>
      </c>
      <c r="C1939" s="11" t="s">
        <v>7045</v>
      </c>
      <c r="D1939" s="11" t="s">
        <v>7600</v>
      </c>
      <c r="E1939" s="12">
        <v>20376</v>
      </c>
      <c r="F1939" s="17">
        <v>43993</v>
      </c>
      <c r="G1939" s="12">
        <v>43915</v>
      </c>
      <c r="H1939" s="11" t="s">
        <v>466</v>
      </c>
      <c r="I1939" s="14" t="s">
        <v>7601</v>
      </c>
      <c r="J1939" s="11" t="s">
        <v>80</v>
      </c>
      <c r="K1939" s="11" t="s">
        <v>7602</v>
      </c>
      <c r="L1939" s="14" t="s">
        <v>82</v>
      </c>
      <c r="M1939" s="11" t="s">
        <v>7603</v>
      </c>
      <c r="N1939" s="15" t="s">
        <v>85</v>
      </c>
      <c r="O1939" s="15" t="str">
        <f>VLOOKUP(A1939,Result!A:D,2,FALSE)</f>
        <v>No</v>
      </c>
      <c r="P1939" s="15">
        <f>VLOOKUP(A1939,Result!A:D,4,FALSE)</f>
        <v>1.6619999999999999</v>
      </c>
      <c r="Q1939" s="16">
        <f>VLOOKUP(A1939,Result!A:D,3,FALSE)</f>
        <v>0</v>
      </c>
      <c r="R1939" s="16">
        <f>VLOOKUP(A1939,Result!A:E,5,FALSE)</f>
        <v>0</v>
      </c>
      <c r="S1939" s="28">
        <f>P1939+Q1939+R1939</f>
        <v>1.6619999999999999</v>
      </c>
      <c r="T1939" s="32">
        <f t="shared" si="129"/>
        <v>0</v>
      </c>
      <c r="U1939" s="32">
        <f t="shared" si="130"/>
        <v>1279.7399999999998</v>
      </c>
      <c r="V1939" s="33">
        <f t="shared" si="128"/>
        <v>346.49999999999994</v>
      </c>
      <c r="W1939" s="34">
        <f t="shared" si="131"/>
        <v>1626.2399999999998</v>
      </c>
      <c r="X1939" s="10"/>
      <c r="Y1939" s="10"/>
      <c r="Z1939" s="10"/>
      <c r="AA1939" s="10"/>
      <c r="AB1939" s="10"/>
      <c r="AC1939" s="10"/>
      <c r="AD1939" s="10"/>
      <c r="AE1939" s="10"/>
      <c r="AF1939" s="10"/>
      <c r="AG1939" s="10"/>
      <c r="AH1939" s="10"/>
      <c r="AI1939" s="10"/>
    </row>
    <row r="1940" spans="1:35" ht="15" customHeight="1" x14ac:dyDescent="0.25">
      <c r="A1940" s="6">
        <v>2329</v>
      </c>
      <c r="B1940" s="11" t="s">
        <v>512</v>
      </c>
      <c r="C1940" s="11" t="s">
        <v>7045</v>
      </c>
      <c r="D1940" s="11" t="s">
        <v>7607</v>
      </c>
      <c r="E1940" s="12">
        <v>14834</v>
      </c>
      <c r="F1940" s="17">
        <v>43997</v>
      </c>
      <c r="G1940" s="12">
        <v>43852</v>
      </c>
      <c r="H1940" s="11" t="s">
        <v>217</v>
      </c>
      <c r="I1940" s="14" t="s">
        <v>97</v>
      </c>
      <c r="J1940" s="11" t="s">
        <v>97</v>
      </c>
      <c r="K1940" s="11" t="s">
        <v>82</v>
      </c>
      <c r="L1940" s="14" t="s">
        <v>82</v>
      </c>
      <c r="M1940" s="11" t="s">
        <v>7608</v>
      </c>
      <c r="N1940" s="15" t="s">
        <v>85</v>
      </c>
      <c r="O1940" s="15" t="str">
        <f>VLOOKUP(A1940,Result!A:D,2,FALSE)</f>
        <v>No</v>
      </c>
      <c r="P1940" s="15">
        <f>VLOOKUP(A1940,Result!A:D,4,FALSE)</f>
        <v>0</v>
      </c>
      <c r="Q1940" s="16">
        <f>VLOOKUP(A1940,Result!A:D,3,FALSE)</f>
        <v>0</v>
      </c>
      <c r="R1940" s="16">
        <f>VLOOKUP(A1940,Result!A:E,5,FALSE)</f>
        <v>0</v>
      </c>
      <c r="S1940" s="28">
        <f>P1940+Q1940+R1940</f>
        <v>0</v>
      </c>
      <c r="T1940" s="32">
        <f t="shared" si="129"/>
        <v>0</v>
      </c>
      <c r="U1940" s="32">
        <f t="shared" si="130"/>
        <v>0</v>
      </c>
      <c r="V1940" s="33">
        <f t="shared" si="128"/>
        <v>346.49999999999994</v>
      </c>
      <c r="W1940" s="34">
        <f t="shared" si="131"/>
        <v>346.49999999999994</v>
      </c>
      <c r="X1940" s="10"/>
      <c r="Y1940" s="10"/>
      <c r="Z1940" s="10"/>
      <c r="AA1940" s="10"/>
      <c r="AB1940" s="10"/>
      <c r="AC1940" s="10"/>
      <c r="AD1940" s="10"/>
      <c r="AE1940" s="10"/>
      <c r="AF1940" s="10"/>
      <c r="AG1940" s="10"/>
      <c r="AH1940" s="10"/>
      <c r="AI1940" s="10"/>
    </row>
    <row r="1941" spans="1:35" ht="15" customHeight="1" x14ac:dyDescent="0.25">
      <c r="A1941" s="6">
        <v>2337</v>
      </c>
      <c r="B1941" s="11" t="s">
        <v>512</v>
      </c>
      <c r="C1941" s="11" t="s">
        <v>7045</v>
      </c>
      <c r="D1941" s="11" t="s">
        <v>7632</v>
      </c>
      <c r="E1941" s="12">
        <v>18411</v>
      </c>
      <c r="F1941" s="17">
        <v>44005</v>
      </c>
      <c r="G1941" s="12">
        <v>43924</v>
      </c>
      <c r="H1941" s="11" t="s">
        <v>78</v>
      </c>
      <c r="I1941" s="14" t="s">
        <v>7633</v>
      </c>
      <c r="J1941" s="11" t="s">
        <v>7634</v>
      </c>
      <c r="K1941" s="11"/>
      <c r="L1941" s="14" t="s">
        <v>7635</v>
      </c>
      <c r="M1941" s="11" t="s">
        <v>1088</v>
      </c>
      <c r="N1941" s="15" t="s">
        <v>85</v>
      </c>
      <c r="O1941" s="15" t="str">
        <f>VLOOKUP(A1941,Result!A:D,2,FALSE)</f>
        <v>No</v>
      </c>
      <c r="P1941" s="15">
        <f>VLOOKUP(A1941,Result!A:D,4,FALSE)</f>
        <v>0</v>
      </c>
      <c r="Q1941" s="16">
        <f>VLOOKUP(A1941,Result!A:D,3,FALSE)</f>
        <v>6.8000000000000005E-2</v>
      </c>
      <c r="R1941" s="16">
        <f>VLOOKUP(A1941,Result!A:E,5,FALSE)</f>
        <v>0</v>
      </c>
      <c r="S1941" s="28">
        <f>P1941+Q1941+R1941</f>
        <v>6.8000000000000005E-2</v>
      </c>
      <c r="T1941" s="32">
        <f t="shared" si="129"/>
        <v>52.360000000000007</v>
      </c>
      <c r="U1941" s="32">
        <f t="shared" si="130"/>
        <v>52.360000000000007</v>
      </c>
      <c r="V1941" s="33">
        <f t="shared" si="128"/>
        <v>346.49999999999994</v>
      </c>
      <c r="W1941" s="34">
        <f t="shared" si="131"/>
        <v>398.85999999999996</v>
      </c>
      <c r="X1941" s="10"/>
      <c r="Y1941" s="10"/>
      <c r="Z1941" s="10"/>
      <c r="AA1941" s="10"/>
      <c r="AB1941" s="10"/>
      <c r="AC1941" s="10"/>
      <c r="AD1941" s="10"/>
      <c r="AE1941" s="10"/>
      <c r="AF1941" s="10"/>
      <c r="AG1941" s="10"/>
      <c r="AH1941" s="10"/>
      <c r="AI1941" s="10"/>
    </row>
    <row r="1942" spans="1:35" ht="15" customHeight="1" x14ac:dyDescent="0.25">
      <c r="A1942" s="6">
        <v>2338</v>
      </c>
      <c r="B1942" s="11" t="s">
        <v>512</v>
      </c>
      <c r="C1942" s="11" t="s">
        <v>7045</v>
      </c>
      <c r="D1942" s="11" t="s">
        <v>7636</v>
      </c>
      <c r="E1942" s="12">
        <v>12437</v>
      </c>
      <c r="F1942" s="17">
        <v>44005</v>
      </c>
      <c r="G1942" s="12">
        <v>43915</v>
      </c>
      <c r="H1942" s="11" t="s">
        <v>466</v>
      </c>
      <c r="I1942" s="14" t="s">
        <v>4541</v>
      </c>
      <c r="J1942" s="11" t="s">
        <v>80</v>
      </c>
      <c r="K1942" s="11" t="s">
        <v>82</v>
      </c>
      <c r="L1942" s="14" t="s">
        <v>82</v>
      </c>
      <c r="M1942" s="11" t="s">
        <v>7637</v>
      </c>
      <c r="N1942" s="15" t="s">
        <v>85</v>
      </c>
      <c r="O1942" s="15" t="str">
        <f>VLOOKUP(A1942,Result!A:D,2,FALSE)</f>
        <v>No</v>
      </c>
      <c r="P1942" s="15">
        <f>VLOOKUP(A1942,Result!A:D,4,FALSE)</f>
        <v>0.52200000000000002</v>
      </c>
      <c r="Q1942" s="16">
        <f>VLOOKUP(A1942,Result!A:D,3,FALSE)</f>
        <v>0</v>
      </c>
      <c r="R1942" s="16">
        <f>VLOOKUP(A1942,Result!A:E,5,FALSE)</f>
        <v>0</v>
      </c>
      <c r="S1942" s="28">
        <f>P1942+Q1942+R1942</f>
        <v>0.52200000000000002</v>
      </c>
      <c r="T1942" s="32">
        <f t="shared" si="129"/>
        <v>0</v>
      </c>
      <c r="U1942" s="32">
        <f t="shared" si="130"/>
        <v>401.94</v>
      </c>
      <c r="V1942" s="33">
        <f t="shared" si="128"/>
        <v>346.49999999999994</v>
      </c>
      <c r="W1942" s="34">
        <f t="shared" si="131"/>
        <v>748.43999999999994</v>
      </c>
      <c r="X1942" s="10"/>
      <c r="Y1942" s="10"/>
      <c r="Z1942" s="10"/>
      <c r="AA1942" s="10"/>
      <c r="AB1942" s="10"/>
      <c r="AC1942" s="10"/>
      <c r="AD1942" s="10"/>
      <c r="AE1942" s="10"/>
      <c r="AF1942" s="10"/>
      <c r="AG1942" s="10"/>
      <c r="AH1942" s="10"/>
      <c r="AI1942" s="10"/>
    </row>
    <row r="1943" spans="1:35" ht="15" customHeight="1" x14ac:dyDescent="0.25">
      <c r="A1943" s="6">
        <v>2339</v>
      </c>
      <c r="B1943" s="11" t="s">
        <v>512</v>
      </c>
      <c r="C1943" s="11" t="s">
        <v>7045</v>
      </c>
      <c r="D1943" s="11" t="s">
        <v>7638</v>
      </c>
      <c r="E1943" s="12">
        <v>14474</v>
      </c>
      <c r="F1943" s="17">
        <v>44005</v>
      </c>
      <c r="G1943" s="12">
        <v>43915</v>
      </c>
      <c r="H1943" s="11" t="s">
        <v>466</v>
      </c>
      <c r="I1943" s="14" t="s">
        <v>7639</v>
      </c>
      <c r="J1943" s="11" t="s">
        <v>97</v>
      </c>
      <c r="K1943" s="11" t="s">
        <v>7640</v>
      </c>
      <c r="L1943" s="14" t="s">
        <v>82</v>
      </c>
      <c r="M1943" s="11" t="s">
        <v>7637</v>
      </c>
      <c r="N1943" s="15" t="s">
        <v>85</v>
      </c>
      <c r="O1943" s="15" t="str">
        <f>VLOOKUP(A1943,Result!A:D,2,FALSE)</f>
        <v>No</v>
      </c>
      <c r="P1943" s="15">
        <f>VLOOKUP(A1943,Result!A:D,4,FALSE)</f>
        <v>0.68799999999999994</v>
      </c>
      <c r="Q1943" s="16">
        <f>VLOOKUP(A1943,Result!A:D,3,FALSE)</f>
        <v>0</v>
      </c>
      <c r="R1943" s="16">
        <f>VLOOKUP(A1943,Result!A:E,5,FALSE)</f>
        <v>0</v>
      </c>
      <c r="S1943" s="28">
        <f>P1943+Q1943+R1943</f>
        <v>0.68799999999999994</v>
      </c>
      <c r="T1943" s="32">
        <f t="shared" si="129"/>
        <v>0</v>
      </c>
      <c r="U1943" s="32">
        <f t="shared" si="130"/>
        <v>529.76</v>
      </c>
      <c r="V1943" s="33">
        <f t="shared" si="128"/>
        <v>346.49999999999994</v>
      </c>
      <c r="W1943" s="34">
        <f t="shared" si="131"/>
        <v>876.26</v>
      </c>
      <c r="X1943" s="10"/>
      <c r="Y1943" s="10"/>
      <c r="Z1943" s="10"/>
      <c r="AA1943" s="10"/>
      <c r="AB1943" s="10"/>
      <c r="AC1943" s="10"/>
      <c r="AD1943" s="10"/>
      <c r="AE1943" s="10"/>
      <c r="AF1943" s="10"/>
      <c r="AG1943" s="10"/>
      <c r="AH1943" s="10"/>
      <c r="AI1943" s="10"/>
    </row>
    <row r="1944" spans="1:35" ht="15" customHeight="1" x14ac:dyDescent="0.25">
      <c r="A1944" s="6">
        <v>2345</v>
      </c>
      <c r="B1944" s="11" t="s">
        <v>512</v>
      </c>
      <c r="C1944" s="11" t="s">
        <v>7045</v>
      </c>
      <c r="D1944" s="11" t="s">
        <v>7651</v>
      </c>
      <c r="E1944" s="12">
        <v>20146</v>
      </c>
      <c r="F1944" s="17">
        <v>44006</v>
      </c>
      <c r="G1944" s="12">
        <v>43912</v>
      </c>
      <c r="H1944" s="11" t="s">
        <v>134</v>
      </c>
      <c r="I1944" s="14" t="s">
        <v>7652</v>
      </c>
      <c r="J1944" s="11" t="s">
        <v>80</v>
      </c>
      <c r="K1944" s="11" t="s">
        <v>5416</v>
      </c>
      <c r="L1944" s="14" t="s">
        <v>82</v>
      </c>
      <c r="M1944" s="11" t="s">
        <v>7050</v>
      </c>
      <c r="N1944" s="15" t="s">
        <v>85</v>
      </c>
      <c r="O1944" s="15" t="str">
        <f>VLOOKUP(A1944,Result!A:D,2,FALSE)</f>
        <v>No</v>
      </c>
      <c r="P1944" s="15">
        <f>VLOOKUP(A1944,Result!A:D,4,FALSE)</f>
        <v>0.95</v>
      </c>
      <c r="Q1944" s="16">
        <f>VLOOKUP(A1944,Result!A:D,3,FALSE)</f>
        <v>0</v>
      </c>
      <c r="R1944" s="16">
        <f>VLOOKUP(A1944,Result!A:E,5,FALSE)</f>
        <v>0</v>
      </c>
      <c r="S1944" s="28">
        <f>P1944+Q1944+R1944</f>
        <v>0.95</v>
      </c>
      <c r="T1944" s="32">
        <f t="shared" si="129"/>
        <v>0</v>
      </c>
      <c r="U1944" s="32">
        <f t="shared" si="130"/>
        <v>731.49999999999989</v>
      </c>
      <c r="V1944" s="33">
        <f t="shared" si="128"/>
        <v>346.49999999999994</v>
      </c>
      <c r="W1944" s="34">
        <f t="shared" si="131"/>
        <v>1077.9999999999998</v>
      </c>
      <c r="X1944" s="10"/>
      <c r="Y1944" s="10"/>
      <c r="Z1944" s="10"/>
      <c r="AA1944" s="10"/>
      <c r="AB1944" s="10"/>
      <c r="AC1944" s="10"/>
      <c r="AD1944" s="10"/>
      <c r="AE1944" s="10"/>
      <c r="AF1944" s="10"/>
      <c r="AG1944" s="10"/>
      <c r="AH1944" s="10"/>
      <c r="AI1944" s="10"/>
    </row>
    <row r="1945" spans="1:35" ht="15" customHeight="1" x14ac:dyDescent="0.25">
      <c r="A1945" s="6">
        <v>2348</v>
      </c>
      <c r="B1945" s="11" t="s">
        <v>512</v>
      </c>
      <c r="C1945" s="11" t="s">
        <v>7045</v>
      </c>
      <c r="D1945" s="11" t="s">
        <v>7656</v>
      </c>
      <c r="E1945" s="12">
        <v>19283</v>
      </c>
      <c r="F1945" s="17">
        <v>44007</v>
      </c>
      <c r="G1945" s="12">
        <v>43912</v>
      </c>
      <c r="H1945" s="11" t="s">
        <v>134</v>
      </c>
      <c r="I1945" s="14" t="s">
        <v>7657</v>
      </c>
      <c r="J1945" s="11" t="s">
        <v>80</v>
      </c>
      <c r="K1945" s="11" t="s">
        <v>82</v>
      </c>
      <c r="L1945" s="14" t="s">
        <v>82</v>
      </c>
      <c r="M1945" s="11" t="s">
        <v>7658</v>
      </c>
      <c r="N1945" s="15" t="s">
        <v>85</v>
      </c>
      <c r="O1945" s="15" t="str">
        <f>VLOOKUP(A1945,Result!A:D,2,FALSE)</f>
        <v>No</v>
      </c>
      <c r="P1945" s="15">
        <f>VLOOKUP(A1945,Result!A:D,4,FALSE)</f>
        <v>0.72099999999999997</v>
      </c>
      <c r="Q1945" s="16">
        <f>VLOOKUP(A1945,Result!A:D,3,FALSE)</f>
        <v>0</v>
      </c>
      <c r="R1945" s="16">
        <f>VLOOKUP(A1945,Result!A:E,5,FALSE)</f>
        <v>0</v>
      </c>
      <c r="S1945" s="28">
        <f>P1945+Q1945+R1945</f>
        <v>0.72099999999999997</v>
      </c>
      <c r="T1945" s="32">
        <f t="shared" si="129"/>
        <v>0</v>
      </c>
      <c r="U1945" s="32">
        <f t="shared" si="130"/>
        <v>555.16999999999996</v>
      </c>
      <c r="V1945" s="33">
        <f t="shared" si="128"/>
        <v>346.49999999999994</v>
      </c>
      <c r="W1945" s="34">
        <f t="shared" si="131"/>
        <v>901.66999999999985</v>
      </c>
      <c r="X1945" s="10"/>
      <c r="Y1945" s="10"/>
      <c r="Z1945" s="10"/>
      <c r="AA1945" s="10"/>
      <c r="AB1945" s="10"/>
      <c r="AC1945" s="10"/>
      <c r="AD1945" s="10"/>
      <c r="AE1945" s="10"/>
      <c r="AF1945" s="10"/>
      <c r="AG1945" s="10"/>
      <c r="AH1945" s="10"/>
      <c r="AI1945" s="10"/>
    </row>
    <row r="1946" spans="1:35" ht="15" customHeight="1" x14ac:dyDescent="0.25">
      <c r="A1946" s="6">
        <v>2357</v>
      </c>
      <c r="B1946" s="11" t="s">
        <v>512</v>
      </c>
      <c r="C1946" s="11" t="s">
        <v>7045</v>
      </c>
      <c r="D1946" s="11" t="s">
        <v>7681</v>
      </c>
      <c r="E1946" s="12">
        <v>23686</v>
      </c>
      <c r="F1946" s="17">
        <v>44019</v>
      </c>
      <c r="G1946" s="12">
        <v>43917</v>
      </c>
      <c r="H1946" s="11" t="s">
        <v>134</v>
      </c>
      <c r="I1946" s="14" t="s">
        <v>7682</v>
      </c>
      <c r="J1946" s="11" t="s">
        <v>80</v>
      </c>
      <c r="K1946" s="11" t="s">
        <v>82</v>
      </c>
      <c r="L1946" s="14" t="s">
        <v>7683</v>
      </c>
      <c r="M1946" s="11" t="s">
        <v>905</v>
      </c>
      <c r="N1946" s="15" t="s">
        <v>85</v>
      </c>
      <c r="O1946" s="15" t="str">
        <f>VLOOKUP(A1946,Result!A:D,2,FALSE)</f>
        <v>No</v>
      </c>
      <c r="P1946" s="15">
        <f>VLOOKUP(A1946,Result!A:D,4,FALSE)</f>
        <v>1.056</v>
      </c>
      <c r="Q1946" s="16">
        <f>VLOOKUP(A1946,Result!A:D,3,FALSE)</f>
        <v>0.14299999999999999</v>
      </c>
      <c r="R1946" s="16">
        <f>VLOOKUP(A1946,Result!A:E,5,FALSE)</f>
        <v>0</v>
      </c>
      <c r="S1946" s="28">
        <f>P1946+Q1946+R1946</f>
        <v>1.1990000000000001</v>
      </c>
      <c r="T1946" s="32">
        <f t="shared" si="129"/>
        <v>110.10999999999999</v>
      </c>
      <c r="U1946" s="32">
        <f t="shared" si="130"/>
        <v>923.23</v>
      </c>
      <c r="V1946" s="33">
        <f t="shared" si="128"/>
        <v>346.49999999999994</v>
      </c>
      <c r="W1946" s="34">
        <f t="shared" si="131"/>
        <v>1269.73</v>
      </c>
      <c r="X1946" s="10"/>
      <c r="Y1946" s="10"/>
      <c r="Z1946" s="10"/>
      <c r="AA1946" s="10"/>
      <c r="AB1946" s="10"/>
      <c r="AC1946" s="10"/>
      <c r="AD1946" s="10"/>
      <c r="AE1946" s="10"/>
      <c r="AF1946" s="10"/>
      <c r="AG1946" s="10"/>
      <c r="AH1946" s="10"/>
      <c r="AI1946" s="10"/>
    </row>
    <row r="1947" spans="1:35" ht="15" customHeight="1" x14ac:dyDescent="0.25">
      <c r="A1947" s="6">
        <v>2365</v>
      </c>
      <c r="B1947" s="11" t="s">
        <v>512</v>
      </c>
      <c r="C1947" s="11" t="s">
        <v>7045</v>
      </c>
      <c r="D1947" s="11" t="s">
        <v>7706</v>
      </c>
      <c r="E1947" s="12">
        <v>18387</v>
      </c>
      <c r="F1947" s="17">
        <v>44025</v>
      </c>
      <c r="G1947" s="12">
        <v>43915</v>
      </c>
      <c r="H1947" s="11" t="s">
        <v>466</v>
      </c>
      <c r="I1947" s="14" t="s">
        <v>7707</v>
      </c>
      <c r="J1947" s="11" t="s">
        <v>97</v>
      </c>
      <c r="K1947" s="11" t="s">
        <v>82</v>
      </c>
      <c r="L1947" s="14" t="s">
        <v>82</v>
      </c>
      <c r="M1947" s="11" t="s">
        <v>7096</v>
      </c>
      <c r="N1947" s="15" t="s">
        <v>85</v>
      </c>
      <c r="O1947" s="15" t="str">
        <f>VLOOKUP(A1947,Result!A:D,2,FALSE)</f>
        <v>No</v>
      </c>
      <c r="P1947" s="15">
        <f>VLOOKUP(A1947,Result!A:D,4,FALSE)</f>
        <v>0.42599999999999999</v>
      </c>
      <c r="Q1947" s="16">
        <f>VLOOKUP(A1947,Result!A:D,3,FALSE)</f>
        <v>0</v>
      </c>
      <c r="R1947" s="16">
        <f>VLOOKUP(A1947,Result!A:E,5,FALSE)</f>
        <v>0</v>
      </c>
      <c r="S1947" s="28">
        <f>P1947+Q1947+R1947</f>
        <v>0.42599999999999999</v>
      </c>
      <c r="T1947" s="32">
        <f t="shared" si="129"/>
        <v>0</v>
      </c>
      <c r="U1947" s="32">
        <f t="shared" si="130"/>
        <v>328.02</v>
      </c>
      <c r="V1947" s="33">
        <f t="shared" si="128"/>
        <v>346.49999999999994</v>
      </c>
      <c r="W1947" s="34">
        <f t="shared" si="131"/>
        <v>674.52</v>
      </c>
      <c r="X1947" s="10"/>
      <c r="Y1947" s="10"/>
      <c r="Z1947" s="10"/>
      <c r="AA1947" s="10"/>
      <c r="AB1947" s="10"/>
      <c r="AC1947" s="10"/>
      <c r="AD1947" s="10"/>
      <c r="AE1947" s="10"/>
      <c r="AF1947" s="10"/>
      <c r="AG1947" s="10"/>
      <c r="AH1947" s="10"/>
      <c r="AI1947" s="10"/>
    </row>
    <row r="1948" spans="1:35" ht="15" customHeight="1" x14ac:dyDescent="0.25">
      <c r="A1948" s="6">
        <v>2384</v>
      </c>
      <c r="B1948" s="11" t="s">
        <v>512</v>
      </c>
      <c r="C1948" s="11" t="s">
        <v>7045</v>
      </c>
      <c r="D1948" s="11" t="s">
        <v>7759</v>
      </c>
      <c r="E1948" s="12">
        <v>12453</v>
      </c>
      <c r="F1948" s="17">
        <v>44028</v>
      </c>
      <c r="G1948" s="12">
        <v>43852</v>
      </c>
      <c r="H1948" s="11" t="s">
        <v>217</v>
      </c>
      <c r="I1948" s="14" t="s">
        <v>265</v>
      </c>
      <c r="J1948" s="11" t="s">
        <v>80</v>
      </c>
      <c r="K1948" s="11" t="s">
        <v>82</v>
      </c>
      <c r="L1948" s="14" t="s">
        <v>82</v>
      </c>
      <c r="M1948" s="11" t="s">
        <v>589</v>
      </c>
      <c r="N1948" s="15" t="s">
        <v>85</v>
      </c>
      <c r="O1948" s="15" t="str">
        <f>VLOOKUP(A1948,Result!A:D,2,FALSE)</f>
        <v>No</v>
      </c>
      <c r="P1948" s="15">
        <f>VLOOKUP(A1948,Result!A:D,4,FALSE)</f>
        <v>6.8000000000000005E-2</v>
      </c>
      <c r="Q1948" s="16">
        <f>VLOOKUP(A1948,Result!A:D,3,FALSE)</f>
        <v>0</v>
      </c>
      <c r="R1948" s="16">
        <f>VLOOKUP(A1948,Result!A:E,5,FALSE)</f>
        <v>0</v>
      </c>
      <c r="S1948" s="28">
        <f>P1948+Q1948+R1948</f>
        <v>6.8000000000000005E-2</v>
      </c>
      <c r="T1948" s="32">
        <f t="shared" si="129"/>
        <v>0</v>
      </c>
      <c r="U1948" s="32">
        <f t="shared" si="130"/>
        <v>52.360000000000007</v>
      </c>
      <c r="V1948" s="33">
        <f t="shared" si="128"/>
        <v>346.49999999999994</v>
      </c>
      <c r="W1948" s="34">
        <f t="shared" si="131"/>
        <v>398.85999999999996</v>
      </c>
      <c r="X1948" s="10"/>
      <c r="Y1948" s="10"/>
      <c r="Z1948" s="10"/>
      <c r="AA1948" s="10"/>
      <c r="AB1948" s="10"/>
      <c r="AC1948" s="10"/>
      <c r="AD1948" s="10"/>
      <c r="AE1948" s="10"/>
      <c r="AF1948" s="10"/>
      <c r="AG1948" s="10"/>
      <c r="AH1948" s="10"/>
      <c r="AI1948" s="10"/>
    </row>
    <row r="1949" spans="1:35" ht="15" customHeight="1" x14ac:dyDescent="0.25">
      <c r="A1949" s="6">
        <v>2395</v>
      </c>
      <c r="B1949" s="11" t="s">
        <v>512</v>
      </c>
      <c r="C1949" s="11" t="s">
        <v>7045</v>
      </c>
      <c r="D1949" s="11" t="s">
        <v>7789</v>
      </c>
      <c r="E1949" s="12">
        <v>17417</v>
      </c>
      <c r="F1949" s="17">
        <v>44033</v>
      </c>
      <c r="G1949" s="12">
        <v>43846</v>
      </c>
      <c r="H1949" s="11" t="s">
        <v>217</v>
      </c>
      <c r="I1949" s="14" t="s">
        <v>97</v>
      </c>
      <c r="J1949" s="11" t="s">
        <v>97</v>
      </c>
      <c r="K1949" s="11" t="s">
        <v>82</v>
      </c>
      <c r="L1949" s="14" t="s">
        <v>82</v>
      </c>
      <c r="M1949" s="11" t="s">
        <v>650</v>
      </c>
      <c r="N1949" s="15" t="s">
        <v>85</v>
      </c>
      <c r="O1949" s="15" t="str">
        <f>VLOOKUP(A1949,Result!A:D,2,FALSE)</f>
        <v>No</v>
      </c>
      <c r="P1949" s="15">
        <f>VLOOKUP(A1949,Result!A:D,4,FALSE)</f>
        <v>0</v>
      </c>
      <c r="Q1949" s="16">
        <f>VLOOKUP(A1949,Result!A:D,3,FALSE)</f>
        <v>0</v>
      </c>
      <c r="R1949" s="16">
        <f>VLOOKUP(A1949,Result!A:E,5,FALSE)</f>
        <v>0</v>
      </c>
      <c r="S1949" s="28">
        <f>P1949+Q1949+R1949</f>
        <v>0</v>
      </c>
      <c r="T1949" s="32">
        <f t="shared" si="129"/>
        <v>0</v>
      </c>
      <c r="U1949" s="32">
        <f t="shared" si="130"/>
        <v>0</v>
      </c>
      <c r="V1949" s="33">
        <f t="shared" si="128"/>
        <v>346.49999999999994</v>
      </c>
      <c r="W1949" s="34">
        <f t="shared" si="131"/>
        <v>346.49999999999994</v>
      </c>
      <c r="X1949" s="10"/>
      <c r="Y1949" s="10"/>
      <c r="Z1949" s="10"/>
      <c r="AA1949" s="10"/>
      <c r="AB1949" s="10"/>
      <c r="AC1949" s="10"/>
      <c r="AD1949" s="10"/>
      <c r="AE1949" s="10"/>
      <c r="AF1949" s="10"/>
      <c r="AG1949" s="10"/>
      <c r="AH1949" s="10"/>
      <c r="AI1949" s="10"/>
    </row>
    <row r="1950" spans="1:35" ht="15" customHeight="1" x14ac:dyDescent="0.25">
      <c r="A1950" s="6">
        <v>2398</v>
      </c>
      <c r="B1950" s="11" t="s">
        <v>512</v>
      </c>
      <c r="C1950" s="11" t="s">
        <v>7045</v>
      </c>
      <c r="D1950" s="11" t="s">
        <v>7794</v>
      </c>
      <c r="E1950" s="12">
        <v>20317</v>
      </c>
      <c r="F1950" s="17">
        <v>44033</v>
      </c>
      <c r="G1950" s="12">
        <v>43915</v>
      </c>
      <c r="H1950" s="11" t="s">
        <v>466</v>
      </c>
      <c r="I1950" s="14" t="s">
        <v>7795</v>
      </c>
      <c r="J1950" s="11" t="s">
        <v>1345</v>
      </c>
      <c r="K1950" s="11" t="s">
        <v>82</v>
      </c>
      <c r="L1950" s="14" t="s">
        <v>82</v>
      </c>
      <c r="M1950" s="11" t="s">
        <v>7096</v>
      </c>
      <c r="N1950" s="15" t="s">
        <v>85</v>
      </c>
      <c r="O1950" s="15" t="str">
        <f>VLOOKUP(A1950,Result!A:D,2,FALSE)</f>
        <v>No</v>
      </c>
      <c r="P1950" s="15">
        <f>VLOOKUP(A1950,Result!A:D,4,FALSE)</f>
        <v>1.361</v>
      </c>
      <c r="Q1950" s="16">
        <f>VLOOKUP(A1950,Result!A:D,3,FALSE)</f>
        <v>0</v>
      </c>
      <c r="R1950" s="16">
        <f>VLOOKUP(A1950,Result!A:E,5,FALSE)</f>
        <v>0</v>
      </c>
      <c r="S1950" s="28">
        <f>P1950+Q1950+R1950</f>
        <v>1.361</v>
      </c>
      <c r="T1950" s="32">
        <f t="shared" si="129"/>
        <v>0</v>
      </c>
      <c r="U1950" s="32">
        <f t="shared" si="130"/>
        <v>1047.9699999999998</v>
      </c>
      <c r="V1950" s="33">
        <f t="shared" si="128"/>
        <v>346.49999999999994</v>
      </c>
      <c r="W1950" s="34">
        <f t="shared" si="131"/>
        <v>1394.4699999999998</v>
      </c>
      <c r="X1950" s="10"/>
      <c r="Y1950" s="10"/>
      <c r="Z1950" s="10"/>
      <c r="AA1950" s="10"/>
      <c r="AB1950" s="10"/>
      <c r="AC1950" s="10"/>
      <c r="AD1950" s="10"/>
      <c r="AE1950" s="10"/>
      <c r="AF1950" s="10"/>
      <c r="AG1950" s="10"/>
      <c r="AH1950" s="10"/>
      <c r="AI1950" s="10"/>
    </row>
    <row r="1951" spans="1:35" ht="15" customHeight="1" x14ac:dyDescent="0.25">
      <c r="A1951" s="6">
        <v>2423</v>
      </c>
      <c r="B1951" s="11" t="s">
        <v>512</v>
      </c>
      <c r="C1951" s="11" t="s">
        <v>7045</v>
      </c>
      <c r="D1951" s="11" t="s">
        <v>7861</v>
      </c>
      <c r="E1951" s="12">
        <v>13700</v>
      </c>
      <c r="F1951" s="17">
        <v>44054</v>
      </c>
      <c r="G1951" s="12">
        <v>43859</v>
      </c>
      <c r="H1951" s="11" t="s">
        <v>217</v>
      </c>
      <c r="I1951" s="14" t="s">
        <v>7862</v>
      </c>
      <c r="J1951" s="11" t="s">
        <v>80</v>
      </c>
      <c r="K1951" s="11" t="s">
        <v>82</v>
      </c>
      <c r="L1951" s="14" t="s">
        <v>82</v>
      </c>
      <c r="M1951" s="11" t="s">
        <v>650</v>
      </c>
      <c r="N1951" s="15" t="s">
        <v>85</v>
      </c>
      <c r="O1951" s="15" t="str">
        <f>VLOOKUP(A1951,Result!A:D,2,FALSE)</f>
        <v>No</v>
      </c>
      <c r="P1951" s="15">
        <f>VLOOKUP(A1951,Result!A:D,4,FALSE)</f>
        <v>0.61099999999999999</v>
      </c>
      <c r="Q1951" s="16">
        <f>VLOOKUP(A1951,Result!A:D,3,FALSE)</f>
        <v>0</v>
      </c>
      <c r="R1951" s="16">
        <f>VLOOKUP(A1951,Result!A:E,5,FALSE)</f>
        <v>0</v>
      </c>
      <c r="S1951" s="28">
        <f>P1951+Q1951+R1951</f>
        <v>0.61099999999999999</v>
      </c>
      <c r="T1951" s="32">
        <f t="shared" si="129"/>
        <v>0</v>
      </c>
      <c r="U1951" s="32">
        <f t="shared" si="130"/>
        <v>470.46999999999997</v>
      </c>
      <c r="V1951" s="33">
        <f t="shared" si="128"/>
        <v>346.49999999999994</v>
      </c>
      <c r="W1951" s="34">
        <f t="shared" si="131"/>
        <v>816.96999999999991</v>
      </c>
      <c r="X1951" s="10"/>
      <c r="Y1951" s="10"/>
      <c r="Z1951" s="10"/>
      <c r="AA1951" s="10"/>
      <c r="AB1951" s="10"/>
      <c r="AC1951" s="10"/>
      <c r="AD1951" s="10"/>
      <c r="AE1951" s="10"/>
      <c r="AF1951" s="10"/>
      <c r="AG1951" s="10"/>
      <c r="AH1951" s="10"/>
      <c r="AI1951" s="10"/>
    </row>
    <row r="1952" spans="1:35" ht="15" customHeight="1" x14ac:dyDescent="0.25">
      <c r="A1952" s="6">
        <v>2426</v>
      </c>
      <c r="B1952" s="11" t="s">
        <v>512</v>
      </c>
      <c r="C1952" s="11" t="s">
        <v>7045</v>
      </c>
      <c r="D1952" s="11" t="s">
        <v>7870</v>
      </c>
      <c r="E1952" s="12">
        <v>18981</v>
      </c>
      <c r="F1952" s="17">
        <v>44055</v>
      </c>
      <c r="G1952" s="12">
        <v>43846</v>
      </c>
      <c r="H1952" s="11" t="s">
        <v>217</v>
      </c>
      <c r="I1952" s="14" t="s">
        <v>2958</v>
      </c>
      <c r="J1952" s="11" t="s">
        <v>80</v>
      </c>
      <c r="K1952" s="11" t="s">
        <v>82</v>
      </c>
      <c r="L1952" s="14" t="s">
        <v>82</v>
      </c>
      <c r="M1952" s="11" t="s">
        <v>650</v>
      </c>
      <c r="N1952" s="15" t="s">
        <v>85</v>
      </c>
      <c r="O1952" s="15" t="str">
        <f>VLOOKUP(A1952,Result!A:D,2,FALSE)</f>
        <v>No</v>
      </c>
      <c r="P1952" s="15">
        <f>VLOOKUP(A1952,Result!A:D,4,FALSE)</f>
        <v>0.35299999999999998</v>
      </c>
      <c r="Q1952" s="16">
        <f>VLOOKUP(A1952,Result!A:D,3,FALSE)</f>
        <v>0</v>
      </c>
      <c r="R1952" s="16">
        <f>VLOOKUP(A1952,Result!A:E,5,FALSE)</f>
        <v>0</v>
      </c>
      <c r="S1952" s="28">
        <f>P1952+Q1952+R1952</f>
        <v>0.35299999999999998</v>
      </c>
      <c r="T1952" s="32">
        <f t="shared" si="129"/>
        <v>0</v>
      </c>
      <c r="U1952" s="32">
        <f t="shared" si="130"/>
        <v>271.80999999999995</v>
      </c>
      <c r="V1952" s="33">
        <f t="shared" si="128"/>
        <v>346.49999999999994</v>
      </c>
      <c r="W1952" s="34">
        <f t="shared" si="131"/>
        <v>618.30999999999995</v>
      </c>
      <c r="X1952" s="10"/>
      <c r="Y1952" s="10"/>
      <c r="Z1952" s="10"/>
      <c r="AA1952" s="10"/>
      <c r="AB1952" s="10"/>
      <c r="AC1952" s="10"/>
      <c r="AD1952" s="10"/>
      <c r="AE1952" s="10"/>
      <c r="AF1952" s="10"/>
      <c r="AG1952" s="10"/>
      <c r="AH1952" s="10"/>
      <c r="AI1952" s="10"/>
    </row>
    <row r="1953" spans="1:35" ht="15" customHeight="1" x14ac:dyDescent="0.25">
      <c r="A1953" s="6">
        <v>2429</v>
      </c>
      <c r="B1953" s="11" t="s">
        <v>512</v>
      </c>
      <c r="C1953" s="11" t="s">
        <v>7045</v>
      </c>
      <c r="D1953" s="11" t="s">
        <v>7880</v>
      </c>
      <c r="E1953" s="12">
        <v>19771</v>
      </c>
      <c r="F1953" s="17">
        <v>44060</v>
      </c>
      <c r="G1953" s="12">
        <v>43850</v>
      </c>
      <c r="H1953" s="11" t="s">
        <v>217</v>
      </c>
      <c r="I1953" s="14" t="s">
        <v>7881</v>
      </c>
      <c r="J1953" s="11" t="s">
        <v>80</v>
      </c>
      <c r="K1953" s="11" t="s">
        <v>82</v>
      </c>
      <c r="L1953" s="14" t="s">
        <v>82</v>
      </c>
      <c r="M1953" s="11" t="s">
        <v>650</v>
      </c>
      <c r="N1953" s="15" t="s">
        <v>85</v>
      </c>
      <c r="O1953" s="15" t="str">
        <f>VLOOKUP(A1953,Result!A:D,2,FALSE)</f>
        <v>No</v>
      </c>
      <c r="P1953" s="15">
        <f>VLOOKUP(A1953,Result!A:D,4,FALSE)</f>
        <v>0</v>
      </c>
      <c r="Q1953" s="16">
        <f>VLOOKUP(A1953,Result!A:D,3,FALSE)</f>
        <v>0</v>
      </c>
      <c r="R1953" s="16">
        <f>VLOOKUP(A1953,Result!A:E,5,FALSE)</f>
        <v>0</v>
      </c>
      <c r="S1953" s="28">
        <f>P1953+Q1953+R1953</f>
        <v>0</v>
      </c>
      <c r="T1953" s="32">
        <f t="shared" si="129"/>
        <v>0</v>
      </c>
      <c r="U1953" s="32">
        <f t="shared" si="130"/>
        <v>0</v>
      </c>
      <c r="V1953" s="33">
        <f t="shared" si="128"/>
        <v>346.49999999999994</v>
      </c>
      <c r="W1953" s="34">
        <f t="shared" si="131"/>
        <v>346.49999999999994</v>
      </c>
      <c r="X1953" s="10"/>
      <c r="Y1953" s="10"/>
      <c r="Z1953" s="10"/>
      <c r="AA1953" s="10"/>
      <c r="AB1953" s="10"/>
      <c r="AC1953" s="10"/>
      <c r="AD1953" s="10"/>
      <c r="AE1953" s="10"/>
      <c r="AF1953" s="10"/>
      <c r="AG1953" s="10"/>
      <c r="AH1953" s="10"/>
      <c r="AI1953" s="10"/>
    </row>
    <row r="1954" spans="1:35" ht="15" customHeight="1" x14ac:dyDescent="0.25">
      <c r="A1954" s="6">
        <v>2434</v>
      </c>
      <c r="B1954" s="11" t="s">
        <v>512</v>
      </c>
      <c r="C1954" s="11" t="s">
        <v>7045</v>
      </c>
      <c r="D1954" s="11" t="s">
        <v>7892</v>
      </c>
      <c r="E1954" s="12">
        <v>19727</v>
      </c>
      <c r="F1954" s="17">
        <v>44062</v>
      </c>
      <c r="G1954" s="12">
        <v>43850</v>
      </c>
      <c r="H1954" s="11" t="s">
        <v>217</v>
      </c>
      <c r="I1954" s="14" t="s">
        <v>6141</v>
      </c>
      <c r="J1954" s="11" t="s">
        <v>80</v>
      </c>
      <c r="K1954" s="11" t="s">
        <v>82</v>
      </c>
      <c r="L1954" s="14" t="s">
        <v>82</v>
      </c>
      <c r="M1954" s="11" t="s">
        <v>650</v>
      </c>
      <c r="N1954" s="15" t="s">
        <v>85</v>
      </c>
      <c r="O1954" s="15" t="str">
        <f>VLOOKUP(A1954,Result!A:D,2,FALSE)</f>
        <v>No</v>
      </c>
      <c r="P1954" s="15">
        <f>VLOOKUP(A1954,Result!A:D,4,FALSE)</f>
        <v>0.307</v>
      </c>
      <c r="Q1954" s="16">
        <f>VLOOKUP(A1954,Result!A:D,3,FALSE)</f>
        <v>0</v>
      </c>
      <c r="R1954" s="16">
        <f>VLOOKUP(A1954,Result!A:E,5,FALSE)</f>
        <v>0</v>
      </c>
      <c r="S1954" s="28">
        <f>P1954+Q1954+R1954</f>
        <v>0.307</v>
      </c>
      <c r="T1954" s="32">
        <f t="shared" si="129"/>
        <v>0</v>
      </c>
      <c r="U1954" s="32">
        <f t="shared" si="130"/>
        <v>236.39</v>
      </c>
      <c r="V1954" s="33">
        <f t="shared" si="128"/>
        <v>346.49999999999994</v>
      </c>
      <c r="W1954" s="34">
        <f t="shared" si="131"/>
        <v>582.88999999999987</v>
      </c>
      <c r="X1954" s="10"/>
      <c r="Y1954" s="10"/>
      <c r="Z1954" s="10"/>
      <c r="AA1954" s="10"/>
      <c r="AB1954" s="10"/>
      <c r="AC1954" s="10"/>
      <c r="AD1954" s="10"/>
      <c r="AE1954" s="10"/>
      <c r="AF1954" s="10"/>
      <c r="AG1954" s="10"/>
      <c r="AH1954" s="10"/>
      <c r="AI1954" s="10"/>
    </row>
    <row r="1955" spans="1:35" ht="15" customHeight="1" x14ac:dyDescent="0.25">
      <c r="A1955" s="6">
        <v>2451</v>
      </c>
      <c r="B1955" s="11" t="s">
        <v>512</v>
      </c>
      <c r="C1955" s="11" t="s">
        <v>7045</v>
      </c>
      <c r="D1955" s="11" t="s">
        <v>7931</v>
      </c>
      <c r="E1955" s="12">
        <v>20053</v>
      </c>
      <c r="F1955" s="13">
        <v>44088</v>
      </c>
      <c r="G1955" s="12">
        <v>43893</v>
      </c>
      <c r="H1955" s="11" t="s">
        <v>160</v>
      </c>
      <c r="I1955" s="14" t="s">
        <v>809</v>
      </c>
      <c r="J1955" s="11" t="s">
        <v>7932</v>
      </c>
      <c r="K1955" s="11" t="s">
        <v>82</v>
      </c>
      <c r="L1955" s="14" t="s">
        <v>82</v>
      </c>
      <c r="M1955" s="11" t="s">
        <v>1275</v>
      </c>
      <c r="N1955" s="15" t="s">
        <v>85</v>
      </c>
      <c r="O1955" s="15" t="str">
        <f>VLOOKUP(A1955,Result!A:D,2,FALSE)</f>
        <v>No</v>
      </c>
      <c r="P1955" s="15">
        <f>VLOOKUP(A1955,Result!A:D,4,FALSE)</f>
        <v>0.26200000000000001</v>
      </c>
      <c r="Q1955" s="16">
        <f>VLOOKUP(A1955,Result!A:D,3,FALSE)</f>
        <v>0</v>
      </c>
      <c r="R1955" s="16">
        <f>VLOOKUP(A1955,Result!A:E,5,FALSE)</f>
        <v>0</v>
      </c>
      <c r="S1955" s="28">
        <f>P1955+Q1955+R1955</f>
        <v>0.26200000000000001</v>
      </c>
      <c r="T1955" s="32">
        <f t="shared" si="129"/>
        <v>0</v>
      </c>
      <c r="U1955" s="32">
        <f t="shared" si="130"/>
        <v>201.73999999999998</v>
      </c>
      <c r="V1955" s="33">
        <f t="shared" si="128"/>
        <v>346.49999999999994</v>
      </c>
      <c r="W1955" s="34">
        <f t="shared" si="131"/>
        <v>548.2399999999999</v>
      </c>
      <c r="X1955" s="10"/>
      <c r="Y1955" s="10"/>
      <c r="Z1955" s="10"/>
      <c r="AA1955" s="10"/>
      <c r="AB1955" s="10"/>
      <c r="AC1955" s="10"/>
      <c r="AD1955" s="10"/>
      <c r="AE1955" s="10"/>
      <c r="AF1955" s="10"/>
      <c r="AG1955" s="10"/>
      <c r="AH1955" s="10"/>
      <c r="AI1955" s="10"/>
    </row>
    <row r="1956" spans="1:35" ht="15" customHeight="1" x14ac:dyDescent="0.25">
      <c r="A1956" s="6">
        <v>2466</v>
      </c>
      <c r="B1956" s="11" t="s">
        <v>512</v>
      </c>
      <c r="C1956" s="11" t="s">
        <v>7045</v>
      </c>
      <c r="D1956" s="11" t="s">
        <v>7963</v>
      </c>
      <c r="E1956" s="12">
        <v>15578</v>
      </c>
      <c r="F1956" s="17">
        <v>44111</v>
      </c>
      <c r="G1956" s="12">
        <v>43917</v>
      </c>
      <c r="H1956" s="11" t="s">
        <v>134</v>
      </c>
      <c r="I1956" s="14" t="s">
        <v>97</v>
      </c>
      <c r="J1956" s="11" t="s">
        <v>97</v>
      </c>
      <c r="K1956" s="11" t="s">
        <v>82</v>
      </c>
      <c r="L1956" s="14" t="s">
        <v>82</v>
      </c>
      <c r="M1956" s="11" t="s">
        <v>6661</v>
      </c>
      <c r="N1956" s="15" t="s">
        <v>85</v>
      </c>
      <c r="O1956" s="15" t="str">
        <f>VLOOKUP(A1956,Result!A:D,2,FALSE)</f>
        <v>No</v>
      </c>
      <c r="P1956" s="15">
        <f>VLOOKUP(A1956,Result!A:D,4,FALSE)</f>
        <v>0</v>
      </c>
      <c r="Q1956" s="16">
        <f>VLOOKUP(A1956,Result!A:D,3,FALSE)</f>
        <v>0</v>
      </c>
      <c r="R1956" s="16">
        <f>VLOOKUP(A1956,Result!A:E,5,FALSE)</f>
        <v>0</v>
      </c>
      <c r="S1956" s="28">
        <f>P1956+Q1956+R1956</f>
        <v>0</v>
      </c>
      <c r="T1956" s="32">
        <f t="shared" si="129"/>
        <v>0</v>
      </c>
      <c r="U1956" s="32">
        <f t="shared" si="130"/>
        <v>0</v>
      </c>
      <c r="V1956" s="33">
        <f t="shared" si="128"/>
        <v>346.49999999999994</v>
      </c>
      <c r="W1956" s="34">
        <f t="shared" si="131"/>
        <v>346.49999999999994</v>
      </c>
      <c r="X1956" s="10"/>
      <c r="Y1956" s="10"/>
      <c r="Z1956" s="10"/>
      <c r="AA1956" s="10"/>
      <c r="AB1956" s="10"/>
      <c r="AC1956" s="10"/>
      <c r="AD1956" s="10"/>
      <c r="AE1956" s="10"/>
      <c r="AF1956" s="10"/>
      <c r="AG1956" s="10"/>
      <c r="AH1956" s="10"/>
      <c r="AI1956" s="10"/>
    </row>
    <row r="1957" spans="1:35" ht="15" customHeight="1" x14ac:dyDescent="0.25">
      <c r="A1957" s="6">
        <v>2475</v>
      </c>
      <c r="B1957" s="11" t="s">
        <v>512</v>
      </c>
      <c r="C1957" s="11" t="s">
        <v>7045</v>
      </c>
      <c r="D1957" s="11" t="s">
        <v>7987</v>
      </c>
      <c r="E1957" s="12">
        <v>11482</v>
      </c>
      <c r="F1957" s="17">
        <v>44130</v>
      </c>
      <c r="G1957" s="12">
        <v>43905</v>
      </c>
      <c r="H1957" s="11" t="s">
        <v>134</v>
      </c>
      <c r="I1957" s="14" t="s">
        <v>2188</v>
      </c>
      <c r="J1957" s="11" t="s">
        <v>80</v>
      </c>
      <c r="K1957" s="11" t="s">
        <v>82</v>
      </c>
      <c r="L1957" s="14" t="s">
        <v>82</v>
      </c>
      <c r="M1957" s="11" t="s">
        <v>7988</v>
      </c>
      <c r="N1957" s="15" t="s">
        <v>85</v>
      </c>
      <c r="O1957" s="15" t="str">
        <f>VLOOKUP(A1957,Result!A:D,2,FALSE)</f>
        <v>No</v>
      </c>
      <c r="P1957" s="15">
        <f>VLOOKUP(A1957,Result!A:D,4,FALSE)</f>
        <v>0.373</v>
      </c>
      <c r="Q1957" s="16">
        <f>VLOOKUP(A1957,Result!A:D,3,FALSE)</f>
        <v>0</v>
      </c>
      <c r="R1957" s="16">
        <f>VLOOKUP(A1957,Result!A:E,5,FALSE)</f>
        <v>0</v>
      </c>
      <c r="S1957" s="28">
        <f>P1957+Q1957+R1957</f>
        <v>0.373</v>
      </c>
      <c r="T1957" s="32">
        <f t="shared" si="129"/>
        <v>0</v>
      </c>
      <c r="U1957" s="32">
        <f t="shared" si="130"/>
        <v>287.20999999999998</v>
      </c>
      <c r="V1957" s="33">
        <f t="shared" si="128"/>
        <v>346.49999999999994</v>
      </c>
      <c r="W1957" s="34">
        <f t="shared" si="131"/>
        <v>633.70999999999992</v>
      </c>
      <c r="X1957" s="10"/>
      <c r="Y1957" s="10"/>
      <c r="Z1957" s="10"/>
      <c r="AA1957" s="10"/>
      <c r="AB1957" s="10"/>
      <c r="AC1957" s="10"/>
      <c r="AD1957" s="10"/>
      <c r="AE1957" s="10"/>
      <c r="AF1957" s="10"/>
      <c r="AG1957" s="10"/>
      <c r="AH1957" s="10"/>
      <c r="AI1957" s="10"/>
    </row>
    <row r="1958" spans="1:35" ht="15" customHeight="1" x14ac:dyDescent="0.25">
      <c r="A1958" s="6">
        <v>2479</v>
      </c>
      <c r="B1958" s="11" t="s">
        <v>512</v>
      </c>
      <c r="C1958" s="11" t="s">
        <v>7045</v>
      </c>
      <c r="D1958" s="11" t="s">
        <v>7996</v>
      </c>
      <c r="E1958" s="12">
        <v>20443</v>
      </c>
      <c r="F1958" s="13">
        <v>44153</v>
      </c>
      <c r="G1958" s="12">
        <v>43846</v>
      </c>
      <c r="H1958" s="11" t="s">
        <v>217</v>
      </c>
      <c r="I1958" s="14" t="s">
        <v>7997</v>
      </c>
      <c r="J1958" s="11" t="s">
        <v>80</v>
      </c>
      <c r="K1958" s="11" t="s">
        <v>7998</v>
      </c>
      <c r="L1958" s="14" t="s">
        <v>7999</v>
      </c>
      <c r="M1958" s="11" t="s">
        <v>8000</v>
      </c>
      <c r="N1958" s="15" t="s">
        <v>85</v>
      </c>
      <c r="O1958" s="15" t="str">
        <f>VLOOKUP(A1958,Result!A:D,2,FALSE)</f>
        <v>No</v>
      </c>
      <c r="P1958" s="15">
        <f>VLOOKUP(A1958,Result!A:D,4,FALSE)</f>
        <v>1.1970000000000001</v>
      </c>
      <c r="Q1958" s="16">
        <f>VLOOKUP(A1958,Result!A:D,3,FALSE)</f>
        <v>0.58199999999999996</v>
      </c>
      <c r="R1958" s="16">
        <f>VLOOKUP(A1958,Result!A:E,5,FALSE)</f>
        <v>0</v>
      </c>
      <c r="S1958" s="28">
        <f>P1958+Q1958+R1958</f>
        <v>1.7789999999999999</v>
      </c>
      <c r="T1958" s="32">
        <f t="shared" si="129"/>
        <v>448.14</v>
      </c>
      <c r="U1958" s="32">
        <f t="shared" si="130"/>
        <v>1369.83</v>
      </c>
      <c r="V1958" s="33">
        <f t="shared" si="128"/>
        <v>346.49999999999994</v>
      </c>
      <c r="W1958" s="34">
        <f t="shared" si="131"/>
        <v>1716.33</v>
      </c>
      <c r="X1958" s="10"/>
      <c r="Y1958" s="10"/>
      <c r="Z1958" s="10"/>
      <c r="AA1958" s="10"/>
      <c r="AB1958" s="10"/>
      <c r="AC1958" s="10"/>
      <c r="AD1958" s="10"/>
      <c r="AE1958" s="10"/>
      <c r="AF1958" s="10"/>
      <c r="AG1958" s="10"/>
      <c r="AH1958" s="10"/>
      <c r="AI1958" s="10"/>
    </row>
    <row r="1959" spans="1:35" ht="15" customHeight="1" x14ac:dyDescent="0.25">
      <c r="A1959" s="6">
        <v>2490</v>
      </c>
      <c r="B1959" s="11" t="s">
        <v>512</v>
      </c>
      <c r="C1959" s="11" t="s">
        <v>7045</v>
      </c>
      <c r="D1959" s="11" t="s">
        <v>8025</v>
      </c>
      <c r="E1959" s="12">
        <v>10833</v>
      </c>
      <c r="F1959" s="17">
        <v>47603</v>
      </c>
      <c r="G1959" s="12">
        <v>43916</v>
      </c>
      <c r="H1959" s="11" t="s">
        <v>78</v>
      </c>
      <c r="I1959" s="14" t="s">
        <v>115</v>
      </c>
      <c r="J1959" s="11" t="s">
        <v>97</v>
      </c>
      <c r="K1959" s="11" t="s">
        <v>82</v>
      </c>
      <c r="L1959" s="14" t="s">
        <v>82</v>
      </c>
      <c r="M1959" s="11" t="s">
        <v>591</v>
      </c>
      <c r="N1959" s="15" t="s">
        <v>85</v>
      </c>
      <c r="O1959" s="15" t="str">
        <f>VLOOKUP(A1959,Result!A:D,2,FALSE)</f>
        <v>No</v>
      </c>
      <c r="P1959" s="15">
        <f>VLOOKUP(A1959,Result!A:D,4,FALSE)</f>
        <v>0</v>
      </c>
      <c r="Q1959" s="16">
        <f>VLOOKUP(A1959,Result!A:D,3,FALSE)</f>
        <v>0</v>
      </c>
      <c r="R1959" s="16">
        <f>VLOOKUP(A1959,Result!A:E,5,FALSE)</f>
        <v>0</v>
      </c>
      <c r="S1959" s="28">
        <f>P1959+Q1959+R1959</f>
        <v>0</v>
      </c>
      <c r="T1959" s="32">
        <f t="shared" si="129"/>
        <v>0</v>
      </c>
      <c r="U1959" s="32">
        <f t="shared" si="130"/>
        <v>0</v>
      </c>
      <c r="V1959" s="33">
        <f t="shared" si="128"/>
        <v>346.49999999999994</v>
      </c>
      <c r="W1959" s="34">
        <f t="shared" si="131"/>
        <v>346.49999999999994</v>
      </c>
      <c r="X1959" s="10"/>
      <c r="Y1959" s="10"/>
      <c r="Z1959" s="10"/>
      <c r="AA1959" s="10"/>
      <c r="AB1959" s="10"/>
      <c r="AC1959" s="10"/>
      <c r="AD1959" s="10"/>
      <c r="AE1959" s="10"/>
      <c r="AF1959" s="10"/>
      <c r="AG1959" s="10"/>
      <c r="AH1959" s="10"/>
      <c r="AI1959" s="10"/>
    </row>
    <row r="1960" spans="1:35" ht="15" customHeight="1" x14ac:dyDescent="0.25">
      <c r="A1960" s="6">
        <v>2496</v>
      </c>
      <c r="B1960" s="11" t="s">
        <v>512</v>
      </c>
      <c r="C1960" s="11" t="s">
        <v>7045</v>
      </c>
      <c r="D1960" s="11" t="s">
        <v>8038</v>
      </c>
      <c r="E1960" s="12">
        <v>18349</v>
      </c>
      <c r="F1960" s="19"/>
      <c r="G1960" s="12">
        <v>43917</v>
      </c>
      <c r="H1960" s="11" t="s">
        <v>134</v>
      </c>
      <c r="I1960" s="14" t="s">
        <v>8039</v>
      </c>
      <c r="J1960" s="11" t="s">
        <v>80</v>
      </c>
      <c r="K1960" s="11" t="s">
        <v>8040</v>
      </c>
      <c r="L1960" s="14" t="s">
        <v>8041</v>
      </c>
      <c r="M1960" s="11" t="s">
        <v>8042</v>
      </c>
      <c r="N1960" s="15" t="s">
        <v>85</v>
      </c>
      <c r="O1960" s="15" t="str">
        <f>VLOOKUP(A1960,Result!A:D,2,FALSE)</f>
        <v>No</v>
      </c>
      <c r="P1960" s="15">
        <f>VLOOKUP(A1960,Result!A:D,4,FALSE)</f>
        <v>2.1360000000000001</v>
      </c>
      <c r="Q1960" s="16">
        <f>VLOOKUP(A1960,Result!A:D,3,FALSE)</f>
        <v>0.77100000000000002</v>
      </c>
      <c r="R1960" s="16">
        <f>VLOOKUP(A1960,Result!A:E,5,FALSE)</f>
        <v>0.35399999999999998</v>
      </c>
      <c r="S1960" s="28">
        <f>P1960+Q1960+R1960</f>
        <v>3.2610000000000001</v>
      </c>
      <c r="T1960" s="32">
        <f t="shared" si="129"/>
        <v>866.25</v>
      </c>
      <c r="U1960" s="32">
        <f t="shared" si="130"/>
        <v>2510.9699999999998</v>
      </c>
      <c r="V1960" s="33">
        <f t="shared" si="128"/>
        <v>346.49999999999994</v>
      </c>
      <c r="W1960" s="34">
        <f t="shared" si="131"/>
        <v>2857.47</v>
      </c>
      <c r="X1960" s="10"/>
      <c r="Y1960" s="10"/>
      <c r="Z1960" s="10"/>
      <c r="AA1960" s="10"/>
      <c r="AB1960" s="10"/>
      <c r="AC1960" s="10"/>
      <c r="AD1960" s="10"/>
      <c r="AE1960" s="10"/>
      <c r="AF1960" s="10"/>
      <c r="AG1960" s="10"/>
      <c r="AH1960" s="10"/>
      <c r="AI1960" s="10"/>
    </row>
    <row r="1961" spans="1:35" ht="15" customHeight="1" x14ac:dyDescent="0.25">
      <c r="A1961" s="6">
        <v>2514</v>
      </c>
      <c r="B1961" s="11" t="s">
        <v>512</v>
      </c>
      <c r="C1961" s="11" t="s">
        <v>7045</v>
      </c>
      <c r="D1961" s="11" t="s">
        <v>8098</v>
      </c>
      <c r="E1961" s="12">
        <v>15235</v>
      </c>
      <c r="F1961" s="19"/>
      <c r="G1961" s="12">
        <v>43906</v>
      </c>
      <c r="H1961" s="11" t="s">
        <v>78</v>
      </c>
      <c r="I1961" s="14" t="s">
        <v>8099</v>
      </c>
      <c r="J1961" s="11" t="s">
        <v>8100</v>
      </c>
      <c r="K1961" s="11" t="s">
        <v>8101</v>
      </c>
      <c r="L1961" s="14" t="s">
        <v>82</v>
      </c>
      <c r="M1961" s="11" t="s">
        <v>8102</v>
      </c>
      <c r="N1961" s="15" t="s">
        <v>85</v>
      </c>
      <c r="O1961" s="15" t="str">
        <f>VLOOKUP(A1961,Result!A:D,2,FALSE)</f>
        <v>No</v>
      </c>
      <c r="P1961" s="15">
        <f>VLOOKUP(A1961,Result!A:D,4,FALSE)</f>
        <v>1.45</v>
      </c>
      <c r="Q1961" s="16">
        <f>VLOOKUP(A1961,Result!A:D,3,FALSE)</f>
        <v>0</v>
      </c>
      <c r="R1961" s="16">
        <f>VLOOKUP(A1961,Result!A:E,5,FALSE)</f>
        <v>0</v>
      </c>
      <c r="S1961" s="28">
        <f>P1961+Q1961+R1961</f>
        <v>1.45</v>
      </c>
      <c r="T1961" s="32">
        <f t="shared" si="129"/>
        <v>0</v>
      </c>
      <c r="U1961" s="32">
        <f t="shared" si="130"/>
        <v>1116.4999999999998</v>
      </c>
      <c r="V1961" s="33">
        <f t="shared" si="128"/>
        <v>346.49999999999994</v>
      </c>
      <c r="W1961" s="34">
        <f t="shared" si="131"/>
        <v>1462.9999999999998</v>
      </c>
      <c r="X1961" s="10"/>
      <c r="Y1961" s="10"/>
      <c r="Z1961" s="10"/>
      <c r="AA1961" s="10"/>
      <c r="AB1961" s="10"/>
      <c r="AC1961" s="10"/>
      <c r="AD1961" s="10"/>
      <c r="AE1961" s="10"/>
      <c r="AF1961" s="10"/>
      <c r="AG1961" s="10"/>
      <c r="AH1961" s="10"/>
      <c r="AI1961" s="10"/>
    </row>
    <row r="1962" spans="1:35" ht="15" customHeight="1" x14ac:dyDescent="0.25">
      <c r="A1962" s="6">
        <v>2515</v>
      </c>
      <c r="B1962" s="11" t="s">
        <v>512</v>
      </c>
      <c r="C1962" s="11" t="s">
        <v>7045</v>
      </c>
      <c r="D1962" s="11" t="s">
        <v>8103</v>
      </c>
      <c r="E1962" s="12">
        <v>14590</v>
      </c>
      <c r="F1962" s="19"/>
      <c r="G1962" s="12">
        <v>43850</v>
      </c>
      <c r="H1962" s="11" t="s">
        <v>217</v>
      </c>
      <c r="I1962" s="14" t="s">
        <v>8104</v>
      </c>
      <c r="J1962" s="11" t="s">
        <v>80</v>
      </c>
      <c r="K1962" s="11" t="s">
        <v>8105</v>
      </c>
      <c r="L1962" s="14" t="s">
        <v>8106</v>
      </c>
      <c r="M1962" s="11" t="s">
        <v>8107</v>
      </c>
      <c r="N1962" s="15" t="s">
        <v>85</v>
      </c>
      <c r="O1962" s="15" t="str">
        <f>VLOOKUP(A1962,Result!A:D,2,FALSE)</f>
        <v>No</v>
      </c>
      <c r="P1962" s="15">
        <f>VLOOKUP(A1962,Result!A:D,4,FALSE)</f>
        <v>1.7410000000000001</v>
      </c>
      <c r="Q1962" s="16">
        <f>VLOOKUP(A1962,Result!A:D,3,FALSE)</f>
        <v>0.33500000000000002</v>
      </c>
      <c r="R1962" s="16">
        <f>VLOOKUP(A1962,Result!A:E,5,FALSE)</f>
        <v>0</v>
      </c>
      <c r="S1962" s="28">
        <f>P1962+Q1962+R1962</f>
        <v>2.0760000000000001</v>
      </c>
      <c r="T1962" s="32">
        <f t="shared" si="129"/>
        <v>257.95</v>
      </c>
      <c r="U1962" s="32">
        <f t="shared" si="130"/>
        <v>1598.52</v>
      </c>
      <c r="V1962" s="33">
        <f t="shared" si="128"/>
        <v>346.49999999999994</v>
      </c>
      <c r="W1962" s="34">
        <f t="shared" si="131"/>
        <v>1945.02</v>
      </c>
      <c r="X1962" s="10"/>
      <c r="Y1962" s="10"/>
      <c r="Z1962" s="10"/>
      <c r="AA1962" s="10"/>
      <c r="AB1962" s="10"/>
      <c r="AC1962" s="10"/>
      <c r="AD1962" s="10"/>
      <c r="AE1962" s="10"/>
      <c r="AF1962" s="10"/>
      <c r="AG1962" s="10"/>
      <c r="AH1962" s="10"/>
      <c r="AI1962" s="10"/>
    </row>
    <row r="1963" spans="1:35" ht="15" customHeight="1" x14ac:dyDescent="0.25">
      <c r="A1963" s="6">
        <v>2523</v>
      </c>
      <c r="B1963" s="11" t="s">
        <v>512</v>
      </c>
      <c r="C1963" s="11" t="s">
        <v>7045</v>
      </c>
      <c r="D1963" s="11" t="s">
        <v>8131</v>
      </c>
      <c r="E1963" s="12">
        <v>18711</v>
      </c>
      <c r="F1963" s="23"/>
      <c r="G1963" s="12">
        <v>43916</v>
      </c>
      <c r="H1963" s="11" t="s">
        <v>78</v>
      </c>
      <c r="I1963" s="14" t="s">
        <v>8132</v>
      </c>
      <c r="J1963" s="11"/>
      <c r="K1963" s="11"/>
      <c r="L1963" s="14"/>
      <c r="M1963" s="11"/>
      <c r="N1963" s="15" t="s">
        <v>85</v>
      </c>
      <c r="O1963" s="15" t="str">
        <f>VLOOKUP(A1963,Result!A:D,2,FALSE)</f>
        <v>No</v>
      </c>
      <c r="P1963" s="15">
        <f>VLOOKUP(A1963,Result!A:D,4,FALSE)</f>
        <v>0</v>
      </c>
      <c r="Q1963" s="16">
        <f>VLOOKUP(A1963,Result!A:D,3,FALSE)</f>
        <v>0</v>
      </c>
      <c r="R1963" s="16">
        <f>VLOOKUP(A1963,Result!A:E,5,FALSE)</f>
        <v>0</v>
      </c>
      <c r="S1963" s="28">
        <f>P1963+Q1963+R1963</f>
        <v>0</v>
      </c>
      <c r="T1963" s="32">
        <f t="shared" si="129"/>
        <v>0</v>
      </c>
      <c r="U1963" s="32">
        <f t="shared" si="130"/>
        <v>0</v>
      </c>
      <c r="V1963" s="33">
        <f t="shared" si="128"/>
        <v>346.49999999999994</v>
      </c>
      <c r="W1963" s="34">
        <f t="shared" si="131"/>
        <v>346.49999999999994</v>
      </c>
      <c r="X1963" s="10"/>
      <c r="Y1963" s="10"/>
      <c r="Z1963" s="10"/>
      <c r="AA1963" s="10"/>
      <c r="AB1963" s="10"/>
      <c r="AC1963" s="10"/>
      <c r="AD1963" s="10"/>
      <c r="AE1963" s="10"/>
      <c r="AF1963" s="10"/>
      <c r="AG1963" s="10"/>
      <c r="AH1963" s="10"/>
      <c r="AI1963" s="10"/>
    </row>
    <row r="1964" spans="1:35" ht="15" customHeight="1" x14ac:dyDescent="0.25">
      <c r="A1964" s="6">
        <v>2539</v>
      </c>
      <c r="B1964" s="11" t="s">
        <v>512</v>
      </c>
      <c r="C1964" s="11" t="s">
        <v>7045</v>
      </c>
      <c r="D1964" s="11" t="s">
        <v>8164</v>
      </c>
      <c r="E1964" s="12">
        <v>19975</v>
      </c>
      <c r="F1964" s="19"/>
      <c r="G1964" s="12">
        <v>43899</v>
      </c>
      <c r="H1964" s="11" t="s">
        <v>4021</v>
      </c>
      <c r="I1964" s="14" t="s">
        <v>8165</v>
      </c>
      <c r="J1964" s="11" t="s">
        <v>8166</v>
      </c>
      <c r="K1964" s="11" t="s">
        <v>82</v>
      </c>
      <c r="L1964" s="14" t="s">
        <v>82</v>
      </c>
      <c r="M1964" s="11" t="s">
        <v>8167</v>
      </c>
      <c r="N1964" s="15" t="s">
        <v>85</v>
      </c>
      <c r="O1964" s="15" t="str">
        <f>VLOOKUP(A1964,Result!A:D,2,FALSE)</f>
        <v>No</v>
      </c>
      <c r="P1964" s="15">
        <f>VLOOKUP(A1964,Result!A:D,4,FALSE)</f>
        <v>0.42099999999999999</v>
      </c>
      <c r="Q1964" s="16">
        <f>VLOOKUP(A1964,Result!A:D,3,FALSE)</f>
        <v>0</v>
      </c>
      <c r="R1964" s="16">
        <f>VLOOKUP(A1964,Result!A:E,5,FALSE)</f>
        <v>0</v>
      </c>
      <c r="S1964" s="28">
        <f>P1964+Q1964+R1964</f>
        <v>0.42099999999999999</v>
      </c>
      <c r="T1964" s="32">
        <f t="shared" si="129"/>
        <v>0</v>
      </c>
      <c r="U1964" s="32">
        <f t="shared" si="130"/>
        <v>324.17</v>
      </c>
      <c r="V1964" s="33">
        <f t="shared" si="128"/>
        <v>346.49999999999994</v>
      </c>
      <c r="W1964" s="34">
        <f t="shared" si="131"/>
        <v>670.67</v>
      </c>
      <c r="X1964" s="10"/>
      <c r="Y1964" s="10"/>
      <c r="Z1964" s="10"/>
      <c r="AA1964" s="10"/>
      <c r="AB1964" s="10"/>
      <c r="AC1964" s="10"/>
      <c r="AD1964" s="10"/>
      <c r="AE1964" s="10"/>
      <c r="AF1964" s="10"/>
      <c r="AG1964" s="10"/>
      <c r="AH1964" s="10"/>
      <c r="AI1964" s="10"/>
    </row>
    <row r="1965" spans="1:35" ht="15" customHeight="1" x14ac:dyDescent="0.25">
      <c r="A1965" s="6">
        <v>2558</v>
      </c>
      <c r="B1965" s="11" t="s">
        <v>512</v>
      </c>
      <c r="C1965" s="11" t="s">
        <v>7045</v>
      </c>
      <c r="D1965" s="11" t="s">
        <v>8205</v>
      </c>
      <c r="E1965" s="12">
        <v>12884</v>
      </c>
      <c r="F1965" s="19"/>
      <c r="G1965" s="12">
        <v>43918</v>
      </c>
      <c r="H1965" s="11" t="s">
        <v>217</v>
      </c>
      <c r="I1965" s="14" t="s">
        <v>8206</v>
      </c>
      <c r="J1965" s="11" t="s">
        <v>80</v>
      </c>
      <c r="K1965" s="11" t="s">
        <v>7148</v>
      </c>
      <c r="L1965" s="14" t="s">
        <v>8207</v>
      </c>
      <c r="M1965" s="11" t="s">
        <v>650</v>
      </c>
      <c r="N1965" s="15" t="s">
        <v>85</v>
      </c>
      <c r="O1965" s="15" t="str">
        <f>VLOOKUP(A1965,Result!A:D,2,FALSE)</f>
        <v>No</v>
      </c>
      <c r="P1965" s="15">
        <f>VLOOKUP(A1965,Result!A:D,4,FALSE)</f>
        <v>4.8</v>
      </c>
      <c r="Q1965" s="16">
        <f>VLOOKUP(A1965,Result!A:D,3,FALSE)</f>
        <v>0.36799999999999999</v>
      </c>
      <c r="R1965" s="16">
        <f>VLOOKUP(A1965,Result!A:E,5,FALSE)</f>
        <v>0</v>
      </c>
      <c r="S1965" s="28">
        <f>P1965+Q1965+R1965</f>
        <v>5.1680000000000001</v>
      </c>
      <c r="T1965" s="32">
        <f t="shared" si="129"/>
        <v>283.35999999999996</v>
      </c>
      <c r="U1965" s="32">
        <f t="shared" si="130"/>
        <v>3979.36</v>
      </c>
      <c r="V1965" s="33">
        <f t="shared" si="128"/>
        <v>346.49999999999994</v>
      </c>
      <c r="W1965" s="34">
        <f t="shared" si="131"/>
        <v>4325.8599999999997</v>
      </c>
      <c r="X1965" s="10"/>
      <c r="Y1965" s="10"/>
      <c r="Z1965" s="10"/>
      <c r="AA1965" s="10"/>
      <c r="AB1965" s="10"/>
      <c r="AC1965" s="10"/>
      <c r="AD1965" s="10"/>
      <c r="AE1965" s="10"/>
      <c r="AF1965" s="10"/>
      <c r="AG1965" s="10"/>
      <c r="AH1965" s="10"/>
      <c r="AI1965" s="10"/>
    </row>
    <row r="1966" spans="1:35" ht="15" customHeight="1" x14ac:dyDescent="0.25">
      <c r="A1966" s="6">
        <v>2559</v>
      </c>
      <c r="B1966" s="11" t="s">
        <v>512</v>
      </c>
      <c r="C1966" s="11" t="s">
        <v>7045</v>
      </c>
      <c r="D1966" s="11" t="s">
        <v>8208</v>
      </c>
      <c r="E1966" s="12">
        <v>33725</v>
      </c>
      <c r="F1966" s="19"/>
      <c r="G1966" s="12">
        <v>43916</v>
      </c>
      <c r="H1966" s="11" t="s">
        <v>78</v>
      </c>
      <c r="I1966" s="14" t="s">
        <v>199</v>
      </c>
      <c r="J1966" s="11" t="s">
        <v>97</v>
      </c>
      <c r="K1966" s="11" t="s">
        <v>82</v>
      </c>
      <c r="L1966" s="14" t="s">
        <v>82</v>
      </c>
      <c r="M1966" s="11" t="s">
        <v>1572</v>
      </c>
      <c r="N1966" s="15" t="s">
        <v>85</v>
      </c>
      <c r="O1966" s="15" t="str">
        <f>VLOOKUP(A1966,Result!A:D,2,FALSE)</f>
        <v>No</v>
      </c>
      <c r="P1966" s="15">
        <f>VLOOKUP(A1966,Result!A:D,4,FALSE)</f>
        <v>0</v>
      </c>
      <c r="Q1966" s="16">
        <f>VLOOKUP(A1966,Result!A:D,3,FALSE)</f>
        <v>0</v>
      </c>
      <c r="R1966" s="16">
        <f>VLOOKUP(A1966,Result!A:E,5,FALSE)</f>
        <v>0</v>
      </c>
      <c r="S1966" s="28">
        <f>P1966+Q1966+R1966</f>
        <v>0</v>
      </c>
      <c r="T1966" s="32">
        <f t="shared" si="129"/>
        <v>0</v>
      </c>
      <c r="U1966" s="32">
        <f t="shared" si="130"/>
        <v>0</v>
      </c>
      <c r="V1966" s="33">
        <f t="shared" si="128"/>
        <v>346.49999999999994</v>
      </c>
      <c r="W1966" s="34">
        <f t="shared" si="131"/>
        <v>346.49999999999994</v>
      </c>
      <c r="X1966" s="10"/>
      <c r="Y1966" s="10"/>
      <c r="Z1966" s="10"/>
      <c r="AA1966" s="10"/>
      <c r="AB1966" s="10"/>
      <c r="AC1966" s="10"/>
      <c r="AD1966" s="10"/>
      <c r="AE1966" s="10"/>
      <c r="AF1966" s="10"/>
      <c r="AG1966" s="10"/>
      <c r="AH1966" s="10"/>
      <c r="AI1966" s="10"/>
    </row>
    <row r="1967" spans="1:35" ht="15" customHeight="1" x14ac:dyDescent="0.25">
      <c r="A1967" s="6">
        <v>58</v>
      </c>
      <c r="B1967" s="11" t="s">
        <v>270</v>
      </c>
      <c r="C1967" s="11" t="s">
        <v>76</v>
      </c>
      <c r="D1967" s="11" t="s">
        <v>271</v>
      </c>
      <c r="E1967" s="12">
        <v>25127</v>
      </c>
      <c r="F1967" s="19"/>
      <c r="G1967" s="12">
        <v>43900</v>
      </c>
      <c r="H1967" s="11" t="s">
        <v>78</v>
      </c>
      <c r="I1967" s="14" t="s">
        <v>115</v>
      </c>
      <c r="J1967" s="11" t="s">
        <v>97</v>
      </c>
      <c r="K1967" s="11" t="s">
        <v>82</v>
      </c>
      <c r="L1967" s="14" t="s">
        <v>82</v>
      </c>
      <c r="M1967" s="11" t="s">
        <v>116</v>
      </c>
      <c r="N1967" s="15" t="s">
        <v>85</v>
      </c>
      <c r="O1967" s="15" t="str">
        <f>VLOOKUP(A1967,Result!A:D,2,FALSE)</f>
        <v>No</v>
      </c>
      <c r="P1967" s="15">
        <f>VLOOKUP(A1967,Result!A:D,4,FALSE)</f>
        <v>0</v>
      </c>
      <c r="Q1967" s="16">
        <f>VLOOKUP(A1967,Result!A:D,3,FALSE)</f>
        <v>0</v>
      </c>
      <c r="R1967" s="16">
        <f>VLOOKUP(A1967,Result!A:E,5,FALSE)</f>
        <v>0</v>
      </c>
      <c r="S1967" s="28">
        <f>P1967+Q1967+R1967</f>
        <v>0</v>
      </c>
      <c r="T1967" s="32">
        <f>SUM((Q1967+R1967)*67/0.1)</f>
        <v>0</v>
      </c>
      <c r="U1967" s="32">
        <f>SUM(S1967*67/0.1)</f>
        <v>0</v>
      </c>
      <c r="V1967" s="33">
        <f>SUM(0.45*67/0.1)</f>
        <v>301.5</v>
      </c>
      <c r="W1967" s="34">
        <f t="shared" si="131"/>
        <v>301.5</v>
      </c>
      <c r="X1967" s="10"/>
      <c r="Y1967" s="10"/>
      <c r="Z1967" s="10"/>
      <c r="AA1967" s="10"/>
      <c r="AB1967" s="10"/>
      <c r="AC1967" s="10"/>
      <c r="AD1967" s="10"/>
      <c r="AE1967" s="10"/>
      <c r="AF1967" s="10"/>
      <c r="AG1967" s="10"/>
      <c r="AH1967" s="10"/>
      <c r="AI1967" s="10"/>
    </row>
    <row r="1968" spans="1:35" ht="15" customHeight="1" x14ac:dyDescent="0.25">
      <c r="A1968" s="6">
        <v>175</v>
      </c>
      <c r="B1968" s="11" t="s">
        <v>270</v>
      </c>
      <c r="C1968" s="11" t="s">
        <v>275</v>
      </c>
      <c r="D1968" s="11" t="s">
        <v>713</v>
      </c>
      <c r="E1968" s="12">
        <v>20638</v>
      </c>
      <c r="F1968" s="17">
        <v>43962</v>
      </c>
      <c r="G1968" s="12">
        <v>43870</v>
      </c>
      <c r="H1968" s="11" t="s">
        <v>78</v>
      </c>
      <c r="I1968" s="14" t="s">
        <v>714</v>
      </c>
      <c r="J1968" s="11" t="s">
        <v>80</v>
      </c>
      <c r="K1968" s="11" t="s">
        <v>82</v>
      </c>
      <c r="L1968" s="14" t="s">
        <v>715</v>
      </c>
      <c r="M1968" s="11" t="s">
        <v>82</v>
      </c>
      <c r="N1968" s="15">
        <v>5.2</v>
      </c>
      <c r="O1968" s="15" t="str">
        <f>VLOOKUP(A1968,Result!A:D,2,FALSE)</f>
        <v>No</v>
      </c>
      <c r="P1968" s="15">
        <f>VLOOKUP(A1968,Result!A:D,4,FALSE)</f>
        <v>4.1539999999999999</v>
      </c>
      <c r="Q1968" s="16">
        <f>VLOOKUP(A1968,Result!A:D,3,FALSE)</f>
        <v>0</v>
      </c>
      <c r="R1968" s="16">
        <f>VLOOKUP(A1968,Result!A:E,5,FALSE)</f>
        <v>0</v>
      </c>
      <c r="S1968" s="28">
        <f>P1968+Q1968+R1968</f>
        <v>4.1539999999999999</v>
      </c>
      <c r="T1968" s="32">
        <f t="shared" ref="T1968:T2031" si="132">SUM((Q1968+R1968)*67/0.1)</f>
        <v>0</v>
      </c>
      <c r="U1968" s="32">
        <f t="shared" ref="U1968:U2031" si="133">SUM(S1968*67/0.1)</f>
        <v>2783.18</v>
      </c>
      <c r="V1968" s="33">
        <f t="shared" ref="V1968:V2031" si="134">SUM(0.45*67/0.1)</f>
        <v>301.5</v>
      </c>
      <c r="W1968" s="34">
        <f t="shared" si="131"/>
        <v>3084.68</v>
      </c>
      <c r="X1968" s="10"/>
      <c r="Y1968" s="10"/>
      <c r="Z1968" s="10"/>
      <c r="AA1968" s="10"/>
      <c r="AB1968" s="10"/>
      <c r="AC1968" s="10"/>
      <c r="AD1968" s="10"/>
      <c r="AE1968" s="10"/>
      <c r="AF1968" s="10"/>
      <c r="AG1968" s="10"/>
      <c r="AH1968" s="10"/>
      <c r="AI1968" s="10"/>
    </row>
    <row r="1969" spans="1:35" ht="15" customHeight="1" x14ac:dyDescent="0.25">
      <c r="A1969" s="6">
        <v>199</v>
      </c>
      <c r="B1969" s="11" t="s">
        <v>270</v>
      </c>
      <c r="C1969" s="11" t="s">
        <v>275</v>
      </c>
      <c r="D1969" s="11" t="s">
        <v>801</v>
      </c>
      <c r="E1969" s="12">
        <v>22319</v>
      </c>
      <c r="F1969" s="17">
        <v>43970</v>
      </c>
      <c r="G1969" s="12">
        <v>43878</v>
      </c>
      <c r="H1969" s="11" t="s">
        <v>78</v>
      </c>
      <c r="I1969" s="14" t="s">
        <v>802</v>
      </c>
      <c r="J1969" s="11" t="s">
        <v>80</v>
      </c>
      <c r="K1969" s="11" t="s">
        <v>82</v>
      </c>
      <c r="L1969" s="14" t="s">
        <v>82</v>
      </c>
      <c r="M1969" s="11" t="s">
        <v>803</v>
      </c>
      <c r="N1969" s="15">
        <v>5.28</v>
      </c>
      <c r="O1969" s="15" t="str">
        <f>VLOOKUP(A1969,Result!A:D,2,FALSE)</f>
        <v>No</v>
      </c>
      <c r="P1969" s="15">
        <f>VLOOKUP(A1969,Result!A:D,4,FALSE)</f>
        <v>3.78</v>
      </c>
      <c r="Q1969" s="16">
        <f>VLOOKUP(A1969,Result!A:D,3,FALSE)</f>
        <v>0</v>
      </c>
      <c r="R1969" s="16">
        <f>VLOOKUP(A1969,Result!A:E,5,FALSE)</f>
        <v>0</v>
      </c>
      <c r="S1969" s="28">
        <f>P1969+Q1969+R1969</f>
        <v>3.78</v>
      </c>
      <c r="T1969" s="32">
        <f t="shared" si="132"/>
        <v>0</v>
      </c>
      <c r="U1969" s="32">
        <f t="shared" si="133"/>
        <v>2532.6</v>
      </c>
      <c r="V1969" s="33">
        <f t="shared" si="134"/>
        <v>301.5</v>
      </c>
      <c r="W1969" s="34">
        <f t="shared" si="131"/>
        <v>2834.1</v>
      </c>
      <c r="X1969" s="10"/>
      <c r="Y1969" s="10"/>
      <c r="Z1969" s="10"/>
      <c r="AA1969" s="10"/>
      <c r="AB1969" s="10"/>
      <c r="AC1969" s="10"/>
      <c r="AD1969" s="10"/>
      <c r="AE1969" s="10"/>
      <c r="AF1969" s="10"/>
      <c r="AG1969" s="10"/>
      <c r="AH1969" s="10"/>
      <c r="AI1969" s="10"/>
    </row>
    <row r="1970" spans="1:35" ht="15" customHeight="1" x14ac:dyDescent="0.25">
      <c r="A1970" s="6">
        <v>835</v>
      </c>
      <c r="B1970" s="11" t="s">
        <v>270</v>
      </c>
      <c r="C1970" s="11" t="s">
        <v>1606</v>
      </c>
      <c r="D1970" s="11" t="s">
        <v>2964</v>
      </c>
      <c r="E1970" s="12">
        <v>21845</v>
      </c>
      <c r="F1970" s="17">
        <v>44014</v>
      </c>
      <c r="G1970" s="12">
        <v>43886</v>
      </c>
      <c r="H1970" s="11" t="s">
        <v>114</v>
      </c>
      <c r="I1970" s="14" t="s">
        <v>2965</v>
      </c>
      <c r="J1970" s="11" t="s">
        <v>80</v>
      </c>
      <c r="K1970" s="11" t="s">
        <v>82</v>
      </c>
      <c r="L1970" s="14" t="s">
        <v>82</v>
      </c>
      <c r="M1970" s="11"/>
      <c r="N1970" s="15">
        <v>1.67</v>
      </c>
      <c r="O1970" s="15" t="str">
        <f>VLOOKUP(A1970,Result!A:D,2,FALSE)</f>
        <v>No</v>
      </c>
      <c r="P1970" s="15">
        <f>VLOOKUP(A1970,Result!A:D,4,FALSE)</f>
        <v>1.431</v>
      </c>
      <c r="Q1970" s="16">
        <f>VLOOKUP(A1970,Result!A:D,3,FALSE)</f>
        <v>0</v>
      </c>
      <c r="R1970" s="16">
        <f>VLOOKUP(A1970,Result!A:E,5,FALSE)</f>
        <v>0.152</v>
      </c>
      <c r="S1970" s="28">
        <f>P1970+Q1970+R1970</f>
        <v>1.583</v>
      </c>
      <c r="T1970" s="32">
        <f t="shared" si="132"/>
        <v>101.83999999999999</v>
      </c>
      <c r="U1970" s="32">
        <f t="shared" si="133"/>
        <v>1060.6099999999999</v>
      </c>
      <c r="V1970" s="33">
        <f t="shared" si="134"/>
        <v>301.5</v>
      </c>
      <c r="W1970" s="34">
        <f t="shared" si="131"/>
        <v>1362.11</v>
      </c>
      <c r="X1970" s="10"/>
      <c r="Y1970" s="10"/>
      <c r="Z1970" s="10"/>
      <c r="AA1970" s="10"/>
      <c r="AB1970" s="10"/>
      <c r="AC1970" s="10"/>
      <c r="AD1970" s="10"/>
      <c r="AE1970" s="10"/>
      <c r="AF1970" s="10"/>
      <c r="AG1970" s="10"/>
      <c r="AH1970" s="10"/>
      <c r="AI1970" s="10"/>
    </row>
    <row r="1971" spans="1:35" ht="15" customHeight="1" x14ac:dyDescent="0.25">
      <c r="A1971" s="6">
        <v>836</v>
      </c>
      <c r="B1971" s="11" t="s">
        <v>270</v>
      </c>
      <c r="C1971" s="11" t="s">
        <v>1606</v>
      </c>
      <c r="D1971" s="11" t="s">
        <v>2966</v>
      </c>
      <c r="E1971" s="12">
        <v>16037</v>
      </c>
      <c r="F1971" s="17">
        <v>44048</v>
      </c>
      <c r="G1971" s="12">
        <v>43886</v>
      </c>
      <c r="H1971" s="11" t="s">
        <v>114</v>
      </c>
      <c r="I1971" s="14" t="s">
        <v>2967</v>
      </c>
      <c r="J1971" s="11" t="s">
        <v>80</v>
      </c>
      <c r="K1971" s="11" t="s">
        <v>2968</v>
      </c>
      <c r="L1971" s="14" t="s">
        <v>2969</v>
      </c>
      <c r="M1971" s="11" t="s">
        <v>139</v>
      </c>
      <c r="N1971" s="15">
        <v>0.81</v>
      </c>
      <c r="O1971" s="15" t="str">
        <f>VLOOKUP(A1971,Result!A:D,2,FALSE)</f>
        <v>No</v>
      </c>
      <c r="P1971" s="15">
        <f>VLOOKUP(A1971,Result!A:D,4,FALSE)</f>
        <v>0.53100000000000003</v>
      </c>
      <c r="Q1971" s="16">
        <f>VLOOKUP(A1971,Result!A:D,3,FALSE)</f>
        <v>0.33500000000000002</v>
      </c>
      <c r="R1971" s="16">
        <f>VLOOKUP(A1971,Result!A:E,5,FALSE)</f>
        <v>0</v>
      </c>
      <c r="S1971" s="28">
        <f>P1971+Q1971+R1971</f>
        <v>0.8660000000000001</v>
      </c>
      <c r="T1971" s="32">
        <f t="shared" si="132"/>
        <v>224.45</v>
      </c>
      <c r="U1971" s="32">
        <f t="shared" si="133"/>
        <v>580.22</v>
      </c>
      <c r="V1971" s="33">
        <f t="shared" si="134"/>
        <v>301.5</v>
      </c>
      <c r="W1971" s="34">
        <f t="shared" si="131"/>
        <v>881.72</v>
      </c>
      <c r="X1971" s="10"/>
      <c r="Y1971" s="10"/>
      <c r="Z1971" s="10"/>
      <c r="AA1971" s="10"/>
      <c r="AB1971" s="10"/>
      <c r="AC1971" s="10"/>
      <c r="AD1971" s="10"/>
      <c r="AE1971" s="10"/>
      <c r="AF1971" s="10"/>
      <c r="AG1971" s="10"/>
      <c r="AH1971" s="10"/>
      <c r="AI1971" s="10"/>
    </row>
    <row r="1972" spans="1:35" ht="15" customHeight="1" x14ac:dyDescent="0.25">
      <c r="A1972" s="6">
        <v>837</v>
      </c>
      <c r="B1972" s="11" t="s">
        <v>270</v>
      </c>
      <c r="C1972" s="11" t="s">
        <v>1606</v>
      </c>
      <c r="D1972" s="11" t="s">
        <v>2970</v>
      </c>
      <c r="E1972" s="12">
        <v>15584</v>
      </c>
      <c r="F1972" s="19"/>
      <c r="G1972" s="12">
        <v>43886</v>
      </c>
      <c r="H1972" s="11" t="s">
        <v>114</v>
      </c>
      <c r="I1972" s="14" t="s">
        <v>2971</v>
      </c>
      <c r="J1972" s="11" t="s">
        <v>2972</v>
      </c>
      <c r="K1972" s="11" t="s">
        <v>82</v>
      </c>
      <c r="L1972" s="14" t="s">
        <v>2973</v>
      </c>
      <c r="M1972" s="11" t="s">
        <v>2352</v>
      </c>
      <c r="N1972" s="15">
        <v>3.06</v>
      </c>
      <c r="O1972" s="15" t="str">
        <f>VLOOKUP(A1972,Result!A:D,2,FALSE)</f>
        <v>No</v>
      </c>
      <c r="P1972" s="15">
        <f>VLOOKUP(A1972,Result!A:D,4,FALSE)</f>
        <v>3.4580000000000002</v>
      </c>
      <c r="Q1972" s="16">
        <f>VLOOKUP(A1972,Result!A:D,3,FALSE)</f>
        <v>0.98799999999999999</v>
      </c>
      <c r="R1972" s="16">
        <f>VLOOKUP(A1972,Result!A:E,5,FALSE)</f>
        <v>0.84699999999999998</v>
      </c>
      <c r="S1972" s="28">
        <f>P1972+Q1972+R1972</f>
        <v>5.2929999999999993</v>
      </c>
      <c r="T1972" s="32">
        <f t="shared" si="132"/>
        <v>1229.4499999999998</v>
      </c>
      <c r="U1972" s="32">
        <f t="shared" si="133"/>
        <v>3546.3099999999995</v>
      </c>
      <c r="V1972" s="33">
        <f t="shared" si="134"/>
        <v>301.5</v>
      </c>
      <c r="W1972" s="34">
        <f t="shared" si="131"/>
        <v>3847.8099999999995</v>
      </c>
      <c r="X1972" s="10"/>
      <c r="Y1972" s="10"/>
      <c r="Z1972" s="10"/>
      <c r="AA1972" s="10"/>
      <c r="AB1972" s="10"/>
      <c r="AC1972" s="10"/>
      <c r="AD1972" s="10"/>
      <c r="AE1972" s="10"/>
      <c r="AF1972" s="10"/>
      <c r="AG1972" s="10"/>
      <c r="AH1972" s="10"/>
      <c r="AI1972" s="10"/>
    </row>
    <row r="1973" spans="1:35" ht="15" customHeight="1" x14ac:dyDescent="0.25">
      <c r="A1973" s="6">
        <v>838</v>
      </c>
      <c r="B1973" s="11" t="s">
        <v>270</v>
      </c>
      <c r="C1973" s="11" t="s">
        <v>1606</v>
      </c>
      <c r="D1973" s="11" t="s">
        <v>2974</v>
      </c>
      <c r="E1973" s="12">
        <v>17503</v>
      </c>
      <c r="F1973" s="17">
        <v>44013</v>
      </c>
      <c r="G1973" s="12">
        <v>43886</v>
      </c>
      <c r="H1973" s="11" t="s">
        <v>114</v>
      </c>
      <c r="I1973" s="14" t="s">
        <v>2975</v>
      </c>
      <c r="J1973" s="11" t="s">
        <v>1644</v>
      </c>
      <c r="K1973" s="11" t="s">
        <v>2976</v>
      </c>
      <c r="L1973" s="14" t="s">
        <v>82</v>
      </c>
      <c r="M1973" s="11" t="s">
        <v>139</v>
      </c>
      <c r="N1973" s="15">
        <v>1.0900000000000001</v>
      </c>
      <c r="O1973" s="15" t="str">
        <f>VLOOKUP(A1973,Result!A:D,2,FALSE)</f>
        <v>No</v>
      </c>
      <c r="P1973" s="15">
        <f>VLOOKUP(A1973,Result!A:D,4,FALSE)</f>
        <v>0.78899999999999992</v>
      </c>
      <c r="Q1973" s="16">
        <f>VLOOKUP(A1973,Result!A:D,3,FALSE)</f>
        <v>0</v>
      </c>
      <c r="R1973" s="16">
        <f>VLOOKUP(A1973,Result!A:E,5,FALSE)</f>
        <v>0</v>
      </c>
      <c r="S1973" s="28">
        <f>P1973+Q1973+R1973</f>
        <v>0.78899999999999992</v>
      </c>
      <c r="T1973" s="32">
        <f t="shared" si="132"/>
        <v>0</v>
      </c>
      <c r="U1973" s="32">
        <f t="shared" si="133"/>
        <v>528.62999999999988</v>
      </c>
      <c r="V1973" s="33">
        <f t="shared" si="134"/>
        <v>301.5</v>
      </c>
      <c r="W1973" s="34">
        <f t="shared" si="131"/>
        <v>830.12999999999988</v>
      </c>
      <c r="X1973" s="10"/>
      <c r="Y1973" s="10"/>
      <c r="Z1973" s="10"/>
      <c r="AA1973" s="10"/>
      <c r="AB1973" s="10"/>
      <c r="AC1973" s="10"/>
      <c r="AD1973" s="10"/>
      <c r="AE1973" s="10"/>
      <c r="AF1973" s="10"/>
      <c r="AG1973" s="10"/>
      <c r="AH1973" s="10"/>
      <c r="AI1973" s="10"/>
    </row>
    <row r="1974" spans="1:35" ht="15" customHeight="1" x14ac:dyDescent="0.25">
      <c r="A1974" s="6">
        <v>1183</v>
      </c>
      <c r="B1974" s="11" t="s">
        <v>270</v>
      </c>
      <c r="C1974" s="11" t="s">
        <v>3322</v>
      </c>
      <c r="D1974" s="11" t="s">
        <v>4036</v>
      </c>
      <c r="E1974" s="12">
        <v>19214</v>
      </c>
      <c r="F1974" s="17">
        <v>44036</v>
      </c>
      <c r="G1974" s="12">
        <v>43888</v>
      </c>
      <c r="H1974" s="11" t="s">
        <v>783</v>
      </c>
      <c r="I1974" s="14" t="s">
        <v>4037</v>
      </c>
      <c r="J1974" s="11" t="s">
        <v>4038</v>
      </c>
      <c r="K1974" s="11" t="s">
        <v>82</v>
      </c>
      <c r="L1974" s="14" t="s">
        <v>4039</v>
      </c>
      <c r="M1974" s="11" t="s">
        <v>4040</v>
      </c>
      <c r="N1974" s="15">
        <v>0.97</v>
      </c>
      <c r="O1974" s="15" t="str">
        <f>VLOOKUP(A1974,Result!A:D,2,FALSE)</f>
        <v>No</v>
      </c>
      <c r="P1974" s="15">
        <f>VLOOKUP(A1974,Result!A:D,4,FALSE)</f>
        <v>0.8899999999999999</v>
      </c>
      <c r="Q1974" s="16">
        <f>VLOOKUP(A1974,Result!A:D,3,FALSE)</f>
        <v>0.36799999999999999</v>
      </c>
      <c r="R1974" s="16">
        <f>VLOOKUP(A1974,Result!A:E,5,FALSE)</f>
        <v>0.152</v>
      </c>
      <c r="S1974" s="28">
        <f>P1974+Q1974+R1974</f>
        <v>1.41</v>
      </c>
      <c r="T1974" s="32">
        <f t="shared" si="132"/>
        <v>348.40000000000003</v>
      </c>
      <c r="U1974" s="32">
        <f t="shared" si="133"/>
        <v>944.69999999999993</v>
      </c>
      <c r="V1974" s="33">
        <f t="shared" si="134"/>
        <v>301.5</v>
      </c>
      <c r="W1974" s="34">
        <f t="shared" si="131"/>
        <v>1246.1999999999998</v>
      </c>
      <c r="X1974" s="10"/>
      <c r="Y1974" s="10"/>
      <c r="Z1974" s="10"/>
      <c r="AA1974" s="10"/>
      <c r="AB1974" s="10"/>
      <c r="AC1974" s="10"/>
      <c r="AD1974" s="10"/>
      <c r="AE1974" s="10"/>
      <c r="AF1974" s="10"/>
      <c r="AG1974" s="10"/>
      <c r="AH1974" s="10"/>
      <c r="AI1974" s="10"/>
    </row>
    <row r="1975" spans="1:35" ht="15" customHeight="1" x14ac:dyDescent="0.25">
      <c r="A1975" s="6">
        <v>1184</v>
      </c>
      <c r="B1975" s="11" t="s">
        <v>270</v>
      </c>
      <c r="C1975" s="11" t="s">
        <v>3365</v>
      </c>
      <c r="D1975" s="11" t="s">
        <v>4041</v>
      </c>
      <c r="E1975" s="12">
        <v>21909</v>
      </c>
      <c r="F1975" s="17">
        <v>43955</v>
      </c>
      <c r="G1975" s="12">
        <v>43888</v>
      </c>
      <c r="H1975" s="11" t="s">
        <v>783</v>
      </c>
      <c r="I1975" s="14" t="s">
        <v>4042</v>
      </c>
      <c r="J1975" s="11" t="s">
        <v>97</v>
      </c>
      <c r="K1975" s="11" t="s">
        <v>4043</v>
      </c>
      <c r="L1975" s="14" t="s">
        <v>4044</v>
      </c>
      <c r="M1975" s="11" t="s">
        <v>3772</v>
      </c>
      <c r="N1975" s="15">
        <v>1.84</v>
      </c>
      <c r="O1975" s="15" t="str">
        <f>VLOOKUP(A1975,Result!A:D,2,FALSE)</f>
        <v>No</v>
      </c>
      <c r="P1975" s="15">
        <f>VLOOKUP(A1975,Result!A:D,4,FALSE)</f>
        <v>0.31</v>
      </c>
      <c r="Q1975" s="16">
        <f>VLOOKUP(A1975,Result!A:D,3,FALSE)</f>
        <v>0.31</v>
      </c>
      <c r="R1975" s="16">
        <f>VLOOKUP(A1975,Result!A:E,5,FALSE)</f>
        <v>0</v>
      </c>
      <c r="S1975" s="28">
        <f>P1975+Q1975+R1975</f>
        <v>0.62</v>
      </c>
      <c r="T1975" s="32">
        <f t="shared" si="132"/>
        <v>207.7</v>
      </c>
      <c r="U1975" s="32">
        <f t="shared" si="133"/>
        <v>415.4</v>
      </c>
      <c r="V1975" s="33">
        <f t="shared" si="134"/>
        <v>301.5</v>
      </c>
      <c r="W1975" s="34">
        <f t="shared" si="131"/>
        <v>716.9</v>
      </c>
      <c r="X1975" s="10"/>
      <c r="Y1975" s="10"/>
      <c r="Z1975" s="10"/>
      <c r="AA1975" s="10"/>
      <c r="AB1975" s="10"/>
      <c r="AC1975" s="10"/>
      <c r="AD1975" s="10"/>
      <c r="AE1975" s="10"/>
      <c r="AF1975" s="10"/>
      <c r="AG1975" s="10"/>
      <c r="AH1975" s="10"/>
      <c r="AI1975" s="10"/>
    </row>
    <row r="1976" spans="1:35" ht="15" customHeight="1" x14ac:dyDescent="0.25">
      <c r="A1976" s="6">
        <v>1185</v>
      </c>
      <c r="B1976" s="11" t="s">
        <v>270</v>
      </c>
      <c r="C1976" s="11" t="s">
        <v>3322</v>
      </c>
      <c r="D1976" s="11" t="s">
        <v>4045</v>
      </c>
      <c r="E1976" s="12">
        <v>14625</v>
      </c>
      <c r="F1976" s="17">
        <v>44019</v>
      </c>
      <c r="G1976" s="12">
        <v>43867</v>
      </c>
      <c r="H1976" s="11" t="s">
        <v>114</v>
      </c>
      <c r="I1976" s="14" t="s">
        <v>97</v>
      </c>
      <c r="J1976" s="11" t="s">
        <v>97</v>
      </c>
      <c r="K1976" s="11" t="s">
        <v>82</v>
      </c>
      <c r="L1976" s="14" t="s">
        <v>4046</v>
      </c>
      <c r="M1976" s="11" t="s">
        <v>4047</v>
      </c>
      <c r="N1976" s="15">
        <v>1.47</v>
      </c>
      <c r="O1976" s="15" t="str">
        <f>VLOOKUP(A1976,Result!A:D,2,FALSE)</f>
        <v>No</v>
      </c>
      <c r="P1976" s="15">
        <f>VLOOKUP(A1976,Result!A:D,4,FALSE)</f>
        <v>0</v>
      </c>
      <c r="Q1976" s="16">
        <f>VLOOKUP(A1976,Result!A:D,3,FALSE)</f>
        <v>0.92700000000000005</v>
      </c>
      <c r="R1976" s="16">
        <f>VLOOKUP(A1976,Result!A:E,5,FALSE)</f>
        <v>0</v>
      </c>
      <c r="S1976" s="28">
        <f>P1976+Q1976+R1976</f>
        <v>0.92700000000000005</v>
      </c>
      <c r="T1976" s="32">
        <f t="shared" si="132"/>
        <v>621.09</v>
      </c>
      <c r="U1976" s="32">
        <f t="shared" si="133"/>
        <v>621.09</v>
      </c>
      <c r="V1976" s="33">
        <f t="shared" si="134"/>
        <v>301.5</v>
      </c>
      <c r="W1976" s="34">
        <f t="shared" si="131"/>
        <v>922.59</v>
      </c>
      <c r="X1976" s="10"/>
      <c r="Y1976" s="10"/>
      <c r="Z1976" s="10"/>
      <c r="AA1976" s="10"/>
      <c r="AB1976" s="10"/>
      <c r="AC1976" s="10"/>
      <c r="AD1976" s="10"/>
      <c r="AE1976" s="10"/>
      <c r="AF1976" s="10"/>
      <c r="AG1976" s="10"/>
      <c r="AH1976" s="10"/>
      <c r="AI1976" s="10"/>
    </row>
    <row r="1977" spans="1:35" ht="15" customHeight="1" x14ac:dyDescent="0.25">
      <c r="A1977" s="6">
        <v>1300</v>
      </c>
      <c r="B1977" s="11" t="s">
        <v>270</v>
      </c>
      <c r="C1977" s="11" t="s">
        <v>1606</v>
      </c>
      <c r="D1977" s="11" t="s">
        <v>4323</v>
      </c>
      <c r="E1977" s="12">
        <v>21485</v>
      </c>
      <c r="F1977" s="17">
        <v>43949</v>
      </c>
      <c r="G1977" s="12">
        <v>43903</v>
      </c>
      <c r="H1977" s="11" t="s">
        <v>78</v>
      </c>
      <c r="I1977" s="14" t="s">
        <v>4324</v>
      </c>
      <c r="J1977" s="11" t="s">
        <v>80</v>
      </c>
      <c r="K1977" s="11" t="s">
        <v>82</v>
      </c>
      <c r="L1977" s="14" t="s">
        <v>4325</v>
      </c>
      <c r="M1977" s="11" t="s">
        <v>4326</v>
      </c>
      <c r="N1977" s="15">
        <v>1.67</v>
      </c>
      <c r="O1977" s="15" t="str">
        <f>VLOOKUP(A1977,Result!A:D,2,FALSE)</f>
        <v>No</v>
      </c>
      <c r="P1977" s="15">
        <f>VLOOKUP(A1977,Result!A:D,4,FALSE)</f>
        <v>1.444</v>
      </c>
      <c r="Q1977" s="16">
        <f>VLOOKUP(A1977,Result!A:D,3,FALSE)</f>
        <v>0.70799999999999996</v>
      </c>
      <c r="R1977" s="16">
        <f>VLOOKUP(A1977,Result!A:E,5,FALSE)</f>
        <v>0</v>
      </c>
      <c r="S1977" s="28">
        <f>P1977+Q1977+R1977</f>
        <v>2.1520000000000001</v>
      </c>
      <c r="T1977" s="32">
        <f t="shared" si="132"/>
        <v>474.35999999999996</v>
      </c>
      <c r="U1977" s="32">
        <f t="shared" si="133"/>
        <v>1441.84</v>
      </c>
      <c r="V1977" s="33">
        <f t="shared" si="134"/>
        <v>301.5</v>
      </c>
      <c r="W1977" s="34">
        <f t="shared" si="131"/>
        <v>1743.34</v>
      </c>
      <c r="X1977" s="10"/>
      <c r="Y1977" s="10"/>
      <c r="Z1977" s="10"/>
      <c r="AA1977" s="10"/>
      <c r="AB1977" s="10"/>
      <c r="AC1977" s="10"/>
      <c r="AD1977" s="10"/>
      <c r="AE1977" s="10"/>
      <c r="AF1977" s="10"/>
      <c r="AG1977" s="10"/>
      <c r="AH1977" s="10"/>
      <c r="AI1977" s="10"/>
    </row>
    <row r="1978" spans="1:35" ht="15" customHeight="1" x14ac:dyDescent="0.25">
      <c r="A1978" s="6">
        <v>1301</v>
      </c>
      <c r="B1978" s="11" t="s">
        <v>270</v>
      </c>
      <c r="C1978" s="11" t="s">
        <v>1606</v>
      </c>
      <c r="D1978" s="11" t="s">
        <v>4327</v>
      </c>
      <c r="E1978" s="12">
        <v>13719</v>
      </c>
      <c r="F1978" s="17">
        <v>43959</v>
      </c>
      <c r="G1978" s="11"/>
      <c r="H1978" s="18"/>
      <c r="I1978" s="14"/>
      <c r="J1978" s="11"/>
      <c r="K1978" s="11"/>
      <c r="L1978" s="14"/>
      <c r="M1978" s="11"/>
      <c r="N1978" s="15" t="s">
        <v>85</v>
      </c>
      <c r="O1978" s="15" t="str">
        <f>VLOOKUP(A1978,Result!A:D,2,FALSE)</f>
        <v>No</v>
      </c>
      <c r="P1978" s="15">
        <f>VLOOKUP(A1978,Result!A:D,4,FALSE)</f>
        <v>0</v>
      </c>
      <c r="Q1978" s="16">
        <f>VLOOKUP(A1978,Result!A:D,3,FALSE)</f>
        <v>0</v>
      </c>
      <c r="R1978" s="16">
        <f>VLOOKUP(A1978,Result!A:E,5,FALSE)</f>
        <v>0</v>
      </c>
      <c r="S1978" s="28">
        <f>P1978+Q1978+R1978</f>
        <v>0</v>
      </c>
      <c r="T1978" s="32">
        <f t="shared" si="132"/>
        <v>0</v>
      </c>
      <c r="U1978" s="32">
        <f t="shared" si="133"/>
        <v>0</v>
      </c>
      <c r="V1978" s="33">
        <f t="shared" si="134"/>
        <v>301.5</v>
      </c>
      <c r="W1978" s="34">
        <f t="shared" si="131"/>
        <v>301.5</v>
      </c>
      <c r="X1978" s="10"/>
      <c r="Y1978" s="10"/>
      <c r="Z1978" s="10"/>
      <c r="AA1978" s="10"/>
      <c r="AB1978" s="10"/>
      <c r="AC1978" s="10"/>
      <c r="AD1978" s="10"/>
      <c r="AE1978" s="10"/>
      <c r="AF1978" s="10"/>
      <c r="AG1978" s="10"/>
      <c r="AH1978" s="10"/>
      <c r="AI1978" s="10"/>
    </row>
    <row r="1979" spans="1:35" ht="15" customHeight="1" x14ac:dyDescent="0.25">
      <c r="A1979" s="6">
        <v>1302</v>
      </c>
      <c r="B1979" s="11" t="s">
        <v>270</v>
      </c>
      <c r="C1979" s="11" t="s">
        <v>1606</v>
      </c>
      <c r="D1979" s="11" t="s">
        <v>4328</v>
      </c>
      <c r="E1979" s="12">
        <v>13020</v>
      </c>
      <c r="F1979" s="17">
        <v>43959</v>
      </c>
      <c r="G1979" s="11"/>
      <c r="H1979" s="18"/>
      <c r="I1979" s="14"/>
      <c r="J1979" s="11"/>
      <c r="K1979" s="11"/>
      <c r="L1979" s="14"/>
      <c r="M1979" s="11"/>
      <c r="N1979" s="15" t="s">
        <v>85</v>
      </c>
      <c r="O1979" s="15" t="str">
        <f>VLOOKUP(A1979,Result!A:D,2,FALSE)</f>
        <v>No</v>
      </c>
      <c r="P1979" s="15">
        <f>VLOOKUP(A1979,Result!A:D,4,FALSE)</f>
        <v>0</v>
      </c>
      <c r="Q1979" s="16">
        <f>VLOOKUP(A1979,Result!A:D,3,FALSE)</f>
        <v>0</v>
      </c>
      <c r="R1979" s="16">
        <f>VLOOKUP(A1979,Result!A:E,5,FALSE)</f>
        <v>0</v>
      </c>
      <c r="S1979" s="28">
        <f>P1979+Q1979+R1979</f>
        <v>0</v>
      </c>
      <c r="T1979" s="32">
        <f t="shared" si="132"/>
        <v>0</v>
      </c>
      <c r="U1979" s="32">
        <f t="shared" si="133"/>
        <v>0</v>
      </c>
      <c r="V1979" s="33">
        <f t="shared" si="134"/>
        <v>301.5</v>
      </c>
      <c r="W1979" s="34">
        <f t="shared" si="131"/>
        <v>301.5</v>
      </c>
      <c r="X1979" s="10"/>
      <c r="Y1979" s="10"/>
      <c r="Z1979" s="10"/>
      <c r="AA1979" s="10"/>
      <c r="AB1979" s="10"/>
      <c r="AC1979" s="10"/>
      <c r="AD1979" s="10"/>
      <c r="AE1979" s="10"/>
      <c r="AF1979" s="10"/>
      <c r="AG1979" s="10"/>
      <c r="AH1979" s="10"/>
      <c r="AI1979" s="10"/>
    </row>
    <row r="1980" spans="1:35" ht="15" customHeight="1" x14ac:dyDescent="0.25">
      <c r="A1980" s="6">
        <v>1303</v>
      </c>
      <c r="B1980" s="11" t="s">
        <v>270</v>
      </c>
      <c r="C1980" s="11" t="s">
        <v>1606</v>
      </c>
      <c r="D1980" s="11" t="s">
        <v>4329</v>
      </c>
      <c r="E1980" s="12">
        <v>13808</v>
      </c>
      <c r="F1980" s="19"/>
      <c r="G1980" s="12">
        <v>43893</v>
      </c>
      <c r="H1980" s="11" t="s">
        <v>78</v>
      </c>
      <c r="I1980" s="14" t="s">
        <v>115</v>
      </c>
      <c r="J1980" s="11" t="s">
        <v>97</v>
      </c>
      <c r="K1980" s="11" t="s">
        <v>82</v>
      </c>
      <c r="L1980" s="14" t="s">
        <v>4330</v>
      </c>
      <c r="M1980" s="11" t="s">
        <v>99</v>
      </c>
      <c r="N1980" s="15">
        <v>2.7</v>
      </c>
      <c r="O1980" s="15" t="str">
        <f>VLOOKUP(A1980,Result!A:D,2,FALSE)</f>
        <v>Yes</v>
      </c>
      <c r="P1980" s="15">
        <f>VLOOKUP(A1980,Result!A:D,4,FALSE)</f>
        <v>0</v>
      </c>
      <c r="Q1980" s="16">
        <f>VLOOKUP(A1980,Result!A:D,3,FALSE)</f>
        <v>3.427</v>
      </c>
      <c r="R1980" s="16">
        <f>VLOOKUP(A1980,Result!A:E,5,FALSE)</f>
        <v>0</v>
      </c>
      <c r="S1980" s="28">
        <f>P1980+Q1980+R1980</f>
        <v>3.427</v>
      </c>
      <c r="T1980" s="32">
        <f t="shared" si="132"/>
        <v>2296.09</v>
      </c>
      <c r="U1980" s="32">
        <f t="shared" si="133"/>
        <v>2296.09</v>
      </c>
      <c r="V1980" s="33">
        <f t="shared" si="134"/>
        <v>301.5</v>
      </c>
      <c r="W1980" s="34">
        <f t="shared" si="131"/>
        <v>2597.59</v>
      </c>
      <c r="X1980" s="10"/>
      <c r="Y1980" s="10"/>
      <c r="Z1980" s="10"/>
      <c r="AA1980" s="10"/>
      <c r="AB1980" s="10"/>
      <c r="AC1980" s="10"/>
      <c r="AD1980" s="10"/>
      <c r="AE1980" s="10"/>
      <c r="AF1980" s="10"/>
      <c r="AG1980" s="10"/>
      <c r="AH1980" s="10"/>
      <c r="AI1980" s="10"/>
    </row>
    <row r="1981" spans="1:35" ht="15" customHeight="1" x14ac:dyDescent="0.25">
      <c r="A1981" s="6">
        <v>1304</v>
      </c>
      <c r="B1981" s="11" t="s">
        <v>270</v>
      </c>
      <c r="C1981" s="11" t="s">
        <v>1606</v>
      </c>
      <c r="D1981" s="11" t="s">
        <v>4331</v>
      </c>
      <c r="E1981" s="12">
        <v>20050</v>
      </c>
      <c r="F1981" s="13">
        <v>43937</v>
      </c>
      <c r="G1981" s="12">
        <v>43903</v>
      </c>
      <c r="H1981" s="11" t="s">
        <v>78</v>
      </c>
      <c r="I1981" s="14" t="s">
        <v>97</v>
      </c>
      <c r="J1981" s="11" t="s">
        <v>97</v>
      </c>
      <c r="K1981" s="11" t="s">
        <v>82</v>
      </c>
      <c r="L1981" s="14" t="s">
        <v>4332</v>
      </c>
      <c r="M1981" s="11" t="s">
        <v>4333</v>
      </c>
      <c r="N1981" s="15">
        <v>0.46</v>
      </c>
      <c r="O1981" s="15" t="str">
        <f>VLOOKUP(A1981,Result!A:D,2,FALSE)</f>
        <v>No</v>
      </c>
      <c r="P1981" s="15">
        <f>VLOOKUP(A1981,Result!A:D,4,FALSE)</f>
        <v>0</v>
      </c>
      <c r="Q1981" s="16">
        <f>VLOOKUP(A1981,Result!A:D,3,FALSE)</f>
        <v>0.36799999999999999</v>
      </c>
      <c r="R1981" s="16">
        <f>VLOOKUP(A1981,Result!A:E,5,FALSE)</f>
        <v>0</v>
      </c>
      <c r="S1981" s="28">
        <f>P1981+Q1981+R1981</f>
        <v>0.36799999999999999</v>
      </c>
      <c r="T1981" s="32">
        <f t="shared" si="132"/>
        <v>246.55999999999997</v>
      </c>
      <c r="U1981" s="32">
        <f t="shared" si="133"/>
        <v>246.55999999999997</v>
      </c>
      <c r="V1981" s="33">
        <f t="shared" si="134"/>
        <v>301.5</v>
      </c>
      <c r="W1981" s="34">
        <f t="shared" si="131"/>
        <v>548.05999999999995</v>
      </c>
      <c r="X1981" s="10"/>
      <c r="Y1981" s="10"/>
      <c r="Z1981" s="10"/>
      <c r="AA1981" s="10"/>
      <c r="AB1981" s="10"/>
      <c r="AC1981" s="10"/>
      <c r="AD1981" s="10"/>
      <c r="AE1981" s="10"/>
      <c r="AF1981" s="10"/>
      <c r="AG1981" s="10"/>
      <c r="AH1981" s="10"/>
      <c r="AI1981" s="10"/>
    </row>
    <row r="1982" spans="1:35" ht="15" customHeight="1" x14ac:dyDescent="0.25">
      <c r="A1982" s="6">
        <v>1305</v>
      </c>
      <c r="B1982" s="11" t="s">
        <v>270</v>
      </c>
      <c r="C1982" s="11" t="s">
        <v>1606</v>
      </c>
      <c r="D1982" s="11" t="s">
        <v>4334</v>
      </c>
      <c r="E1982" s="12">
        <v>15930</v>
      </c>
      <c r="F1982" s="25">
        <v>43935</v>
      </c>
      <c r="G1982" s="12">
        <v>43903</v>
      </c>
      <c r="H1982" s="11" t="s">
        <v>78</v>
      </c>
      <c r="I1982" s="14" t="s">
        <v>4335</v>
      </c>
      <c r="J1982" s="11" t="s">
        <v>80</v>
      </c>
      <c r="K1982" s="11"/>
      <c r="L1982" s="14" t="s">
        <v>4336</v>
      </c>
      <c r="M1982" s="11" t="s">
        <v>4337</v>
      </c>
      <c r="N1982" s="15" t="s">
        <v>85</v>
      </c>
      <c r="O1982" s="15" t="str">
        <f>VLOOKUP(A1982,Result!A:D,2,FALSE)</f>
        <v>No</v>
      </c>
      <c r="P1982" s="15">
        <f>VLOOKUP(A1982,Result!A:D,4,FALSE)</f>
        <v>2.302</v>
      </c>
      <c r="Q1982" s="16">
        <f>VLOOKUP(A1982,Result!A:D,3,FALSE)</f>
        <v>1.3080000000000001</v>
      </c>
      <c r="R1982" s="16">
        <f>VLOOKUP(A1982,Result!A:E,5,FALSE)</f>
        <v>0.20200000000000001</v>
      </c>
      <c r="S1982" s="28">
        <f>P1982+Q1982+R1982</f>
        <v>3.8120000000000003</v>
      </c>
      <c r="T1982" s="32">
        <f t="shared" si="132"/>
        <v>1011.6999999999999</v>
      </c>
      <c r="U1982" s="32">
        <f t="shared" si="133"/>
        <v>2554.04</v>
      </c>
      <c r="V1982" s="33">
        <f t="shared" si="134"/>
        <v>301.5</v>
      </c>
      <c r="W1982" s="34">
        <f t="shared" si="131"/>
        <v>2855.54</v>
      </c>
      <c r="X1982" s="10"/>
      <c r="Y1982" s="10"/>
      <c r="Z1982" s="10"/>
      <c r="AA1982" s="10"/>
      <c r="AB1982" s="10"/>
      <c r="AC1982" s="10"/>
      <c r="AD1982" s="10"/>
      <c r="AE1982" s="10"/>
      <c r="AF1982" s="10"/>
      <c r="AG1982" s="10"/>
      <c r="AH1982" s="10"/>
      <c r="AI1982" s="10"/>
    </row>
    <row r="1983" spans="1:35" ht="15" customHeight="1" x14ac:dyDescent="0.25">
      <c r="A1983" s="6">
        <v>1306</v>
      </c>
      <c r="B1983" s="11" t="s">
        <v>270</v>
      </c>
      <c r="C1983" s="11" t="s">
        <v>1606</v>
      </c>
      <c r="D1983" s="11" t="s">
        <v>4338</v>
      </c>
      <c r="E1983" s="12">
        <v>16689</v>
      </c>
      <c r="F1983" s="25">
        <v>43935</v>
      </c>
      <c r="G1983" s="12">
        <v>43903</v>
      </c>
      <c r="H1983" s="11" t="s">
        <v>78</v>
      </c>
      <c r="I1983" s="14" t="s">
        <v>4339</v>
      </c>
      <c r="J1983" s="11" t="s">
        <v>80</v>
      </c>
      <c r="K1983" s="11" t="s">
        <v>82</v>
      </c>
      <c r="L1983" s="14" t="s">
        <v>4340</v>
      </c>
      <c r="M1983" s="11" t="s">
        <v>4341</v>
      </c>
      <c r="N1983" s="15" t="s">
        <v>85</v>
      </c>
      <c r="O1983" s="15" t="str">
        <f>VLOOKUP(A1983,Result!A:D,2,FALSE)</f>
        <v>Yes</v>
      </c>
      <c r="P1983" s="15">
        <f>VLOOKUP(A1983,Result!A:D,4,FALSE)</f>
        <v>0.58099999999999996</v>
      </c>
      <c r="Q1983" s="16">
        <f>VLOOKUP(A1983,Result!A:D,3,FALSE)</f>
        <v>2.1429999999999998</v>
      </c>
      <c r="R1983" s="16">
        <f>VLOOKUP(A1983,Result!A:E,5,FALSE)</f>
        <v>0</v>
      </c>
      <c r="S1983" s="28">
        <f>P1983+Q1983+R1983</f>
        <v>2.7239999999999998</v>
      </c>
      <c r="T1983" s="32">
        <f t="shared" si="132"/>
        <v>1435.8099999999997</v>
      </c>
      <c r="U1983" s="32">
        <f t="shared" si="133"/>
        <v>1825.0799999999997</v>
      </c>
      <c r="V1983" s="33">
        <f t="shared" si="134"/>
        <v>301.5</v>
      </c>
      <c r="W1983" s="34">
        <f t="shared" si="131"/>
        <v>2126.58</v>
      </c>
      <c r="X1983" s="10"/>
      <c r="Y1983" s="10"/>
      <c r="Z1983" s="10"/>
      <c r="AA1983" s="10"/>
      <c r="AB1983" s="10"/>
      <c r="AC1983" s="10"/>
      <c r="AD1983" s="10"/>
      <c r="AE1983" s="10"/>
      <c r="AF1983" s="10"/>
      <c r="AG1983" s="10"/>
      <c r="AH1983" s="10"/>
      <c r="AI1983" s="10"/>
    </row>
    <row r="1984" spans="1:35" ht="15" customHeight="1" x14ac:dyDescent="0.25">
      <c r="A1984" s="6">
        <v>1307</v>
      </c>
      <c r="B1984" s="11" t="s">
        <v>270</v>
      </c>
      <c r="C1984" s="11" t="s">
        <v>1606</v>
      </c>
      <c r="D1984" s="11" t="s">
        <v>4342</v>
      </c>
      <c r="E1984" s="12">
        <v>15135</v>
      </c>
      <c r="F1984" s="17">
        <v>43944</v>
      </c>
      <c r="G1984" s="12">
        <v>43851</v>
      </c>
      <c r="H1984" s="11" t="s">
        <v>78</v>
      </c>
      <c r="I1984" s="14" t="s">
        <v>4343</v>
      </c>
      <c r="J1984" s="11" t="s">
        <v>80</v>
      </c>
      <c r="K1984" s="11" t="s">
        <v>4344</v>
      </c>
      <c r="L1984" s="14" t="s">
        <v>4345</v>
      </c>
      <c r="M1984" s="11"/>
      <c r="N1984" s="15">
        <v>1.29</v>
      </c>
      <c r="O1984" s="15" t="str">
        <f>VLOOKUP(A1984,Result!A:D,2,FALSE)</f>
        <v>No</v>
      </c>
      <c r="P1984" s="15">
        <f>VLOOKUP(A1984,Result!A:D,4,FALSE)</f>
        <v>0.41299999999999998</v>
      </c>
      <c r="Q1984" s="16">
        <f>VLOOKUP(A1984,Result!A:D,3,FALSE)</f>
        <v>0.70300000000000007</v>
      </c>
      <c r="R1984" s="16">
        <f>VLOOKUP(A1984,Result!A:E,5,FALSE)</f>
        <v>0</v>
      </c>
      <c r="S1984" s="28">
        <f>P1984+Q1984+R1984</f>
        <v>1.1160000000000001</v>
      </c>
      <c r="T1984" s="32">
        <f t="shared" si="132"/>
        <v>471.01000000000005</v>
      </c>
      <c r="U1984" s="32">
        <f t="shared" si="133"/>
        <v>747.72</v>
      </c>
      <c r="V1984" s="33">
        <f t="shared" si="134"/>
        <v>301.5</v>
      </c>
      <c r="W1984" s="34">
        <f t="shared" si="131"/>
        <v>1049.22</v>
      </c>
      <c r="X1984" s="10"/>
      <c r="Y1984" s="10"/>
      <c r="Z1984" s="10"/>
      <c r="AA1984" s="10"/>
      <c r="AB1984" s="10"/>
      <c r="AC1984" s="10"/>
      <c r="AD1984" s="10"/>
      <c r="AE1984" s="10"/>
      <c r="AF1984" s="10"/>
      <c r="AG1984" s="10"/>
      <c r="AH1984" s="10"/>
      <c r="AI1984" s="10"/>
    </row>
    <row r="1985" spans="1:35" ht="15" customHeight="1" x14ac:dyDescent="0.25">
      <c r="A1985" s="6">
        <v>1308</v>
      </c>
      <c r="B1985" s="11" t="s">
        <v>270</v>
      </c>
      <c r="C1985" s="11" t="s">
        <v>1606</v>
      </c>
      <c r="D1985" s="11" t="s">
        <v>4346</v>
      </c>
      <c r="E1985" s="12">
        <v>16269</v>
      </c>
      <c r="F1985" s="17">
        <v>43977</v>
      </c>
      <c r="G1985" s="12">
        <v>43837</v>
      </c>
      <c r="H1985" s="11" t="s">
        <v>78</v>
      </c>
      <c r="I1985" s="14" t="s">
        <v>115</v>
      </c>
      <c r="J1985" s="11" t="s">
        <v>97</v>
      </c>
      <c r="K1985" s="11" t="s">
        <v>82</v>
      </c>
      <c r="L1985" s="14" t="s">
        <v>82</v>
      </c>
      <c r="M1985" s="11" t="s">
        <v>4122</v>
      </c>
      <c r="N1985" s="15">
        <v>1.4</v>
      </c>
      <c r="O1985" s="15" t="str">
        <f>VLOOKUP(A1985,Result!A:D,2,FALSE)</f>
        <v>No</v>
      </c>
      <c r="P1985" s="15">
        <f>VLOOKUP(A1985,Result!A:D,4,FALSE)</f>
        <v>0</v>
      </c>
      <c r="Q1985" s="16">
        <f>VLOOKUP(A1985,Result!A:D,3,FALSE)</f>
        <v>0</v>
      </c>
      <c r="R1985" s="16">
        <f>VLOOKUP(A1985,Result!A:E,5,FALSE)</f>
        <v>0</v>
      </c>
      <c r="S1985" s="28">
        <f>P1985+Q1985+R1985</f>
        <v>0</v>
      </c>
      <c r="T1985" s="32">
        <f t="shared" si="132"/>
        <v>0</v>
      </c>
      <c r="U1985" s="32">
        <f t="shared" si="133"/>
        <v>0</v>
      </c>
      <c r="V1985" s="33">
        <f t="shared" si="134"/>
        <v>301.5</v>
      </c>
      <c r="W1985" s="34">
        <f t="shared" si="131"/>
        <v>301.5</v>
      </c>
      <c r="X1985" s="10"/>
      <c r="Y1985" s="10"/>
      <c r="Z1985" s="10"/>
      <c r="AA1985" s="10"/>
      <c r="AB1985" s="10"/>
      <c r="AC1985" s="10"/>
      <c r="AD1985" s="10"/>
      <c r="AE1985" s="10"/>
      <c r="AF1985" s="10"/>
      <c r="AG1985" s="10"/>
      <c r="AH1985" s="10"/>
      <c r="AI1985" s="10"/>
    </row>
    <row r="1986" spans="1:35" ht="15" customHeight="1" x14ac:dyDescent="0.25">
      <c r="A1986" s="6">
        <v>1309</v>
      </c>
      <c r="B1986" s="11" t="s">
        <v>270</v>
      </c>
      <c r="C1986" s="11" t="s">
        <v>1606</v>
      </c>
      <c r="D1986" s="11" t="s">
        <v>4347</v>
      </c>
      <c r="E1986" s="12">
        <v>20017</v>
      </c>
      <c r="F1986" s="17">
        <v>44011</v>
      </c>
      <c r="G1986" s="12">
        <v>43837</v>
      </c>
      <c r="H1986" s="11" t="s">
        <v>78</v>
      </c>
      <c r="I1986" s="14" t="s">
        <v>115</v>
      </c>
      <c r="J1986" s="11" t="s">
        <v>97</v>
      </c>
      <c r="K1986" s="11" t="s">
        <v>82</v>
      </c>
      <c r="L1986" s="14" t="s">
        <v>82</v>
      </c>
      <c r="M1986" s="11" t="s">
        <v>4122</v>
      </c>
      <c r="N1986" s="15">
        <v>0.9</v>
      </c>
      <c r="O1986" s="15" t="str">
        <f>VLOOKUP(A1986,Result!A:D,2,FALSE)</f>
        <v>No</v>
      </c>
      <c r="P1986" s="15">
        <f>VLOOKUP(A1986,Result!A:D,4,FALSE)</f>
        <v>0</v>
      </c>
      <c r="Q1986" s="16">
        <f>VLOOKUP(A1986,Result!A:D,3,FALSE)</f>
        <v>0</v>
      </c>
      <c r="R1986" s="16">
        <f>VLOOKUP(A1986,Result!A:E,5,FALSE)</f>
        <v>0</v>
      </c>
      <c r="S1986" s="28">
        <f>P1986+Q1986+R1986</f>
        <v>0</v>
      </c>
      <c r="T1986" s="32">
        <f t="shared" si="132"/>
        <v>0</v>
      </c>
      <c r="U1986" s="32">
        <f t="shared" si="133"/>
        <v>0</v>
      </c>
      <c r="V1986" s="33">
        <f t="shared" si="134"/>
        <v>301.5</v>
      </c>
      <c r="W1986" s="34">
        <f t="shared" si="131"/>
        <v>301.5</v>
      </c>
      <c r="X1986" s="10"/>
      <c r="Y1986" s="10"/>
      <c r="Z1986" s="10"/>
      <c r="AA1986" s="10"/>
      <c r="AB1986" s="10"/>
      <c r="AC1986" s="10"/>
      <c r="AD1986" s="10"/>
      <c r="AE1986" s="10"/>
      <c r="AF1986" s="10"/>
      <c r="AG1986" s="10"/>
      <c r="AH1986" s="10"/>
      <c r="AI1986" s="10"/>
    </row>
    <row r="1987" spans="1:35" ht="15" customHeight="1" x14ac:dyDescent="0.25">
      <c r="A1987" s="6">
        <v>1310</v>
      </c>
      <c r="B1987" s="11" t="s">
        <v>270</v>
      </c>
      <c r="C1987" s="11" t="s">
        <v>1606</v>
      </c>
      <c r="D1987" s="11" t="s">
        <v>4348</v>
      </c>
      <c r="E1987" s="12">
        <v>11884</v>
      </c>
      <c r="F1987" s="17">
        <v>44014</v>
      </c>
      <c r="G1987" s="12">
        <v>43859</v>
      </c>
      <c r="H1987" s="11" t="s">
        <v>78</v>
      </c>
      <c r="I1987" s="14" t="s">
        <v>4349</v>
      </c>
      <c r="J1987" s="11" t="s">
        <v>80</v>
      </c>
      <c r="K1987" s="11" t="s">
        <v>82</v>
      </c>
      <c r="L1987" s="14" t="s">
        <v>4350</v>
      </c>
      <c r="M1987" s="11" t="s">
        <v>4351</v>
      </c>
      <c r="N1987" s="15">
        <v>1.4</v>
      </c>
      <c r="O1987" s="15" t="str">
        <f>VLOOKUP(A1987,Result!A:D,2,FALSE)</f>
        <v>No</v>
      </c>
      <c r="P1987" s="15">
        <f>VLOOKUP(A1987,Result!A:D,4,FALSE)</f>
        <v>0.87399999999999989</v>
      </c>
      <c r="Q1987" s="16">
        <f>VLOOKUP(A1987,Result!A:D,3,FALSE)</f>
        <v>0</v>
      </c>
      <c r="R1987" s="16">
        <f>VLOOKUP(A1987,Result!A:E,5,FALSE)</f>
        <v>0.20200000000000001</v>
      </c>
      <c r="S1987" s="28">
        <f>P1987+Q1987+R1987</f>
        <v>1.0759999999999998</v>
      </c>
      <c r="T1987" s="32">
        <f t="shared" si="132"/>
        <v>135.34</v>
      </c>
      <c r="U1987" s="32">
        <f t="shared" si="133"/>
        <v>720.91999999999985</v>
      </c>
      <c r="V1987" s="33">
        <f t="shared" si="134"/>
        <v>301.5</v>
      </c>
      <c r="W1987" s="34">
        <f t="shared" si="131"/>
        <v>1022.4199999999998</v>
      </c>
      <c r="X1987" s="10"/>
      <c r="Y1987" s="10"/>
      <c r="Z1987" s="10"/>
      <c r="AA1987" s="10"/>
      <c r="AB1987" s="10"/>
      <c r="AC1987" s="10"/>
      <c r="AD1987" s="10"/>
      <c r="AE1987" s="10"/>
      <c r="AF1987" s="10"/>
      <c r="AG1987" s="10"/>
      <c r="AH1987" s="10"/>
      <c r="AI1987" s="10"/>
    </row>
    <row r="1988" spans="1:35" ht="15" customHeight="1" x14ac:dyDescent="0.25">
      <c r="A1988" s="6">
        <v>1311</v>
      </c>
      <c r="B1988" s="11" t="s">
        <v>270</v>
      </c>
      <c r="C1988" s="11" t="s">
        <v>1606</v>
      </c>
      <c r="D1988" s="11" t="s">
        <v>4352</v>
      </c>
      <c r="E1988" s="12">
        <v>22317</v>
      </c>
      <c r="F1988" s="19"/>
      <c r="G1988" s="12">
        <v>43903</v>
      </c>
      <c r="H1988" s="11" t="s">
        <v>78</v>
      </c>
      <c r="I1988" s="14" t="s">
        <v>199</v>
      </c>
      <c r="J1988" s="11" t="s">
        <v>97</v>
      </c>
      <c r="K1988" s="11" t="s">
        <v>82</v>
      </c>
      <c r="L1988" s="14" t="s">
        <v>4353</v>
      </c>
      <c r="M1988" s="11" t="s">
        <v>99</v>
      </c>
      <c r="N1988" s="15" t="s">
        <v>85</v>
      </c>
      <c r="O1988" s="15" t="str">
        <f>VLOOKUP(A1988,Result!A:D,2,FALSE)</f>
        <v>Yes</v>
      </c>
      <c r="P1988" s="15">
        <f>VLOOKUP(A1988,Result!A:D,4,FALSE)</f>
        <v>0</v>
      </c>
      <c r="Q1988" s="16">
        <f>VLOOKUP(A1988,Result!A:D,3,FALSE)</f>
        <v>0.82699999999999996</v>
      </c>
      <c r="R1988" s="16">
        <f>VLOOKUP(A1988,Result!A:E,5,FALSE)</f>
        <v>0</v>
      </c>
      <c r="S1988" s="28">
        <f>P1988+Q1988+R1988</f>
        <v>0.82699999999999996</v>
      </c>
      <c r="T1988" s="32">
        <f t="shared" si="132"/>
        <v>554.08999999999992</v>
      </c>
      <c r="U1988" s="32">
        <f t="shared" si="133"/>
        <v>554.08999999999992</v>
      </c>
      <c r="V1988" s="33">
        <f t="shared" si="134"/>
        <v>301.5</v>
      </c>
      <c r="W1988" s="34">
        <f t="shared" si="131"/>
        <v>855.58999999999992</v>
      </c>
      <c r="X1988" s="10"/>
      <c r="Y1988" s="10"/>
      <c r="Z1988" s="10"/>
      <c r="AA1988" s="10"/>
      <c r="AB1988" s="10"/>
      <c r="AC1988" s="10"/>
      <c r="AD1988" s="10"/>
      <c r="AE1988" s="10"/>
      <c r="AF1988" s="10"/>
      <c r="AG1988" s="10"/>
      <c r="AH1988" s="10"/>
      <c r="AI1988" s="10"/>
    </row>
    <row r="1989" spans="1:35" ht="15" customHeight="1" x14ac:dyDescent="0.25">
      <c r="A1989" s="6">
        <v>1312</v>
      </c>
      <c r="B1989" s="11" t="s">
        <v>270</v>
      </c>
      <c r="C1989" s="11" t="s">
        <v>1606</v>
      </c>
      <c r="D1989" s="11" t="s">
        <v>4354</v>
      </c>
      <c r="E1989" s="12">
        <v>14568</v>
      </c>
      <c r="F1989" s="19"/>
      <c r="G1989" s="12">
        <v>43903</v>
      </c>
      <c r="H1989" s="11" t="s">
        <v>78</v>
      </c>
      <c r="I1989" s="14" t="s">
        <v>4355</v>
      </c>
      <c r="J1989" s="11" t="s">
        <v>4356</v>
      </c>
      <c r="K1989" s="11" t="s">
        <v>82</v>
      </c>
      <c r="L1989" s="14" t="s">
        <v>4357</v>
      </c>
      <c r="M1989" s="11" t="s">
        <v>4358</v>
      </c>
      <c r="N1989" s="15">
        <v>1.19</v>
      </c>
      <c r="O1989" s="15" t="str">
        <f>VLOOKUP(A1989,Result!A:D,2,FALSE)</f>
        <v>Yes</v>
      </c>
      <c r="P1989" s="15">
        <f>VLOOKUP(A1989,Result!A:D,4,FALSE)</f>
        <v>0.56699999999999995</v>
      </c>
      <c r="Q1989" s="16">
        <f>VLOOKUP(A1989,Result!A:D,3,FALSE)</f>
        <v>0.89300000000000002</v>
      </c>
      <c r="R1989" s="16">
        <f>VLOOKUP(A1989,Result!A:E,5,FALSE)</f>
        <v>0</v>
      </c>
      <c r="S1989" s="28">
        <f>P1989+Q1989+R1989</f>
        <v>1.46</v>
      </c>
      <c r="T1989" s="32">
        <f t="shared" si="132"/>
        <v>598.30999999999995</v>
      </c>
      <c r="U1989" s="32">
        <f t="shared" si="133"/>
        <v>978.19999999999993</v>
      </c>
      <c r="V1989" s="33">
        <f t="shared" si="134"/>
        <v>301.5</v>
      </c>
      <c r="W1989" s="34">
        <f t="shared" si="131"/>
        <v>1279.6999999999998</v>
      </c>
      <c r="X1989" s="10"/>
      <c r="Y1989" s="10"/>
      <c r="Z1989" s="10"/>
      <c r="AA1989" s="10"/>
      <c r="AB1989" s="10"/>
      <c r="AC1989" s="10"/>
      <c r="AD1989" s="10"/>
      <c r="AE1989" s="10"/>
      <c r="AF1989" s="10"/>
      <c r="AG1989" s="10"/>
      <c r="AH1989" s="10"/>
      <c r="AI1989" s="10"/>
    </row>
    <row r="1990" spans="1:35" ht="15" customHeight="1" x14ac:dyDescent="0.25">
      <c r="A1990" s="6">
        <v>1313</v>
      </c>
      <c r="B1990" s="11" t="s">
        <v>270</v>
      </c>
      <c r="C1990" s="11" t="s">
        <v>1606</v>
      </c>
      <c r="D1990" s="11" t="s">
        <v>4359</v>
      </c>
      <c r="E1990" s="12">
        <v>18449</v>
      </c>
      <c r="F1990" s="19"/>
      <c r="G1990" s="11"/>
      <c r="H1990" s="18"/>
      <c r="I1990" s="14"/>
      <c r="J1990" s="11"/>
      <c r="K1990" s="11"/>
      <c r="L1990" s="14"/>
      <c r="M1990" s="11"/>
      <c r="N1990" s="15" t="s">
        <v>85</v>
      </c>
      <c r="O1990" s="15" t="str">
        <f>VLOOKUP(A1990,Result!A:D,2,FALSE)</f>
        <v>No</v>
      </c>
      <c r="P1990" s="15">
        <f>VLOOKUP(A1990,Result!A:D,4,FALSE)</f>
        <v>0</v>
      </c>
      <c r="Q1990" s="16">
        <f>VLOOKUP(A1990,Result!A:D,3,FALSE)</f>
        <v>0</v>
      </c>
      <c r="R1990" s="16">
        <f>VLOOKUP(A1990,Result!A:E,5,FALSE)</f>
        <v>0</v>
      </c>
      <c r="S1990" s="28">
        <f>P1990+Q1990+R1990</f>
        <v>0</v>
      </c>
      <c r="T1990" s="32">
        <f t="shared" si="132"/>
        <v>0</v>
      </c>
      <c r="U1990" s="32">
        <f t="shared" si="133"/>
        <v>0</v>
      </c>
      <c r="V1990" s="33">
        <f t="shared" si="134"/>
        <v>301.5</v>
      </c>
      <c r="W1990" s="34">
        <f t="shared" si="131"/>
        <v>301.5</v>
      </c>
      <c r="X1990" s="10"/>
      <c r="Y1990" s="10"/>
      <c r="Z1990" s="10"/>
      <c r="AA1990" s="10"/>
      <c r="AB1990" s="10"/>
      <c r="AC1990" s="10"/>
      <c r="AD1990" s="10"/>
      <c r="AE1990" s="10"/>
      <c r="AF1990" s="10"/>
      <c r="AG1990" s="10"/>
      <c r="AH1990" s="10"/>
      <c r="AI1990" s="10"/>
    </row>
    <row r="1991" spans="1:35" ht="15" customHeight="1" x14ac:dyDescent="0.25">
      <c r="A1991" s="6">
        <v>1314</v>
      </c>
      <c r="B1991" s="11" t="s">
        <v>270</v>
      </c>
      <c r="C1991" s="11" t="s">
        <v>1606</v>
      </c>
      <c r="D1991" s="11" t="s">
        <v>4360</v>
      </c>
      <c r="E1991" s="12">
        <v>19696</v>
      </c>
      <c r="F1991" s="17">
        <v>43991</v>
      </c>
      <c r="G1991" s="12">
        <v>43898</v>
      </c>
      <c r="H1991" s="11" t="s">
        <v>78</v>
      </c>
      <c r="I1991" s="14" t="s">
        <v>4361</v>
      </c>
      <c r="J1991" s="11" t="s">
        <v>80</v>
      </c>
      <c r="K1991" s="11" t="s">
        <v>82</v>
      </c>
      <c r="L1991" s="14" t="s">
        <v>82</v>
      </c>
      <c r="M1991" s="11" t="s">
        <v>1130</v>
      </c>
      <c r="N1991" s="15">
        <v>1.54</v>
      </c>
      <c r="O1991" s="15" t="str">
        <f>VLOOKUP(A1991,Result!A:D,2,FALSE)</f>
        <v>No</v>
      </c>
      <c r="P1991" s="15">
        <f>VLOOKUP(A1991,Result!A:D,4,FALSE)</f>
        <v>1.569</v>
      </c>
      <c r="Q1991" s="16">
        <f>VLOOKUP(A1991,Result!A:D,3,FALSE)</f>
        <v>0</v>
      </c>
      <c r="R1991" s="16">
        <f>VLOOKUP(A1991,Result!A:E,5,FALSE)</f>
        <v>0</v>
      </c>
      <c r="S1991" s="28">
        <f>P1991+Q1991+R1991</f>
        <v>1.569</v>
      </c>
      <c r="T1991" s="32">
        <f t="shared" si="132"/>
        <v>0</v>
      </c>
      <c r="U1991" s="32">
        <f t="shared" si="133"/>
        <v>1051.2299999999998</v>
      </c>
      <c r="V1991" s="33">
        <f t="shared" si="134"/>
        <v>301.5</v>
      </c>
      <c r="W1991" s="34">
        <f t="shared" si="131"/>
        <v>1352.7299999999998</v>
      </c>
      <c r="X1991" s="10"/>
      <c r="Y1991" s="10"/>
      <c r="Z1991" s="10"/>
      <c r="AA1991" s="10"/>
      <c r="AB1991" s="10"/>
      <c r="AC1991" s="10"/>
      <c r="AD1991" s="10"/>
      <c r="AE1991" s="10"/>
      <c r="AF1991" s="10"/>
      <c r="AG1991" s="10"/>
      <c r="AH1991" s="10"/>
      <c r="AI1991" s="10"/>
    </row>
    <row r="1992" spans="1:35" ht="15" customHeight="1" x14ac:dyDescent="0.25">
      <c r="A1992" s="6">
        <v>1315</v>
      </c>
      <c r="B1992" s="11" t="s">
        <v>270</v>
      </c>
      <c r="C1992" s="11" t="s">
        <v>1606</v>
      </c>
      <c r="D1992" s="11" t="s">
        <v>4362</v>
      </c>
      <c r="E1992" s="12">
        <v>19923</v>
      </c>
      <c r="F1992" s="19"/>
      <c r="G1992" s="12">
        <v>43903</v>
      </c>
      <c r="H1992" s="11" t="s">
        <v>78</v>
      </c>
      <c r="I1992" s="14" t="s">
        <v>115</v>
      </c>
      <c r="J1992" s="11" t="s">
        <v>97</v>
      </c>
      <c r="K1992" s="11" t="s">
        <v>82</v>
      </c>
      <c r="L1992" s="14" t="s">
        <v>82</v>
      </c>
      <c r="M1992" s="11" t="s">
        <v>99</v>
      </c>
      <c r="N1992" s="15">
        <v>0.46</v>
      </c>
      <c r="O1992" s="15" t="str">
        <f>VLOOKUP(A1992,Result!A:D,2,FALSE)</f>
        <v>No</v>
      </c>
      <c r="P1992" s="15">
        <f>VLOOKUP(A1992,Result!A:D,4,FALSE)</f>
        <v>0</v>
      </c>
      <c r="Q1992" s="16">
        <f>VLOOKUP(A1992,Result!A:D,3,FALSE)</f>
        <v>0</v>
      </c>
      <c r="R1992" s="16">
        <f>VLOOKUP(A1992,Result!A:E,5,FALSE)</f>
        <v>0</v>
      </c>
      <c r="S1992" s="28">
        <f>P1992+Q1992+R1992</f>
        <v>0</v>
      </c>
      <c r="T1992" s="32">
        <f t="shared" si="132"/>
        <v>0</v>
      </c>
      <c r="U1992" s="32">
        <f t="shared" si="133"/>
        <v>0</v>
      </c>
      <c r="V1992" s="33">
        <f t="shared" si="134"/>
        <v>301.5</v>
      </c>
      <c r="W1992" s="34">
        <f t="shared" si="131"/>
        <v>301.5</v>
      </c>
      <c r="X1992" s="10"/>
      <c r="Y1992" s="10"/>
      <c r="Z1992" s="10"/>
      <c r="AA1992" s="10"/>
      <c r="AB1992" s="10"/>
      <c r="AC1992" s="10"/>
      <c r="AD1992" s="10"/>
      <c r="AE1992" s="10"/>
      <c r="AF1992" s="10"/>
      <c r="AG1992" s="10"/>
      <c r="AH1992" s="10"/>
      <c r="AI1992" s="10"/>
    </row>
    <row r="1993" spans="1:35" ht="15" customHeight="1" x14ac:dyDescent="0.25">
      <c r="A1993" s="6">
        <v>1316</v>
      </c>
      <c r="B1993" s="11" t="s">
        <v>270</v>
      </c>
      <c r="C1993" s="11" t="s">
        <v>1606</v>
      </c>
      <c r="D1993" s="11" t="s">
        <v>4363</v>
      </c>
      <c r="E1993" s="12">
        <v>20007</v>
      </c>
      <c r="F1993" s="17">
        <v>43962</v>
      </c>
      <c r="G1993" s="12">
        <v>43838</v>
      </c>
      <c r="H1993" s="11" t="s">
        <v>78</v>
      </c>
      <c r="I1993" s="14" t="s">
        <v>97</v>
      </c>
      <c r="J1993" s="11" t="s">
        <v>97</v>
      </c>
      <c r="K1993" s="11" t="s">
        <v>82</v>
      </c>
      <c r="L1993" s="14" t="s">
        <v>82</v>
      </c>
      <c r="M1993" s="11" t="s">
        <v>4364</v>
      </c>
      <c r="N1993" s="15">
        <v>0.46</v>
      </c>
      <c r="O1993" s="15" t="str">
        <f>VLOOKUP(A1993,Result!A:D,2,FALSE)</f>
        <v>No</v>
      </c>
      <c r="P1993" s="15">
        <f>VLOOKUP(A1993,Result!A:D,4,FALSE)</f>
        <v>0</v>
      </c>
      <c r="Q1993" s="16">
        <f>VLOOKUP(A1993,Result!A:D,3,FALSE)</f>
        <v>0</v>
      </c>
      <c r="R1993" s="16">
        <f>VLOOKUP(A1993,Result!A:E,5,FALSE)</f>
        <v>0</v>
      </c>
      <c r="S1993" s="28">
        <f>P1993+Q1993+R1993</f>
        <v>0</v>
      </c>
      <c r="T1993" s="32">
        <f t="shared" si="132"/>
        <v>0</v>
      </c>
      <c r="U1993" s="32">
        <f t="shared" si="133"/>
        <v>0</v>
      </c>
      <c r="V1993" s="33">
        <f t="shared" si="134"/>
        <v>301.5</v>
      </c>
      <c r="W1993" s="34">
        <f t="shared" si="131"/>
        <v>301.5</v>
      </c>
      <c r="X1993" s="10"/>
      <c r="Y1993" s="10"/>
      <c r="Z1993" s="10"/>
      <c r="AA1993" s="10"/>
      <c r="AB1993" s="10"/>
      <c r="AC1993" s="10"/>
      <c r="AD1993" s="10"/>
      <c r="AE1993" s="10"/>
      <c r="AF1993" s="10"/>
      <c r="AG1993" s="10"/>
      <c r="AH1993" s="10"/>
      <c r="AI1993" s="10"/>
    </row>
    <row r="1994" spans="1:35" ht="15" customHeight="1" x14ac:dyDescent="0.25">
      <c r="A1994" s="6">
        <v>1317</v>
      </c>
      <c r="B1994" s="11" t="s">
        <v>270</v>
      </c>
      <c r="C1994" s="11" t="s">
        <v>1606</v>
      </c>
      <c r="D1994" s="11" t="s">
        <v>4365</v>
      </c>
      <c r="E1994" s="12">
        <v>20079</v>
      </c>
      <c r="F1994" s="17">
        <v>43938</v>
      </c>
      <c r="G1994" s="12">
        <v>43903</v>
      </c>
      <c r="H1994" s="11" t="s">
        <v>78</v>
      </c>
      <c r="I1994" s="14" t="s">
        <v>199</v>
      </c>
      <c r="J1994" s="11" t="s">
        <v>97</v>
      </c>
      <c r="K1994" s="11" t="s">
        <v>82</v>
      </c>
      <c r="L1994" s="14" t="s">
        <v>82</v>
      </c>
      <c r="M1994" s="11" t="s">
        <v>1572</v>
      </c>
      <c r="N1994" s="15" t="s">
        <v>85</v>
      </c>
      <c r="O1994" s="15" t="str">
        <f>VLOOKUP(A1994,Result!A:D,2,FALSE)</f>
        <v>No</v>
      </c>
      <c r="P1994" s="15">
        <f>VLOOKUP(A1994,Result!A:D,4,FALSE)</f>
        <v>0</v>
      </c>
      <c r="Q1994" s="16">
        <f>VLOOKUP(A1994,Result!A:D,3,FALSE)</f>
        <v>0</v>
      </c>
      <c r="R1994" s="16">
        <f>VLOOKUP(A1994,Result!A:E,5,FALSE)</f>
        <v>0</v>
      </c>
      <c r="S1994" s="28">
        <f>P1994+Q1994+R1994</f>
        <v>0</v>
      </c>
      <c r="T1994" s="32">
        <f t="shared" si="132"/>
        <v>0</v>
      </c>
      <c r="U1994" s="32">
        <f t="shared" si="133"/>
        <v>0</v>
      </c>
      <c r="V1994" s="33">
        <f t="shared" si="134"/>
        <v>301.5</v>
      </c>
      <c r="W1994" s="34">
        <f t="shared" si="131"/>
        <v>301.5</v>
      </c>
      <c r="X1994" s="10"/>
      <c r="Y1994" s="10"/>
      <c r="Z1994" s="10"/>
      <c r="AA1994" s="10"/>
      <c r="AB1994" s="10"/>
      <c r="AC1994" s="10"/>
      <c r="AD1994" s="10"/>
      <c r="AE1994" s="10"/>
      <c r="AF1994" s="10"/>
      <c r="AG1994" s="10"/>
      <c r="AH1994" s="10"/>
      <c r="AI1994" s="10"/>
    </row>
    <row r="1995" spans="1:35" ht="15" customHeight="1" x14ac:dyDescent="0.25">
      <c r="A1995" s="6">
        <v>1318</v>
      </c>
      <c r="B1995" s="11" t="s">
        <v>270</v>
      </c>
      <c r="C1995" s="11" t="s">
        <v>1606</v>
      </c>
      <c r="D1995" s="11" t="s">
        <v>4366</v>
      </c>
      <c r="E1995" s="12">
        <v>13824</v>
      </c>
      <c r="F1995" s="17">
        <v>43941</v>
      </c>
      <c r="G1995" s="12">
        <v>43903</v>
      </c>
      <c r="H1995" s="11" t="s">
        <v>78</v>
      </c>
      <c r="I1995" s="14" t="s">
        <v>4367</v>
      </c>
      <c r="J1995" s="11" t="s">
        <v>80</v>
      </c>
      <c r="K1995" s="11" t="s">
        <v>82</v>
      </c>
      <c r="L1995" s="14" t="s">
        <v>4368</v>
      </c>
      <c r="M1995" s="11" t="s">
        <v>4369</v>
      </c>
      <c r="N1995" s="15">
        <v>2.69</v>
      </c>
      <c r="O1995" s="15" t="str">
        <f>VLOOKUP(A1995,Result!A:D,2,FALSE)</f>
        <v>No</v>
      </c>
      <c r="P1995" s="15">
        <f>VLOOKUP(A1995,Result!A:D,4,FALSE)</f>
        <v>0.92000000000000015</v>
      </c>
      <c r="Q1995" s="16">
        <f>VLOOKUP(A1995,Result!A:D,3,FALSE)</f>
        <v>0.59200000000000008</v>
      </c>
      <c r="R1995" s="16">
        <f>VLOOKUP(A1995,Result!A:E,5,FALSE)</f>
        <v>0</v>
      </c>
      <c r="S1995" s="28">
        <f>P1995+Q1995+R1995</f>
        <v>1.5120000000000002</v>
      </c>
      <c r="T1995" s="32">
        <f t="shared" si="132"/>
        <v>396.64000000000004</v>
      </c>
      <c r="U1995" s="32">
        <f t="shared" si="133"/>
        <v>1013.0400000000001</v>
      </c>
      <c r="V1995" s="33">
        <f t="shared" si="134"/>
        <v>301.5</v>
      </c>
      <c r="W1995" s="34">
        <f t="shared" si="131"/>
        <v>1314.54</v>
      </c>
      <c r="X1995" s="10"/>
      <c r="Y1995" s="10"/>
      <c r="Z1995" s="10"/>
      <c r="AA1995" s="10"/>
      <c r="AB1995" s="10"/>
      <c r="AC1995" s="10"/>
      <c r="AD1995" s="10"/>
      <c r="AE1995" s="10"/>
      <c r="AF1995" s="10"/>
      <c r="AG1995" s="10"/>
      <c r="AH1995" s="10"/>
      <c r="AI1995" s="10"/>
    </row>
    <row r="1996" spans="1:35" ht="15" customHeight="1" x14ac:dyDescent="0.25">
      <c r="A1996" s="6">
        <v>1319</v>
      </c>
      <c r="B1996" s="11" t="s">
        <v>270</v>
      </c>
      <c r="C1996" s="11" t="s">
        <v>1606</v>
      </c>
      <c r="D1996" s="11" t="s">
        <v>4370</v>
      </c>
      <c r="E1996" s="12">
        <v>20976</v>
      </c>
      <c r="F1996" s="17">
        <v>43940</v>
      </c>
      <c r="G1996" s="12">
        <v>43892</v>
      </c>
      <c r="H1996" s="11" t="s">
        <v>78</v>
      </c>
      <c r="I1996" s="14" t="s">
        <v>4371</v>
      </c>
      <c r="J1996" s="11" t="s">
        <v>80</v>
      </c>
      <c r="K1996" s="11" t="s">
        <v>82</v>
      </c>
      <c r="L1996" s="14" t="s">
        <v>82</v>
      </c>
      <c r="M1996" s="11" t="s">
        <v>4372</v>
      </c>
      <c r="N1996" s="15">
        <v>1.47</v>
      </c>
      <c r="O1996" s="15" t="str">
        <f>VLOOKUP(A1996,Result!A:D,2,FALSE)</f>
        <v>No</v>
      </c>
      <c r="P1996" s="15">
        <f>VLOOKUP(A1996,Result!A:D,4,FALSE)</f>
        <v>1.056</v>
      </c>
      <c r="Q1996" s="16">
        <f>VLOOKUP(A1996,Result!A:D,3,FALSE)</f>
        <v>0</v>
      </c>
      <c r="R1996" s="16">
        <f>VLOOKUP(A1996,Result!A:E,5,FALSE)</f>
        <v>0</v>
      </c>
      <c r="S1996" s="28">
        <f>P1996+Q1996+R1996</f>
        <v>1.056</v>
      </c>
      <c r="T1996" s="32">
        <f t="shared" si="132"/>
        <v>0</v>
      </c>
      <c r="U1996" s="32">
        <f t="shared" si="133"/>
        <v>707.5200000000001</v>
      </c>
      <c r="V1996" s="33">
        <f t="shared" si="134"/>
        <v>301.5</v>
      </c>
      <c r="W1996" s="34">
        <f t="shared" si="131"/>
        <v>1009.0200000000001</v>
      </c>
      <c r="X1996" s="10"/>
      <c r="Y1996" s="10"/>
      <c r="Z1996" s="10"/>
      <c r="AA1996" s="10"/>
      <c r="AB1996" s="10"/>
      <c r="AC1996" s="10"/>
      <c r="AD1996" s="10"/>
      <c r="AE1996" s="10"/>
      <c r="AF1996" s="10"/>
      <c r="AG1996" s="10"/>
      <c r="AH1996" s="10"/>
      <c r="AI1996" s="10"/>
    </row>
    <row r="1997" spans="1:35" ht="15" customHeight="1" x14ac:dyDescent="0.25">
      <c r="A1997" s="6">
        <v>1320</v>
      </c>
      <c r="B1997" s="11" t="s">
        <v>270</v>
      </c>
      <c r="C1997" s="11" t="s">
        <v>1606</v>
      </c>
      <c r="D1997" s="11" t="s">
        <v>4373</v>
      </c>
      <c r="E1997" s="12">
        <v>20137</v>
      </c>
      <c r="F1997" s="17">
        <v>43983</v>
      </c>
      <c r="G1997" s="12">
        <v>43903</v>
      </c>
      <c r="H1997" s="11" t="s">
        <v>78</v>
      </c>
      <c r="I1997" s="14" t="s">
        <v>4374</v>
      </c>
      <c r="J1997" s="11" t="s">
        <v>80</v>
      </c>
      <c r="K1997" s="11" t="s">
        <v>4375</v>
      </c>
      <c r="L1997" s="14" t="s">
        <v>4376</v>
      </c>
      <c r="M1997" s="11" t="s">
        <v>4377</v>
      </c>
      <c r="N1997" s="15" t="s">
        <v>85</v>
      </c>
      <c r="O1997" s="15" t="str">
        <f>VLOOKUP(A1997,Result!A:D,2,FALSE)</f>
        <v>No</v>
      </c>
      <c r="P1997" s="15">
        <f>VLOOKUP(A1997,Result!A:D,4,FALSE)</f>
        <v>1.214</v>
      </c>
      <c r="Q1997" s="16">
        <f>VLOOKUP(A1997,Result!A:D,3,FALSE)</f>
        <v>0.36799999999999999</v>
      </c>
      <c r="R1997" s="16">
        <f>VLOOKUP(A1997,Result!A:E,5,FALSE)</f>
        <v>0.152</v>
      </c>
      <c r="S1997" s="28">
        <f>P1997+Q1997+R1997</f>
        <v>1.7339999999999998</v>
      </c>
      <c r="T1997" s="32">
        <f t="shared" si="132"/>
        <v>348.40000000000003</v>
      </c>
      <c r="U1997" s="32">
        <f t="shared" si="133"/>
        <v>1161.7799999999997</v>
      </c>
      <c r="V1997" s="33">
        <f t="shared" si="134"/>
        <v>301.5</v>
      </c>
      <c r="W1997" s="34">
        <f t="shared" si="131"/>
        <v>1463.2799999999997</v>
      </c>
      <c r="X1997" s="10"/>
      <c r="Y1997" s="10"/>
      <c r="Z1997" s="10"/>
      <c r="AA1997" s="10"/>
      <c r="AB1997" s="10"/>
      <c r="AC1997" s="10"/>
      <c r="AD1997" s="10"/>
      <c r="AE1997" s="10"/>
      <c r="AF1997" s="10"/>
      <c r="AG1997" s="10"/>
      <c r="AH1997" s="10"/>
      <c r="AI1997" s="10"/>
    </row>
    <row r="1998" spans="1:35" ht="15" customHeight="1" x14ac:dyDescent="0.25">
      <c r="A1998" s="6">
        <v>1321</v>
      </c>
      <c r="B1998" s="11" t="s">
        <v>270</v>
      </c>
      <c r="C1998" s="11" t="s">
        <v>1606</v>
      </c>
      <c r="D1998" s="11" t="s">
        <v>4378</v>
      </c>
      <c r="E1998" s="12">
        <v>28314</v>
      </c>
      <c r="F1998" s="17">
        <v>44008</v>
      </c>
      <c r="G1998" s="12">
        <v>43872</v>
      </c>
      <c r="H1998" s="11" t="s">
        <v>114</v>
      </c>
      <c r="I1998" s="14" t="s">
        <v>4379</v>
      </c>
      <c r="J1998" s="11" t="s">
        <v>80</v>
      </c>
      <c r="K1998" s="11" t="s">
        <v>4380</v>
      </c>
      <c r="L1998" s="14"/>
      <c r="M1998" s="11" t="s">
        <v>2118</v>
      </c>
      <c r="N1998" s="15">
        <v>3.73</v>
      </c>
      <c r="O1998" s="15" t="str">
        <f>VLOOKUP(A1998,Result!A:D,2,FALSE)</f>
        <v>No</v>
      </c>
      <c r="P1998" s="15">
        <f>VLOOKUP(A1998,Result!A:D,4,FALSE)</f>
        <v>0.36799999999999999</v>
      </c>
      <c r="Q1998" s="16">
        <f>VLOOKUP(A1998,Result!A:D,3,FALSE)</f>
        <v>0</v>
      </c>
      <c r="R1998" s="16">
        <f>VLOOKUP(A1998,Result!A:E,5,FALSE)</f>
        <v>0</v>
      </c>
      <c r="S1998" s="28">
        <f>P1998+Q1998+R1998</f>
        <v>0.36799999999999999</v>
      </c>
      <c r="T1998" s="32">
        <f t="shared" si="132"/>
        <v>0</v>
      </c>
      <c r="U1998" s="32">
        <f t="shared" si="133"/>
        <v>246.55999999999997</v>
      </c>
      <c r="V1998" s="33">
        <f t="shared" si="134"/>
        <v>301.5</v>
      </c>
      <c r="W1998" s="34">
        <f t="shared" si="131"/>
        <v>548.05999999999995</v>
      </c>
      <c r="X1998" s="10"/>
      <c r="Y1998" s="10"/>
      <c r="Z1998" s="10"/>
      <c r="AA1998" s="10"/>
      <c r="AB1998" s="10"/>
      <c r="AC1998" s="10"/>
      <c r="AD1998" s="10"/>
      <c r="AE1998" s="10"/>
      <c r="AF1998" s="10"/>
      <c r="AG1998" s="10"/>
      <c r="AH1998" s="10"/>
      <c r="AI1998" s="10"/>
    </row>
    <row r="1999" spans="1:35" ht="15" customHeight="1" x14ac:dyDescent="0.25">
      <c r="A1999" s="6">
        <v>1322</v>
      </c>
      <c r="B1999" s="11" t="s">
        <v>270</v>
      </c>
      <c r="C1999" s="11" t="s">
        <v>1606</v>
      </c>
      <c r="D1999" s="11" t="s">
        <v>4381</v>
      </c>
      <c r="E1999" s="12">
        <v>20165</v>
      </c>
      <c r="F1999" s="17">
        <v>43938</v>
      </c>
      <c r="G1999" s="12">
        <v>43903</v>
      </c>
      <c r="H1999" s="11" t="s">
        <v>78</v>
      </c>
      <c r="I1999" s="14" t="s">
        <v>199</v>
      </c>
      <c r="J1999" s="11" t="s">
        <v>97</v>
      </c>
      <c r="K1999" s="11" t="s">
        <v>82</v>
      </c>
      <c r="L1999" s="14" t="s">
        <v>82</v>
      </c>
      <c r="M1999" s="11" t="s">
        <v>1572</v>
      </c>
      <c r="N1999" s="15" t="s">
        <v>85</v>
      </c>
      <c r="O1999" s="15" t="str">
        <f>VLOOKUP(A1999,Result!A:D,2,FALSE)</f>
        <v>No</v>
      </c>
      <c r="P1999" s="15">
        <f>VLOOKUP(A1999,Result!A:D,4,FALSE)</f>
        <v>0</v>
      </c>
      <c r="Q1999" s="16">
        <f>VLOOKUP(A1999,Result!A:D,3,FALSE)</f>
        <v>0</v>
      </c>
      <c r="R1999" s="16">
        <f>VLOOKUP(A1999,Result!A:E,5,FALSE)</f>
        <v>0</v>
      </c>
      <c r="S1999" s="28">
        <f>P1999+Q1999+R1999</f>
        <v>0</v>
      </c>
      <c r="T1999" s="32">
        <f t="shared" si="132"/>
        <v>0</v>
      </c>
      <c r="U1999" s="32">
        <f t="shared" si="133"/>
        <v>0</v>
      </c>
      <c r="V1999" s="33">
        <f t="shared" si="134"/>
        <v>301.5</v>
      </c>
      <c r="W1999" s="34">
        <f t="shared" si="131"/>
        <v>301.5</v>
      </c>
      <c r="X1999" s="10"/>
      <c r="Y1999" s="10"/>
      <c r="Z1999" s="10"/>
      <c r="AA1999" s="10"/>
      <c r="AB1999" s="10"/>
      <c r="AC1999" s="10"/>
      <c r="AD1999" s="10"/>
      <c r="AE1999" s="10"/>
      <c r="AF1999" s="10"/>
      <c r="AG1999" s="10"/>
      <c r="AH1999" s="10"/>
      <c r="AI1999" s="10"/>
    </row>
    <row r="2000" spans="1:35" ht="15" customHeight="1" x14ac:dyDescent="0.25">
      <c r="A2000" s="6">
        <v>1323</v>
      </c>
      <c r="B2000" s="11" t="s">
        <v>270</v>
      </c>
      <c r="C2000" s="11" t="s">
        <v>1606</v>
      </c>
      <c r="D2000" s="11" t="s">
        <v>4382</v>
      </c>
      <c r="E2000" s="12">
        <v>19610</v>
      </c>
      <c r="F2000" s="17">
        <v>43979</v>
      </c>
      <c r="G2000" s="12">
        <v>43851</v>
      </c>
      <c r="H2000" s="11" t="s">
        <v>78</v>
      </c>
      <c r="I2000" s="14" t="s">
        <v>97</v>
      </c>
      <c r="J2000" s="11" t="s">
        <v>97</v>
      </c>
      <c r="K2000" s="11" t="s">
        <v>82</v>
      </c>
      <c r="L2000" s="14" t="s">
        <v>4383</v>
      </c>
      <c r="M2000" s="11"/>
      <c r="N2000" s="15">
        <v>0.47</v>
      </c>
      <c r="O2000" s="15" t="str">
        <f>VLOOKUP(A2000,Result!A:D,2,FALSE)</f>
        <v>Yes</v>
      </c>
      <c r="P2000" s="15">
        <f>VLOOKUP(A2000,Result!A:D,4,FALSE)</f>
        <v>0</v>
      </c>
      <c r="Q2000" s="16">
        <f>VLOOKUP(A2000,Result!A:D,3,FALSE)</f>
        <v>0.308</v>
      </c>
      <c r="R2000" s="16">
        <f>VLOOKUP(A2000,Result!A:E,5,FALSE)</f>
        <v>0</v>
      </c>
      <c r="S2000" s="28">
        <f>P2000+Q2000+R2000</f>
        <v>0.308</v>
      </c>
      <c r="T2000" s="32">
        <f t="shared" si="132"/>
        <v>206.35999999999999</v>
      </c>
      <c r="U2000" s="32">
        <f t="shared" si="133"/>
        <v>206.35999999999999</v>
      </c>
      <c r="V2000" s="33">
        <f t="shared" si="134"/>
        <v>301.5</v>
      </c>
      <c r="W2000" s="34">
        <f t="shared" ref="W2000:W2063" si="135">SUM(U2000+V2000)</f>
        <v>507.86</v>
      </c>
      <c r="X2000" s="10"/>
      <c r="Y2000" s="10"/>
      <c r="Z2000" s="10"/>
      <c r="AA2000" s="10"/>
      <c r="AB2000" s="10"/>
      <c r="AC2000" s="10"/>
      <c r="AD2000" s="10"/>
      <c r="AE2000" s="10"/>
      <c r="AF2000" s="10"/>
      <c r="AG2000" s="10"/>
      <c r="AH2000" s="10"/>
      <c r="AI2000" s="10"/>
    </row>
    <row r="2001" spans="1:35" ht="15" customHeight="1" x14ac:dyDescent="0.25">
      <c r="A2001" s="6">
        <v>1324</v>
      </c>
      <c r="B2001" s="11" t="s">
        <v>270</v>
      </c>
      <c r="C2001" s="11" t="s">
        <v>1606</v>
      </c>
      <c r="D2001" s="11" t="s">
        <v>4384</v>
      </c>
      <c r="E2001" s="12">
        <v>20165</v>
      </c>
      <c r="F2001" s="19"/>
      <c r="G2001" s="11"/>
      <c r="H2001" s="18"/>
      <c r="I2001" s="14"/>
      <c r="J2001" s="11"/>
      <c r="K2001" s="11"/>
      <c r="L2001" s="14"/>
      <c r="M2001" s="11"/>
      <c r="N2001" s="15" t="s">
        <v>85</v>
      </c>
      <c r="O2001" s="15" t="str">
        <f>VLOOKUP(A2001,Result!A:D,2,FALSE)</f>
        <v>No</v>
      </c>
      <c r="P2001" s="15">
        <f>VLOOKUP(A2001,Result!A:D,4,FALSE)</f>
        <v>0</v>
      </c>
      <c r="Q2001" s="16">
        <f>VLOOKUP(A2001,Result!A:D,3,FALSE)</f>
        <v>0</v>
      </c>
      <c r="R2001" s="16">
        <f>VLOOKUP(A2001,Result!A:E,5,FALSE)</f>
        <v>0</v>
      </c>
      <c r="S2001" s="28">
        <f>P2001+Q2001+R2001</f>
        <v>0</v>
      </c>
      <c r="T2001" s="32">
        <f t="shared" si="132"/>
        <v>0</v>
      </c>
      <c r="U2001" s="32">
        <f t="shared" si="133"/>
        <v>0</v>
      </c>
      <c r="V2001" s="33">
        <f t="shared" si="134"/>
        <v>301.5</v>
      </c>
      <c r="W2001" s="34">
        <f t="shared" si="135"/>
        <v>301.5</v>
      </c>
      <c r="X2001" s="10"/>
      <c r="Y2001" s="10"/>
      <c r="Z2001" s="10"/>
      <c r="AA2001" s="10"/>
      <c r="AB2001" s="10"/>
      <c r="AC2001" s="10"/>
      <c r="AD2001" s="10"/>
      <c r="AE2001" s="10"/>
      <c r="AF2001" s="10"/>
      <c r="AG2001" s="10"/>
      <c r="AH2001" s="10"/>
      <c r="AI2001" s="10"/>
    </row>
    <row r="2002" spans="1:35" ht="15" customHeight="1" x14ac:dyDescent="0.25">
      <c r="A2002" s="6">
        <v>1325</v>
      </c>
      <c r="B2002" s="11" t="s">
        <v>270</v>
      </c>
      <c r="C2002" s="11" t="s">
        <v>1606</v>
      </c>
      <c r="D2002" s="11" t="s">
        <v>4385</v>
      </c>
      <c r="E2002" s="12">
        <v>24940</v>
      </c>
      <c r="F2002" s="19"/>
      <c r="G2002" s="12">
        <v>43872</v>
      </c>
      <c r="H2002" s="11" t="s">
        <v>114</v>
      </c>
      <c r="I2002" s="14" t="s">
        <v>4098</v>
      </c>
      <c r="J2002" s="11" t="s">
        <v>80</v>
      </c>
      <c r="K2002" s="11" t="s">
        <v>4205</v>
      </c>
      <c r="L2002" s="14" t="s">
        <v>4386</v>
      </c>
      <c r="M2002" s="11" t="s">
        <v>4387</v>
      </c>
      <c r="N2002" s="15">
        <v>2.09</v>
      </c>
      <c r="O2002" s="15" t="str">
        <f>VLOOKUP(A2002,Result!A:D,2,FALSE)</f>
        <v>No</v>
      </c>
      <c r="P2002" s="15">
        <f>VLOOKUP(A2002,Result!A:D,4,FALSE)</f>
        <v>0.221</v>
      </c>
      <c r="Q2002" s="16">
        <f>VLOOKUP(A2002,Result!A:D,3,FALSE)</f>
        <v>1.462</v>
      </c>
      <c r="R2002" s="16">
        <f>VLOOKUP(A2002,Result!A:E,5,FALSE)</f>
        <v>0</v>
      </c>
      <c r="S2002" s="28">
        <f>P2002+Q2002+R2002</f>
        <v>1.6830000000000001</v>
      </c>
      <c r="T2002" s="32">
        <f t="shared" si="132"/>
        <v>979.53999999999985</v>
      </c>
      <c r="U2002" s="32">
        <f t="shared" si="133"/>
        <v>1127.6100000000001</v>
      </c>
      <c r="V2002" s="33">
        <f t="shared" si="134"/>
        <v>301.5</v>
      </c>
      <c r="W2002" s="34">
        <f t="shared" si="135"/>
        <v>1429.1100000000001</v>
      </c>
      <c r="X2002" s="10"/>
      <c r="Y2002" s="10"/>
      <c r="Z2002" s="10"/>
      <c r="AA2002" s="10"/>
      <c r="AB2002" s="10"/>
      <c r="AC2002" s="10"/>
      <c r="AD2002" s="10"/>
      <c r="AE2002" s="10"/>
      <c r="AF2002" s="10"/>
      <c r="AG2002" s="10"/>
      <c r="AH2002" s="10"/>
      <c r="AI2002" s="10"/>
    </row>
    <row r="2003" spans="1:35" ht="15" customHeight="1" x14ac:dyDescent="0.25">
      <c r="A2003" s="6">
        <v>1326</v>
      </c>
      <c r="B2003" s="11" t="s">
        <v>270</v>
      </c>
      <c r="C2003" s="11" t="s">
        <v>1606</v>
      </c>
      <c r="D2003" s="11" t="s">
        <v>1012</v>
      </c>
      <c r="E2003" s="12">
        <v>20171</v>
      </c>
      <c r="F2003" s="17">
        <v>43992</v>
      </c>
      <c r="G2003" s="12">
        <v>43903</v>
      </c>
      <c r="H2003" s="11" t="s">
        <v>78</v>
      </c>
      <c r="I2003" s="14" t="s">
        <v>199</v>
      </c>
      <c r="J2003" s="11" t="s">
        <v>97</v>
      </c>
      <c r="K2003" s="11" t="s">
        <v>82</v>
      </c>
      <c r="L2003" s="14" t="s">
        <v>82</v>
      </c>
      <c r="M2003" s="11" t="s">
        <v>1572</v>
      </c>
      <c r="N2003" s="15" t="s">
        <v>85</v>
      </c>
      <c r="O2003" s="15" t="str">
        <f>VLOOKUP(A2003,Result!A:D,2,FALSE)</f>
        <v>No</v>
      </c>
      <c r="P2003" s="15">
        <f>VLOOKUP(A2003,Result!A:D,4,FALSE)</f>
        <v>0</v>
      </c>
      <c r="Q2003" s="16">
        <f>VLOOKUP(A2003,Result!A:D,3,FALSE)</f>
        <v>0</v>
      </c>
      <c r="R2003" s="16">
        <f>VLOOKUP(A2003,Result!A:E,5,FALSE)</f>
        <v>0</v>
      </c>
      <c r="S2003" s="28">
        <f>P2003+Q2003+R2003</f>
        <v>0</v>
      </c>
      <c r="T2003" s="32">
        <f t="shared" si="132"/>
        <v>0</v>
      </c>
      <c r="U2003" s="32">
        <f t="shared" si="133"/>
        <v>0</v>
      </c>
      <c r="V2003" s="33">
        <f t="shared" si="134"/>
        <v>301.5</v>
      </c>
      <c r="W2003" s="34">
        <f t="shared" si="135"/>
        <v>301.5</v>
      </c>
      <c r="X2003" s="10"/>
      <c r="Y2003" s="10"/>
      <c r="Z2003" s="10"/>
      <c r="AA2003" s="10"/>
      <c r="AB2003" s="10"/>
      <c r="AC2003" s="10"/>
      <c r="AD2003" s="10"/>
      <c r="AE2003" s="10"/>
      <c r="AF2003" s="10"/>
      <c r="AG2003" s="10"/>
      <c r="AH2003" s="10"/>
      <c r="AI2003" s="10"/>
    </row>
    <row r="2004" spans="1:35" ht="15" customHeight="1" x14ac:dyDescent="0.25">
      <c r="A2004" s="6">
        <v>1327</v>
      </c>
      <c r="B2004" s="11" t="s">
        <v>270</v>
      </c>
      <c r="C2004" s="11" t="s">
        <v>1606</v>
      </c>
      <c r="D2004" s="11" t="s">
        <v>4388</v>
      </c>
      <c r="E2004" s="12">
        <v>21602</v>
      </c>
      <c r="F2004" s="17">
        <v>44042</v>
      </c>
      <c r="G2004" s="12">
        <v>43867</v>
      </c>
      <c r="H2004" s="11" t="s">
        <v>114</v>
      </c>
      <c r="I2004" s="14" t="s">
        <v>4389</v>
      </c>
      <c r="J2004" s="11" t="s">
        <v>80</v>
      </c>
      <c r="K2004" s="11" t="s">
        <v>82</v>
      </c>
      <c r="L2004" s="14" t="s">
        <v>4390</v>
      </c>
      <c r="M2004" s="11" t="s">
        <v>4391</v>
      </c>
      <c r="N2004" s="15">
        <v>1.75</v>
      </c>
      <c r="O2004" s="15" t="str">
        <f>VLOOKUP(A2004,Result!A:D,2,FALSE)</f>
        <v>No</v>
      </c>
      <c r="P2004" s="15">
        <f>VLOOKUP(A2004,Result!A:D,4,FALSE)</f>
        <v>1.0960000000000001</v>
      </c>
      <c r="Q2004" s="16">
        <f>VLOOKUP(A2004,Result!A:D,3,FALSE)</f>
        <v>1.661</v>
      </c>
      <c r="R2004" s="16">
        <f>VLOOKUP(A2004,Result!A:E,5,FALSE)</f>
        <v>0</v>
      </c>
      <c r="S2004" s="28">
        <f>P2004+Q2004+R2004</f>
        <v>2.7570000000000001</v>
      </c>
      <c r="T2004" s="32">
        <f t="shared" si="132"/>
        <v>1112.8699999999999</v>
      </c>
      <c r="U2004" s="32">
        <f t="shared" si="133"/>
        <v>1847.1899999999998</v>
      </c>
      <c r="V2004" s="33">
        <f t="shared" si="134"/>
        <v>301.5</v>
      </c>
      <c r="W2004" s="34">
        <f t="shared" si="135"/>
        <v>2148.6899999999996</v>
      </c>
      <c r="X2004" s="10"/>
      <c r="Y2004" s="10"/>
      <c r="Z2004" s="10"/>
      <c r="AA2004" s="10"/>
      <c r="AB2004" s="10"/>
      <c r="AC2004" s="10"/>
      <c r="AD2004" s="10"/>
      <c r="AE2004" s="10"/>
      <c r="AF2004" s="10"/>
      <c r="AG2004" s="10"/>
      <c r="AH2004" s="10"/>
      <c r="AI2004" s="10"/>
    </row>
    <row r="2005" spans="1:35" ht="15" customHeight="1" x14ac:dyDescent="0.25">
      <c r="A2005" s="6">
        <v>1328</v>
      </c>
      <c r="B2005" s="11" t="s">
        <v>270</v>
      </c>
      <c r="C2005" s="11" t="s">
        <v>1606</v>
      </c>
      <c r="D2005" s="11" t="s">
        <v>4392</v>
      </c>
      <c r="E2005" s="12">
        <v>12367</v>
      </c>
      <c r="F2005" s="19"/>
      <c r="G2005" s="12">
        <v>43893</v>
      </c>
      <c r="H2005" s="11" t="s">
        <v>78</v>
      </c>
      <c r="I2005" s="14" t="s">
        <v>431</v>
      </c>
      <c r="J2005" s="11" t="s">
        <v>80</v>
      </c>
      <c r="K2005" s="11" t="s">
        <v>82</v>
      </c>
      <c r="L2005" s="14" t="s">
        <v>4393</v>
      </c>
      <c r="M2005" s="11" t="s">
        <v>4394</v>
      </c>
      <c r="N2005" s="15">
        <v>0.92</v>
      </c>
      <c r="O2005" s="15" t="str">
        <f>VLOOKUP(A2005,Result!A:D,2,FALSE)</f>
        <v>Yes</v>
      </c>
      <c r="P2005" s="15">
        <f>VLOOKUP(A2005,Result!A:D,4,FALSE)</f>
        <v>0.214</v>
      </c>
      <c r="Q2005" s="16">
        <f>VLOOKUP(A2005,Result!A:D,3,FALSE)</f>
        <v>0.58199999999999996</v>
      </c>
      <c r="R2005" s="16">
        <f>VLOOKUP(A2005,Result!A:E,5,FALSE)</f>
        <v>0</v>
      </c>
      <c r="S2005" s="28">
        <f>P2005+Q2005+R2005</f>
        <v>0.79599999999999993</v>
      </c>
      <c r="T2005" s="32">
        <f t="shared" si="132"/>
        <v>389.94</v>
      </c>
      <c r="U2005" s="32">
        <f t="shared" si="133"/>
        <v>533.31999999999994</v>
      </c>
      <c r="V2005" s="33">
        <f t="shared" si="134"/>
        <v>301.5</v>
      </c>
      <c r="W2005" s="34">
        <f t="shared" si="135"/>
        <v>834.81999999999994</v>
      </c>
      <c r="X2005" s="10"/>
      <c r="Y2005" s="10"/>
      <c r="Z2005" s="10"/>
      <c r="AA2005" s="10"/>
      <c r="AB2005" s="10"/>
      <c r="AC2005" s="10"/>
      <c r="AD2005" s="10"/>
      <c r="AE2005" s="10"/>
      <c r="AF2005" s="10"/>
      <c r="AG2005" s="10"/>
      <c r="AH2005" s="10"/>
      <c r="AI2005" s="10"/>
    </row>
    <row r="2006" spans="1:35" ht="15" customHeight="1" x14ac:dyDescent="0.25">
      <c r="A2006" s="6">
        <v>1329</v>
      </c>
      <c r="B2006" s="11" t="s">
        <v>270</v>
      </c>
      <c r="C2006" s="11" t="s">
        <v>1606</v>
      </c>
      <c r="D2006" s="11" t="s">
        <v>4395</v>
      </c>
      <c r="E2006" s="12">
        <v>11733</v>
      </c>
      <c r="F2006" s="17">
        <v>43959</v>
      </c>
      <c r="G2006" s="12">
        <v>43902</v>
      </c>
      <c r="H2006" s="11" t="s">
        <v>78</v>
      </c>
      <c r="I2006" s="14" t="s">
        <v>431</v>
      </c>
      <c r="J2006" s="11"/>
      <c r="K2006" s="11" t="s">
        <v>82</v>
      </c>
      <c r="L2006" s="14"/>
      <c r="M2006" s="11"/>
      <c r="N2006" s="15">
        <v>1.3</v>
      </c>
      <c r="O2006" s="15" t="str">
        <f>VLOOKUP(A2006,Result!A:D,2,FALSE)</f>
        <v>No</v>
      </c>
      <c r="P2006" s="15">
        <f>VLOOKUP(A2006,Result!A:D,4,FALSE)</f>
        <v>0.214</v>
      </c>
      <c r="Q2006" s="16">
        <f>VLOOKUP(A2006,Result!A:D,3,FALSE)</f>
        <v>0</v>
      </c>
      <c r="R2006" s="16">
        <f>VLOOKUP(A2006,Result!A:E,5,FALSE)</f>
        <v>0</v>
      </c>
      <c r="S2006" s="28">
        <f>P2006+Q2006+R2006</f>
        <v>0.214</v>
      </c>
      <c r="T2006" s="32">
        <f t="shared" si="132"/>
        <v>0</v>
      </c>
      <c r="U2006" s="32">
        <f t="shared" si="133"/>
        <v>143.38</v>
      </c>
      <c r="V2006" s="33">
        <f t="shared" si="134"/>
        <v>301.5</v>
      </c>
      <c r="W2006" s="34">
        <f t="shared" si="135"/>
        <v>444.88</v>
      </c>
      <c r="X2006" s="10"/>
      <c r="Y2006" s="10"/>
      <c r="Z2006" s="10"/>
      <c r="AA2006" s="10"/>
      <c r="AB2006" s="10"/>
      <c r="AC2006" s="10"/>
      <c r="AD2006" s="10"/>
      <c r="AE2006" s="10"/>
      <c r="AF2006" s="10"/>
      <c r="AG2006" s="10"/>
      <c r="AH2006" s="10"/>
      <c r="AI2006" s="10"/>
    </row>
    <row r="2007" spans="1:35" ht="15" customHeight="1" x14ac:dyDescent="0.25">
      <c r="A2007" s="6">
        <v>1330</v>
      </c>
      <c r="B2007" s="11" t="s">
        <v>270</v>
      </c>
      <c r="C2007" s="11" t="s">
        <v>1606</v>
      </c>
      <c r="D2007" s="11" t="s">
        <v>4396</v>
      </c>
      <c r="E2007" s="12">
        <v>24071</v>
      </c>
      <c r="F2007" s="19"/>
      <c r="G2007" s="11"/>
      <c r="H2007" s="18"/>
      <c r="I2007" s="14"/>
      <c r="J2007" s="11"/>
      <c r="K2007" s="11"/>
      <c r="L2007" s="14"/>
      <c r="M2007" s="11"/>
      <c r="N2007" s="15" t="s">
        <v>85</v>
      </c>
      <c r="O2007" s="15" t="str">
        <f>VLOOKUP(A2007,Result!A:D,2,FALSE)</f>
        <v>No</v>
      </c>
      <c r="P2007" s="15">
        <f>VLOOKUP(A2007,Result!A:D,4,FALSE)</f>
        <v>0</v>
      </c>
      <c r="Q2007" s="16">
        <f>VLOOKUP(A2007,Result!A:D,3,FALSE)</f>
        <v>0</v>
      </c>
      <c r="R2007" s="16">
        <f>VLOOKUP(A2007,Result!A:E,5,FALSE)</f>
        <v>0</v>
      </c>
      <c r="S2007" s="28">
        <f>P2007+Q2007+R2007</f>
        <v>0</v>
      </c>
      <c r="T2007" s="32">
        <f t="shared" si="132"/>
        <v>0</v>
      </c>
      <c r="U2007" s="32">
        <f t="shared" si="133"/>
        <v>0</v>
      </c>
      <c r="V2007" s="33">
        <f t="shared" si="134"/>
        <v>301.5</v>
      </c>
      <c r="W2007" s="34">
        <f t="shared" si="135"/>
        <v>301.5</v>
      </c>
      <c r="X2007" s="10"/>
      <c r="Y2007" s="10"/>
      <c r="Z2007" s="10"/>
      <c r="AA2007" s="10"/>
      <c r="AB2007" s="10"/>
      <c r="AC2007" s="10"/>
      <c r="AD2007" s="10"/>
      <c r="AE2007" s="10"/>
      <c r="AF2007" s="10"/>
      <c r="AG2007" s="10"/>
      <c r="AH2007" s="10"/>
      <c r="AI2007" s="10"/>
    </row>
    <row r="2008" spans="1:35" ht="15" customHeight="1" x14ac:dyDescent="0.25">
      <c r="A2008" s="6">
        <v>1331</v>
      </c>
      <c r="B2008" s="11" t="s">
        <v>270</v>
      </c>
      <c r="C2008" s="11" t="s">
        <v>1606</v>
      </c>
      <c r="D2008" s="11" t="s">
        <v>4397</v>
      </c>
      <c r="E2008" s="12">
        <v>21536</v>
      </c>
      <c r="F2008" s="17">
        <v>43966</v>
      </c>
      <c r="G2008" s="12">
        <v>43903</v>
      </c>
      <c r="H2008" s="11" t="s">
        <v>78</v>
      </c>
      <c r="I2008" s="14" t="s">
        <v>4398</v>
      </c>
      <c r="J2008" s="11" t="s">
        <v>80</v>
      </c>
      <c r="K2008" s="11" t="s">
        <v>82</v>
      </c>
      <c r="L2008" s="14" t="s">
        <v>4399</v>
      </c>
      <c r="M2008" s="11" t="s">
        <v>4400</v>
      </c>
      <c r="N2008" s="15">
        <v>1.48</v>
      </c>
      <c r="O2008" s="15" t="str">
        <f>VLOOKUP(A2008,Result!A:D,2,FALSE)</f>
        <v>No</v>
      </c>
      <c r="P2008" s="15">
        <f>VLOOKUP(A2008,Result!A:D,4,FALSE)</f>
        <v>1.3149999999999999</v>
      </c>
      <c r="Q2008" s="16">
        <f>VLOOKUP(A2008,Result!A:D,3,FALSE)</f>
        <v>0.77899999999999991</v>
      </c>
      <c r="R2008" s="16">
        <f>VLOOKUP(A2008,Result!A:E,5,FALSE)</f>
        <v>0</v>
      </c>
      <c r="S2008" s="28">
        <f>P2008+Q2008+R2008</f>
        <v>2.0939999999999999</v>
      </c>
      <c r="T2008" s="32">
        <f t="shared" si="132"/>
        <v>521.92999999999995</v>
      </c>
      <c r="U2008" s="32">
        <f t="shared" si="133"/>
        <v>1402.98</v>
      </c>
      <c r="V2008" s="33">
        <f t="shared" si="134"/>
        <v>301.5</v>
      </c>
      <c r="W2008" s="34">
        <f t="shared" si="135"/>
        <v>1704.48</v>
      </c>
      <c r="X2008" s="10"/>
      <c r="Y2008" s="10"/>
      <c r="Z2008" s="10"/>
      <c r="AA2008" s="10"/>
      <c r="AB2008" s="10"/>
      <c r="AC2008" s="10"/>
      <c r="AD2008" s="10"/>
      <c r="AE2008" s="10"/>
      <c r="AF2008" s="10"/>
      <c r="AG2008" s="10"/>
      <c r="AH2008" s="10"/>
      <c r="AI2008" s="10"/>
    </row>
    <row r="2009" spans="1:35" ht="15" customHeight="1" x14ac:dyDescent="0.25">
      <c r="A2009" s="6">
        <v>1332</v>
      </c>
      <c r="B2009" s="11" t="s">
        <v>270</v>
      </c>
      <c r="C2009" s="11" t="s">
        <v>1606</v>
      </c>
      <c r="D2009" s="11" t="s">
        <v>4401</v>
      </c>
      <c r="E2009" s="12">
        <v>17045</v>
      </c>
      <c r="F2009" s="17">
        <v>43950</v>
      </c>
      <c r="G2009" s="11"/>
      <c r="H2009" s="18"/>
      <c r="I2009" s="14"/>
      <c r="J2009" s="11"/>
      <c r="K2009" s="11"/>
      <c r="L2009" s="14"/>
      <c r="M2009" s="11"/>
      <c r="N2009" s="15" t="s">
        <v>85</v>
      </c>
      <c r="O2009" s="15" t="str">
        <f>VLOOKUP(A2009,Result!A:D,2,FALSE)</f>
        <v>No</v>
      </c>
      <c r="P2009" s="15">
        <f>VLOOKUP(A2009,Result!A:D,4,FALSE)</f>
        <v>0</v>
      </c>
      <c r="Q2009" s="16">
        <f>VLOOKUP(A2009,Result!A:D,3,FALSE)</f>
        <v>0</v>
      </c>
      <c r="R2009" s="16">
        <f>VLOOKUP(A2009,Result!A:E,5,FALSE)</f>
        <v>0</v>
      </c>
      <c r="S2009" s="28">
        <f>P2009+Q2009+R2009</f>
        <v>0</v>
      </c>
      <c r="T2009" s="32">
        <f t="shared" si="132"/>
        <v>0</v>
      </c>
      <c r="U2009" s="32">
        <f t="shared" si="133"/>
        <v>0</v>
      </c>
      <c r="V2009" s="33">
        <f t="shared" si="134"/>
        <v>301.5</v>
      </c>
      <c r="W2009" s="34">
        <f t="shared" si="135"/>
        <v>301.5</v>
      </c>
      <c r="X2009" s="10"/>
      <c r="Y2009" s="10"/>
      <c r="Z2009" s="10"/>
      <c r="AA2009" s="10"/>
      <c r="AB2009" s="10"/>
      <c r="AC2009" s="10"/>
      <c r="AD2009" s="10"/>
      <c r="AE2009" s="10"/>
      <c r="AF2009" s="10"/>
      <c r="AG2009" s="10"/>
      <c r="AH2009" s="10"/>
      <c r="AI2009" s="10"/>
    </row>
    <row r="2010" spans="1:35" ht="15" customHeight="1" x14ac:dyDescent="0.25">
      <c r="A2010" s="6">
        <v>1333</v>
      </c>
      <c r="B2010" s="11" t="s">
        <v>270</v>
      </c>
      <c r="C2010" s="11" t="s">
        <v>1606</v>
      </c>
      <c r="D2010" s="11" t="s">
        <v>4402</v>
      </c>
      <c r="E2010" s="12">
        <v>14502</v>
      </c>
      <c r="F2010" s="17">
        <v>43950</v>
      </c>
      <c r="G2010" s="11"/>
      <c r="H2010" s="18"/>
      <c r="I2010" s="14"/>
      <c r="J2010" s="11"/>
      <c r="K2010" s="11"/>
      <c r="L2010" s="14"/>
      <c r="M2010" s="11"/>
      <c r="N2010" s="15" t="s">
        <v>85</v>
      </c>
      <c r="O2010" s="15" t="str">
        <f>VLOOKUP(A2010,Result!A:D,2,FALSE)</f>
        <v>No</v>
      </c>
      <c r="P2010" s="15">
        <f>VLOOKUP(A2010,Result!A:D,4,FALSE)</f>
        <v>0</v>
      </c>
      <c r="Q2010" s="16">
        <f>VLOOKUP(A2010,Result!A:D,3,FALSE)</f>
        <v>0</v>
      </c>
      <c r="R2010" s="16">
        <f>VLOOKUP(A2010,Result!A:E,5,FALSE)</f>
        <v>0</v>
      </c>
      <c r="S2010" s="28">
        <f>P2010+Q2010+R2010</f>
        <v>0</v>
      </c>
      <c r="T2010" s="32">
        <f t="shared" si="132"/>
        <v>0</v>
      </c>
      <c r="U2010" s="32">
        <f t="shared" si="133"/>
        <v>0</v>
      </c>
      <c r="V2010" s="33">
        <f t="shared" si="134"/>
        <v>301.5</v>
      </c>
      <c r="W2010" s="34">
        <f t="shared" si="135"/>
        <v>301.5</v>
      </c>
      <c r="X2010" s="10"/>
      <c r="Y2010" s="10"/>
      <c r="Z2010" s="10"/>
      <c r="AA2010" s="10"/>
      <c r="AB2010" s="10"/>
      <c r="AC2010" s="10"/>
      <c r="AD2010" s="10"/>
      <c r="AE2010" s="10"/>
      <c r="AF2010" s="10"/>
      <c r="AG2010" s="10"/>
      <c r="AH2010" s="10"/>
      <c r="AI2010" s="10"/>
    </row>
    <row r="2011" spans="1:35" ht="15" customHeight="1" x14ac:dyDescent="0.25">
      <c r="A2011" s="6">
        <v>1334</v>
      </c>
      <c r="B2011" s="11" t="s">
        <v>270</v>
      </c>
      <c r="C2011" s="11" t="s">
        <v>1606</v>
      </c>
      <c r="D2011" s="11" t="s">
        <v>4403</v>
      </c>
      <c r="E2011" s="12">
        <v>16037</v>
      </c>
      <c r="F2011" s="17">
        <v>43977</v>
      </c>
      <c r="G2011" s="12">
        <v>43851</v>
      </c>
      <c r="H2011" s="11" t="s">
        <v>78</v>
      </c>
      <c r="I2011" s="14" t="s">
        <v>115</v>
      </c>
      <c r="J2011" s="11" t="s">
        <v>97</v>
      </c>
      <c r="K2011" s="11" t="s">
        <v>82</v>
      </c>
      <c r="L2011" s="14" t="s">
        <v>4404</v>
      </c>
      <c r="M2011" s="11" t="s">
        <v>433</v>
      </c>
      <c r="N2011" s="15">
        <v>1.06</v>
      </c>
      <c r="O2011" s="15" t="str">
        <f>VLOOKUP(A2011,Result!A:D,2,FALSE)</f>
        <v>No</v>
      </c>
      <c r="P2011" s="15">
        <f>VLOOKUP(A2011,Result!A:D,4,FALSE)</f>
        <v>0</v>
      </c>
      <c r="Q2011" s="16">
        <f>VLOOKUP(A2011,Result!A:D,3,FALSE)</f>
        <v>0.30499999999999999</v>
      </c>
      <c r="R2011" s="16">
        <f>VLOOKUP(A2011,Result!A:E,5,FALSE)</f>
        <v>0</v>
      </c>
      <c r="S2011" s="28">
        <f>P2011+Q2011+R2011</f>
        <v>0.30499999999999999</v>
      </c>
      <c r="T2011" s="32">
        <f t="shared" si="132"/>
        <v>204.34999999999997</v>
      </c>
      <c r="U2011" s="32">
        <f t="shared" si="133"/>
        <v>204.34999999999997</v>
      </c>
      <c r="V2011" s="33">
        <f t="shared" si="134"/>
        <v>301.5</v>
      </c>
      <c r="W2011" s="34">
        <f t="shared" si="135"/>
        <v>505.84999999999997</v>
      </c>
      <c r="X2011" s="10"/>
      <c r="Y2011" s="10"/>
      <c r="Z2011" s="10"/>
      <c r="AA2011" s="10"/>
      <c r="AB2011" s="10"/>
      <c r="AC2011" s="10"/>
      <c r="AD2011" s="10"/>
      <c r="AE2011" s="10"/>
      <c r="AF2011" s="10"/>
      <c r="AG2011" s="10"/>
      <c r="AH2011" s="10"/>
      <c r="AI2011" s="10"/>
    </row>
    <row r="2012" spans="1:35" ht="15" customHeight="1" x14ac:dyDescent="0.25">
      <c r="A2012" s="6">
        <v>1335</v>
      </c>
      <c r="B2012" s="11" t="s">
        <v>270</v>
      </c>
      <c r="C2012" s="11" t="s">
        <v>1606</v>
      </c>
      <c r="D2012" s="11" t="s">
        <v>4405</v>
      </c>
      <c r="E2012" s="12">
        <v>11942</v>
      </c>
      <c r="F2012" s="17">
        <v>43963</v>
      </c>
      <c r="G2012" s="12">
        <v>43871</v>
      </c>
      <c r="H2012" s="11" t="s">
        <v>114</v>
      </c>
      <c r="I2012" s="14" t="s">
        <v>634</v>
      </c>
      <c r="J2012" s="11" t="s">
        <v>80</v>
      </c>
      <c r="K2012" s="11" t="s">
        <v>82</v>
      </c>
      <c r="L2012" s="14" t="s">
        <v>82</v>
      </c>
      <c r="M2012" s="11"/>
      <c r="N2012" s="15">
        <v>0.98</v>
      </c>
      <c r="O2012" s="15" t="str">
        <f>VLOOKUP(A2012,Result!A:D,2,FALSE)</f>
        <v>No</v>
      </c>
      <c r="P2012" s="15">
        <f>VLOOKUP(A2012,Result!A:D,4,FALSE)</f>
        <v>0.49099999999999999</v>
      </c>
      <c r="Q2012" s="16">
        <f>VLOOKUP(A2012,Result!A:D,3,FALSE)</f>
        <v>0</v>
      </c>
      <c r="R2012" s="16">
        <f>VLOOKUP(A2012,Result!A:E,5,FALSE)</f>
        <v>0</v>
      </c>
      <c r="S2012" s="28">
        <f>P2012+Q2012+R2012</f>
        <v>0.49099999999999999</v>
      </c>
      <c r="T2012" s="32">
        <f t="shared" si="132"/>
        <v>0</v>
      </c>
      <c r="U2012" s="32">
        <f t="shared" si="133"/>
        <v>328.96999999999997</v>
      </c>
      <c r="V2012" s="33">
        <f t="shared" si="134"/>
        <v>301.5</v>
      </c>
      <c r="W2012" s="34">
        <f t="shared" si="135"/>
        <v>630.47</v>
      </c>
      <c r="X2012" s="10"/>
      <c r="Y2012" s="10"/>
      <c r="Z2012" s="10"/>
      <c r="AA2012" s="10"/>
      <c r="AB2012" s="10"/>
      <c r="AC2012" s="10"/>
      <c r="AD2012" s="10"/>
      <c r="AE2012" s="10"/>
      <c r="AF2012" s="10"/>
      <c r="AG2012" s="10"/>
      <c r="AH2012" s="10"/>
      <c r="AI2012" s="10"/>
    </row>
    <row r="2013" spans="1:35" ht="15" customHeight="1" x14ac:dyDescent="0.25">
      <c r="A2013" s="6">
        <v>1336</v>
      </c>
      <c r="B2013" s="11" t="s">
        <v>270</v>
      </c>
      <c r="C2013" s="11" t="s">
        <v>1606</v>
      </c>
      <c r="D2013" s="11" t="s">
        <v>4406</v>
      </c>
      <c r="E2013" s="12">
        <v>25669</v>
      </c>
      <c r="F2013" s="25">
        <v>43934</v>
      </c>
      <c r="G2013" s="12">
        <v>43876</v>
      </c>
      <c r="H2013" s="11" t="s">
        <v>78</v>
      </c>
      <c r="I2013" s="14" t="s">
        <v>4407</v>
      </c>
      <c r="J2013" s="11" t="s">
        <v>80</v>
      </c>
      <c r="K2013" s="11" t="s">
        <v>82</v>
      </c>
      <c r="L2013" s="14" t="s">
        <v>82</v>
      </c>
      <c r="M2013" s="11" t="s">
        <v>4408</v>
      </c>
      <c r="N2013" s="15">
        <v>0.94</v>
      </c>
      <c r="O2013" s="15" t="str">
        <f>VLOOKUP(A2013,Result!A:D,2,FALSE)</f>
        <v>No</v>
      </c>
      <c r="P2013" s="15">
        <f>VLOOKUP(A2013,Result!A:D,4,FALSE)</f>
        <v>0.45900000000000002</v>
      </c>
      <c r="Q2013" s="16">
        <f>VLOOKUP(A2013,Result!A:D,3,FALSE)</f>
        <v>0</v>
      </c>
      <c r="R2013" s="16">
        <f>VLOOKUP(A2013,Result!A:E,5,FALSE)</f>
        <v>0</v>
      </c>
      <c r="S2013" s="28">
        <f>P2013+Q2013+R2013</f>
        <v>0.45900000000000002</v>
      </c>
      <c r="T2013" s="32">
        <f t="shared" si="132"/>
        <v>0</v>
      </c>
      <c r="U2013" s="32">
        <f t="shared" si="133"/>
        <v>307.52999999999997</v>
      </c>
      <c r="V2013" s="33">
        <f t="shared" si="134"/>
        <v>301.5</v>
      </c>
      <c r="W2013" s="34">
        <f t="shared" si="135"/>
        <v>609.03</v>
      </c>
      <c r="X2013" s="10"/>
      <c r="Y2013" s="10"/>
      <c r="Z2013" s="10"/>
      <c r="AA2013" s="10"/>
      <c r="AB2013" s="10"/>
      <c r="AC2013" s="10"/>
      <c r="AD2013" s="10"/>
      <c r="AE2013" s="10"/>
      <c r="AF2013" s="10"/>
      <c r="AG2013" s="10"/>
      <c r="AH2013" s="10"/>
      <c r="AI2013" s="10"/>
    </row>
    <row r="2014" spans="1:35" ht="15" customHeight="1" x14ac:dyDescent="0.25">
      <c r="A2014" s="6">
        <v>1337</v>
      </c>
      <c r="B2014" s="11" t="s">
        <v>270</v>
      </c>
      <c r="C2014" s="11" t="s">
        <v>1606</v>
      </c>
      <c r="D2014" s="11" t="s">
        <v>4409</v>
      </c>
      <c r="E2014" s="12">
        <v>16290</v>
      </c>
      <c r="F2014" s="17">
        <v>44012</v>
      </c>
      <c r="G2014" s="11"/>
      <c r="H2014" s="18"/>
      <c r="I2014" s="14"/>
      <c r="J2014" s="11"/>
      <c r="K2014" s="11"/>
      <c r="L2014" s="14"/>
      <c r="M2014" s="11"/>
      <c r="N2014" s="15" t="s">
        <v>85</v>
      </c>
      <c r="O2014" s="15" t="str">
        <f>VLOOKUP(A2014,Result!A:D,2,FALSE)</f>
        <v>No</v>
      </c>
      <c r="P2014" s="15">
        <f>VLOOKUP(A2014,Result!A:D,4,FALSE)</f>
        <v>0</v>
      </c>
      <c r="Q2014" s="16">
        <f>VLOOKUP(A2014,Result!A:D,3,FALSE)</f>
        <v>0</v>
      </c>
      <c r="R2014" s="16">
        <f>VLOOKUP(A2014,Result!A:E,5,FALSE)</f>
        <v>0</v>
      </c>
      <c r="S2014" s="28">
        <f>P2014+Q2014+R2014</f>
        <v>0</v>
      </c>
      <c r="T2014" s="32">
        <f t="shared" si="132"/>
        <v>0</v>
      </c>
      <c r="U2014" s="32">
        <f t="shared" si="133"/>
        <v>0</v>
      </c>
      <c r="V2014" s="33">
        <f t="shared" si="134"/>
        <v>301.5</v>
      </c>
      <c r="W2014" s="34">
        <f t="shared" si="135"/>
        <v>301.5</v>
      </c>
      <c r="X2014" s="10"/>
      <c r="Y2014" s="10"/>
      <c r="Z2014" s="10"/>
      <c r="AA2014" s="10"/>
      <c r="AB2014" s="10"/>
      <c r="AC2014" s="10"/>
      <c r="AD2014" s="10"/>
      <c r="AE2014" s="10"/>
      <c r="AF2014" s="10"/>
      <c r="AG2014" s="10"/>
      <c r="AH2014" s="10"/>
      <c r="AI2014" s="10"/>
    </row>
    <row r="2015" spans="1:35" ht="15" customHeight="1" x14ac:dyDescent="0.25">
      <c r="A2015" s="6">
        <v>1338</v>
      </c>
      <c r="B2015" s="11" t="s">
        <v>270</v>
      </c>
      <c r="C2015" s="11" t="s">
        <v>1606</v>
      </c>
      <c r="D2015" s="11" t="s">
        <v>4410</v>
      </c>
      <c r="E2015" s="12">
        <v>19960</v>
      </c>
      <c r="F2015" s="23"/>
      <c r="G2015" s="12">
        <v>43898</v>
      </c>
      <c r="H2015" s="11" t="s">
        <v>78</v>
      </c>
      <c r="I2015" s="14" t="s">
        <v>115</v>
      </c>
      <c r="J2015" s="11" t="s">
        <v>97</v>
      </c>
      <c r="K2015" s="11" t="s">
        <v>82</v>
      </c>
      <c r="L2015" s="14" t="s">
        <v>82</v>
      </c>
      <c r="M2015" s="11" t="s">
        <v>99</v>
      </c>
      <c r="N2015" s="15">
        <v>1.03</v>
      </c>
      <c r="O2015" s="15" t="str">
        <f>VLOOKUP(A2015,Result!A:D,2,FALSE)</f>
        <v>No</v>
      </c>
      <c r="P2015" s="15">
        <f>VLOOKUP(A2015,Result!A:D,4,FALSE)</f>
        <v>0</v>
      </c>
      <c r="Q2015" s="16">
        <f>VLOOKUP(A2015,Result!A:D,3,FALSE)</f>
        <v>0</v>
      </c>
      <c r="R2015" s="16">
        <f>VLOOKUP(A2015,Result!A:E,5,FALSE)</f>
        <v>0</v>
      </c>
      <c r="S2015" s="28">
        <f>P2015+Q2015+R2015</f>
        <v>0</v>
      </c>
      <c r="T2015" s="32">
        <f t="shared" si="132"/>
        <v>0</v>
      </c>
      <c r="U2015" s="32">
        <f t="shared" si="133"/>
        <v>0</v>
      </c>
      <c r="V2015" s="33">
        <f t="shared" si="134"/>
        <v>301.5</v>
      </c>
      <c r="W2015" s="34">
        <f t="shared" si="135"/>
        <v>301.5</v>
      </c>
      <c r="X2015" s="10"/>
      <c r="Y2015" s="10"/>
      <c r="Z2015" s="10"/>
      <c r="AA2015" s="10"/>
      <c r="AB2015" s="10"/>
      <c r="AC2015" s="10"/>
      <c r="AD2015" s="10"/>
      <c r="AE2015" s="10"/>
      <c r="AF2015" s="10"/>
      <c r="AG2015" s="10"/>
      <c r="AH2015" s="10"/>
      <c r="AI2015" s="10"/>
    </row>
    <row r="2016" spans="1:35" ht="15" customHeight="1" x14ac:dyDescent="0.25">
      <c r="A2016" s="6">
        <v>1339</v>
      </c>
      <c r="B2016" s="11" t="s">
        <v>270</v>
      </c>
      <c r="C2016" s="11" t="s">
        <v>1606</v>
      </c>
      <c r="D2016" s="11" t="s">
        <v>4411</v>
      </c>
      <c r="E2016" s="12">
        <v>20068</v>
      </c>
      <c r="F2016" s="17">
        <v>43945</v>
      </c>
      <c r="G2016" s="12">
        <v>43860</v>
      </c>
      <c r="H2016" s="11" t="s">
        <v>78</v>
      </c>
      <c r="I2016" s="14" t="s">
        <v>136</v>
      </c>
      <c r="J2016" s="11" t="s">
        <v>80</v>
      </c>
      <c r="K2016" s="11" t="s">
        <v>82</v>
      </c>
      <c r="L2016" s="14" t="s">
        <v>82</v>
      </c>
      <c r="M2016" s="11" t="s">
        <v>4412</v>
      </c>
      <c r="N2016" s="15">
        <v>0.45</v>
      </c>
      <c r="O2016" s="15" t="str">
        <f>VLOOKUP(A2016,Result!A:D,2,FALSE)</f>
        <v>No</v>
      </c>
      <c r="P2016" s="15">
        <f>VLOOKUP(A2016,Result!A:D,4,FALSE)</f>
        <v>0.106</v>
      </c>
      <c r="Q2016" s="16">
        <f>VLOOKUP(A2016,Result!A:D,3,FALSE)</f>
        <v>0</v>
      </c>
      <c r="R2016" s="16">
        <f>VLOOKUP(A2016,Result!A:E,5,FALSE)</f>
        <v>0</v>
      </c>
      <c r="S2016" s="28">
        <f>P2016+Q2016+R2016</f>
        <v>0.106</v>
      </c>
      <c r="T2016" s="32">
        <f t="shared" si="132"/>
        <v>0</v>
      </c>
      <c r="U2016" s="32">
        <f t="shared" si="133"/>
        <v>71.02</v>
      </c>
      <c r="V2016" s="33">
        <f t="shared" si="134"/>
        <v>301.5</v>
      </c>
      <c r="W2016" s="34">
        <f t="shared" si="135"/>
        <v>372.52</v>
      </c>
      <c r="X2016" s="10"/>
      <c r="Y2016" s="10"/>
      <c r="Z2016" s="10"/>
      <c r="AA2016" s="10"/>
      <c r="AB2016" s="10"/>
      <c r="AC2016" s="10"/>
      <c r="AD2016" s="10"/>
      <c r="AE2016" s="10"/>
      <c r="AF2016" s="10"/>
      <c r="AG2016" s="10"/>
      <c r="AH2016" s="10"/>
      <c r="AI2016" s="10"/>
    </row>
    <row r="2017" spans="1:35" ht="15" customHeight="1" x14ac:dyDescent="0.25">
      <c r="A2017" s="6">
        <v>1340</v>
      </c>
      <c r="B2017" s="11" t="s">
        <v>270</v>
      </c>
      <c r="C2017" s="11" t="s">
        <v>1606</v>
      </c>
      <c r="D2017" s="11" t="s">
        <v>4413</v>
      </c>
      <c r="E2017" s="12">
        <v>22037</v>
      </c>
      <c r="F2017" s="17">
        <v>43962</v>
      </c>
      <c r="G2017" s="12">
        <v>43859</v>
      </c>
      <c r="H2017" s="11" t="s">
        <v>78</v>
      </c>
      <c r="I2017" s="14" t="s">
        <v>4414</v>
      </c>
      <c r="J2017" s="11" t="s">
        <v>80</v>
      </c>
      <c r="K2017" s="11" t="s">
        <v>4415</v>
      </c>
      <c r="L2017" s="14" t="s">
        <v>4416</v>
      </c>
      <c r="M2017" s="11" t="s">
        <v>4417</v>
      </c>
      <c r="N2017" s="15">
        <v>0.89</v>
      </c>
      <c r="O2017" s="15" t="str">
        <f>VLOOKUP(A2017,Result!A:D,2,FALSE)</f>
        <v>No</v>
      </c>
      <c r="P2017" s="15">
        <f>VLOOKUP(A2017,Result!A:D,4,FALSE)</f>
        <v>1.099</v>
      </c>
      <c r="Q2017" s="16">
        <f>VLOOKUP(A2017,Result!A:D,3,FALSE)</f>
        <v>0.35299999999999998</v>
      </c>
      <c r="R2017" s="16">
        <f>VLOOKUP(A2017,Result!A:E,5,FALSE)</f>
        <v>0</v>
      </c>
      <c r="S2017" s="28">
        <f>P2017+Q2017+R2017</f>
        <v>1.452</v>
      </c>
      <c r="T2017" s="32">
        <f t="shared" si="132"/>
        <v>236.51</v>
      </c>
      <c r="U2017" s="32">
        <f t="shared" si="133"/>
        <v>972.83999999999992</v>
      </c>
      <c r="V2017" s="33">
        <f t="shared" si="134"/>
        <v>301.5</v>
      </c>
      <c r="W2017" s="34">
        <f t="shared" si="135"/>
        <v>1274.3399999999999</v>
      </c>
      <c r="X2017" s="10"/>
      <c r="Y2017" s="10"/>
      <c r="Z2017" s="10"/>
      <c r="AA2017" s="10"/>
      <c r="AB2017" s="10"/>
      <c r="AC2017" s="10"/>
      <c r="AD2017" s="10"/>
      <c r="AE2017" s="10"/>
      <c r="AF2017" s="10"/>
      <c r="AG2017" s="10"/>
      <c r="AH2017" s="10"/>
      <c r="AI2017" s="10"/>
    </row>
    <row r="2018" spans="1:35" ht="15" customHeight="1" x14ac:dyDescent="0.25">
      <c r="A2018" s="6">
        <v>1341</v>
      </c>
      <c r="B2018" s="11" t="s">
        <v>270</v>
      </c>
      <c r="C2018" s="11" t="s">
        <v>1606</v>
      </c>
      <c r="D2018" s="11" t="s">
        <v>4418</v>
      </c>
      <c r="E2018" s="12">
        <v>15461</v>
      </c>
      <c r="F2018" s="19"/>
      <c r="G2018" s="11"/>
      <c r="H2018" s="18"/>
      <c r="I2018" s="14"/>
      <c r="J2018" s="11"/>
      <c r="K2018" s="11"/>
      <c r="L2018" s="14"/>
      <c r="M2018" s="11"/>
      <c r="N2018" s="15" t="s">
        <v>85</v>
      </c>
      <c r="O2018" s="15" t="str">
        <f>VLOOKUP(A2018,Result!A:D,2,FALSE)</f>
        <v>No</v>
      </c>
      <c r="P2018" s="15">
        <f>VLOOKUP(A2018,Result!A:D,4,FALSE)</f>
        <v>0</v>
      </c>
      <c r="Q2018" s="16">
        <f>VLOOKUP(A2018,Result!A:D,3,FALSE)</f>
        <v>0</v>
      </c>
      <c r="R2018" s="16">
        <f>VLOOKUP(A2018,Result!A:E,5,FALSE)</f>
        <v>0</v>
      </c>
      <c r="S2018" s="28">
        <f>P2018+Q2018+R2018</f>
        <v>0</v>
      </c>
      <c r="T2018" s="32">
        <f t="shared" si="132"/>
        <v>0</v>
      </c>
      <c r="U2018" s="32">
        <f t="shared" si="133"/>
        <v>0</v>
      </c>
      <c r="V2018" s="33">
        <f t="shared" si="134"/>
        <v>301.5</v>
      </c>
      <c r="W2018" s="34">
        <f t="shared" si="135"/>
        <v>301.5</v>
      </c>
      <c r="X2018" s="10"/>
      <c r="Y2018" s="10"/>
      <c r="Z2018" s="10"/>
      <c r="AA2018" s="10"/>
      <c r="AB2018" s="10"/>
      <c r="AC2018" s="10"/>
      <c r="AD2018" s="10"/>
      <c r="AE2018" s="10"/>
      <c r="AF2018" s="10"/>
      <c r="AG2018" s="10"/>
      <c r="AH2018" s="10"/>
      <c r="AI2018" s="10"/>
    </row>
    <row r="2019" spans="1:35" ht="15" customHeight="1" x14ac:dyDescent="0.25">
      <c r="A2019" s="6">
        <v>1342</v>
      </c>
      <c r="B2019" s="11" t="s">
        <v>270</v>
      </c>
      <c r="C2019" s="11" t="s">
        <v>1606</v>
      </c>
      <c r="D2019" s="11" t="s">
        <v>4419</v>
      </c>
      <c r="E2019" s="12">
        <v>23296</v>
      </c>
      <c r="F2019" s="19"/>
      <c r="G2019" s="12">
        <v>43903</v>
      </c>
      <c r="H2019" s="11" t="s">
        <v>78</v>
      </c>
      <c r="I2019" s="14" t="s">
        <v>115</v>
      </c>
      <c r="J2019" s="11" t="s">
        <v>97</v>
      </c>
      <c r="K2019" s="11" t="s">
        <v>82</v>
      </c>
      <c r="L2019" s="14" t="s">
        <v>4420</v>
      </c>
      <c r="M2019" s="11" t="s">
        <v>4421</v>
      </c>
      <c r="N2019" s="15">
        <v>0.57999999999999996</v>
      </c>
      <c r="O2019" s="15" t="str">
        <f>VLOOKUP(A2019,Result!A:D,2,FALSE)</f>
        <v>No</v>
      </c>
      <c r="P2019" s="15">
        <f>VLOOKUP(A2019,Result!A:D,4,FALSE)</f>
        <v>0</v>
      </c>
      <c r="Q2019" s="16">
        <f>VLOOKUP(A2019,Result!A:D,3,FALSE)</f>
        <v>0.97399999999999998</v>
      </c>
      <c r="R2019" s="16">
        <f>VLOOKUP(A2019,Result!A:E,5,FALSE)</f>
        <v>0</v>
      </c>
      <c r="S2019" s="28">
        <f>P2019+Q2019+R2019</f>
        <v>0.97399999999999998</v>
      </c>
      <c r="T2019" s="32">
        <f t="shared" si="132"/>
        <v>652.57999999999993</v>
      </c>
      <c r="U2019" s="32">
        <f t="shared" si="133"/>
        <v>652.57999999999993</v>
      </c>
      <c r="V2019" s="33">
        <f t="shared" si="134"/>
        <v>301.5</v>
      </c>
      <c r="W2019" s="34">
        <f t="shared" si="135"/>
        <v>954.07999999999993</v>
      </c>
      <c r="X2019" s="10"/>
      <c r="Y2019" s="10"/>
      <c r="Z2019" s="10"/>
      <c r="AA2019" s="10"/>
      <c r="AB2019" s="10"/>
      <c r="AC2019" s="10"/>
      <c r="AD2019" s="10"/>
      <c r="AE2019" s="10"/>
      <c r="AF2019" s="10"/>
      <c r="AG2019" s="10"/>
      <c r="AH2019" s="10"/>
      <c r="AI2019" s="10"/>
    </row>
    <row r="2020" spans="1:35" ht="15" customHeight="1" x14ac:dyDescent="0.25">
      <c r="A2020" s="6">
        <v>1343</v>
      </c>
      <c r="B2020" s="11" t="s">
        <v>270</v>
      </c>
      <c r="C2020" s="11" t="s">
        <v>1606</v>
      </c>
      <c r="D2020" s="11" t="s">
        <v>4422</v>
      </c>
      <c r="E2020" s="12">
        <v>22058</v>
      </c>
      <c r="F2020" s="19"/>
      <c r="G2020" s="12">
        <v>43903</v>
      </c>
      <c r="H2020" s="11" t="s">
        <v>78</v>
      </c>
      <c r="I2020" s="14" t="s">
        <v>115</v>
      </c>
      <c r="J2020" s="11" t="s">
        <v>97</v>
      </c>
      <c r="K2020" s="11" t="s">
        <v>82</v>
      </c>
      <c r="L2020" s="14" t="s">
        <v>4423</v>
      </c>
      <c r="M2020" s="11" t="s">
        <v>4421</v>
      </c>
      <c r="N2020" s="15">
        <v>1.39</v>
      </c>
      <c r="O2020" s="15" t="str">
        <f>VLOOKUP(A2020,Result!A:D,2,FALSE)</f>
        <v>No</v>
      </c>
      <c r="P2020" s="15">
        <f>VLOOKUP(A2020,Result!A:D,4,FALSE)</f>
        <v>0</v>
      </c>
      <c r="Q2020" s="16">
        <f>VLOOKUP(A2020,Result!A:D,3,FALSE)</f>
        <v>0</v>
      </c>
      <c r="R2020" s="16">
        <f>VLOOKUP(A2020,Result!A:E,5,FALSE)</f>
        <v>0</v>
      </c>
      <c r="S2020" s="28">
        <f>P2020+Q2020+R2020</f>
        <v>0</v>
      </c>
      <c r="T2020" s="32">
        <f t="shared" si="132"/>
        <v>0</v>
      </c>
      <c r="U2020" s="32">
        <f t="shared" si="133"/>
        <v>0</v>
      </c>
      <c r="V2020" s="33">
        <f t="shared" si="134"/>
        <v>301.5</v>
      </c>
      <c r="W2020" s="34">
        <f t="shared" si="135"/>
        <v>301.5</v>
      </c>
      <c r="X2020" s="10"/>
      <c r="Y2020" s="10"/>
      <c r="Z2020" s="10"/>
      <c r="AA2020" s="10"/>
      <c r="AB2020" s="10"/>
      <c r="AC2020" s="10"/>
      <c r="AD2020" s="10"/>
      <c r="AE2020" s="10"/>
      <c r="AF2020" s="10"/>
      <c r="AG2020" s="10"/>
      <c r="AH2020" s="10"/>
      <c r="AI2020" s="10"/>
    </row>
    <row r="2021" spans="1:35" ht="15" customHeight="1" x14ac:dyDescent="0.25">
      <c r="A2021" s="6">
        <v>1344</v>
      </c>
      <c r="B2021" s="11" t="s">
        <v>270</v>
      </c>
      <c r="C2021" s="11" t="s">
        <v>1606</v>
      </c>
      <c r="D2021" s="11" t="s">
        <v>4424</v>
      </c>
      <c r="E2021" s="12">
        <v>21756</v>
      </c>
      <c r="F2021" s="17">
        <v>43943</v>
      </c>
      <c r="G2021" s="12">
        <v>43903</v>
      </c>
      <c r="H2021" s="11" t="s">
        <v>78</v>
      </c>
      <c r="I2021" s="14" t="s">
        <v>199</v>
      </c>
      <c r="J2021" s="11" t="s">
        <v>97</v>
      </c>
      <c r="K2021" s="11" t="s">
        <v>82</v>
      </c>
      <c r="L2021" s="14" t="s">
        <v>4425</v>
      </c>
      <c r="M2021" s="11" t="s">
        <v>4421</v>
      </c>
      <c r="N2021" s="15" t="s">
        <v>85</v>
      </c>
      <c r="O2021" s="15" t="str">
        <f>VLOOKUP(A2021,Result!A:D,2,FALSE)</f>
        <v>Yes</v>
      </c>
      <c r="P2021" s="15">
        <f>VLOOKUP(A2021,Result!A:D,4,FALSE)</f>
        <v>0</v>
      </c>
      <c r="Q2021" s="16">
        <f>VLOOKUP(A2021,Result!A:D,3,FALSE)</f>
        <v>1.905</v>
      </c>
      <c r="R2021" s="16">
        <f>VLOOKUP(A2021,Result!A:E,5,FALSE)</f>
        <v>0</v>
      </c>
      <c r="S2021" s="28">
        <f>P2021+Q2021+R2021</f>
        <v>1.905</v>
      </c>
      <c r="T2021" s="32">
        <f t="shared" si="132"/>
        <v>1276.3499999999999</v>
      </c>
      <c r="U2021" s="32">
        <f t="shared" si="133"/>
        <v>1276.3499999999999</v>
      </c>
      <c r="V2021" s="33">
        <f t="shared" si="134"/>
        <v>301.5</v>
      </c>
      <c r="W2021" s="34">
        <f t="shared" si="135"/>
        <v>1577.85</v>
      </c>
      <c r="X2021" s="10"/>
      <c r="Y2021" s="10"/>
      <c r="Z2021" s="10"/>
      <c r="AA2021" s="10"/>
      <c r="AB2021" s="10"/>
      <c r="AC2021" s="10"/>
      <c r="AD2021" s="10"/>
      <c r="AE2021" s="10"/>
      <c r="AF2021" s="10"/>
      <c r="AG2021" s="10"/>
      <c r="AH2021" s="10"/>
      <c r="AI2021" s="10"/>
    </row>
    <row r="2022" spans="1:35" ht="15" customHeight="1" x14ac:dyDescent="0.25">
      <c r="A2022" s="6">
        <v>1345</v>
      </c>
      <c r="B2022" s="11" t="s">
        <v>270</v>
      </c>
      <c r="C2022" s="11" t="s">
        <v>1606</v>
      </c>
      <c r="D2022" s="11" t="s">
        <v>4426</v>
      </c>
      <c r="E2022" s="12">
        <v>17086</v>
      </c>
      <c r="F2022" s="17">
        <v>44008</v>
      </c>
      <c r="G2022" s="12">
        <v>43853</v>
      </c>
      <c r="H2022" s="11" t="s">
        <v>78</v>
      </c>
      <c r="I2022" s="14" t="s">
        <v>4427</v>
      </c>
      <c r="J2022" s="11" t="s">
        <v>80</v>
      </c>
      <c r="K2022" s="11" t="s">
        <v>4428</v>
      </c>
      <c r="L2022" s="14" t="s">
        <v>4429</v>
      </c>
      <c r="M2022" s="11" t="s">
        <v>4430</v>
      </c>
      <c r="N2022" s="15">
        <v>1.69</v>
      </c>
      <c r="O2022" s="15" t="str">
        <f>VLOOKUP(A2022,Result!A:D,2,FALSE)</f>
        <v>No</v>
      </c>
      <c r="P2022" s="15">
        <f>VLOOKUP(A2022,Result!A:D,4,FALSE)</f>
        <v>0.90399999999999991</v>
      </c>
      <c r="Q2022" s="16">
        <f>VLOOKUP(A2022,Result!A:D,3,FALSE)</f>
        <v>1.4259999999999999</v>
      </c>
      <c r="R2022" s="16">
        <f>VLOOKUP(A2022,Result!A:E,5,FALSE)</f>
        <v>0</v>
      </c>
      <c r="S2022" s="28">
        <f>P2022+Q2022+R2022</f>
        <v>2.33</v>
      </c>
      <c r="T2022" s="32">
        <f t="shared" si="132"/>
        <v>955.42</v>
      </c>
      <c r="U2022" s="32">
        <f t="shared" si="133"/>
        <v>1561.1000000000001</v>
      </c>
      <c r="V2022" s="33">
        <f t="shared" si="134"/>
        <v>301.5</v>
      </c>
      <c r="W2022" s="34">
        <f t="shared" si="135"/>
        <v>1862.6000000000001</v>
      </c>
      <c r="X2022" s="10"/>
      <c r="Y2022" s="10"/>
      <c r="Z2022" s="10"/>
      <c r="AA2022" s="10"/>
      <c r="AB2022" s="10"/>
      <c r="AC2022" s="10"/>
      <c r="AD2022" s="10"/>
      <c r="AE2022" s="10"/>
      <c r="AF2022" s="10"/>
      <c r="AG2022" s="10"/>
      <c r="AH2022" s="10"/>
      <c r="AI2022" s="10"/>
    </row>
    <row r="2023" spans="1:35" ht="15" customHeight="1" x14ac:dyDescent="0.25">
      <c r="A2023" s="6">
        <v>1346</v>
      </c>
      <c r="B2023" s="11" t="s">
        <v>270</v>
      </c>
      <c r="C2023" s="11" t="s">
        <v>1606</v>
      </c>
      <c r="D2023" s="11" t="s">
        <v>4431</v>
      </c>
      <c r="E2023" s="12">
        <v>18179</v>
      </c>
      <c r="F2023" s="17">
        <v>44008</v>
      </c>
      <c r="G2023" s="12">
        <v>43853</v>
      </c>
      <c r="H2023" s="11" t="s">
        <v>78</v>
      </c>
      <c r="I2023" s="14" t="s">
        <v>97</v>
      </c>
      <c r="J2023" s="11" t="s">
        <v>97</v>
      </c>
      <c r="K2023" s="11" t="s">
        <v>82</v>
      </c>
      <c r="L2023" s="14" t="s">
        <v>82</v>
      </c>
      <c r="M2023" s="11" t="s">
        <v>82</v>
      </c>
      <c r="N2023" s="15">
        <v>1.27</v>
      </c>
      <c r="O2023" s="15" t="str">
        <f>VLOOKUP(A2023,Result!A:D,2,FALSE)</f>
        <v>No</v>
      </c>
      <c r="P2023" s="15">
        <f>VLOOKUP(A2023,Result!A:D,4,FALSE)</f>
        <v>0</v>
      </c>
      <c r="Q2023" s="16">
        <f>VLOOKUP(A2023,Result!A:D,3,FALSE)</f>
        <v>0</v>
      </c>
      <c r="R2023" s="16">
        <f>VLOOKUP(A2023,Result!A:E,5,FALSE)</f>
        <v>0</v>
      </c>
      <c r="S2023" s="28">
        <f>P2023+Q2023+R2023</f>
        <v>0</v>
      </c>
      <c r="T2023" s="32">
        <f t="shared" si="132"/>
        <v>0</v>
      </c>
      <c r="U2023" s="32">
        <f t="shared" si="133"/>
        <v>0</v>
      </c>
      <c r="V2023" s="33">
        <f t="shared" si="134"/>
        <v>301.5</v>
      </c>
      <c r="W2023" s="34">
        <f t="shared" si="135"/>
        <v>301.5</v>
      </c>
      <c r="X2023" s="10"/>
      <c r="Y2023" s="10"/>
      <c r="Z2023" s="10"/>
      <c r="AA2023" s="10"/>
      <c r="AB2023" s="10"/>
      <c r="AC2023" s="10"/>
      <c r="AD2023" s="10"/>
      <c r="AE2023" s="10"/>
      <c r="AF2023" s="10"/>
      <c r="AG2023" s="10"/>
      <c r="AH2023" s="10"/>
      <c r="AI2023" s="10"/>
    </row>
    <row r="2024" spans="1:35" ht="15" customHeight="1" x14ac:dyDescent="0.25">
      <c r="A2024" s="6">
        <v>1347</v>
      </c>
      <c r="B2024" s="11" t="s">
        <v>270</v>
      </c>
      <c r="C2024" s="11" t="s">
        <v>1606</v>
      </c>
      <c r="D2024" s="11" t="s">
        <v>4432</v>
      </c>
      <c r="E2024" s="12">
        <v>19218</v>
      </c>
      <c r="F2024" s="17">
        <v>43938</v>
      </c>
      <c r="G2024" s="12">
        <v>43886</v>
      </c>
      <c r="H2024" s="11" t="s">
        <v>108</v>
      </c>
      <c r="I2024" s="14" t="s">
        <v>2068</v>
      </c>
      <c r="J2024" s="11" t="s">
        <v>80</v>
      </c>
      <c r="K2024" s="11" t="s">
        <v>82</v>
      </c>
      <c r="L2024" s="14" t="s">
        <v>82</v>
      </c>
      <c r="M2024" s="11" t="s">
        <v>4433</v>
      </c>
      <c r="N2024" s="15">
        <v>0.28000000000000003</v>
      </c>
      <c r="O2024" s="15" t="str">
        <f>VLOOKUP(A2024,Result!A:D,2,FALSE)</f>
        <v>No</v>
      </c>
      <c r="P2024" s="15">
        <f>VLOOKUP(A2024,Result!A:D,4,FALSE)</f>
        <v>0.307</v>
      </c>
      <c r="Q2024" s="16">
        <f>VLOOKUP(A2024,Result!A:D,3,FALSE)</f>
        <v>0</v>
      </c>
      <c r="R2024" s="16">
        <f>VLOOKUP(A2024,Result!A:E,5,FALSE)</f>
        <v>0</v>
      </c>
      <c r="S2024" s="28">
        <f>P2024+Q2024+R2024</f>
        <v>0.307</v>
      </c>
      <c r="T2024" s="32">
        <f t="shared" si="132"/>
        <v>0</v>
      </c>
      <c r="U2024" s="32">
        <f t="shared" si="133"/>
        <v>205.68999999999997</v>
      </c>
      <c r="V2024" s="33">
        <f t="shared" si="134"/>
        <v>301.5</v>
      </c>
      <c r="W2024" s="34">
        <f t="shared" si="135"/>
        <v>507.18999999999994</v>
      </c>
      <c r="X2024" s="10"/>
      <c r="Y2024" s="10"/>
      <c r="Z2024" s="10"/>
      <c r="AA2024" s="10"/>
      <c r="AB2024" s="10"/>
      <c r="AC2024" s="10"/>
      <c r="AD2024" s="10"/>
      <c r="AE2024" s="10"/>
      <c r="AF2024" s="10"/>
      <c r="AG2024" s="10"/>
      <c r="AH2024" s="10"/>
      <c r="AI2024" s="10"/>
    </row>
    <row r="2025" spans="1:35" ht="15" customHeight="1" x14ac:dyDescent="0.25">
      <c r="A2025" s="6">
        <v>1348</v>
      </c>
      <c r="B2025" s="11" t="s">
        <v>270</v>
      </c>
      <c r="C2025" s="11" t="s">
        <v>1606</v>
      </c>
      <c r="D2025" s="11" t="s">
        <v>4434</v>
      </c>
      <c r="E2025" s="12">
        <v>16478</v>
      </c>
      <c r="F2025" s="17">
        <v>44007</v>
      </c>
      <c r="G2025" s="12">
        <v>43886</v>
      </c>
      <c r="H2025" s="11" t="s">
        <v>78</v>
      </c>
      <c r="I2025" s="14" t="s">
        <v>97</v>
      </c>
      <c r="J2025" s="11" t="s">
        <v>97</v>
      </c>
      <c r="K2025" s="11" t="s">
        <v>82</v>
      </c>
      <c r="L2025" s="14" t="s">
        <v>4435</v>
      </c>
      <c r="M2025" s="11" t="s">
        <v>4436</v>
      </c>
      <c r="N2025" s="15">
        <v>1.26</v>
      </c>
      <c r="O2025" s="15" t="str">
        <f>VLOOKUP(A2025,Result!A:D,2,FALSE)</f>
        <v>No</v>
      </c>
      <c r="P2025" s="15">
        <f>VLOOKUP(A2025,Result!A:D,4,FALSE)</f>
        <v>0</v>
      </c>
      <c r="Q2025" s="16">
        <f>VLOOKUP(A2025,Result!A:D,3,FALSE)</f>
        <v>1.3029999999999999</v>
      </c>
      <c r="R2025" s="16">
        <f>VLOOKUP(A2025,Result!A:E,5,FALSE)</f>
        <v>0</v>
      </c>
      <c r="S2025" s="28">
        <f>P2025+Q2025+R2025</f>
        <v>1.3029999999999999</v>
      </c>
      <c r="T2025" s="32">
        <f t="shared" si="132"/>
        <v>873.01</v>
      </c>
      <c r="U2025" s="32">
        <f t="shared" si="133"/>
        <v>873.01</v>
      </c>
      <c r="V2025" s="33">
        <f t="shared" si="134"/>
        <v>301.5</v>
      </c>
      <c r="W2025" s="34">
        <f t="shared" si="135"/>
        <v>1174.51</v>
      </c>
      <c r="X2025" s="10"/>
      <c r="Y2025" s="10"/>
      <c r="Z2025" s="10"/>
      <c r="AA2025" s="10"/>
      <c r="AB2025" s="10"/>
      <c r="AC2025" s="10"/>
      <c r="AD2025" s="10"/>
      <c r="AE2025" s="10"/>
      <c r="AF2025" s="10"/>
      <c r="AG2025" s="10"/>
      <c r="AH2025" s="10"/>
      <c r="AI2025" s="10"/>
    </row>
    <row r="2026" spans="1:35" ht="15" customHeight="1" x14ac:dyDescent="0.25">
      <c r="A2026" s="6">
        <v>1349</v>
      </c>
      <c r="B2026" s="11" t="s">
        <v>270</v>
      </c>
      <c r="C2026" s="11" t="s">
        <v>1606</v>
      </c>
      <c r="D2026" s="11" t="s">
        <v>4437</v>
      </c>
      <c r="E2026" s="12">
        <v>20977</v>
      </c>
      <c r="F2026" s="13">
        <v>44011</v>
      </c>
      <c r="G2026" s="12">
        <v>43868</v>
      </c>
      <c r="H2026" s="11" t="s">
        <v>114</v>
      </c>
      <c r="I2026" s="14" t="s">
        <v>4438</v>
      </c>
      <c r="J2026" s="11" t="s">
        <v>80</v>
      </c>
      <c r="K2026" s="11" t="s">
        <v>82</v>
      </c>
      <c r="L2026" s="14" t="s">
        <v>4439</v>
      </c>
      <c r="M2026" s="11"/>
      <c r="N2026" s="15">
        <v>1.47</v>
      </c>
      <c r="O2026" s="15" t="str">
        <f>VLOOKUP(A2026,Result!A:D,2,FALSE)</f>
        <v>No</v>
      </c>
      <c r="P2026" s="15">
        <f>VLOOKUP(A2026,Result!A:D,4,FALSE)</f>
        <v>1.099</v>
      </c>
      <c r="Q2026" s="16">
        <f>VLOOKUP(A2026,Result!A:D,3,FALSE)</f>
        <v>0.79800000000000004</v>
      </c>
      <c r="R2026" s="16">
        <f>VLOOKUP(A2026,Result!A:E,5,FALSE)</f>
        <v>0</v>
      </c>
      <c r="S2026" s="28">
        <f>P2026+Q2026+R2026</f>
        <v>1.897</v>
      </c>
      <c r="T2026" s="32">
        <f t="shared" si="132"/>
        <v>534.66</v>
      </c>
      <c r="U2026" s="32">
        <f t="shared" si="133"/>
        <v>1270.99</v>
      </c>
      <c r="V2026" s="33">
        <f t="shared" si="134"/>
        <v>301.5</v>
      </c>
      <c r="W2026" s="34">
        <f t="shared" si="135"/>
        <v>1572.49</v>
      </c>
      <c r="X2026" s="10"/>
      <c r="Y2026" s="10"/>
      <c r="Z2026" s="10"/>
      <c r="AA2026" s="10"/>
      <c r="AB2026" s="10"/>
      <c r="AC2026" s="10"/>
      <c r="AD2026" s="10"/>
      <c r="AE2026" s="10"/>
      <c r="AF2026" s="10"/>
      <c r="AG2026" s="10"/>
      <c r="AH2026" s="10"/>
      <c r="AI2026" s="10"/>
    </row>
    <row r="2027" spans="1:35" ht="15" customHeight="1" x14ac:dyDescent="0.25">
      <c r="A2027" s="6">
        <v>1350</v>
      </c>
      <c r="B2027" s="11" t="s">
        <v>270</v>
      </c>
      <c r="C2027" s="11" t="s">
        <v>1606</v>
      </c>
      <c r="D2027" s="11" t="s">
        <v>4440</v>
      </c>
      <c r="E2027" s="12">
        <v>21265</v>
      </c>
      <c r="F2027" s="13">
        <v>43973</v>
      </c>
      <c r="G2027" s="12">
        <v>43861</v>
      </c>
      <c r="H2027" s="11" t="s">
        <v>78</v>
      </c>
      <c r="I2027" s="14" t="s">
        <v>4441</v>
      </c>
      <c r="J2027" s="11" t="s">
        <v>80</v>
      </c>
      <c r="K2027" s="11" t="s">
        <v>82</v>
      </c>
      <c r="L2027" s="14" t="s">
        <v>82</v>
      </c>
      <c r="M2027" s="11" t="s">
        <v>1130</v>
      </c>
      <c r="N2027" s="15">
        <v>0.87</v>
      </c>
      <c r="O2027" s="15" t="str">
        <f>VLOOKUP(A2027,Result!A:D,2,FALSE)</f>
        <v>No</v>
      </c>
      <c r="P2027" s="15">
        <f>VLOOKUP(A2027,Result!A:D,4,FALSE)</f>
        <v>0.36799999999999999</v>
      </c>
      <c r="Q2027" s="16">
        <f>VLOOKUP(A2027,Result!A:D,3,FALSE)</f>
        <v>0</v>
      </c>
      <c r="R2027" s="16">
        <f>VLOOKUP(A2027,Result!A:E,5,FALSE)</f>
        <v>0</v>
      </c>
      <c r="S2027" s="28">
        <f>P2027+Q2027+R2027</f>
        <v>0.36799999999999999</v>
      </c>
      <c r="T2027" s="32">
        <f t="shared" si="132"/>
        <v>0</v>
      </c>
      <c r="U2027" s="32">
        <f t="shared" si="133"/>
        <v>246.55999999999997</v>
      </c>
      <c r="V2027" s="33">
        <f t="shared" si="134"/>
        <v>301.5</v>
      </c>
      <c r="W2027" s="34">
        <f t="shared" si="135"/>
        <v>548.05999999999995</v>
      </c>
      <c r="X2027" s="10"/>
      <c r="Y2027" s="10"/>
      <c r="Z2027" s="10"/>
      <c r="AA2027" s="10"/>
      <c r="AB2027" s="10"/>
      <c r="AC2027" s="10"/>
      <c r="AD2027" s="10"/>
      <c r="AE2027" s="10"/>
      <c r="AF2027" s="10"/>
      <c r="AG2027" s="10"/>
      <c r="AH2027" s="10"/>
      <c r="AI2027" s="10"/>
    </row>
    <row r="2028" spans="1:35" ht="15" customHeight="1" x14ac:dyDescent="0.25">
      <c r="A2028" s="6">
        <v>1351</v>
      </c>
      <c r="B2028" s="11" t="s">
        <v>270</v>
      </c>
      <c r="C2028" s="11" t="s">
        <v>1606</v>
      </c>
      <c r="D2028" s="11" t="s">
        <v>4442</v>
      </c>
      <c r="E2028" s="12">
        <v>13207</v>
      </c>
      <c r="F2028" s="17">
        <v>43938</v>
      </c>
      <c r="G2028" s="12">
        <v>43903</v>
      </c>
      <c r="H2028" s="11" t="s">
        <v>78</v>
      </c>
      <c r="I2028" s="14" t="s">
        <v>4443</v>
      </c>
      <c r="J2028" s="11" t="s">
        <v>80</v>
      </c>
      <c r="K2028" s="11" t="s">
        <v>4444</v>
      </c>
      <c r="L2028" s="14" t="s">
        <v>4445</v>
      </c>
      <c r="M2028" s="11" t="s">
        <v>4446</v>
      </c>
      <c r="N2028" s="15">
        <v>1.81</v>
      </c>
      <c r="O2028" s="15" t="str">
        <f>VLOOKUP(A2028,Result!A:D,2,FALSE)</f>
        <v>No</v>
      </c>
      <c r="P2028" s="15">
        <f>VLOOKUP(A2028,Result!A:D,4,FALSE)</f>
        <v>0.96900000000000008</v>
      </c>
      <c r="Q2028" s="16">
        <f>VLOOKUP(A2028,Result!A:D,3,FALSE)</f>
        <v>0.30499999999999999</v>
      </c>
      <c r="R2028" s="16">
        <f>VLOOKUP(A2028,Result!A:E,5,FALSE)</f>
        <v>0</v>
      </c>
      <c r="S2028" s="28">
        <f>P2028+Q2028+R2028</f>
        <v>1.274</v>
      </c>
      <c r="T2028" s="32">
        <f t="shared" si="132"/>
        <v>204.34999999999997</v>
      </c>
      <c r="U2028" s="32">
        <f t="shared" si="133"/>
        <v>853.58</v>
      </c>
      <c r="V2028" s="33">
        <f t="shared" si="134"/>
        <v>301.5</v>
      </c>
      <c r="W2028" s="34">
        <f t="shared" si="135"/>
        <v>1155.08</v>
      </c>
      <c r="X2028" s="10"/>
      <c r="Y2028" s="10"/>
      <c r="Z2028" s="10"/>
      <c r="AA2028" s="10"/>
      <c r="AB2028" s="10"/>
      <c r="AC2028" s="10"/>
      <c r="AD2028" s="10"/>
      <c r="AE2028" s="10"/>
      <c r="AF2028" s="10"/>
      <c r="AG2028" s="10"/>
      <c r="AH2028" s="10"/>
      <c r="AI2028" s="10"/>
    </row>
    <row r="2029" spans="1:35" ht="15" customHeight="1" x14ac:dyDescent="0.25">
      <c r="A2029" s="6">
        <v>1352</v>
      </c>
      <c r="B2029" s="11" t="s">
        <v>270</v>
      </c>
      <c r="C2029" s="11" t="s">
        <v>1606</v>
      </c>
      <c r="D2029" s="11" t="s">
        <v>4447</v>
      </c>
      <c r="E2029" s="12">
        <v>23760</v>
      </c>
      <c r="F2029" s="17">
        <v>43942</v>
      </c>
      <c r="G2029" s="12">
        <v>43851</v>
      </c>
      <c r="H2029" s="11" t="s">
        <v>78</v>
      </c>
      <c r="I2029" s="14" t="s">
        <v>4448</v>
      </c>
      <c r="J2029" s="11" t="s">
        <v>80</v>
      </c>
      <c r="K2029" s="11" t="s">
        <v>82</v>
      </c>
      <c r="L2029" s="14" t="s">
        <v>4449</v>
      </c>
      <c r="M2029" s="11" t="s">
        <v>4450</v>
      </c>
      <c r="N2029" s="15">
        <v>2.98</v>
      </c>
      <c r="O2029" s="15" t="str">
        <f>VLOOKUP(A2029,Result!A:D,2,FALSE)</f>
        <v>No</v>
      </c>
      <c r="P2029" s="15">
        <f>VLOOKUP(A2029,Result!A:D,4,FALSE)</f>
        <v>1.9450000000000001</v>
      </c>
      <c r="Q2029" s="16">
        <f>VLOOKUP(A2029,Result!A:D,3,FALSE)</f>
        <v>2.976</v>
      </c>
      <c r="R2029" s="16">
        <f>VLOOKUP(A2029,Result!A:E,5,FALSE)</f>
        <v>0</v>
      </c>
      <c r="S2029" s="28">
        <f>P2029+Q2029+R2029</f>
        <v>4.9210000000000003</v>
      </c>
      <c r="T2029" s="32">
        <f t="shared" si="132"/>
        <v>1993.9199999999998</v>
      </c>
      <c r="U2029" s="32">
        <f t="shared" si="133"/>
        <v>3297.0699999999997</v>
      </c>
      <c r="V2029" s="33">
        <f t="shared" si="134"/>
        <v>301.5</v>
      </c>
      <c r="W2029" s="34">
        <f t="shared" si="135"/>
        <v>3598.5699999999997</v>
      </c>
      <c r="X2029" s="10"/>
      <c r="Y2029" s="10"/>
      <c r="Z2029" s="10"/>
      <c r="AA2029" s="10"/>
      <c r="AB2029" s="10"/>
      <c r="AC2029" s="10"/>
      <c r="AD2029" s="10"/>
      <c r="AE2029" s="10"/>
      <c r="AF2029" s="10"/>
      <c r="AG2029" s="10"/>
      <c r="AH2029" s="10"/>
      <c r="AI2029" s="10"/>
    </row>
    <row r="2030" spans="1:35" ht="15" customHeight="1" x14ac:dyDescent="0.25">
      <c r="A2030" s="6">
        <v>1576</v>
      </c>
      <c r="B2030" s="11" t="s">
        <v>270</v>
      </c>
      <c r="C2030" s="11" t="s">
        <v>5054</v>
      </c>
      <c r="D2030" s="11" t="s">
        <v>5219</v>
      </c>
      <c r="E2030" s="12">
        <v>13867</v>
      </c>
      <c r="F2030" s="13">
        <v>43963</v>
      </c>
      <c r="G2030" s="12">
        <v>43917</v>
      </c>
      <c r="H2030" s="11" t="s">
        <v>78</v>
      </c>
      <c r="I2030" s="14" t="s">
        <v>5220</v>
      </c>
      <c r="J2030" s="11" t="s">
        <v>80</v>
      </c>
      <c r="K2030" s="11" t="s">
        <v>82</v>
      </c>
      <c r="L2030" s="14" t="s">
        <v>5221</v>
      </c>
      <c r="M2030" s="11" t="s">
        <v>5222</v>
      </c>
      <c r="N2030" s="15">
        <v>2.2400000000000002</v>
      </c>
      <c r="O2030" s="15" t="str">
        <f>VLOOKUP(A2030,Result!A:D,2,FALSE)</f>
        <v>Yes</v>
      </c>
      <c r="P2030" s="15">
        <f>VLOOKUP(A2030,Result!A:D,4,FALSE)</f>
        <v>0.79099999999999993</v>
      </c>
      <c r="Q2030" s="16">
        <f>VLOOKUP(A2030,Result!A:D,3,FALSE)</f>
        <v>0.92900000000000005</v>
      </c>
      <c r="R2030" s="16">
        <f>VLOOKUP(A2030,Result!A:E,5,FALSE)</f>
        <v>0</v>
      </c>
      <c r="S2030" s="28">
        <f>P2030+Q2030+R2030</f>
        <v>1.72</v>
      </c>
      <c r="T2030" s="32">
        <f t="shared" si="132"/>
        <v>622.42999999999995</v>
      </c>
      <c r="U2030" s="32">
        <f t="shared" si="133"/>
        <v>1152.3999999999999</v>
      </c>
      <c r="V2030" s="33">
        <f t="shared" si="134"/>
        <v>301.5</v>
      </c>
      <c r="W2030" s="34">
        <f t="shared" si="135"/>
        <v>1453.8999999999999</v>
      </c>
      <c r="X2030" s="10"/>
      <c r="Y2030" s="10"/>
      <c r="Z2030" s="10"/>
      <c r="AA2030" s="10"/>
      <c r="AB2030" s="10"/>
      <c r="AC2030" s="10"/>
      <c r="AD2030" s="10"/>
      <c r="AE2030" s="10"/>
      <c r="AF2030" s="10"/>
      <c r="AG2030" s="10"/>
      <c r="AH2030" s="10"/>
      <c r="AI2030" s="10"/>
    </row>
    <row r="2031" spans="1:35" ht="15" customHeight="1" x14ac:dyDescent="0.25">
      <c r="A2031" s="6">
        <v>2061</v>
      </c>
      <c r="B2031" s="11" t="s">
        <v>270</v>
      </c>
      <c r="C2031" s="11" t="s">
        <v>5599</v>
      </c>
      <c r="D2031" s="11" t="s">
        <v>6741</v>
      </c>
      <c r="E2031" s="12">
        <v>18882</v>
      </c>
      <c r="F2031" s="17">
        <v>44093</v>
      </c>
      <c r="G2031" s="12">
        <v>43892</v>
      </c>
      <c r="H2031" s="11" t="s">
        <v>114</v>
      </c>
      <c r="I2031" s="14" t="s">
        <v>6742</v>
      </c>
      <c r="J2031" s="11" t="s">
        <v>80</v>
      </c>
      <c r="K2031" s="11" t="s">
        <v>82</v>
      </c>
      <c r="L2031" s="14" t="s">
        <v>6743</v>
      </c>
      <c r="M2031" s="11" t="s">
        <v>589</v>
      </c>
      <c r="N2031" s="15">
        <v>2.56</v>
      </c>
      <c r="O2031" s="15" t="str">
        <f>VLOOKUP(A2031,Result!A:D,2,FALSE)</f>
        <v>No</v>
      </c>
      <c r="P2031" s="15">
        <f>VLOOKUP(A2031,Result!A:D,4,FALSE)</f>
        <v>1.885</v>
      </c>
      <c r="Q2031" s="16">
        <f>VLOOKUP(A2031,Result!A:D,3,FALSE)</f>
        <v>0</v>
      </c>
      <c r="R2031" s="16">
        <f>VLOOKUP(A2031,Result!A:E,5,FALSE)</f>
        <v>0</v>
      </c>
      <c r="S2031" s="28">
        <f>P2031+Q2031+R2031</f>
        <v>1.885</v>
      </c>
      <c r="T2031" s="32">
        <f t="shared" si="132"/>
        <v>0</v>
      </c>
      <c r="U2031" s="32">
        <f t="shared" si="133"/>
        <v>1262.95</v>
      </c>
      <c r="V2031" s="33">
        <f t="shared" si="134"/>
        <v>301.5</v>
      </c>
      <c r="W2031" s="34">
        <f t="shared" si="135"/>
        <v>1564.45</v>
      </c>
      <c r="X2031" s="10"/>
      <c r="Y2031" s="10"/>
      <c r="Z2031" s="10"/>
      <c r="AA2031" s="10"/>
      <c r="AB2031" s="10"/>
      <c r="AC2031" s="10"/>
      <c r="AD2031" s="10"/>
      <c r="AE2031" s="10"/>
      <c r="AF2031" s="10"/>
      <c r="AG2031" s="10"/>
      <c r="AH2031" s="10"/>
      <c r="AI2031" s="10"/>
    </row>
    <row r="2032" spans="1:35" ht="15" customHeight="1" x14ac:dyDescent="0.25">
      <c r="A2032" s="6">
        <v>2062</v>
      </c>
      <c r="B2032" s="11" t="s">
        <v>270</v>
      </c>
      <c r="C2032" s="11" t="s">
        <v>5599</v>
      </c>
      <c r="D2032" s="11" t="s">
        <v>6744</v>
      </c>
      <c r="E2032" s="12">
        <v>15543</v>
      </c>
      <c r="F2032" s="17">
        <v>43990</v>
      </c>
      <c r="G2032" s="12">
        <v>43865</v>
      </c>
      <c r="H2032" s="11" t="s">
        <v>134</v>
      </c>
      <c r="I2032" s="14" t="s">
        <v>6745</v>
      </c>
      <c r="J2032" s="11" t="s">
        <v>80</v>
      </c>
      <c r="K2032" s="11" t="s">
        <v>82</v>
      </c>
      <c r="L2032" s="14" t="s">
        <v>82</v>
      </c>
      <c r="M2032" s="11" t="s">
        <v>6746</v>
      </c>
      <c r="N2032" s="15">
        <v>2.17</v>
      </c>
      <c r="O2032" s="15" t="str">
        <f>VLOOKUP(A2032,Result!A:D,2,FALSE)</f>
        <v>No</v>
      </c>
      <c r="P2032" s="15">
        <f>VLOOKUP(A2032,Result!A:D,4,FALSE)</f>
        <v>1.5169999999999999</v>
      </c>
      <c r="Q2032" s="16">
        <f>VLOOKUP(A2032,Result!A:D,3,FALSE)</f>
        <v>0</v>
      </c>
      <c r="R2032" s="16">
        <f>VLOOKUP(A2032,Result!A:E,5,FALSE)</f>
        <v>0</v>
      </c>
      <c r="S2032" s="28">
        <f>P2032+Q2032+R2032</f>
        <v>1.5169999999999999</v>
      </c>
      <c r="T2032" s="32">
        <f t="shared" ref="T2032:T2046" si="136">SUM((Q2032+R2032)*67/0.1)</f>
        <v>0</v>
      </c>
      <c r="U2032" s="32">
        <f t="shared" ref="U2032:U2046" si="137">SUM(S2032*67/0.1)</f>
        <v>1016.3899999999999</v>
      </c>
      <c r="V2032" s="33">
        <f t="shared" ref="V2032:V2046" si="138">SUM(0.45*67/0.1)</f>
        <v>301.5</v>
      </c>
      <c r="W2032" s="34">
        <f t="shared" si="135"/>
        <v>1317.8899999999999</v>
      </c>
      <c r="X2032" s="10"/>
      <c r="Y2032" s="10"/>
      <c r="Z2032" s="10"/>
      <c r="AA2032" s="10"/>
      <c r="AB2032" s="10"/>
      <c r="AC2032" s="10"/>
      <c r="AD2032" s="10"/>
      <c r="AE2032" s="10"/>
      <c r="AF2032" s="10"/>
      <c r="AG2032" s="10"/>
      <c r="AH2032" s="10"/>
      <c r="AI2032" s="10"/>
    </row>
    <row r="2033" spans="1:35" ht="15" customHeight="1" x14ac:dyDescent="0.25">
      <c r="A2033" s="6">
        <v>2063</v>
      </c>
      <c r="B2033" s="11" t="s">
        <v>270</v>
      </c>
      <c r="C2033" s="11" t="s">
        <v>5599</v>
      </c>
      <c r="D2033" s="11" t="s">
        <v>6747</v>
      </c>
      <c r="E2033" s="12">
        <v>16163</v>
      </c>
      <c r="F2033" s="17">
        <v>44025</v>
      </c>
      <c r="G2033" s="12">
        <v>43893</v>
      </c>
      <c r="H2033" s="11" t="s">
        <v>114</v>
      </c>
      <c r="I2033" s="14" t="s">
        <v>6748</v>
      </c>
      <c r="J2033" s="11" t="s">
        <v>80</v>
      </c>
      <c r="K2033" s="11" t="s">
        <v>82</v>
      </c>
      <c r="L2033" s="14" t="s">
        <v>82</v>
      </c>
      <c r="M2033" s="11" t="s">
        <v>589</v>
      </c>
      <c r="N2033" s="15">
        <v>3.54</v>
      </c>
      <c r="O2033" s="15" t="str">
        <f>VLOOKUP(A2033,Result!A:D,2,FALSE)</f>
        <v>No</v>
      </c>
      <c r="P2033" s="15">
        <f>VLOOKUP(A2033,Result!A:D,4,FALSE)</f>
        <v>1.8819999999999999</v>
      </c>
      <c r="Q2033" s="16">
        <f>VLOOKUP(A2033,Result!A:D,3,FALSE)</f>
        <v>0</v>
      </c>
      <c r="R2033" s="16">
        <f>VLOOKUP(A2033,Result!A:E,5,FALSE)</f>
        <v>0</v>
      </c>
      <c r="S2033" s="28">
        <f>P2033+Q2033+R2033</f>
        <v>1.8819999999999999</v>
      </c>
      <c r="T2033" s="32">
        <f t="shared" si="136"/>
        <v>0</v>
      </c>
      <c r="U2033" s="32">
        <f t="shared" si="137"/>
        <v>1260.9399999999998</v>
      </c>
      <c r="V2033" s="33">
        <f t="shared" si="138"/>
        <v>301.5</v>
      </c>
      <c r="W2033" s="34">
        <f t="shared" si="135"/>
        <v>1562.4399999999998</v>
      </c>
      <c r="X2033" s="10"/>
      <c r="Y2033" s="10"/>
      <c r="Z2033" s="10"/>
      <c r="AA2033" s="10"/>
      <c r="AB2033" s="10"/>
      <c r="AC2033" s="10"/>
      <c r="AD2033" s="10"/>
      <c r="AE2033" s="10"/>
      <c r="AF2033" s="10"/>
      <c r="AG2033" s="10"/>
      <c r="AH2033" s="10"/>
      <c r="AI2033" s="10"/>
    </row>
    <row r="2034" spans="1:35" ht="15" customHeight="1" x14ac:dyDescent="0.25">
      <c r="A2034" s="6">
        <v>2064</v>
      </c>
      <c r="B2034" s="11" t="s">
        <v>270</v>
      </c>
      <c r="C2034" s="11" t="s">
        <v>5599</v>
      </c>
      <c r="D2034" s="11" t="s">
        <v>6749</v>
      </c>
      <c r="E2034" s="12">
        <v>10019</v>
      </c>
      <c r="F2034" s="17">
        <v>43952</v>
      </c>
      <c r="G2034" s="12">
        <v>43888</v>
      </c>
      <c r="H2034" s="11" t="s">
        <v>160</v>
      </c>
      <c r="I2034" s="14" t="s">
        <v>6750</v>
      </c>
      <c r="J2034" s="11" t="s">
        <v>80</v>
      </c>
      <c r="K2034" s="11" t="s">
        <v>82</v>
      </c>
      <c r="L2034" s="14" t="s">
        <v>82</v>
      </c>
      <c r="M2034" s="11" t="s">
        <v>6751</v>
      </c>
      <c r="N2034" s="15">
        <v>3.6</v>
      </c>
      <c r="O2034" s="15" t="str">
        <f>VLOOKUP(A2034,Result!A:D,2,FALSE)</f>
        <v>No</v>
      </c>
      <c r="P2034" s="15">
        <f>VLOOKUP(A2034,Result!A:D,4,FALSE)</f>
        <v>2.379</v>
      </c>
      <c r="Q2034" s="16">
        <f>VLOOKUP(A2034,Result!A:D,3,FALSE)</f>
        <v>0</v>
      </c>
      <c r="R2034" s="16">
        <f>VLOOKUP(A2034,Result!A:E,5,FALSE)</f>
        <v>0.46500000000000002</v>
      </c>
      <c r="S2034" s="28">
        <f>P2034+Q2034+R2034</f>
        <v>2.8439999999999999</v>
      </c>
      <c r="T2034" s="32">
        <f t="shared" si="136"/>
        <v>311.55</v>
      </c>
      <c r="U2034" s="32">
        <f t="shared" si="137"/>
        <v>1905.48</v>
      </c>
      <c r="V2034" s="33">
        <f t="shared" si="138"/>
        <v>301.5</v>
      </c>
      <c r="W2034" s="34">
        <f t="shared" si="135"/>
        <v>2206.98</v>
      </c>
      <c r="X2034" s="10"/>
      <c r="Y2034" s="10"/>
      <c r="Z2034" s="10"/>
      <c r="AA2034" s="10"/>
      <c r="AB2034" s="10"/>
      <c r="AC2034" s="10"/>
      <c r="AD2034" s="10"/>
      <c r="AE2034" s="10"/>
      <c r="AF2034" s="10"/>
      <c r="AG2034" s="10"/>
      <c r="AH2034" s="10"/>
      <c r="AI2034" s="10"/>
    </row>
    <row r="2035" spans="1:35" ht="15" customHeight="1" x14ac:dyDescent="0.25">
      <c r="A2035" s="6">
        <v>2065</v>
      </c>
      <c r="B2035" s="11" t="s">
        <v>270</v>
      </c>
      <c r="C2035" s="11" t="s">
        <v>5599</v>
      </c>
      <c r="D2035" s="11" t="s">
        <v>6752</v>
      </c>
      <c r="E2035" s="12">
        <v>18353</v>
      </c>
      <c r="F2035" s="17">
        <v>43959</v>
      </c>
      <c r="G2035" s="12">
        <v>43900</v>
      </c>
      <c r="H2035" s="11" t="s">
        <v>114</v>
      </c>
      <c r="I2035" s="14" t="s">
        <v>6753</v>
      </c>
      <c r="J2035" s="11" t="s">
        <v>80</v>
      </c>
      <c r="K2035" s="11" t="s">
        <v>82</v>
      </c>
      <c r="L2035" s="14" t="s">
        <v>82</v>
      </c>
      <c r="M2035" s="11" t="s">
        <v>2791</v>
      </c>
      <c r="N2035" s="15">
        <v>3.34</v>
      </c>
      <c r="O2035" s="15" t="str">
        <f>VLOOKUP(A2035,Result!A:D,2,FALSE)</f>
        <v>No</v>
      </c>
      <c r="P2035" s="15">
        <f>VLOOKUP(A2035,Result!A:D,4,FALSE)</f>
        <v>2.5569999999999999</v>
      </c>
      <c r="Q2035" s="16">
        <f>VLOOKUP(A2035,Result!A:D,3,FALSE)</f>
        <v>0</v>
      </c>
      <c r="R2035" s="16">
        <f>VLOOKUP(A2035,Result!A:E,5,FALSE)</f>
        <v>0</v>
      </c>
      <c r="S2035" s="28">
        <f>P2035+Q2035+R2035</f>
        <v>2.5569999999999999</v>
      </c>
      <c r="T2035" s="32">
        <f t="shared" si="136"/>
        <v>0</v>
      </c>
      <c r="U2035" s="32">
        <f t="shared" si="137"/>
        <v>1713.1899999999998</v>
      </c>
      <c r="V2035" s="33">
        <f t="shared" si="138"/>
        <v>301.5</v>
      </c>
      <c r="W2035" s="34">
        <f t="shared" si="135"/>
        <v>2014.6899999999998</v>
      </c>
      <c r="X2035" s="10"/>
      <c r="Y2035" s="10"/>
      <c r="Z2035" s="10"/>
      <c r="AA2035" s="10"/>
      <c r="AB2035" s="10"/>
      <c r="AC2035" s="10"/>
      <c r="AD2035" s="10"/>
      <c r="AE2035" s="10"/>
      <c r="AF2035" s="10"/>
      <c r="AG2035" s="10"/>
      <c r="AH2035" s="10"/>
      <c r="AI2035" s="10"/>
    </row>
    <row r="2036" spans="1:35" ht="15" customHeight="1" x14ac:dyDescent="0.25">
      <c r="A2036" s="6">
        <v>2066</v>
      </c>
      <c r="B2036" s="11" t="s">
        <v>270</v>
      </c>
      <c r="C2036" s="11" t="s">
        <v>5599</v>
      </c>
      <c r="D2036" s="11" t="s">
        <v>6754</v>
      </c>
      <c r="E2036" s="12">
        <v>16371</v>
      </c>
      <c r="F2036" s="17">
        <v>43941</v>
      </c>
      <c r="G2036" s="12">
        <v>43900</v>
      </c>
      <c r="H2036" s="11" t="s">
        <v>114</v>
      </c>
      <c r="I2036" s="14" t="s">
        <v>6755</v>
      </c>
      <c r="J2036" s="11" t="s">
        <v>80</v>
      </c>
      <c r="K2036" s="11" t="s">
        <v>6756</v>
      </c>
      <c r="L2036" s="14" t="s">
        <v>82</v>
      </c>
      <c r="M2036" s="11"/>
      <c r="N2036" s="15">
        <v>3.54</v>
      </c>
      <c r="O2036" s="15" t="str">
        <f>VLOOKUP(A2036,Result!A:D,2,FALSE)</f>
        <v>No</v>
      </c>
      <c r="P2036" s="15">
        <f>VLOOKUP(A2036,Result!A:D,4,FALSE)</f>
        <v>1.976</v>
      </c>
      <c r="Q2036" s="16">
        <f>VLOOKUP(A2036,Result!A:D,3,FALSE)</f>
        <v>0</v>
      </c>
      <c r="R2036" s="16">
        <f>VLOOKUP(A2036,Result!A:E,5,FALSE)</f>
        <v>0</v>
      </c>
      <c r="S2036" s="28">
        <f>P2036+Q2036+R2036</f>
        <v>1.976</v>
      </c>
      <c r="T2036" s="32">
        <f t="shared" si="136"/>
        <v>0</v>
      </c>
      <c r="U2036" s="32">
        <f t="shared" si="137"/>
        <v>1323.9199999999998</v>
      </c>
      <c r="V2036" s="33">
        <f t="shared" si="138"/>
        <v>301.5</v>
      </c>
      <c r="W2036" s="34">
        <f t="shared" si="135"/>
        <v>1625.4199999999998</v>
      </c>
      <c r="X2036" s="10"/>
      <c r="Y2036" s="10"/>
      <c r="Z2036" s="10"/>
      <c r="AA2036" s="10"/>
      <c r="AB2036" s="10"/>
      <c r="AC2036" s="10"/>
      <c r="AD2036" s="10"/>
      <c r="AE2036" s="10"/>
      <c r="AF2036" s="10"/>
      <c r="AG2036" s="10"/>
      <c r="AH2036" s="10"/>
      <c r="AI2036" s="10"/>
    </row>
    <row r="2037" spans="1:35" ht="15" customHeight="1" x14ac:dyDescent="0.25">
      <c r="A2037" s="6">
        <v>2067</v>
      </c>
      <c r="B2037" s="11" t="s">
        <v>270</v>
      </c>
      <c r="C2037" s="11" t="s">
        <v>5599</v>
      </c>
      <c r="D2037" s="11" t="s">
        <v>6757</v>
      </c>
      <c r="E2037" s="12">
        <v>29623</v>
      </c>
      <c r="F2037" s="17">
        <v>43964</v>
      </c>
      <c r="G2037" s="12">
        <v>43900</v>
      </c>
      <c r="H2037" s="11" t="s">
        <v>114</v>
      </c>
      <c r="I2037" s="14" t="s">
        <v>6758</v>
      </c>
      <c r="J2037" s="11" t="s">
        <v>80</v>
      </c>
      <c r="K2037" s="11" t="s">
        <v>6250</v>
      </c>
      <c r="L2037" s="14" t="s">
        <v>82</v>
      </c>
      <c r="M2037" s="11"/>
      <c r="N2037" s="15">
        <v>2.4</v>
      </c>
      <c r="O2037" s="15" t="str">
        <f>VLOOKUP(A2037,Result!A:D,2,FALSE)</f>
        <v>No</v>
      </c>
      <c r="P2037" s="15">
        <f>VLOOKUP(A2037,Result!A:D,4,FALSE)</f>
        <v>1.9930000000000001</v>
      </c>
      <c r="Q2037" s="16">
        <f>VLOOKUP(A2037,Result!A:D,3,FALSE)</f>
        <v>0</v>
      </c>
      <c r="R2037" s="16">
        <f>VLOOKUP(A2037,Result!A:E,5,FALSE)</f>
        <v>0</v>
      </c>
      <c r="S2037" s="28">
        <f>P2037+Q2037+R2037</f>
        <v>1.9930000000000001</v>
      </c>
      <c r="T2037" s="32">
        <f t="shared" si="136"/>
        <v>0</v>
      </c>
      <c r="U2037" s="32">
        <f t="shared" si="137"/>
        <v>1335.31</v>
      </c>
      <c r="V2037" s="33">
        <f t="shared" si="138"/>
        <v>301.5</v>
      </c>
      <c r="W2037" s="34">
        <f t="shared" si="135"/>
        <v>1636.81</v>
      </c>
      <c r="X2037" s="10"/>
      <c r="Y2037" s="10"/>
      <c r="Z2037" s="10"/>
      <c r="AA2037" s="10"/>
      <c r="AB2037" s="10"/>
      <c r="AC2037" s="10"/>
      <c r="AD2037" s="10"/>
      <c r="AE2037" s="10"/>
      <c r="AF2037" s="10"/>
      <c r="AG2037" s="10"/>
      <c r="AH2037" s="10"/>
      <c r="AI2037" s="10"/>
    </row>
    <row r="2038" spans="1:35" ht="15" customHeight="1" x14ac:dyDescent="0.25">
      <c r="A2038" s="6">
        <v>2068</v>
      </c>
      <c r="B2038" s="11" t="s">
        <v>270</v>
      </c>
      <c r="C2038" s="11" t="s">
        <v>5599</v>
      </c>
      <c r="D2038" s="11" t="s">
        <v>6759</v>
      </c>
      <c r="E2038" s="12">
        <v>15829</v>
      </c>
      <c r="F2038" s="17">
        <v>43970</v>
      </c>
      <c r="G2038" s="12">
        <v>43900</v>
      </c>
      <c r="H2038" s="11" t="s">
        <v>114</v>
      </c>
      <c r="I2038" s="14" t="s">
        <v>6760</v>
      </c>
      <c r="J2038" s="11" t="s">
        <v>6760</v>
      </c>
      <c r="K2038" s="11" t="s">
        <v>6250</v>
      </c>
      <c r="L2038" s="14" t="s">
        <v>82</v>
      </c>
      <c r="M2038" s="11"/>
      <c r="N2038" s="15">
        <v>2.0699999999999998</v>
      </c>
      <c r="O2038" s="15" t="str">
        <f>VLOOKUP(A2038,Result!A:D,2,FALSE)</f>
        <v>No</v>
      </c>
      <c r="P2038" s="15">
        <f>VLOOKUP(A2038,Result!A:D,4,FALSE)</f>
        <v>1.1060000000000001</v>
      </c>
      <c r="Q2038" s="16">
        <f>VLOOKUP(A2038,Result!A:D,3,FALSE)</f>
        <v>0</v>
      </c>
      <c r="R2038" s="16">
        <f>VLOOKUP(A2038,Result!A:E,5,FALSE)</f>
        <v>0</v>
      </c>
      <c r="S2038" s="28">
        <f>P2038+Q2038+R2038</f>
        <v>1.1060000000000001</v>
      </c>
      <c r="T2038" s="32">
        <f t="shared" si="136"/>
        <v>0</v>
      </c>
      <c r="U2038" s="32">
        <f t="shared" si="137"/>
        <v>741.02</v>
      </c>
      <c r="V2038" s="33">
        <f t="shared" si="138"/>
        <v>301.5</v>
      </c>
      <c r="W2038" s="34">
        <f t="shared" si="135"/>
        <v>1042.52</v>
      </c>
      <c r="X2038" s="10"/>
      <c r="Y2038" s="10"/>
      <c r="Z2038" s="10"/>
      <c r="AA2038" s="10"/>
      <c r="AB2038" s="10"/>
      <c r="AC2038" s="10"/>
      <c r="AD2038" s="10"/>
      <c r="AE2038" s="10"/>
      <c r="AF2038" s="10"/>
      <c r="AG2038" s="10"/>
      <c r="AH2038" s="10"/>
      <c r="AI2038" s="10"/>
    </row>
    <row r="2039" spans="1:35" ht="15" customHeight="1" x14ac:dyDescent="0.25">
      <c r="A2039" s="6">
        <v>2069</v>
      </c>
      <c r="B2039" s="11" t="s">
        <v>270</v>
      </c>
      <c r="C2039" s="11" t="s">
        <v>5599</v>
      </c>
      <c r="D2039" s="11" t="s">
        <v>6761</v>
      </c>
      <c r="E2039" s="12">
        <v>16039</v>
      </c>
      <c r="F2039" s="17">
        <v>44092</v>
      </c>
      <c r="G2039" s="12">
        <v>43893</v>
      </c>
      <c r="H2039" s="11" t="s">
        <v>114</v>
      </c>
      <c r="I2039" s="14" t="s">
        <v>6762</v>
      </c>
      <c r="J2039" s="11" t="s">
        <v>6763</v>
      </c>
      <c r="K2039" s="11" t="s">
        <v>82</v>
      </c>
      <c r="L2039" s="14" t="s">
        <v>82</v>
      </c>
      <c r="M2039" s="11"/>
      <c r="N2039" s="15">
        <v>2.37</v>
      </c>
      <c r="O2039" s="15" t="str">
        <f>VLOOKUP(A2039,Result!A:D,2,FALSE)</f>
        <v>No</v>
      </c>
      <c r="P2039" s="15">
        <f>VLOOKUP(A2039,Result!A:D,4,FALSE)</f>
        <v>1.212</v>
      </c>
      <c r="Q2039" s="16">
        <f>VLOOKUP(A2039,Result!A:D,3,FALSE)</f>
        <v>0</v>
      </c>
      <c r="R2039" s="16">
        <f>VLOOKUP(A2039,Result!A:E,5,FALSE)</f>
        <v>0</v>
      </c>
      <c r="S2039" s="28">
        <f>P2039+Q2039+R2039</f>
        <v>1.212</v>
      </c>
      <c r="T2039" s="32">
        <f t="shared" si="136"/>
        <v>0</v>
      </c>
      <c r="U2039" s="32">
        <f t="shared" si="137"/>
        <v>812.03999999999985</v>
      </c>
      <c r="V2039" s="33">
        <f t="shared" si="138"/>
        <v>301.5</v>
      </c>
      <c r="W2039" s="34">
        <f t="shared" si="135"/>
        <v>1113.54</v>
      </c>
      <c r="X2039" s="10"/>
      <c r="Y2039" s="10"/>
      <c r="Z2039" s="10"/>
      <c r="AA2039" s="10"/>
      <c r="AB2039" s="10"/>
      <c r="AC2039" s="10"/>
      <c r="AD2039" s="10"/>
      <c r="AE2039" s="10"/>
      <c r="AF2039" s="10"/>
      <c r="AG2039" s="10"/>
      <c r="AH2039" s="10"/>
      <c r="AI2039" s="10"/>
    </row>
    <row r="2040" spans="1:35" ht="15" customHeight="1" x14ac:dyDescent="0.25">
      <c r="A2040" s="6">
        <v>2070</v>
      </c>
      <c r="B2040" s="11" t="s">
        <v>270</v>
      </c>
      <c r="C2040" s="11" t="s">
        <v>5599</v>
      </c>
      <c r="D2040" s="11" t="s">
        <v>6764</v>
      </c>
      <c r="E2040" s="12">
        <v>6678</v>
      </c>
      <c r="F2040" s="17">
        <v>44083</v>
      </c>
      <c r="G2040" s="12">
        <v>43892</v>
      </c>
      <c r="H2040" s="11" t="s">
        <v>114</v>
      </c>
      <c r="I2040" s="14" t="s">
        <v>6765</v>
      </c>
      <c r="J2040" s="11" t="s">
        <v>80</v>
      </c>
      <c r="K2040" s="11" t="s">
        <v>2120</v>
      </c>
      <c r="L2040" s="14" t="s">
        <v>82</v>
      </c>
      <c r="M2040" s="11" t="s">
        <v>6766</v>
      </c>
      <c r="N2040" s="15">
        <v>3.55</v>
      </c>
      <c r="O2040" s="15" t="str">
        <f>VLOOKUP(A2040,Result!A:D,2,FALSE)</f>
        <v>No</v>
      </c>
      <c r="P2040" s="15">
        <f>VLOOKUP(A2040,Result!A:D,4,FALSE)</f>
        <v>2.6880000000000002</v>
      </c>
      <c r="Q2040" s="16">
        <f>VLOOKUP(A2040,Result!A:D,3,FALSE)</f>
        <v>0</v>
      </c>
      <c r="R2040" s="16">
        <f>VLOOKUP(A2040,Result!A:E,5,FALSE)</f>
        <v>0</v>
      </c>
      <c r="S2040" s="28">
        <f>P2040+Q2040+R2040</f>
        <v>2.6880000000000002</v>
      </c>
      <c r="T2040" s="32">
        <f t="shared" si="136"/>
        <v>0</v>
      </c>
      <c r="U2040" s="32">
        <f t="shared" si="137"/>
        <v>1800.96</v>
      </c>
      <c r="V2040" s="33">
        <f t="shared" si="138"/>
        <v>301.5</v>
      </c>
      <c r="W2040" s="34">
        <f t="shared" si="135"/>
        <v>2102.46</v>
      </c>
      <c r="X2040" s="10"/>
      <c r="Y2040" s="10"/>
      <c r="Z2040" s="10"/>
      <c r="AA2040" s="10"/>
      <c r="AB2040" s="10"/>
      <c r="AC2040" s="10"/>
      <c r="AD2040" s="10"/>
      <c r="AE2040" s="10"/>
      <c r="AF2040" s="10"/>
      <c r="AG2040" s="10"/>
      <c r="AH2040" s="10"/>
      <c r="AI2040" s="10"/>
    </row>
    <row r="2041" spans="1:35" ht="15" customHeight="1" x14ac:dyDescent="0.25">
      <c r="A2041" s="6">
        <v>2071</v>
      </c>
      <c r="B2041" s="11" t="s">
        <v>270</v>
      </c>
      <c r="C2041" s="11" t="s">
        <v>5599</v>
      </c>
      <c r="D2041" s="11" t="s">
        <v>6767</v>
      </c>
      <c r="E2041" s="12">
        <v>12758</v>
      </c>
      <c r="F2041" s="17">
        <v>43956</v>
      </c>
      <c r="G2041" s="12">
        <v>43900</v>
      </c>
      <c r="H2041" s="11" t="s">
        <v>114</v>
      </c>
      <c r="I2041" s="14" t="s">
        <v>6768</v>
      </c>
      <c r="J2041" s="11" t="s">
        <v>80</v>
      </c>
      <c r="K2041" s="11" t="s">
        <v>82</v>
      </c>
      <c r="L2041" s="14" t="s">
        <v>82</v>
      </c>
      <c r="M2041" s="11" t="s">
        <v>6769</v>
      </c>
      <c r="N2041" s="15">
        <v>2.52</v>
      </c>
      <c r="O2041" s="15" t="str">
        <f>VLOOKUP(A2041,Result!A:D,2,FALSE)</f>
        <v>No</v>
      </c>
      <c r="P2041" s="15">
        <f>VLOOKUP(A2041,Result!A:D,4,FALSE)</f>
        <v>1.9530000000000001</v>
      </c>
      <c r="Q2041" s="16">
        <f>VLOOKUP(A2041,Result!A:D,3,FALSE)</f>
        <v>0</v>
      </c>
      <c r="R2041" s="16">
        <f>VLOOKUP(A2041,Result!A:E,5,FALSE)</f>
        <v>0</v>
      </c>
      <c r="S2041" s="28">
        <f>P2041+Q2041+R2041</f>
        <v>1.9530000000000001</v>
      </c>
      <c r="T2041" s="32">
        <f t="shared" si="136"/>
        <v>0</v>
      </c>
      <c r="U2041" s="32">
        <f t="shared" si="137"/>
        <v>1308.51</v>
      </c>
      <c r="V2041" s="33">
        <f t="shared" si="138"/>
        <v>301.5</v>
      </c>
      <c r="W2041" s="34">
        <f t="shared" si="135"/>
        <v>1610.01</v>
      </c>
      <c r="X2041" s="10"/>
      <c r="Y2041" s="10"/>
      <c r="Z2041" s="10"/>
      <c r="AA2041" s="10"/>
      <c r="AB2041" s="10"/>
      <c r="AC2041" s="10"/>
      <c r="AD2041" s="10"/>
      <c r="AE2041" s="10"/>
      <c r="AF2041" s="10"/>
      <c r="AG2041" s="10"/>
      <c r="AH2041" s="10"/>
      <c r="AI2041" s="10"/>
    </row>
    <row r="2042" spans="1:35" ht="15" customHeight="1" x14ac:dyDescent="0.25">
      <c r="A2042" s="6">
        <v>2072</v>
      </c>
      <c r="B2042" s="11" t="s">
        <v>270</v>
      </c>
      <c r="C2042" s="11" t="s">
        <v>5599</v>
      </c>
      <c r="D2042" s="11" t="s">
        <v>6770</v>
      </c>
      <c r="E2042" s="12">
        <v>13220</v>
      </c>
      <c r="F2042" s="17">
        <v>43952</v>
      </c>
      <c r="G2042" s="12">
        <v>43835</v>
      </c>
      <c r="H2042" s="11" t="s">
        <v>134</v>
      </c>
      <c r="I2042" s="14" t="s">
        <v>6771</v>
      </c>
      <c r="J2042" s="11" t="s">
        <v>6772</v>
      </c>
      <c r="K2042" s="11" t="s">
        <v>6773</v>
      </c>
      <c r="L2042" s="14" t="s">
        <v>6774</v>
      </c>
      <c r="M2042" s="11" t="s">
        <v>3022</v>
      </c>
      <c r="N2042" s="15">
        <v>2.98</v>
      </c>
      <c r="O2042" s="15" t="str">
        <f>VLOOKUP(A2042,Result!A:D,2,FALSE)</f>
        <v>No</v>
      </c>
      <c r="P2042" s="15">
        <f>VLOOKUP(A2042,Result!A:D,4,FALSE)</f>
        <v>2.0680000000000001</v>
      </c>
      <c r="Q2042" s="16">
        <f>VLOOKUP(A2042,Result!A:D,3,FALSE)</f>
        <v>0.31</v>
      </c>
      <c r="R2042" s="16">
        <f>VLOOKUP(A2042,Result!A:E,5,FALSE)</f>
        <v>0.20200000000000001</v>
      </c>
      <c r="S2042" s="28">
        <f>P2042+Q2042+R2042</f>
        <v>2.58</v>
      </c>
      <c r="T2042" s="32">
        <f t="shared" si="136"/>
        <v>343.04</v>
      </c>
      <c r="U2042" s="32">
        <f t="shared" si="137"/>
        <v>1728.6000000000001</v>
      </c>
      <c r="V2042" s="33">
        <f t="shared" si="138"/>
        <v>301.5</v>
      </c>
      <c r="W2042" s="34">
        <f t="shared" si="135"/>
        <v>2030.1000000000001</v>
      </c>
      <c r="X2042" s="10"/>
      <c r="Y2042" s="10"/>
      <c r="Z2042" s="10"/>
      <c r="AA2042" s="10"/>
      <c r="AB2042" s="10"/>
      <c r="AC2042" s="10"/>
      <c r="AD2042" s="10"/>
      <c r="AE2042" s="10"/>
      <c r="AF2042" s="10"/>
      <c r="AG2042" s="10"/>
      <c r="AH2042" s="10"/>
      <c r="AI2042" s="10"/>
    </row>
    <row r="2043" spans="1:35" ht="15" customHeight="1" x14ac:dyDescent="0.25">
      <c r="A2043" s="6">
        <v>2243</v>
      </c>
      <c r="B2043" s="11" t="s">
        <v>270</v>
      </c>
      <c r="C2043" s="11" t="s">
        <v>7045</v>
      </c>
      <c r="D2043" s="11" t="s">
        <v>7325</v>
      </c>
      <c r="E2043" s="12">
        <v>22780</v>
      </c>
      <c r="F2043" s="17">
        <v>43957</v>
      </c>
      <c r="G2043" s="12">
        <v>43935</v>
      </c>
      <c r="H2043" s="11" t="s">
        <v>466</v>
      </c>
      <c r="I2043" s="14" t="s">
        <v>7326</v>
      </c>
      <c r="J2043" s="11" t="s">
        <v>80</v>
      </c>
      <c r="K2043" s="11" t="s">
        <v>82</v>
      </c>
      <c r="L2043" s="14" t="s">
        <v>82</v>
      </c>
      <c r="M2043" s="11" t="s">
        <v>322</v>
      </c>
      <c r="N2043" s="15" t="s">
        <v>85</v>
      </c>
      <c r="O2043" s="15" t="str">
        <f>VLOOKUP(A2043,Result!A:D,2,FALSE)</f>
        <v>No</v>
      </c>
      <c r="P2043" s="15">
        <f>VLOOKUP(A2043,Result!A:D,4,FALSE)</f>
        <v>3.8780000000000001</v>
      </c>
      <c r="Q2043" s="16">
        <f>VLOOKUP(A2043,Result!A:D,3,FALSE)</f>
        <v>0</v>
      </c>
      <c r="R2043" s="16">
        <f>VLOOKUP(A2043,Result!A:E,5,FALSE)</f>
        <v>0</v>
      </c>
      <c r="S2043" s="28">
        <f>P2043+Q2043+R2043</f>
        <v>3.8780000000000001</v>
      </c>
      <c r="T2043" s="32">
        <f t="shared" si="136"/>
        <v>0</v>
      </c>
      <c r="U2043" s="32">
        <f t="shared" si="137"/>
        <v>2598.2600000000002</v>
      </c>
      <c r="V2043" s="33">
        <f t="shared" si="138"/>
        <v>301.5</v>
      </c>
      <c r="W2043" s="34">
        <f t="shared" si="135"/>
        <v>2899.76</v>
      </c>
      <c r="X2043" s="10"/>
      <c r="Y2043" s="10"/>
      <c r="Z2043" s="10"/>
      <c r="AA2043" s="10"/>
      <c r="AB2043" s="10"/>
      <c r="AC2043" s="10"/>
      <c r="AD2043" s="10"/>
      <c r="AE2043" s="10"/>
      <c r="AF2043" s="10"/>
      <c r="AG2043" s="10"/>
      <c r="AH2043" s="10"/>
      <c r="AI2043" s="10"/>
    </row>
    <row r="2044" spans="1:35" ht="15" customHeight="1" x14ac:dyDescent="0.25">
      <c r="A2044" s="6">
        <v>2260</v>
      </c>
      <c r="B2044" s="11" t="s">
        <v>270</v>
      </c>
      <c r="C2044" s="11" t="s">
        <v>7045</v>
      </c>
      <c r="D2044" s="11" t="s">
        <v>7368</v>
      </c>
      <c r="E2044" s="12">
        <v>17713</v>
      </c>
      <c r="F2044" s="17">
        <v>43963</v>
      </c>
      <c r="G2044" s="12">
        <v>43903</v>
      </c>
      <c r="H2044" s="11" t="s">
        <v>160</v>
      </c>
      <c r="I2044" s="14" t="s">
        <v>7369</v>
      </c>
      <c r="J2044" s="11" t="s">
        <v>7370</v>
      </c>
      <c r="K2044" s="11" t="s">
        <v>82</v>
      </c>
      <c r="L2044" s="14" t="s">
        <v>82</v>
      </c>
      <c r="M2044" s="11" t="s">
        <v>7371</v>
      </c>
      <c r="N2044" s="15" t="s">
        <v>85</v>
      </c>
      <c r="O2044" s="15" t="str">
        <f>VLOOKUP(A2044,Result!A:D,2,FALSE)</f>
        <v>No</v>
      </c>
      <c r="P2044" s="15">
        <f>VLOOKUP(A2044,Result!A:D,4,FALSE)</f>
        <v>0.64200000000000002</v>
      </c>
      <c r="Q2044" s="16">
        <f>VLOOKUP(A2044,Result!A:D,3,FALSE)</f>
        <v>0</v>
      </c>
      <c r="R2044" s="16">
        <f>VLOOKUP(A2044,Result!A:E,5,FALSE)</f>
        <v>0</v>
      </c>
      <c r="S2044" s="28">
        <f>P2044+Q2044+R2044</f>
        <v>0.64200000000000002</v>
      </c>
      <c r="T2044" s="32">
        <f t="shared" si="136"/>
        <v>0</v>
      </c>
      <c r="U2044" s="32">
        <f t="shared" si="137"/>
        <v>430.14</v>
      </c>
      <c r="V2044" s="33">
        <f t="shared" si="138"/>
        <v>301.5</v>
      </c>
      <c r="W2044" s="34">
        <f t="shared" si="135"/>
        <v>731.64</v>
      </c>
      <c r="X2044" s="10"/>
      <c r="Y2044" s="10"/>
      <c r="Z2044" s="10"/>
      <c r="AA2044" s="10"/>
      <c r="AB2044" s="10"/>
      <c r="AC2044" s="10"/>
      <c r="AD2044" s="10"/>
      <c r="AE2044" s="10"/>
      <c r="AF2044" s="10"/>
      <c r="AG2044" s="10"/>
      <c r="AH2044" s="10"/>
      <c r="AI2044" s="10"/>
    </row>
    <row r="2045" spans="1:35" ht="15" customHeight="1" x14ac:dyDescent="0.25">
      <c r="A2045" s="6">
        <v>2304</v>
      </c>
      <c r="B2045" s="11" t="s">
        <v>270</v>
      </c>
      <c r="C2045" s="11" t="s">
        <v>7045</v>
      </c>
      <c r="D2045" s="11" t="s">
        <v>7523</v>
      </c>
      <c r="E2045" s="12">
        <v>18476</v>
      </c>
      <c r="F2045" s="17">
        <v>43984</v>
      </c>
      <c r="G2045" s="12">
        <v>43863</v>
      </c>
      <c r="H2045" s="11" t="s">
        <v>217</v>
      </c>
      <c r="I2045" s="14" t="s">
        <v>97</v>
      </c>
      <c r="J2045" s="11" t="s">
        <v>97</v>
      </c>
      <c r="K2045" s="11" t="s">
        <v>82</v>
      </c>
      <c r="L2045" s="14" t="s">
        <v>82</v>
      </c>
      <c r="M2045" s="11" t="s">
        <v>7524</v>
      </c>
      <c r="N2045" s="15">
        <v>0.27</v>
      </c>
      <c r="O2045" s="15" t="str">
        <f>VLOOKUP(A2045,Result!A:D,2,FALSE)</f>
        <v>No</v>
      </c>
      <c r="P2045" s="15">
        <f>VLOOKUP(A2045,Result!A:D,4,FALSE)</f>
        <v>0</v>
      </c>
      <c r="Q2045" s="16">
        <f>VLOOKUP(A2045,Result!A:D,3,FALSE)</f>
        <v>0</v>
      </c>
      <c r="R2045" s="16">
        <f>VLOOKUP(A2045,Result!A:E,5,FALSE)</f>
        <v>0</v>
      </c>
      <c r="S2045" s="28">
        <f>P2045+Q2045+R2045</f>
        <v>0</v>
      </c>
      <c r="T2045" s="32">
        <f t="shared" si="136"/>
        <v>0</v>
      </c>
      <c r="U2045" s="32">
        <f t="shared" si="137"/>
        <v>0</v>
      </c>
      <c r="V2045" s="33">
        <f t="shared" si="138"/>
        <v>301.5</v>
      </c>
      <c r="W2045" s="34">
        <f t="shared" si="135"/>
        <v>301.5</v>
      </c>
      <c r="X2045" s="10"/>
      <c r="Y2045" s="10"/>
      <c r="Z2045" s="10"/>
      <c r="AA2045" s="10"/>
      <c r="AB2045" s="10"/>
      <c r="AC2045" s="10"/>
      <c r="AD2045" s="10"/>
      <c r="AE2045" s="10"/>
      <c r="AF2045" s="10"/>
      <c r="AG2045" s="10"/>
      <c r="AH2045" s="10"/>
      <c r="AI2045" s="10"/>
    </row>
    <row r="2046" spans="1:35" ht="15" customHeight="1" x14ac:dyDescent="0.25">
      <c r="A2046" s="6">
        <v>2305</v>
      </c>
      <c r="B2046" s="11" t="s">
        <v>270</v>
      </c>
      <c r="C2046" s="11" t="s">
        <v>7045</v>
      </c>
      <c r="D2046" s="11" t="s">
        <v>7525</v>
      </c>
      <c r="E2046" s="12">
        <v>18805</v>
      </c>
      <c r="F2046" s="17">
        <v>43984</v>
      </c>
      <c r="G2046" s="12">
        <v>43863</v>
      </c>
      <c r="H2046" s="11" t="s">
        <v>217</v>
      </c>
      <c r="I2046" s="14" t="s">
        <v>7526</v>
      </c>
      <c r="J2046" s="11" t="s">
        <v>7527</v>
      </c>
      <c r="K2046" s="11" t="s">
        <v>7528</v>
      </c>
      <c r="L2046" s="14" t="s">
        <v>7529</v>
      </c>
      <c r="M2046" s="11" t="s">
        <v>7530</v>
      </c>
      <c r="N2046" s="15">
        <v>1.17</v>
      </c>
      <c r="O2046" s="15" t="str">
        <f>VLOOKUP(A2046,Result!A:D,2,FALSE)</f>
        <v>Yes</v>
      </c>
      <c r="P2046" s="15">
        <f>VLOOKUP(A2046,Result!A:D,4,FALSE)</f>
        <v>2.0449999999999999</v>
      </c>
      <c r="Q2046" s="16">
        <f>VLOOKUP(A2046,Result!A:D,3,FALSE)</f>
        <v>0.307</v>
      </c>
      <c r="R2046" s="16">
        <f>VLOOKUP(A2046,Result!A:E,5,FALSE)</f>
        <v>0</v>
      </c>
      <c r="S2046" s="28">
        <f>P2046+Q2046+R2046</f>
        <v>2.3519999999999999</v>
      </c>
      <c r="T2046" s="32">
        <f t="shared" si="136"/>
        <v>205.68999999999997</v>
      </c>
      <c r="U2046" s="32">
        <f t="shared" si="137"/>
        <v>1575.84</v>
      </c>
      <c r="V2046" s="33">
        <f t="shared" si="138"/>
        <v>301.5</v>
      </c>
      <c r="W2046" s="34">
        <f t="shared" si="135"/>
        <v>1877.34</v>
      </c>
      <c r="X2046" s="10"/>
      <c r="Y2046" s="10"/>
      <c r="Z2046" s="10"/>
      <c r="AA2046" s="10"/>
      <c r="AB2046" s="10"/>
      <c r="AC2046" s="10"/>
      <c r="AD2046" s="10"/>
      <c r="AE2046" s="10"/>
      <c r="AF2046" s="10"/>
      <c r="AG2046" s="10"/>
      <c r="AH2046" s="10"/>
      <c r="AI2046" s="10"/>
    </row>
    <row r="2047" spans="1:35" ht="15" customHeight="1" x14ac:dyDescent="0.25">
      <c r="A2047" s="6">
        <v>1399</v>
      </c>
      <c r="B2047" s="11" t="s">
        <v>4583</v>
      </c>
      <c r="C2047" s="11" t="s">
        <v>4566</v>
      </c>
      <c r="D2047" s="11" t="s">
        <v>4584</v>
      </c>
      <c r="E2047" s="12">
        <v>14560</v>
      </c>
      <c r="F2047" s="25">
        <v>43874</v>
      </c>
      <c r="G2047" s="12">
        <v>43873</v>
      </c>
      <c r="H2047" s="11" t="s">
        <v>114</v>
      </c>
      <c r="I2047" s="14" t="s">
        <v>3050</v>
      </c>
      <c r="J2047" s="11" t="s">
        <v>1714</v>
      </c>
      <c r="K2047" s="11" t="s">
        <v>4585</v>
      </c>
      <c r="L2047" s="14" t="s">
        <v>82</v>
      </c>
      <c r="M2047" s="11" t="s">
        <v>4586</v>
      </c>
      <c r="N2047" s="15" t="s">
        <v>85</v>
      </c>
      <c r="O2047" s="15" t="str">
        <f>VLOOKUP(A2047,Result!A:D,2,FALSE)</f>
        <v>No</v>
      </c>
      <c r="P2047" s="15">
        <f>VLOOKUP(A2047,Result!A:D,4,FALSE)</f>
        <v>0.67300000000000004</v>
      </c>
      <c r="Q2047" s="16">
        <f>VLOOKUP(A2047,Result!A:D,3,FALSE)</f>
        <v>0</v>
      </c>
      <c r="R2047" s="16">
        <f>VLOOKUP(A2047,Result!A:E,5,FALSE)</f>
        <v>0</v>
      </c>
      <c r="S2047" s="28">
        <f>P2047+Q2047+R2047</f>
        <v>0.67300000000000004</v>
      </c>
      <c r="T2047" s="32">
        <f>SUM((Q2047+R2047)*60/0.1)</f>
        <v>0</v>
      </c>
      <c r="U2047" s="32">
        <f>SUM(S2047*60/0.1)</f>
        <v>403.8</v>
      </c>
      <c r="V2047" s="33">
        <f>SUM(0.45*60/0.1)</f>
        <v>270</v>
      </c>
      <c r="W2047" s="34">
        <f t="shared" si="135"/>
        <v>673.8</v>
      </c>
      <c r="X2047" s="10"/>
      <c r="Y2047" s="10"/>
      <c r="Z2047" s="10"/>
      <c r="AA2047" s="10"/>
      <c r="AB2047" s="10"/>
      <c r="AC2047" s="10"/>
      <c r="AD2047" s="10"/>
      <c r="AE2047" s="10"/>
      <c r="AF2047" s="10"/>
      <c r="AG2047" s="10"/>
      <c r="AH2047" s="10"/>
      <c r="AI2047" s="10"/>
    </row>
    <row r="2048" spans="1:35" ht="15" customHeight="1" x14ac:dyDescent="0.25">
      <c r="A2048" s="6">
        <v>1516</v>
      </c>
      <c r="B2048" s="11" t="s">
        <v>4583</v>
      </c>
      <c r="C2048" s="11" t="s">
        <v>4566</v>
      </c>
      <c r="D2048" s="11" t="s">
        <v>5041</v>
      </c>
      <c r="E2048" s="12">
        <v>18901</v>
      </c>
      <c r="F2048" s="19"/>
      <c r="G2048" s="12">
        <v>43910</v>
      </c>
      <c r="H2048" s="11" t="s">
        <v>78</v>
      </c>
      <c r="I2048" s="14" t="s">
        <v>5042</v>
      </c>
      <c r="J2048" s="11" t="s">
        <v>97</v>
      </c>
      <c r="K2048" s="11" t="s">
        <v>5043</v>
      </c>
      <c r="L2048" s="14" t="s">
        <v>82</v>
      </c>
      <c r="M2048" s="11" t="s">
        <v>5044</v>
      </c>
      <c r="N2048" s="15" t="s">
        <v>85</v>
      </c>
      <c r="O2048" s="15" t="str">
        <f>VLOOKUP(A2048,Result!A:D,2,FALSE)</f>
        <v>No</v>
      </c>
      <c r="P2048" s="15">
        <f>VLOOKUP(A2048,Result!A:D,4,FALSE)</f>
        <v>0.58399999999999996</v>
      </c>
      <c r="Q2048" s="16">
        <f>VLOOKUP(A2048,Result!A:D,3,FALSE)</f>
        <v>0</v>
      </c>
      <c r="R2048" s="16">
        <f>VLOOKUP(A2048,Result!A:E,5,FALSE)</f>
        <v>0</v>
      </c>
      <c r="S2048" s="28">
        <f>P2048+Q2048+R2048</f>
        <v>0.58399999999999996</v>
      </c>
      <c r="T2048" s="32">
        <f>SUM((Q2048+R2048)*60/0.1)</f>
        <v>0</v>
      </c>
      <c r="U2048" s="32">
        <f>SUM(S2048*60/0.1)</f>
        <v>350.4</v>
      </c>
      <c r="V2048" s="33">
        <f t="shared" ref="V2048:V2111" si="139">SUM(0.45*60/0.1)</f>
        <v>270</v>
      </c>
      <c r="W2048" s="34">
        <f t="shared" si="135"/>
        <v>620.4</v>
      </c>
      <c r="X2048" s="10"/>
      <c r="Y2048" s="10"/>
      <c r="Z2048" s="10"/>
      <c r="AA2048" s="10"/>
      <c r="AB2048" s="10"/>
      <c r="AC2048" s="10"/>
      <c r="AD2048" s="10"/>
      <c r="AE2048" s="10"/>
      <c r="AF2048" s="10"/>
      <c r="AG2048" s="10"/>
      <c r="AH2048" s="10"/>
      <c r="AI2048" s="10"/>
    </row>
    <row r="2049" spans="1:35" ht="15" customHeight="1" x14ac:dyDescent="0.25">
      <c r="A2049" s="6">
        <v>1519</v>
      </c>
      <c r="B2049" s="11" t="s">
        <v>4583</v>
      </c>
      <c r="C2049" s="11" t="s">
        <v>4566</v>
      </c>
      <c r="D2049" s="11" t="s">
        <v>5047</v>
      </c>
      <c r="E2049" s="12">
        <v>16065</v>
      </c>
      <c r="F2049" s="23"/>
      <c r="G2049" s="12">
        <v>43910</v>
      </c>
      <c r="H2049" s="11" t="s">
        <v>78</v>
      </c>
      <c r="I2049" s="14" t="s">
        <v>115</v>
      </c>
      <c r="J2049" s="11" t="s">
        <v>97</v>
      </c>
      <c r="K2049" s="11" t="s">
        <v>82</v>
      </c>
      <c r="L2049" s="14" t="s">
        <v>82</v>
      </c>
      <c r="M2049" s="11" t="s">
        <v>99</v>
      </c>
      <c r="N2049" s="15" t="s">
        <v>85</v>
      </c>
      <c r="O2049" s="15" t="str">
        <f>VLOOKUP(A2049,Result!A:D,2,FALSE)</f>
        <v>No</v>
      </c>
      <c r="P2049" s="15">
        <f>VLOOKUP(A2049,Result!A:D,4,FALSE)</f>
        <v>0</v>
      </c>
      <c r="Q2049" s="16">
        <f>VLOOKUP(A2049,Result!A:D,3,FALSE)</f>
        <v>0</v>
      </c>
      <c r="R2049" s="16">
        <f>VLOOKUP(A2049,Result!A:E,5,FALSE)</f>
        <v>0</v>
      </c>
      <c r="S2049" s="28">
        <f>P2049+Q2049+R2049</f>
        <v>0</v>
      </c>
      <c r="T2049" s="32">
        <f>SUM((Q2049+R2049)*60/0.1)</f>
        <v>0</v>
      </c>
      <c r="U2049" s="32">
        <f>SUM(S2049*60/0.1)</f>
        <v>0</v>
      </c>
      <c r="V2049" s="33">
        <f t="shared" si="139"/>
        <v>270</v>
      </c>
      <c r="W2049" s="34">
        <f t="shared" si="135"/>
        <v>270</v>
      </c>
      <c r="X2049" s="10"/>
      <c r="Y2049" s="10"/>
      <c r="Z2049" s="10"/>
      <c r="AA2049" s="10"/>
      <c r="AB2049" s="10"/>
      <c r="AC2049" s="10"/>
      <c r="AD2049" s="10"/>
      <c r="AE2049" s="10"/>
      <c r="AF2049" s="10"/>
      <c r="AG2049" s="10"/>
      <c r="AH2049" s="10"/>
      <c r="AI2049" s="10"/>
    </row>
    <row r="2050" spans="1:35" ht="15" customHeight="1" x14ac:dyDescent="0.25">
      <c r="A2050" s="6">
        <v>1521</v>
      </c>
      <c r="B2050" s="11" t="s">
        <v>4583</v>
      </c>
      <c r="C2050" s="11" t="s">
        <v>4566</v>
      </c>
      <c r="D2050" s="11" t="s">
        <v>5049</v>
      </c>
      <c r="E2050" s="12">
        <v>19733</v>
      </c>
      <c r="F2050" s="19"/>
      <c r="G2050" s="12">
        <v>43910</v>
      </c>
      <c r="H2050" s="11" t="s">
        <v>78</v>
      </c>
      <c r="I2050" s="14" t="s">
        <v>199</v>
      </c>
      <c r="J2050" s="11" t="s">
        <v>97</v>
      </c>
      <c r="K2050" s="11" t="s">
        <v>82</v>
      </c>
      <c r="L2050" s="14" t="s">
        <v>82</v>
      </c>
      <c r="M2050" s="11" t="s">
        <v>1572</v>
      </c>
      <c r="N2050" s="15" t="s">
        <v>85</v>
      </c>
      <c r="O2050" s="15" t="str">
        <f>VLOOKUP(A2050,Result!A:D,2,FALSE)</f>
        <v>No</v>
      </c>
      <c r="P2050" s="15">
        <f>VLOOKUP(A2050,Result!A:D,4,FALSE)</f>
        <v>0</v>
      </c>
      <c r="Q2050" s="16">
        <f>VLOOKUP(A2050,Result!A:D,3,FALSE)</f>
        <v>0</v>
      </c>
      <c r="R2050" s="16">
        <f>VLOOKUP(A2050,Result!A:E,5,FALSE)</f>
        <v>0</v>
      </c>
      <c r="S2050" s="28">
        <f>P2050+Q2050+R2050</f>
        <v>0</v>
      </c>
      <c r="T2050" s="32">
        <f>SUM((Q2050+R2050)*60/0.1)</f>
        <v>0</v>
      </c>
      <c r="U2050" s="32">
        <f>SUM(S2050*60/0.1)</f>
        <v>0</v>
      </c>
      <c r="V2050" s="33">
        <f t="shared" si="139"/>
        <v>270</v>
      </c>
      <c r="W2050" s="34">
        <f t="shared" si="135"/>
        <v>270</v>
      </c>
      <c r="X2050" s="10"/>
      <c r="Y2050" s="10"/>
      <c r="Z2050" s="10"/>
      <c r="AA2050" s="10"/>
      <c r="AB2050" s="10"/>
      <c r="AC2050" s="10"/>
      <c r="AD2050" s="10"/>
      <c r="AE2050" s="10"/>
      <c r="AF2050" s="10"/>
      <c r="AG2050" s="10"/>
      <c r="AH2050" s="10"/>
      <c r="AI2050" s="10"/>
    </row>
    <row r="2051" spans="1:35" ht="15" customHeight="1" x14ac:dyDescent="0.25">
      <c r="A2051" s="6">
        <v>61</v>
      </c>
      <c r="B2051" s="11" t="s">
        <v>274</v>
      </c>
      <c r="C2051" s="11" t="s">
        <v>275</v>
      </c>
      <c r="D2051" s="11" t="s">
        <v>276</v>
      </c>
      <c r="E2051" s="12">
        <v>19587</v>
      </c>
      <c r="F2051" s="17">
        <v>43936</v>
      </c>
      <c r="G2051" s="12">
        <v>43917</v>
      </c>
      <c r="H2051" s="11" t="s">
        <v>134</v>
      </c>
      <c r="I2051" s="14" t="s">
        <v>277</v>
      </c>
      <c r="J2051" s="11" t="s">
        <v>80</v>
      </c>
      <c r="K2051" s="11" t="s">
        <v>278</v>
      </c>
      <c r="L2051" s="14" t="s">
        <v>82</v>
      </c>
      <c r="M2051" s="11" t="s">
        <v>279</v>
      </c>
      <c r="N2051" s="15" t="s">
        <v>85</v>
      </c>
      <c r="O2051" s="15" t="str">
        <f>VLOOKUP(A2051,Result!A:D,2,FALSE)</f>
        <v>No</v>
      </c>
      <c r="P2051" s="15">
        <f>VLOOKUP(A2051,Result!A:D,4,FALSE)</f>
        <v>3.157</v>
      </c>
      <c r="Q2051" s="16">
        <f>VLOOKUP(A2051,Result!A:D,3,FALSE)</f>
        <v>0</v>
      </c>
      <c r="R2051" s="16">
        <f>VLOOKUP(A2051,Result!A:E,5,FALSE)</f>
        <v>0</v>
      </c>
      <c r="S2051" s="28">
        <f>P2051+Q2051+R2051</f>
        <v>3.157</v>
      </c>
      <c r="T2051" s="32">
        <f>SUM((Q2051+R2051)*60/0.1)</f>
        <v>0</v>
      </c>
      <c r="U2051" s="32">
        <f>SUM(S2051*60/0.1)</f>
        <v>1894.2</v>
      </c>
      <c r="V2051" s="33">
        <f t="shared" si="139"/>
        <v>270</v>
      </c>
      <c r="W2051" s="34">
        <f t="shared" si="135"/>
        <v>2164.1999999999998</v>
      </c>
      <c r="X2051" s="10"/>
      <c r="Y2051" s="10"/>
      <c r="Z2051" s="10"/>
      <c r="AA2051" s="10"/>
      <c r="AB2051" s="10"/>
      <c r="AC2051" s="10"/>
      <c r="AD2051" s="10"/>
      <c r="AE2051" s="10"/>
      <c r="AF2051" s="10"/>
      <c r="AG2051" s="10"/>
      <c r="AH2051" s="10"/>
      <c r="AI2051" s="10"/>
    </row>
    <row r="2052" spans="1:35" ht="15" customHeight="1" x14ac:dyDescent="0.25">
      <c r="A2052" s="6">
        <v>62</v>
      </c>
      <c r="B2052" s="11" t="s">
        <v>274</v>
      </c>
      <c r="C2052" s="11" t="s">
        <v>275</v>
      </c>
      <c r="D2052" s="11" t="s">
        <v>280</v>
      </c>
      <c r="E2052" s="12">
        <v>12513</v>
      </c>
      <c r="F2052" s="17">
        <v>43936</v>
      </c>
      <c r="G2052" s="12">
        <v>43888</v>
      </c>
      <c r="H2052" s="11" t="s">
        <v>160</v>
      </c>
      <c r="I2052" s="14" t="s">
        <v>281</v>
      </c>
      <c r="J2052" s="11" t="s">
        <v>80</v>
      </c>
      <c r="K2052" s="11" t="s">
        <v>282</v>
      </c>
      <c r="L2052" s="14" t="s">
        <v>283</v>
      </c>
      <c r="M2052" s="11" t="s">
        <v>284</v>
      </c>
      <c r="N2052" s="15" t="s">
        <v>85</v>
      </c>
      <c r="O2052" s="15" t="str">
        <f>VLOOKUP(A2052,Result!A:D,2,FALSE)</f>
        <v>No</v>
      </c>
      <c r="P2052" s="15">
        <f>VLOOKUP(A2052,Result!A:D,4,FALSE)</f>
        <v>1.8089999999999999</v>
      </c>
      <c r="Q2052" s="16">
        <f>VLOOKUP(A2052,Result!A:D,3,FALSE)</f>
        <v>0.31</v>
      </c>
      <c r="R2052" s="16">
        <f>VLOOKUP(A2052,Result!A:E,5,FALSE)</f>
        <v>0</v>
      </c>
      <c r="S2052" s="28">
        <f>P2052+Q2052+R2052</f>
        <v>2.1189999999999998</v>
      </c>
      <c r="T2052" s="32">
        <f>SUM((Q2052+R2052)*60/0.1)</f>
        <v>186</v>
      </c>
      <c r="U2052" s="32">
        <f>SUM(S2052*60/0.1)</f>
        <v>1271.3999999999999</v>
      </c>
      <c r="V2052" s="33">
        <f t="shared" si="139"/>
        <v>270</v>
      </c>
      <c r="W2052" s="34">
        <f t="shared" si="135"/>
        <v>1541.3999999999999</v>
      </c>
      <c r="X2052" s="10"/>
      <c r="Y2052" s="10"/>
      <c r="Z2052" s="10"/>
      <c r="AA2052" s="10"/>
      <c r="AB2052" s="10"/>
      <c r="AC2052" s="10"/>
      <c r="AD2052" s="10"/>
      <c r="AE2052" s="10"/>
      <c r="AF2052" s="10"/>
      <c r="AG2052" s="10"/>
      <c r="AH2052" s="10"/>
      <c r="AI2052" s="10"/>
    </row>
    <row r="2053" spans="1:35" ht="15" customHeight="1" x14ac:dyDescent="0.25">
      <c r="A2053" s="6">
        <v>64</v>
      </c>
      <c r="B2053" s="11" t="s">
        <v>274</v>
      </c>
      <c r="C2053" s="11" t="s">
        <v>275</v>
      </c>
      <c r="D2053" s="11" t="s">
        <v>289</v>
      </c>
      <c r="E2053" s="12">
        <v>20642</v>
      </c>
      <c r="F2053" s="13">
        <v>43936</v>
      </c>
      <c r="G2053" s="12">
        <v>43921</v>
      </c>
      <c r="H2053" s="11" t="s">
        <v>290</v>
      </c>
      <c r="I2053" s="14" t="s">
        <v>291</v>
      </c>
      <c r="J2053" s="11" t="s">
        <v>292</v>
      </c>
      <c r="K2053" s="11" t="s">
        <v>293</v>
      </c>
      <c r="L2053" s="14" t="s">
        <v>294</v>
      </c>
      <c r="M2053" s="11" t="s">
        <v>295</v>
      </c>
      <c r="N2053" s="15" t="s">
        <v>85</v>
      </c>
      <c r="O2053" s="15" t="str">
        <f>VLOOKUP(A2053,Result!A:D,2,FALSE)</f>
        <v>No</v>
      </c>
      <c r="P2053" s="15">
        <f>VLOOKUP(A2053,Result!A:D,4,FALSE)</f>
        <v>0.61599999999999999</v>
      </c>
      <c r="Q2053" s="16">
        <f>VLOOKUP(A2053,Result!A:D,3,FALSE)</f>
        <v>0.78900000000000003</v>
      </c>
      <c r="R2053" s="16">
        <f>VLOOKUP(A2053,Result!A:E,5,FALSE)</f>
        <v>0.84699999999999998</v>
      </c>
      <c r="S2053" s="28">
        <f>P2053+Q2053+R2053</f>
        <v>2.2519999999999998</v>
      </c>
      <c r="T2053" s="32">
        <f>SUM((Q2053+R2053)*60/0.1)</f>
        <v>981.6</v>
      </c>
      <c r="U2053" s="32">
        <f>SUM(S2053*60/0.1)</f>
        <v>1351.1999999999996</v>
      </c>
      <c r="V2053" s="33">
        <f t="shared" si="139"/>
        <v>270</v>
      </c>
      <c r="W2053" s="34">
        <f t="shared" si="135"/>
        <v>1621.1999999999996</v>
      </c>
      <c r="X2053" s="10"/>
      <c r="Y2053" s="10"/>
      <c r="Z2053" s="10"/>
      <c r="AA2053" s="10"/>
      <c r="AB2053" s="10"/>
      <c r="AC2053" s="10"/>
      <c r="AD2053" s="10"/>
      <c r="AE2053" s="10"/>
      <c r="AF2053" s="10"/>
      <c r="AG2053" s="10"/>
      <c r="AH2053" s="10"/>
      <c r="AI2053" s="10"/>
    </row>
    <row r="2054" spans="1:35" ht="15" customHeight="1" x14ac:dyDescent="0.25">
      <c r="A2054" s="6">
        <v>72</v>
      </c>
      <c r="B2054" s="11" t="s">
        <v>274</v>
      </c>
      <c r="C2054" s="11" t="s">
        <v>275</v>
      </c>
      <c r="D2054" s="11" t="s">
        <v>323</v>
      </c>
      <c r="E2054" s="12">
        <v>20078</v>
      </c>
      <c r="F2054" s="17">
        <v>43938</v>
      </c>
      <c r="G2054" s="12">
        <v>43873</v>
      </c>
      <c r="H2054" s="11" t="s">
        <v>78</v>
      </c>
      <c r="I2054" s="14" t="s">
        <v>324</v>
      </c>
      <c r="J2054" s="11" t="s">
        <v>80</v>
      </c>
      <c r="K2054" s="11" t="s">
        <v>82</v>
      </c>
      <c r="L2054" s="14" t="s">
        <v>325</v>
      </c>
      <c r="M2054" s="11" t="s">
        <v>326</v>
      </c>
      <c r="N2054" s="15" t="s">
        <v>85</v>
      </c>
      <c r="O2054" s="15" t="str">
        <f>VLOOKUP(A2054,Result!A:D,2,FALSE)</f>
        <v>No</v>
      </c>
      <c r="P2054" s="15">
        <f>VLOOKUP(A2054,Result!A:D,4,FALSE)</f>
        <v>0.64</v>
      </c>
      <c r="Q2054" s="16">
        <f>VLOOKUP(A2054,Result!A:D,3,FALSE)</f>
        <v>0.65799999999999992</v>
      </c>
      <c r="R2054" s="16">
        <f>VLOOKUP(A2054,Result!A:E,5,FALSE)</f>
        <v>0</v>
      </c>
      <c r="S2054" s="28">
        <f>P2054+Q2054+R2054</f>
        <v>1.298</v>
      </c>
      <c r="T2054" s="32">
        <f>SUM((Q2054+R2054)*60/0.1)</f>
        <v>394.79999999999995</v>
      </c>
      <c r="U2054" s="32">
        <f>SUM(S2054*60/0.1)</f>
        <v>778.8</v>
      </c>
      <c r="V2054" s="33">
        <f t="shared" si="139"/>
        <v>270</v>
      </c>
      <c r="W2054" s="34">
        <f t="shared" si="135"/>
        <v>1048.8</v>
      </c>
      <c r="X2054" s="10"/>
      <c r="Y2054" s="10"/>
      <c r="Z2054" s="10"/>
      <c r="AA2054" s="10"/>
      <c r="AB2054" s="10"/>
      <c r="AC2054" s="10"/>
      <c r="AD2054" s="10"/>
      <c r="AE2054" s="10"/>
      <c r="AF2054" s="10"/>
      <c r="AG2054" s="10"/>
      <c r="AH2054" s="10"/>
      <c r="AI2054" s="10"/>
    </row>
    <row r="2055" spans="1:35" ht="15" customHeight="1" x14ac:dyDescent="0.25">
      <c r="A2055" s="6">
        <v>77</v>
      </c>
      <c r="B2055" s="11" t="s">
        <v>274</v>
      </c>
      <c r="C2055" s="11" t="s">
        <v>275</v>
      </c>
      <c r="D2055" s="11" t="s">
        <v>344</v>
      </c>
      <c r="E2055" s="12">
        <v>16690</v>
      </c>
      <c r="F2055" s="17">
        <v>43941</v>
      </c>
      <c r="G2055" s="12">
        <v>43912</v>
      </c>
      <c r="H2055" s="11" t="s">
        <v>134</v>
      </c>
      <c r="I2055" s="14" t="s">
        <v>345</v>
      </c>
      <c r="J2055" s="11" t="s">
        <v>80</v>
      </c>
      <c r="K2055" s="11" t="s">
        <v>346</v>
      </c>
      <c r="L2055" s="14" t="s">
        <v>82</v>
      </c>
      <c r="M2055" s="11" t="s">
        <v>322</v>
      </c>
      <c r="N2055" s="15" t="s">
        <v>85</v>
      </c>
      <c r="O2055" s="15" t="str">
        <f>VLOOKUP(A2055,Result!A:D,2,FALSE)</f>
        <v>No</v>
      </c>
      <c r="P2055" s="15">
        <f>VLOOKUP(A2055,Result!A:D,4,FALSE)</f>
        <v>1.9259999999999999</v>
      </c>
      <c r="Q2055" s="16">
        <f>VLOOKUP(A2055,Result!A:D,3,FALSE)</f>
        <v>0</v>
      </c>
      <c r="R2055" s="16">
        <f>VLOOKUP(A2055,Result!A:E,5,FALSE)</f>
        <v>0.111</v>
      </c>
      <c r="S2055" s="28">
        <f>P2055+Q2055+R2055</f>
        <v>2.0369999999999999</v>
      </c>
      <c r="T2055" s="32">
        <f>SUM((Q2055+R2055)*60/0.1)</f>
        <v>66.599999999999994</v>
      </c>
      <c r="U2055" s="32">
        <f>SUM(S2055*60/0.1)</f>
        <v>1222.1999999999998</v>
      </c>
      <c r="V2055" s="33">
        <f t="shared" si="139"/>
        <v>270</v>
      </c>
      <c r="W2055" s="34">
        <f t="shared" si="135"/>
        <v>1492.1999999999998</v>
      </c>
      <c r="X2055" s="10"/>
      <c r="Y2055" s="10"/>
      <c r="Z2055" s="10"/>
      <c r="AA2055" s="10"/>
      <c r="AB2055" s="10"/>
      <c r="AC2055" s="10"/>
      <c r="AD2055" s="10"/>
      <c r="AE2055" s="10"/>
      <c r="AF2055" s="10"/>
      <c r="AG2055" s="10"/>
      <c r="AH2055" s="10"/>
      <c r="AI2055" s="10"/>
    </row>
    <row r="2056" spans="1:35" ht="15" customHeight="1" x14ac:dyDescent="0.25">
      <c r="A2056" s="6">
        <v>78</v>
      </c>
      <c r="B2056" s="11" t="s">
        <v>274</v>
      </c>
      <c r="C2056" s="11" t="s">
        <v>275</v>
      </c>
      <c r="D2056" s="11" t="s">
        <v>347</v>
      </c>
      <c r="E2056" s="12">
        <v>12866</v>
      </c>
      <c r="F2056" s="17">
        <v>43941</v>
      </c>
      <c r="G2056" s="12">
        <v>43924</v>
      </c>
      <c r="H2056" s="11" t="s">
        <v>78</v>
      </c>
      <c r="I2056" s="14" t="s">
        <v>348</v>
      </c>
      <c r="J2056" s="11" t="s">
        <v>80</v>
      </c>
      <c r="K2056" s="11" t="s">
        <v>349</v>
      </c>
      <c r="L2056" s="14" t="s">
        <v>350</v>
      </c>
      <c r="M2056" s="11" t="s">
        <v>137</v>
      </c>
      <c r="N2056" s="15" t="s">
        <v>85</v>
      </c>
      <c r="O2056" s="15" t="str">
        <f>VLOOKUP(A2056,Result!A:D,2,FALSE)</f>
        <v>No</v>
      </c>
      <c r="P2056" s="15">
        <f>VLOOKUP(A2056,Result!A:D,4,FALSE)</f>
        <v>1.298</v>
      </c>
      <c r="Q2056" s="16">
        <f>VLOOKUP(A2056,Result!A:D,3,FALSE)</f>
        <v>1.526</v>
      </c>
      <c r="R2056" s="16">
        <f>VLOOKUP(A2056,Result!A:E,5,FALSE)</f>
        <v>0</v>
      </c>
      <c r="S2056" s="28">
        <f>P2056+Q2056+R2056</f>
        <v>2.8239999999999998</v>
      </c>
      <c r="T2056" s="32">
        <f>SUM((Q2056+R2056)*60/0.1)</f>
        <v>915.6</v>
      </c>
      <c r="U2056" s="32">
        <f>SUM(S2056*60/0.1)</f>
        <v>1694.3999999999999</v>
      </c>
      <c r="V2056" s="33">
        <f t="shared" si="139"/>
        <v>270</v>
      </c>
      <c r="W2056" s="34">
        <f t="shared" si="135"/>
        <v>1964.3999999999999</v>
      </c>
      <c r="X2056" s="10"/>
      <c r="Y2056" s="10"/>
      <c r="Z2056" s="10"/>
      <c r="AA2056" s="10"/>
      <c r="AB2056" s="10"/>
      <c r="AC2056" s="10"/>
      <c r="AD2056" s="10"/>
      <c r="AE2056" s="10"/>
      <c r="AF2056" s="10"/>
      <c r="AG2056" s="10"/>
      <c r="AH2056" s="10"/>
      <c r="AI2056" s="10"/>
    </row>
    <row r="2057" spans="1:35" ht="15" customHeight="1" x14ac:dyDescent="0.25">
      <c r="A2057" s="6">
        <v>79</v>
      </c>
      <c r="B2057" s="11" t="s">
        <v>274</v>
      </c>
      <c r="C2057" s="11" t="s">
        <v>275</v>
      </c>
      <c r="D2057" s="11" t="s">
        <v>351</v>
      </c>
      <c r="E2057" s="12">
        <v>19675</v>
      </c>
      <c r="F2057" s="17">
        <v>43941</v>
      </c>
      <c r="G2057" s="12">
        <v>43880</v>
      </c>
      <c r="H2057" s="11" t="s">
        <v>217</v>
      </c>
      <c r="I2057" s="14" t="s">
        <v>352</v>
      </c>
      <c r="J2057" s="11" t="s">
        <v>80</v>
      </c>
      <c r="K2057" s="11" t="s">
        <v>82</v>
      </c>
      <c r="L2057" s="14" t="s">
        <v>82</v>
      </c>
      <c r="M2057" s="11" t="s">
        <v>353</v>
      </c>
      <c r="N2057" s="15" t="s">
        <v>85</v>
      </c>
      <c r="O2057" s="15" t="str">
        <f>VLOOKUP(A2057,Result!A:D,2,FALSE)</f>
        <v>No</v>
      </c>
      <c r="P2057" s="15">
        <f>VLOOKUP(A2057,Result!A:D,4,FALSE)</f>
        <v>1.026</v>
      </c>
      <c r="Q2057" s="16">
        <f>VLOOKUP(A2057,Result!A:D,3,FALSE)</f>
        <v>0</v>
      </c>
      <c r="R2057" s="16">
        <f>VLOOKUP(A2057,Result!A:E,5,FALSE)</f>
        <v>0</v>
      </c>
      <c r="S2057" s="28">
        <f>P2057+Q2057+R2057</f>
        <v>1.026</v>
      </c>
      <c r="T2057" s="32">
        <f>SUM((Q2057+R2057)*60/0.1)</f>
        <v>0</v>
      </c>
      <c r="U2057" s="32">
        <f>SUM(S2057*60/0.1)</f>
        <v>615.6</v>
      </c>
      <c r="V2057" s="33">
        <f t="shared" si="139"/>
        <v>270</v>
      </c>
      <c r="W2057" s="34">
        <f t="shared" si="135"/>
        <v>885.6</v>
      </c>
      <c r="X2057" s="10"/>
      <c r="Y2057" s="10"/>
      <c r="Z2057" s="10"/>
      <c r="AA2057" s="10"/>
      <c r="AB2057" s="10"/>
      <c r="AC2057" s="10"/>
      <c r="AD2057" s="10"/>
      <c r="AE2057" s="10"/>
      <c r="AF2057" s="10"/>
      <c r="AG2057" s="10"/>
      <c r="AH2057" s="10"/>
      <c r="AI2057" s="10"/>
    </row>
    <row r="2058" spans="1:35" ht="15" customHeight="1" x14ac:dyDescent="0.25">
      <c r="A2058" s="6">
        <v>83</v>
      </c>
      <c r="B2058" s="11" t="s">
        <v>274</v>
      </c>
      <c r="C2058" s="11" t="s">
        <v>275</v>
      </c>
      <c r="D2058" s="11" t="s">
        <v>366</v>
      </c>
      <c r="E2058" s="12">
        <v>17314</v>
      </c>
      <c r="F2058" s="17">
        <v>43941</v>
      </c>
      <c r="G2058" s="12">
        <v>43924</v>
      </c>
      <c r="H2058" s="11" t="s">
        <v>78</v>
      </c>
      <c r="I2058" s="14" t="s">
        <v>367</v>
      </c>
      <c r="J2058" s="11" t="s">
        <v>368</v>
      </c>
      <c r="K2058" s="11" t="s">
        <v>369</v>
      </c>
      <c r="L2058" s="14" t="s">
        <v>82</v>
      </c>
      <c r="M2058" s="11" t="s">
        <v>370</v>
      </c>
      <c r="N2058" s="15" t="s">
        <v>85</v>
      </c>
      <c r="O2058" s="15" t="str">
        <f>VLOOKUP(A2058,Result!A:D,2,FALSE)</f>
        <v>No</v>
      </c>
      <c r="P2058" s="15">
        <f>VLOOKUP(A2058,Result!A:D,4,FALSE)</f>
        <v>1.623</v>
      </c>
      <c r="Q2058" s="16">
        <f>VLOOKUP(A2058,Result!A:D,3,FALSE)</f>
        <v>0</v>
      </c>
      <c r="R2058" s="16">
        <f>VLOOKUP(A2058,Result!A:E,5,FALSE)</f>
        <v>0</v>
      </c>
      <c r="S2058" s="28">
        <f>P2058+Q2058+R2058</f>
        <v>1.623</v>
      </c>
      <c r="T2058" s="32">
        <f>SUM((Q2058+R2058)*60/0.1)</f>
        <v>0</v>
      </c>
      <c r="U2058" s="32">
        <f>SUM(S2058*60/0.1)</f>
        <v>973.8</v>
      </c>
      <c r="V2058" s="33">
        <f t="shared" si="139"/>
        <v>270</v>
      </c>
      <c r="W2058" s="34">
        <f t="shared" si="135"/>
        <v>1243.8</v>
      </c>
      <c r="X2058" s="10"/>
      <c r="Y2058" s="10"/>
      <c r="Z2058" s="10"/>
      <c r="AA2058" s="10"/>
      <c r="AB2058" s="10"/>
      <c r="AC2058" s="10"/>
      <c r="AD2058" s="10"/>
      <c r="AE2058" s="10"/>
      <c r="AF2058" s="10"/>
      <c r="AG2058" s="10"/>
      <c r="AH2058" s="10"/>
      <c r="AI2058" s="10"/>
    </row>
    <row r="2059" spans="1:35" ht="15" customHeight="1" x14ac:dyDescent="0.25">
      <c r="A2059" s="6">
        <v>90</v>
      </c>
      <c r="B2059" s="11" t="s">
        <v>274</v>
      </c>
      <c r="C2059" s="11" t="s">
        <v>275</v>
      </c>
      <c r="D2059" s="11" t="s">
        <v>391</v>
      </c>
      <c r="E2059" s="12">
        <v>18815</v>
      </c>
      <c r="F2059" s="17">
        <v>43941</v>
      </c>
      <c r="G2059" s="12">
        <v>43912</v>
      </c>
      <c r="H2059" s="11" t="s">
        <v>134</v>
      </c>
      <c r="I2059" s="14" t="s">
        <v>115</v>
      </c>
      <c r="J2059" s="11" t="s">
        <v>97</v>
      </c>
      <c r="K2059" s="11" t="s">
        <v>82</v>
      </c>
      <c r="L2059" s="14" t="s">
        <v>82</v>
      </c>
      <c r="M2059" s="11" t="s">
        <v>392</v>
      </c>
      <c r="N2059" s="15" t="s">
        <v>85</v>
      </c>
      <c r="O2059" s="15" t="str">
        <f>VLOOKUP(A2059,Result!A:D,2,FALSE)</f>
        <v>No</v>
      </c>
      <c r="P2059" s="15">
        <f>VLOOKUP(A2059,Result!A:D,4,FALSE)</f>
        <v>0</v>
      </c>
      <c r="Q2059" s="16">
        <f>VLOOKUP(A2059,Result!A:D,3,FALSE)</f>
        <v>0</v>
      </c>
      <c r="R2059" s="16">
        <f>VLOOKUP(A2059,Result!A:E,5,FALSE)</f>
        <v>0</v>
      </c>
      <c r="S2059" s="28">
        <f>P2059+Q2059+R2059</f>
        <v>0</v>
      </c>
      <c r="T2059" s="32">
        <f>SUM((Q2059+R2059)*60/0.1)</f>
        <v>0</v>
      </c>
      <c r="U2059" s="32">
        <f>SUM(S2059*60/0.1)</f>
        <v>0</v>
      </c>
      <c r="V2059" s="33">
        <f t="shared" si="139"/>
        <v>270</v>
      </c>
      <c r="W2059" s="34">
        <f t="shared" si="135"/>
        <v>270</v>
      </c>
      <c r="X2059" s="10"/>
      <c r="Y2059" s="10"/>
      <c r="Z2059" s="10"/>
      <c r="AA2059" s="10"/>
      <c r="AB2059" s="10"/>
      <c r="AC2059" s="10"/>
      <c r="AD2059" s="10"/>
      <c r="AE2059" s="10"/>
      <c r="AF2059" s="10"/>
      <c r="AG2059" s="10"/>
      <c r="AH2059" s="10"/>
      <c r="AI2059" s="10"/>
    </row>
    <row r="2060" spans="1:35" ht="15" customHeight="1" x14ac:dyDescent="0.25">
      <c r="A2060" s="6">
        <v>91</v>
      </c>
      <c r="B2060" s="11" t="s">
        <v>274</v>
      </c>
      <c r="C2060" s="11" t="s">
        <v>275</v>
      </c>
      <c r="D2060" s="11" t="s">
        <v>393</v>
      </c>
      <c r="E2060" s="12">
        <v>17209</v>
      </c>
      <c r="F2060" s="17">
        <v>43941</v>
      </c>
      <c r="G2060" s="12">
        <v>43934</v>
      </c>
      <c r="H2060" s="11" t="s">
        <v>78</v>
      </c>
      <c r="I2060" s="14" t="s">
        <v>394</v>
      </c>
      <c r="J2060" s="11" t="s">
        <v>80</v>
      </c>
      <c r="K2060" s="11" t="s">
        <v>395</v>
      </c>
      <c r="L2060" s="14" t="s">
        <v>396</v>
      </c>
      <c r="M2060" s="11" t="s">
        <v>397</v>
      </c>
      <c r="N2060" s="15" t="s">
        <v>85</v>
      </c>
      <c r="O2060" s="15" t="str">
        <f>VLOOKUP(A2060,Result!A:D,2,FALSE)</f>
        <v>No</v>
      </c>
      <c r="P2060" s="15">
        <f>VLOOKUP(A2060,Result!A:D,4,FALSE)</f>
        <v>6.508</v>
      </c>
      <c r="Q2060" s="16">
        <f>VLOOKUP(A2060,Result!A:D,3,FALSE)</f>
        <v>0.153</v>
      </c>
      <c r="R2060" s="16">
        <f>VLOOKUP(A2060,Result!A:E,5,FALSE)</f>
        <v>0.111</v>
      </c>
      <c r="S2060" s="28">
        <f>P2060+Q2060+R2060</f>
        <v>6.7719999999999994</v>
      </c>
      <c r="T2060" s="32">
        <f>SUM((Q2060+R2060)*60/0.1)</f>
        <v>158.39999999999998</v>
      </c>
      <c r="U2060" s="32">
        <f>SUM(S2060*60/0.1)</f>
        <v>4063.1999999999994</v>
      </c>
      <c r="V2060" s="33">
        <f t="shared" si="139"/>
        <v>270</v>
      </c>
      <c r="W2060" s="34">
        <f t="shared" si="135"/>
        <v>4333.1999999999989</v>
      </c>
      <c r="X2060" s="10"/>
      <c r="Y2060" s="10"/>
      <c r="Z2060" s="10"/>
      <c r="AA2060" s="10"/>
      <c r="AB2060" s="10"/>
      <c r="AC2060" s="10"/>
      <c r="AD2060" s="10"/>
      <c r="AE2060" s="10"/>
      <c r="AF2060" s="10"/>
      <c r="AG2060" s="10"/>
      <c r="AH2060" s="10"/>
      <c r="AI2060" s="10"/>
    </row>
    <row r="2061" spans="1:35" ht="15" customHeight="1" x14ac:dyDescent="0.25">
      <c r="A2061" s="6">
        <v>94</v>
      </c>
      <c r="B2061" s="11" t="s">
        <v>274</v>
      </c>
      <c r="C2061" s="11" t="s">
        <v>275</v>
      </c>
      <c r="D2061" s="11" t="s">
        <v>404</v>
      </c>
      <c r="E2061" s="12">
        <v>19582</v>
      </c>
      <c r="F2061" s="17">
        <v>43942</v>
      </c>
      <c r="G2061" s="12">
        <v>43887</v>
      </c>
      <c r="H2061" s="11" t="s">
        <v>114</v>
      </c>
      <c r="I2061" s="14" t="s">
        <v>405</v>
      </c>
      <c r="J2061" s="11" t="s">
        <v>406</v>
      </c>
      <c r="K2061" s="11" t="s">
        <v>407</v>
      </c>
      <c r="L2061" s="14" t="s">
        <v>82</v>
      </c>
      <c r="M2061" s="11" t="s">
        <v>408</v>
      </c>
      <c r="N2061" s="15" t="s">
        <v>85</v>
      </c>
      <c r="O2061" s="15" t="str">
        <f>VLOOKUP(A2061,Result!A:D,2,FALSE)</f>
        <v>No</v>
      </c>
      <c r="P2061" s="15">
        <f>VLOOKUP(A2061,Result!A:D,4,FALSE)</f>
        <v>2.1709999999999998</v>
      </c>
      <c r="Q2061" s="16">
        <f>VLOOKUP(A2061,Result!A:D,3,FALSE)</f>
        <v>0</v>
      </c>
      <c r="R2061" s="16">
        <f>VLOOKUP(A2061,Result!A:E,5,FALSE)</f>
        <v>0</v>
      </c>
      <c r="S2061" s="28">
        <f>P2061+Q2061+R2061</f>
        <v>2.1709999999999998</v>
      </c>
      <c r="T2061" s="32">
        <f>SUM((Q2061+R2061)*60/0.1)</f>
        <v>0</v>
      </c>
      <c r="U2061" s="32">
        <f>SUM(S2061*60/0.1)</f>
        <v>1302.5999999999999</v>
      </c>
      <c r="V2061" s="33">
        <f t="shared" si="139"/>
        <v>270</v>
      </c>
      <c r="W2061" s="34">
        <f t="shared" si="135"/>
        <v>1572.6</v>
      </c>
      <c r="X2061" s="10"/>
      <c r="Y2061" s="10"/>
      <c r="Z2061" s="10"/>
      <c r="AA2061" s="10"/>
      <c r="AB2061" s="10"/>
      <c r="AC2061" s="10"/>
      <c r="AD2061" s="10"/>
      <c r="AE2061" s="10"/>
      <c r="AF2061" s="10"/>
      <c r="AG2061" s="10"/>
      <c r="AH2061" s="10"/>
      <c r="AI2061" s="10"/>
    </row>
    <row r="2062" spans="1:35" ht="15" customHeight="1" x14ac:dyDescent="0.25">
      <c r="A2062" s="6">
        <v>96</v>
      </c>
      <c r="B2062" s="11" t="s">
        <v>274</v>
      </c>
      <c r="C2062" s="11" t="s">
        <v>275</v>
      </c>
      <c r="D2062" s="11" t="s">
        <v>414</v>
      </c>
      <c r="E2062" s="12">
        <v>18679</v>
      </c>
      <c r="F2062" s="17">
        <v>43942</v>
      </c>
      <c r="G2062" s="12">
        <v>43873</v>
      </c>
      <c r="H2062" s="11" t="s">
        <v>78</v>
      </c>
      <c r="I2062" s="14" t="s">
        <v>415</v>
      </c>
      <c r="J2062" s="11" t="s">
        <v>416</v>
      </c>
      <c r="K2062" s="11" t="s">
        <v>417</v>
      </c>
      <c r="L2062" s="14" t="s">
        <v>82</v>
      </c>
      <c r="M2062" s="11" t="s">
        <v>418</v>
      </c>
      <c r="N2062" s="15" t="s">
        <v>85</v>
      </c>
      <c r="O2062" s="15" t="str">
        <f>VLOOKUP(A2062,Result!A:D,2,FALSE)</f>
        <v>No</v>
      </c>
      <c r="P2062" s="15">
        <f>VLOOKUP(A2062,Result!A:D,4,FALSE)</f>
        <v>3.0760000000000001</v>
      </c>
      <c r="Q2062" s="16">
        <f>VLOOKUP(A2062,Result!A:D,3,FALSE)</f>
        <v>0</v>
      </c>
      <c r="R2062" s="16">
        <f>VLOOKUP(A2062,Result!A:E,5,FALSE)</f>
        <v>0.152</v>
      </c>
      <c r="S2062" s="28">
        <f>P2062+Q2062+R2062</f>
        <v>3.2280000000000002</v>
      </c>
      <c r="T2062" s="32">
        <f>SUM((Q2062+R2062)*60/0.1)</f>
        <v>91.199999999999989</v>
      </c>
      <c r="U2062" s="32">
        <f>SUM(S2062*60/0.1)</f>
        <v>1936.8</v>
      </c>
      <c r="V2062" s="33">
        <f t="shared" si="139"/>
        <v>270</v>
      </c>
      <c r="W2062" s="34">
        <f t="shared" si="135"/>
        <v>2206.8000000000002</v>
      </c>
      <c r="X2062" s="10"/>
      <c r="Y2062" s="10"/>
      <c r="Z2062" s="10"/>
      <c r="AA2062" s="10"/>
      <c r="AB2062" s="10"/>
      <c r="AC2062" s="10"/>
      <c r="AD2062" s="10"/>
      <c r="AE2062" s="10"/>
      <c r="AF2062" s="10"/>
      <c r="AG2062" s="10"/>
      <c r="AH2062" s="10"/>
      <c r="AI2062" s="10"/>
    </row>
    <row r="2063" spans="1:35" ht="15" customHeight="1" x14ac:dyDescent="0.25">
      <c r="A2063" s="6">
        <v>108</v>
      </c>
      <c r="B2063" s="11" t="s">
        <v>274</v>
      </c>
      <c r="C2063" s="11" t="s">
        <v>275</v>
      </c>
      <c r="D2063" s="11" t="s">
        <v>463</v>
      </c>
      <c r="E2063" s="12">
        <v>13516</v>
      </c>
      <c r="F2063" s="17">
        <v>43943</v>
      </c>
      <c r="G2063" s="12">
        <v>43889</v>
      </c>
      <c r="H2063" s="11" t="s">
        <v>108</v>
      </c>
      <c r="I2063" s="14" t="s">
        <v>464</v>
      </c>
      <c r="J2063" s="11" t="s">
        <v>80</v>
      </c>
      <c r="K2063" s="11" t="s">
        <v>82</v>
      </c>
      <c r="L2063" s="14" t="s">
        <v>82</v>
      </c>
      <c r="M2063" s="11"/>
      <c r="N2063" s="15" t="s">
        <v>85</v>
      </c>
      <c r="O2063" s="15" t="str">
        <f>VLOOKUP(A2063,Result!A:D,2,FALSE)</f>
        <v>No</v>
      </c>
      <c r="P2063" s="15">
        <f>VLOOKUP(A2063,Result!A:D,4,FALSE)</f>
        <v>3.7850000000000001</v>
      </c>
      <c r="Q2063" s="16">
        <f>VLOOKUP(A2063,Result!A:D,3,FALSE)</f>
        <v>0</v>
      </c>
      <c r="R2063" s="16">
        <f>VLOOKUP(A2063,Result!A:E,5,FALSE)</f>
        <v>0</v>
      </c>
      <c r="S2063" s="28">
        <f>P2063+Q2063+R2063</f>
        <v>3.7850000000000001</v>
      </c>
      <c r="T2063" s="32">
        <f>SUM((Q2063+R2063)*60/0.1)</f>
        <v>0</v>
      </c>
      <c r="U2063" s="32">
        <f>SUM(S2063*60/0.1)</f>
        <v>2271</v>
      </c>
      <c r="V2063" s="33">
        <f t="shared" si="139"/>
        <v>270</v>
      </c>
      <c r="W2063" s="34">
        <f t="shared" si="135"/>
        <v>2541</v>
      </c>
      <c r="X2063" s="10"/>
      <c r="Y2063" s="10"/>
      <c r="Z2063" s="10"/>
      <c r="AA2063" s="10"/>
      <c r="AB2063" s="10"/>
      <c r="AC2063" s="10"/>
      <c r="AD2063" s="10"/>
      <c r="AE2063" s="10"/>
      <c r="AF2063" s="10"/>
      <c r="AG2063" s="10"/>
      <c r="AH2063" s="10"/>
      <c r="AI2063" s="10"/>
    </row>
    <row r="2064" spans="1:35" ht="15" customHeight="1" x14ac:dyDescent="0.25">
      <c r="A2064" s="6">
        <v>112</v>
      </c>
      <c r="B2064" s="11" t="s">
        <v>274</v>
      </c>
      <c r="C2064" s="11" t="s">
        <v>275</v>
      </c>
      <c r="D2064" s="11" t="s">
        <v>481</v>
      </c>
      <c r="E2064" s="12">
        <v>11331</v>
      </c>
      <c r="F2064" s="17">
        <v>43944</v>
      </c>
      <c r="G2064" s="12">
        <v>43924</v>
      </c>
      <c r="H2064" s="11" t="s">
        <v>78</v>
      </c>
      <c r="I2064" s="14" t="s">
        <v>482</v>
      </c>
      <c r="J2064" s="11" t="s">
        <v>483</v>
      </c>
      <c r="K2064" s="11" t="s">
        <v>484</v>
      </c>
      <c r="L2064" s="14" t="s">
        <v>485</v>
      </c>
      <c r="M2064" s="11" t="s">
        <v>486</v>
      </c>
      <c r="N2064" s="15" t="s">
        <v>85</v>
      </c>
      <c r="O2064" s="15" t="str">
        <f>VLOOKUP(A2064,Result!A:D,2,FALSE)</f>
        <v>No</v>
      </c>
      <c r="P2064" s="15">
        <f>VLOOKUP(A2064,Result!A:D,4,FALSE)</f>
        <v>2.2349999999999999</v>
      </c>
      <c r="Q2064" s="16">
        <f>VLOOKUP(A2064,Result!A:D,3,FALSE)</f>
        <v>0.42599999999999999</v>
      </c>
      <c r="R2064" s="16">
        <f>VLOOKUP(A2064,Result!A:E,5,FALSE)</f>
        <v>0</v>
      </c>
      <c r="S2064" s="28">
        <f>P2064+Q2064+R2064</f>
        <v>2.661</v>
      </c>
      <c r="T2064" s="32">
        <f>SUM((Q2064+R2064)*60/0.1)</f>
        <v>255.59999999999997</v>
      </c>
      <c r="U2064" s="32">
        <f>SUM(S2064*60/0.1)</f>
        <v>1596.6</v>
      </c>
      <c r="V2064" s="33">
        <f t="shared" si="139"/>
        <v>270</v>
      </c>
      <c r="W2064" s="34">
        <f t="shared" ref="W2064:W2127" si="140">SUM(U2064+V2064)</f>
        <v>1866.6</v>
      </c>
      <c r="X2064" s="10"/>
      <c r="Y2064" s="10"/>
      <c r="Z2064" s="10"/>
      <c r="AA2064" s="10"/>
      <c r="AB2064" s="10"/>
      <c r="AC2064" s="10"/>
      <c r="AD2064" s="10"/>
      <c r="AE2064" s="10"/>
      <c r="AF2064" s="10"/>
      <c r="AG2064" s="10"/>
      <c r="AH2064" s="10"/>
      <c r="AI2064" s="10"/>
    </row>
    <row r="2065" spans="1:35" ht="15" customHeight="1" x14ac:dyDescent="0.25">
      <c r="A2065" s="6">
        <v>115</v>
      </c>
      <c r="B2065" s="11" t="s">
        <v>274</v>
      </c>
      <c r="C2065" s="11" t="s">
        <v>275</v>
      </c>
      <c r="D2065" s="11" t="s">
        <v>497</v>
      </c>
      <c r="E2065" s="12">
        <v>14100</v>
      </c>
      <c r="F2065" s="17">
        <v>43944</v>
      </c>
      <c r="G2065" s="12">
        <v>43894</v>
      </c>
      <c r="H2065" s="11" t="s">
        <v>114</v>
      </c>
      <c r="I2065" s="14" t="s">
        <v>498</v>
      </c>
      <c r="J2065" s="11" t="s">
        <v>80</v>
      </c>
      <c r="K2065" s="11" t="s">
        <v>82</v>
      </c>
      <c r="L2065" s="14" t="s">
        <v>499</v>
      </c>
      <c r="M2065" s="11" t="s">
        <v>500</v>
      </c>
      <c r="N2065" s="15" t="s">
        <v>85</v>
      </c>
      <c r="O2065" s="15" t="str">
        <f>VLOOKUP(A2065,Result!A:D,2,FALSE)</f>
        <v>No</v>
      </c>
      <c r="P2065" s="15">
        <f>VLOOKUP(A2065,Result!A:D,4,FALSE)</f>
        <v>1.2569999999999999</v>
      </c>
      <c r="Q2065" s="16">
        <f>VLOOKUP(A2065,Result!A:D,3,FALSE)</f>
        <v>0.30499999999999999</v>
      </c>
      <c r="R2065" s="16">
        <f>VLOOKUP(A2065,Result!A:E,5,FALSE)</f>
        <v>0</v>
      </c>
      <c r="S2065" s="28">
        <f>P2065+Q2065+R2065</f>
        <v>1.5619999999999998</v>
      </c>
      <c r="T2065" s="32">
        <f>SUM((Q2065+R2065)*60/0.1)</f>
        <v>183</v>
      </c>
      <c r="U2065" s="32">
        <f>SUM(S2065*60/0.1)</f>
        <v>937.19999999999982</v>
      </c>
      <c r="V2065" s="33">
        <f t="shared" si="139"/>
        <v>270</v>
      </c>
      <c r="W2065" s="34">
        <f t="shared" si="140"/>
        <v>1207.1999999999998</v>
      </c>
      <c r="X2065" s="10"/>
      <c r="Y2065" s="10"/>
      <c r="Z2065" s="10"/>
      <c r="AA2065" s="10"/>
      <c r="AB2065" s="10"/>
      <c r="AC2065" s="10"/>
      <c r="AD2065" s="10"/>
      <c r="AE2065" s="10"/>
      <c r="AF2065" s="10"/>
      <c r="AG2065" s="10"/>
      <c r="AH2065" s="10"/>
      <c r="AI2065" s="10"/>
    </row>
    <row r="2066" spans="1:35" ht="15" customHeight="1" x14ac:dyDescent="0.25">
      <c r="A2066" s="6">
        <v>122</v>
      </c>
      <c r="B2066" s="11" t="s">
        <v>274</v>
      </c>
      <c r="C2066" s="11" t="s">
        <v>275</v>
      </c>
      <c r="D2066" s="11" t="s">
        <v>518</v>
      </c>
      <c r="E2066" s="12">
        <v>16598</v>
      </c>
      <c r="F2066" s="17">
        <v>43948</v>
      </c>
      <c r="G2066" s="12">
        <v>43924</v>
      </c>
      <c r="H2066" s="11" t="s">
        <v>78</v>
      </c>
      <c r="I2066" s="14" t="s">
        <v>519</v>
      </c>
      <c r="J2066" s="11" t="s">
        <v>80</v>
      </c>
      <c r="K2066" s="11" t="s">
        <v>520</v>
      </c>
      <c r="L2066" s="14" t="s">
        <v>521</v>
      </c>
      <c r="M2066" s="11" t="s">
        <v>522</v>
      </c>
      <c r="N2066" s="15" t="s">
        <v>85</v>
      </c>
      <c r="O2066" s="15" t="str">
        <f>VLOOKUP(A2066,Result!A:D,2,FALSE)</f>
        <v>No</v>
      </c>
      <c r="P2066" s="15">
        <f>VLOOKUP(A2066,Result!A:D,4,FALSE)</f>
        <v>1.7869999999999999</v>
      </c>
      <c r="Q2066" s="16">
        <f>VLOOKUP(A2066,Result!A:D,3,FALSE)</f>
        <v>0.33500000000000002</v>
      </c>
      <c r="R2066" s="16">
        <f>VLOOKUP(A2066,Result!A:E,5,FALSE)</f>
        <v>0</v>
      </c>
      <c r="S2066" s="28">
        <f>P2066+Q2066+R2066</f>
        <v>2.1219999999999999</v>
      </c>
      <c r="T2066" s="32">
        <f>SUM((Q2066+R2066)*60/0.1)</f>
        <v>201</v>
      </c>
      <c r="U2066" s="32">
        <f>SUM(S2066*60/0.1)</f>
        <v>1273.1999999999998</v>
      </c>
      <c r="V2066" s="33">
        <f t="shared" si="139"/>
        <v>270</v>
      </c>
      <c r="W2066" s="34">
        <f t="shared" si="140"/>
        <v>1543.1999999999998</v>
      </c>
      <c r="X2066" s="10"/>
      <c r="Y2066" s="10"/>
      <c r="Z2066" s="10"/>
      <c r="AA2066" s="10"/>
      <c r="AB2066" s="10"/>
      <c r="AC2066" s="10"/>
      <c r="AD2066" s="10"/>
      <c r="AE2066" s="10"/>
      <c r="AF2066" s="10"/>
      <c r="AG2066" s="10"/>
      <c r="AH2066" s="10"/>
      <c r="AI2066" s="10"/>
    </row>
    <row r="2067" spans="1:35" ht="15" customHeight="1" x14ac:dyDescent="0.25">
      <c r="A2067" s="6">
        <v>132</v>
      </c>
      <c r="B2067" s="11" t="s">
        <v>274</v>
      </c>
      <c r="C2067" s="11" t="s">
        <v>275</v>
      </c>
      <c r="D2067" s="11" t="s">
        <v>553</v>
      </c>
      <c r="E2067" s="12">
        <v>17700</v>
      </c>
      <c r="F2067" s="17">
        <v>43950</v>
      </c>
      <c r="G2067" s="12">
        <v>43924</v>
      </c>
      <c r="H2067" s="11" t="s">
        <v>78</v>
      </c>
      <c r="I2067" s="14" t="s">
        <v>446</v>
      </c>
      <c r="J2067" s="11" t="s">
        <v>483</v>
      </c>
      <c r="K2067" s="11" t="s">
        <v>82</v>
      </c>
      <c r="L2067" s="14" t="s">
        <v>82</v>
      </c>
      <c r="M2067" s="11" t="s">
        <v>554</v>
      </c>
      <c r="N2067" s="15" t="s">
        <v>85</v>
      </c>
      <c r="O2067" s="15" t="str">
        <f>VLOOKUP(A2067,Result!A:D,2,FALSE)</f>
        <v>No</v>
      </c>
      <c r="P2067" s="15">
        <f>VLOOKUP(A2067,Result!A:D,4,FALSE)</f>
        <v>0.30499999999999999</v>
      </c>
      <c r="Q2067" s="16">
        <f>VLOOKUP(A2067,Result!A:D,3,FALSE)</f>
        <v>0</v>
      </c>
      <c r="R2067" s="16">
        <f>VLOOKUP(A2067,Result!A:E,5,FALSE)</f>
        <v>0</v>
      </c>
      <c r="S2067" s="28">
        <f>P2067+Q2067+R2067</f>
        <v>0.30499999999999999</v>
      </c>
      <c r="T2067" s="32">
        <f>SUM((Q2067+R2067)*60/0.1)</f>
        <v>0</v>
      </c>
      <c r="U2067" s="32">
        <f>SUM(S2067*60/0.1)</f>
        <v>183</v>
      </c>
      <c r="V2067" s="33">
        <f t="shared" si="139"/>
        <v>270</v>
      </c>
      <c r="W2067" s="34">
        <f t="shared" si="140"/>
        <v>453</v>
      </c>
      <c r="X2067" s="10"/>
      <c r="Y2067" s="10"/>
      <c r="Z2067" s="10"/>
      <c r="AA2067" s="10"/>
      <c r="AB2067" s="10"/>
      <c r="AC2067" s="10"/>
      <c r="AD2067" s="10"/>
      <c r="AE2067" s="10"/>
      <c r="AF2067" s="10"/>
      <c r="AG2067" s="10"/>
      <c r="AH2067" s="10"/>
      <c r="AI2067" s="10"/>
    </row>
    <row r="2068" spans="1:35" ht="15" customHeight="1" x14ac:dyDescent="0.25">
      <c r="A2068" s="6">
        <v>134</v>
      </c>
      <c r="B2068" s="11" t="s">
        <v>274</v>
      </c>
      <c r="C2068" s="11" t="s">
        <v>275</v>
      </c>
      <c r="D2068" s="11" t="s">
        <v>559</v>
      </c>
      <c r="E2068" s="12">
        <v>16863</v>
      </c>
      <c r="F2068" s="17">
        <v>43950</v>
      </c>
      <c r="G2068" s="11"/>
      <c r="H2068" s="18"/>
      <c r="I2068" s="14"/>
      <c r="J2068" s="11"/>
      <c r="K2068" s="11"/>
      <c r="L2068" s="14"/>
      <c r="M2068" s="11"/>
      <c r="N2068" s="15" t="s">
        <v>85</v>
      </c>
      <c r="O2068" s="15" t="str">
        <f>VLOOKUP(A2068,Result!A:D,2,FALSE)</f>
        <v>No</v>
      </c>
      <c r="P2068" s="15">
        <f>VLOOKUP(A2068,Result!A:D,4,FALSE)</f>
        <v>0</v>
      </c>
      <c r="Q2068" s="16">
        <f>VLOOKUP(A2068,Result!A:D,3,FALSE)</f>
        <v>0</v>
      </c>
      <c r="R2068" s="16">
        <f>VLOOKUP(A2068,Result!A:E,5,FALSE)</f>
        <v>0</v>
      </c>
      <c r="S2068" s="28">
        <f>P2068+Q2068+R2068</f>
        <v>0</v>
      </c>
      <c r="T2068" s="32">
        <f>SUM((Q2068+R2068)*60/0.1)</f>
        <v>0</v>
      </c>
      <c r="U2068" s="32">
        <f>SUM(S2068*60/0.1)</f>
        <v>0</v>
      </c>
      <c r="V2068" s="33">
        <f t="shared" si="139"/>
        <v>270</v>
      </c>
      <c r="W2068" s="34">
        <f t="shared" si="140"/>
        <v>270</v>
      </c>
      <c r="X2068" s="10"/>
      <c r="Y2068" s="10"/>
      <c r="Z2068" s="10"/>
      <c r="AA2068" s="10"/>
      <c r="AB2068" s="10"/>
      <c r="AC2068" s="10"/>
      <c r="AD2068" s="10"/>
      <c r="AE2068" s="10"/>
      <c r="AF2068" s="10"/>
      <c r="AG2068" s="10"/>
      <c r="AH2068" s="10"/>
      <c r="AI2068" s="10"/>
    </row>
    <row r="2069" spans="1:35" ht="15" customHeight="1" x14ac:dyDescent="0.25">
      <c r="A2069" s="6">
        <v>135</v>
      </c>
      <c r="B2069" s="11" t="s">
        <v>274</v>
      </c>
      <c r="C2069" s="11" t="s">
        <v>275</v>
      </c>
      <c r="D2069" s="11" t="s">
        <v>560</v>
      </c>
      <c r="E2069" s="12">
        <v>16675</v>
      </c>
      <c r="F2069" s="17">
        <v>43951</v>
      </c>
      <c r="G2069" s="12">
        <v>43924</v>
      </c>
      <c r="H2069" s="11" t="s">
        <v>78</v>
      </c>
      <c r="I2069" s="14" t="s">
        <v>561</v>
      </c>
      <c r="J2069" s="11" t="s">
        <v>562</v>
      </c>
      <c r="K2069" s="11" t="s">
        <v>563</v>
      </c>
      <c r="L2069" s="14" t="s">
        <v>564</v>
      </c>
      <c r="M2069" s="11" t="s">
        <v>565</v>
      </c>
      <c r="N2069" s="15" t="s">
        <v>85</v>
      </c>
      <c r="O2069" s="15" t="str">
        <f>VLOOKUP(A2069,Result!A:D,2,FALSE)</f>
        <v>No</v>
      </c>
      <c r="P2069" s="15">
        <f>VLOOKUP(A2069,Result!A:D,4,FALSE)</f>
        <v>3.0950000000000002</v>
      </c>
      <c r="Q2069" s="16">
        <f>VLOOKUP(A2069,Result!A:D,3,FALSE)</f>
        <v>1.323</v>
      </c>
      <c r="R2069" s="16">
        <f>VLOOKUP(A2069,Result!A:E,5,FALSE)</f>
        <v>0.84699999999999998</v>
      </c>
      <c r="S2069" s="28">
        <f>P2069+Q2069+R2069</f>
        <v>5.2650000000000006</v>
      </c>
      <c r="T2069" s="32">
        <f>SUM((Q2069+R2069)*60/0.1)</f>
        <v>1301.9999999999998</v>
      </c>
      <c r="U2069" s="32">
        <f>SUM(S2069*60/0.1)</f>
        <v>3159</v>
      </c>
      <c r="V2069" s="33">
        <f t="shared" si="139"/>
        <v>270</v>
      </c>
      <c r="W2069" s="34">
        <f t="shared" si="140"/>
        <v>3429</v>
      </c>
      <c r="X2069" s="10"/>
      <c r="Y2069" s="10"/>
      <c r="Z2069" s="10"/>
      <c r="AA2069" s="10"/>
      <c r="AB2069" s="10"/>
      <c r="AC2069" s="10"/>
      <c r="AD2069" s="10"/>
      <c r="AE2069" s="10"/>
      <c r="AF2069" s="10"/>
      <c r="AG2069" s="10"/>
      <c r="AH2069" s="10"/>
      <c r="AI2069" s="10"/>
    </row>
    <row r="2070" spans="1:35" ht="15" customHeight="1" x14ac:dyDescent="0.25">
      <c r="A2070" s="6">
        <v>136</v>
      </c>
      <c r="B2070" s="11" t="s">
        <v>274</v>
      </c>
      <c r="C2070" s="11" t="s">
        <v>275</v>
      </c>
      <c r="D2070" s="11" t="s">
        <v>566</v>
      </c>
      <c r="E2070" s="12">
        <v>15207</v>
      </c>
      <c r="F2070" s="17">
        <v>43951</v>
      </c>
      <c r="G2070" s="12">
        <v>43924</v>
      </c>
      <c r="H2070" s="11" t="s">
        <v>78</v>
      </c>
      <c r="I2070" s="14" t="s">
        <v>567</v>
      </c>
      <c r="J2070" s="11" t="s">
        <v>568</v>
      </c>
      <c r="K2070" s="11" t="s">
        <v>569</v>
      </c>
      <c r="L2070" s="14" t="s">
        <v>570</v>
      </c>
      <c r="M2070" s="11" t="s">
        <v>571</v>
      </c>
      <c r="N2070" s="15" t="s">
        <v>85</v>
      </c>
      <c r="O2070" s="15" t="str">
        <f>VLOOKUP(A2070,Result!A:D,2,FALSE)</f>
        <v>No</v>
      </c>
      <c r="P2070" s="15">
        <f>VLOOKUP(A2070,Result!A:D,4,FALSE)</f>
        <v>4.25</v>
      </c>
      <c r="Q2070" s="16">
        <f>VLOOKUP(A2070,Result!A:D,3,FALSE)</f>
        <v>0.31</v>
      </c>
      <c r="R2070" s="16">
        <f>VLOOKUP(A2070,Result!A:E,5,FALSE)</f>
        <v>0.111</v>
      </c>
      <c r="S2070" s="28">
        <f>P2070+Q2070+R2070</f>
        <v>4.6709999999999994</v>
      </c>
      <c r="T2070" s="32">
        <f>SUM((Q2070+R2070)*60/0.1)</f>
        <v>252.59999999999997</v>
      </c>
      <c r="U2070" s="32">
        <f>SUM(S2070*60/0.1)</f>
        <v>2802.6</v>
      </c>
      <c r="V2070" s="33">
        <f t="shared" si="139"/>
        <v>270</v>
      </c>
      <c r="W2070" s="34">
        <f t="shared" si="140"/>
        <v>3072.6</v>
      </c>
      <c r="X2070" s="10"/>
      <c r="Y2070" s="10"/>
      <c r="Z2070" s="10"/>
      <c r="AA2070" s="10"/>
      <c r="AB2070" s="10"/>
      <c r="AC2070" s="10"/>
      <c r="AD2070" s="10"/>
      <c r="AE2070" s="10"/>
      <c r="AF2070" s="10"/>
      <c r="AG2070" s="10"/>
      <c r="AH2070" s="10"/>
      <c r="AI2070" s="10"/>
    </row>
    <row r="2071" spans="1:35" ht="15" customHeight="1" x14ac:dyDescent="0.25">
      <c r="A2071" s="6">
        <v>139</v>
      </c>
      <c r="B2071" s="11" t="s">
        <v>274</v>
      </c>
      <c r="C2071" s="11" t="s">
        <v>275</v>
      </c>
      <c r="D2071" s="11" t="s">
        <v>583</v>
      </c>
      <c r="E2071" s="12">
        <v>16037</v>
      </c>
      <c r="F2071" s="17">
        <v>43951</v>
      </c>
      <c r="G2071" s="12">
        <v>43917</v>
      </c>
      <c r="H2071" s="11" t="s">
        <v>134</v>
      </c>
      <c r="I2071" s="14" t="s">
        <v>584</v>
      </c>
      <c r="J2071" s="11" t="s">
        <v>80</v>
      </c>
      <c r="K2071" s="11" t="s">
        <v>585</v>
      </c>
      <c r="L2071" s="14" t="s">
        <v>82</v>
      </c>
      <c r="M2071" s="11" t="s">
        <v>322</v>
      </c>
      <c r="N2071" s="15" t="s">
        <v>85</v>
      </c>
      <c r="O2071" s="15" t="str">
        <f>VLOOKUP(A2071,Result!A:D,2,FALSE)</f>
        <v>No</v>
      </c>
      <c r="P2071" s="15">
        <f>VLOOKUP(A2071,Result!A:D,4,FALSE)</f>
        <v>3.2559999999999998</v>
      </c>
      <c r="Q2071" s="16">
        <f>VLOOKUP(A2071,Result!A:D,3,FALSE)</f>
        <v>0</v>
      </c>
      <c r="R2071" s="16">
        <f>VLOOKUP(A2071,Result!A:E,5,FALSE)</f>
        <v>0</v>
      </c>
      <c r="S2071" s="28">
        <f>P2071+Q2071+R2071</f>
        <v>3.2559999999999998</v>
      </c>
      <c r="T2071" s="32">
        <f>SUM((Q2071+R2071)*60/0.1)</f>
        <v>0</v>
      </c>
      <c r="U2071" s="32">
        <f>SUM(S2071*60/0.1)</f>
        <v>1953.5999999999997</v>
      </c>
      <c r="V2071" s="33">
        <f t="shared" si="139"/>
        <v>270</v>
      </c>
      <c r="W2071" s="34">
        <f t="shared" si="140"/>
        <v>2223.5999999999995</v>
      </c>
      <c r="X2071" s="10"/>
      <c r="Y2071" s="10"/>
      <c r="Z2071" s="10"/>
      <c r="AA2071" s="10"/>
      <c r="AB2071" s="10"/>
      <c r="AC2071" s="10"/>
      <c r="AD2071" s="10"/>
      <c r="AE2071" s="10"/>
      <c r="AF2071" s="10"/>
      <c r="AG2071" s="10"/>
      <c r="AH2071" s="10"/>
      <c r="AI2071" s="10"/>
    </row>
    <row r="2072" spans="1:35" ht="15" customHeight="1" x14ac:dyDescent="0.25">
      <c r="A2072" s="6">
        <v>141</v>
      </c>
      <c r="B2072" s="11" t="s">
        <v>274</v>
      </c>
      <c r="C2072" s="11" t="s">
        <v>275</v>
      </c>
      <c r="D2072" s="11" t="s">
        <v>590</v>
      </c>
      <c r="E2072" s="12">
        <v>20080</v>
      </c>
      <c r="F2072" s="17">
        <v>43951</v>
      </c>
      <c r="G2072" s="12">
        <v>43924</v>
      </c>
      <c r="H2072" s="11" t="s">
        <v>78</v>
      </c>
      <c r="I2072" s="14" t="s">
        <v>115</v>
      </c>
      <c r="J2072" s="11" t="s">
        <v>97</v>
      </c>
      <c r="K2072" s="11" t="s">
        <v>82</v>
      </c>
      <c r="L2072" s="14" t="s">
        <v>82</v>
      </c>
      <c r="M2072" s="11" t="s">
        <v>591</v>
      </c>
      <c r="N2072" s="15" t="s">
        <v>85</v>
      </c>
      <c r="O2072" s="15" t="str">
        <f>VLOOKUP(A2072,Result!A:D,2,FALSE)</f>
        <v>No</v>
      </c>
      <c r="P2072" s="15">
        <f>VLOOKUP(A2072,Result!A:D,4,FALSE)</f>
        <v>0</v>
      </c>
      <c r="Q2072" s="16">
        <f>VLOOKUP(A2072,Result!A:D,3,FALSE)</f>
        <v>0</v>
      </c>
      <c r="R2072" s="16">
        <f>VLOOKUP(A2072,Result!A:E,5,FALSE)</f>
        <v>0</v>
      </c>
      <c r="S2072" s="28">
        <f>P2072+Q2072+R2072</f>
        <v>0</v>
      </c>
      <c r="T2072" s="32">
        <f>SUM((Q2072+R2072)*60/0.1)</f>
        <v>0</v>
      </c>
      <c r="U2072" s="32">
        <f>SUM(S2072*60/0.1)</f>
        <v>0</v>
      </c>
      <c r="V2072" s="33">
        <f t="shared" si="139"/>
        <v>270</v>
      </c>
      <c r="W2072" s="34">
        <f t="shared" si="140"/>
        <v>270</v>
      </c>
      <c r="X2072" s="10"/>
      <c r="Y2072" s="10"/>
      <c r="Z2072" s="10"/>
      <c r="AA2072" s="10"/>
      <c r="AB2072" s="10"/>
      <c r="AC2072" s="10"/>
      <c r="AD2072" s="10"/>
      <c r="AE2072" s="10"/>
      <c r="AF2072" s="10"/>
      <c r="AG2072" s="10"/>
      <c r="AH2072" s="10"/>
      <c r="AI2072" s="10"/>
    </row>
    <row r="2073" spans="1:35" ht="15" customHeight="1" x14ac:dyDescent="0.25">
      <c r="A2073" s="6">
        <v>149</v>
      </c>
      <c r="B2073" s="11" t="s">
        <v>274</v>
      </c>
      <c r="C2073" s="11" t="s">
        <v>275</v>
      </c>
      <c r="D2073" s="11" t="s">
        <v>623</v>
      </c>
      <c r="E2073" s="12">
        <v>15949</v>
      </c>
      <c r="F2073" s="17">
        <v>43955</v>
      </c>
      <c r="G2073" s="12">
        <v>43907</v>
      </c>
      <c r="H2073" s="11" t="s">
        <v>78</v>
      </c>
      <c r="I2073" s="14" t="s">
        <v>624</v>
      </c>
      <c r="J2073" s="11" t="s">
        <v>80</v>
      </c>
      <c r="K2073" s="11" t="s">
        <v>625</v>
      </c>
      <c r="L2073" s="14" t="s">
        <v>626</v>
      </c>
      <c r="M2073" s="11" t="s">
        <v>627</v>
      </c>
      <c r="N2073" s="15" t="s">
        <v>85</v>
      </c>
      <c r="O2073" s="15" t="str">
        <f>VLOOKUP(A2073,Result!A:D,2,FALSE)</f>
        <v>Yes</v>
      </c>
      <c r="P2073" s="15">
        <f>VLOOKUP(A2073,Result!A:D,4,FALSE)</f>
        <v>1.4630000000000001</v>
      </c>
      <c r="Q2073" s="16">
        <f>VLOOKUP(A2073,Result!A:D,3,FALSE)</f>
        <v>0.30499999999999999</v>
      </c>
      <c r="R2073" s="16">
        <f>VLOOKUP(A2073,Result!A:E,5,FALSE)</f>
        <v>0</v>
      </c>
      <c r="S2073" s="28">
        <f>P2073+Q2073+R2073</f>
        <v>1.768</v>
      </c>
      <c r="T2073" s="32">
        <f>SUM((Q2073+R2073)*60/0.1)</f>
        <v>183</v>
      </c>
      <c r="U2073" s="32">
        <f>SUM(S2073*60/0.1)</f>
        <v>1060.8</v>
      </c>
      <c r="V2073" s="33">
        <f t="shared" si="139"/>
        <v>270</v>
      </c>
      <c r="W2073" s="34">
        <f t="shared" si="140"/>
        <v>1330.8</v>
      </c>
      <c r="X2073" s="10"/>
      <c r="Y2073" s="10"/>
      <c r="Z2073" s="10"/>
      <c r="AA2073" s="10"/>
      <c r="AB2073" s="10"/>
      <c r="AC2073" s="10"/>
      <c r="AD2073" s="10"/>
      <c r="AE2073" s="10"/>
      <c r="AF2073" s="10"/>
      <c r="AG2073" s="10"/>
      <c r="AH2073" s="10"/>
      <c r="AI2073" s="10"/>
    </row>
    <row r="2074" spans="1:35" ht="15" customHeight="1" x14ac:dyDescent="0.25">
      <c r="A2074" s="6">
        <v>152</v>
      </c>
      <c r="B2074" s="11" t="s">
        <v>274</v>
      </c>
      <c r="C2074" s="11" t="s">
        <v>275</v>
      </c>
      <c r="D2074" s="11" t="s">
        <v>638</v>
      </c>
      <c r="E2074" s="12">
        <v>18700</v>
      </c>
      <c r="F2074" s="17">
        <v>43955</v>
      </c>
      <c r="G2074" s="12">
        <v>43882</v>
      </c>
      <c r="H2074" s="11" t="s">
        <v>217</v>
      </c>
      <c r="I2074" s="14" t="s">
        <v>639</v>
      </c>
      <c r="J2074" s="11" t="s">
        <v>80</v>
      </c>
      <c r="K2074" s="11" t="s">
        <v>82</v>
      </c>
      <c r="L2074" s="14" t="s">
        <v>82</v>
      </c>
      <c r="M2074" s="11" t="s">
        <v>640</v>
      </c>
      <c r="N2074" s="15" t="s">
        <v>85</v>
      </c>
      <c r="O2074" s="15" t="str">
        <f>VLOOKUP(A2074,Result!A:D,2,FALSE)</f>
        <v>No</v>
      </c>
      <c r="P2074" s="15">
        <f>VLOOKUP(A2074,Result!A:D,4,FALSE)</f>
        <v>0.79600000000000004</v>
      </c>
      <c r="Q2074" s="16">
        <f>VLOOKUP(A2074,Result!A:D,3,FALSE)</f>
        <v>0</v>
      </c>
      <c r="R2074" s="16">
        <f>VLOOKUP(A2074,Result!A:E,5,FALSE)</f>
        <v>0</v>
      </c>
      <c r="S2074" s="28">
        <f>P2074+Q2074+R2074</f>
        <v>0.79600000000000004</v>
      </c>
      <c r="T2074" s="32">
        <f>SUM((Q2074+R2074)*60/0.1)</f>
        <v>0</v>
      </c>
      <c r="U2074" s="32">
        <f>SUM(S2074*60/0.1)</f>
        <v>477.6</v>
      </c>
      <c r="V2074" s="33">
        <f t="shared" si="139"/>
        <v>270</v>
      </c>
      <c r="W2074" s="34">
        <f t="shared" si="140"/>
        <v>747.6</v>
      </c>
      <c r="X2074" s="10"/>
      <c r="Y2074" s="10"/>
      <c r="Z2074" s="10"/>
      <c r="AA2074" s="10"/>
      <c r="AB2074" s="10"/>
      <c r="AC2074" s="10"/>
      <c r="AD2074" s="10"/>
      <c r="AE2074" s="10"/>
      <c r="AF2074" s="10"/>
      <c r="AG2074" s="10"/>
      <c r="AH2074" s="10"/>
      <c r="AI2074" s="10"/>
    </row>
    <row r="2075" spans="1:35" ht="15" customHeight="1" x14ac:dyDescent="0.25">
      <c r="A2075" s="6">
        <v>170</v>
      </c>
      <c r="B2075" s="11" t="s">
        <v>274</v>
      </c>
      <c r="C2075" s="11" t="s">
        <v>275</v>
      </c>
      <c r="D2075" s="11" t="s">
        <v>692</v>
      </c>
      <c r="E2075" s="12">
        <v>19302</v>
      </c>
      <c r="F2075" s="17">
        <v>43959</v>
      </c>
      <c r="G2075" s="12">
        <v>43917</v>
      </c>
      <c r="H2075" s="11" t="s">
        <v>134</v>
      </c>
      <c r="I2075" s="14" t="s">
        <v>693</v>
      </c>
      <c r="J2075" s="11" t="s">
        <v>694</v>
      </c>
      <c r="K2075" s="11" t="s">
        <v>695</v>
      </c>
      <c r="L2075" s="14" t="s">
        <v>82</v>
      </c>
      <c r="M2075" s="11" t="s">
        <v>696</v>
      </c>
      <c r="N2075" s="15" t="s">
        <v>85</v>
      </c>
      <c r="O2075" s="15" t="str">
        <f>VLOOKUP(A2075,Result!A:D,2,FALSE)</f>
        <v>No</v>
      </c>
      <c r="P2075" s="15">
        <f>VLOOKUP(A2075,Result!A:D,4,FALSE)</f>
        <v>2.444</v>
      </c>
      <c r="Q2075" s="16">
        <f>VLOOKUP(A2075,Result!A:D,3,FALSE)</f>
        <v>0</v>
      </c>
      <c r="R2075" s="16">
        <f>VLOOKUP(A2075,Result!A:E,5,FALSE)</f>
        <v>0.152</v>
      </c>
      <c r="S2075" s="28">
        <f>P2075+Q2075+R2075</f>
        <v>2.5960000000000001</v>
      </c>
      <c r="T2075" s="32">
        <f>SUM((Q2075+R2075)*60/0.1)</f>
        <v>91.199999999999989</v>
      </c>
      <c r="U2075" s="32">
        <f>SUM(S2075*60/0.1)</f>
        <v>1557.6</v>
      </c>
      <c r="V2075" s="33">
        <f t="shared" si="139"/>
        <v>270</v>
      </c>
      <c r="W2075" s="34">
        <f t="shared" si="140"/>
        <v>1827.6</v>
      </c>
      <c r="X2075" s="10"/>
      <c r="Y2075" s="10"/>
      <c r="Z2075" s="10"/>
      <c r="AA2075" s="10"/>
      <c r="AB2075" s="10"/>
      <c r="AC2075" s="10"/>
      <c r="AD2075" s="10"/>
      <c r="AE2075" s="10"/>
      <c r="AF2075" s="10"/>
      <c r="AG2075" s="10"/>
      <c r="AH2075" s="10"/>
      <c r="AI2075" s="10"/>
    </row>
    <row r="2076" spans="1:35" ht="15" customHeight="1" x14ac:dyDescent="0.25">
      <c r="A2076" s="6">
        <v>179</v>
      </c>
      <c r="B2076" s="11" t="s">
        <v>274</v>
      </c>
      <c r="C2076" s="11" t="s">
        <v>275</v>
      </c>
      <c r="D2076" s="11" t="s">
        <v>724</v>
      </c>
      <c r="E2076" s="12">
        <v>18697</v>
      </c>
      <c r="F2076" s="17">
        <v>43963</v>
      </c>
      <c r="G2076" s="12">
        <v>43872</v>
      </c>
      <c r="H2076" s="11" t="s">
        <v>114</v>
      </c>
      <c r="I2076" s="14" t="s">
        <v>725</v>
      </c>
      <c r="J2076" s="11" t="s">
        <v>726</v>
      </c>
      <c r="K2076" s="11" t="s">
        <v>727</v>
      </c>
      <c r="L2076" s="14" t="s">
        <v>728</v>
      </c>
      <c r="M2076" s="11"/>
      <c r="N2076" s="15" t="s">
        <v>85</v>
      </c>
      <c r="O2076" s="15" t="str">
        <f>VLOOKUP(A2076,Result!A:D,2,FALSE)</f>
        <v>No</v>
      </c>
      <c r="P2076" s="15">
        <f>VLOOKUP(A2076,Result!A:D,4,FALSE)</f>
        <v>1.944</v>
      </c>
      <c r="Q2076" s="16">
        <f>VLOOKUP(A2076,Result!A:D,3,FALSE)</f>
        <v>0.42599999999999999</v>
      </c>
      <c r="R2076" s="16">
        <f>VLOOKUP(A2076,Result!A:E,5,FALSE)</f>
        <v>0</v>
      </c>
      <c r="S2076" s="28">
        <f>P2076+Q2076+R2076</f>
        <v>2.37</v>
      </c>
      <c r="T2076" s="32">
        <f>SUM((Q2076+R2076)*60/0.1)</f>
        <v>255.59999999999997</v>
      </c>
      <c r="U2076" s="32">
        <f>SUM(S2076*60/0.1)</f>
        <v>1422</v>
      </c>
      <c r="V2076" s="33">
        <f t="shared" si="139"/>
        <v>270</v>
      </c>
      <c r="W2076" s="34">
        <f t="shared" si="140"/>
        <v>1692</v>
      </c>
      <c r="X2076" s="10"/>
      <c r="Y2076" s="10"/>
      <c r="Z2076" s="10"/>
      <c r="AA2076" s="10"/>
      <c r="AB2076" s="10"/>
      <c r="AC2076" s="10"/>
      <c r="AD2076" s="10"/>
      <c r="AE2076" s="10"/>
      <c r="AF2076" s="10"/>
      <c r="AG2076" s="10"/>
      <c r="AH2076" s="10"/>
      <c r="AI2076" s="10"/>
    </row>
    <row r="2077" spans="1:35" ht="15" customHeight="1" x14ac:dyDescent="0.25">
      <c r="A2077" s="6">
        <v>180</v>
      </c>
      <c r="B2077" s="11" t="s">
        <v>274</v>
      </c>
      <c r="C2077" s="11" t="s">
        <v>275</v>
      </c>
      <c r="D2077" s="11" t="s">
        <v>729</v>
      </c>
      <c r="E2077" s="12">
        <v>11254</v>
      </c>
      <c r="F2077" s="17">
        <v>43963</v>
      </c>
      <c r="G2077" s="12">
        <v>43887</v>
      </c>
      <c r="H2077" s="11" t="s">
        <v>78</v>
      </c>
      <c r="I2077" s="14" t="s">
        <v>730</v>
      </c>
      <c r="J2077" s="11" t="s">
        <v>80</v>
      </c>
      <c r="K2077" s="11" t="s">
        <v>82</v>
      </c>
      <c r="L2077" s="14" t="s">
        <v>82</v>
      </c>
      <c r="M2077" s="11" t="s">
        <v>82</v>
      </c>
      <c r="N2077" s="15" t="s">
        <v>85</v>
      </c>
      <c r="O2077" s="15" t="str">
        <f>VLOOKUP(A2077,Result!A:D,2,FALSE)</f>
        <v>No</v>
      </c>
      <c r="P2077" s="15">
        <f>VLOOKUP(A2077,Result!A:D,4,FALSE)</f>
        <v>1.7210000000000001</v>
      </c>
      <c r="Q2077" s="16">
        <f>VLOOKUP(A2077,Result!A:D,3,FALSE)</f>
        <v>0</v>
      </c>
      <c r="R2077" s="16">
        <f>VLOOKUP(A2077,Result!A:E,5,FALSE)</f>
        <v>0</v>
      </c>
      <c r="S2077" s="28">
        <f>P2077+Q2077+R2077</f>
        <v>1.7210000000000001</v>
      </c>
      <c r="T2077" s="32">
        <f>SUM((Q2077+R2077)*60/0.1)</f>
        <v>0</v>
      </c>
      <c r="U2077" s="32">
        <f>SUM(S2077*60/0.1)</f>
        <v>1032.5999999999999</v>
      </c>
      <c r="V2077" s="33">
        <f t="shared" si="139"/>
        <v>270</v>
      </c>
      <c r="W2077" s="34">
        <f t="shared" si="140"/>
        <v>1302.5999999999999</v>
      </c>
      <c r="X2077" s="10"/>
      <c r="Y2077" s="10"/>
      <c r="Z2077" s="10"/>
      <c r="AA2077" s="10"/>
      <c r="AB2077" s="10"/>
      <c r="AC2077" s="10"/>
      <c r="AD2077" s="10"/>
      <c r="AE2077" s="10"/>
      <c r="AF2077" s="10"/>
      <c r="AG2077" s="10"/>
      <c r="AH2077" s="10"/>
      <c r="AI2077" s="10"/>
    </row>
    <row r="2078" spans="1:35" ht="15" customHeight="1" x14ac:dyDescent="0.25">
      <c r="A2078" s="6">
        <v>184</v>
      </c>
      <c r="B2078" s="11" t="s">
        <v>274</v>
      </c>
      <c r="C2078" s="11" t="s">
        <v>275</v>
      </c>
      <c r="D2078" s="11" t="s">
        <v>741</v>
      </c>
      <c r="E2078" s="12">
        <v>15758</v>
      </c>
      <c r="F2078" s="17">
        <v>43965</v>
      </c>
      <c r="G2078" s="12">
        <v>43924</v>
      </c>
      <c r="H2078" s="11" t="s">
        <v>78</v>
      </c>
      <c r="I2078" s="14" t="s">
        <v>742</v>
      </c>
      <c r="J2078" s="11" t="s">
        <v>743</v>
      </c>
      <c r="K2078" s="11" t="s">
        <v>82</v>
      </c>
      <c r="L2078" s="14" t="s">
        <v>744</v>
      </c>
      <c r="M2078" s="11" t="s">
        <v>82</v>
      </c>
      <c r="N2078" s="15" t="s">
        <v>85</v>
      </c>
      <c r="O2078" s="15" t="str">
        <f>VLOOKUP(A2078,Result!A:D,2,FALSE)</f>
        <v>No</v>
      </c>
      <c r="P2078" s="15">
        <f>VLOOKUP(A2078,Result!A:D,4,FALSE)</f>
        <v>2.1509999999999998</v>
      </c>
      <c r="Q2078" s="16">
        <f>VLOOKUP(A2078,Result!A:D,3,FALSE)</f>
        <v>0.31</v>
      </c>
      <c r="R2078" s="16">
        <f>VLOOKUP(A2078,Result!A:E,5,FALSE)</f>
        <v>0</v>
      </c>
      <c r="S2078" s="28">
        <f>P2078+Q2078+R2078</f>
        <v>2.4609999999999999</v>
      </c>
      <c r="T2078" s="32">
        <f>SUM((Q2078+R2078)*60/0.1)</f>
        <v>186</v>
      </c>
      <c r="U2078" s="32">
        <f>SUM(S2078*60/0.1)</f>
        <v>1476.6</v>
      </c>
      <c r="V2078" s="33">
        <f t="shared" si="139"/>
        <v>270</v>
      </c>
      <c r="W2078" s="34">
        <f t="shared" si="140"/>
        <v>1746.6</v>
      </c>
      <c r="X2078" s="10"/>
      <c r="Y2078" s="10"/>
      <c r="Z2078" s="10"/>
      <c r="AA2078" s="10"/>
      <c r="AB2078" s="10"/>
      <c r="AC2078" s="10"/>
      <c r="AD2078" s="10"/>
      <c r="AE2078" s="10"/>
      <c r="AF2078" s="10"/>
      <c r="AG2078" s="10"/>
      <c r="AH2078" s="10"/>
      <c r="AI2078" s="10"/>
    </row>
    <row r="2079" spans="1:35" ht="15" customHeight="1" x14ac:dyDescent="0.25">
      <c r="A2079" s="6">
        <v>185</v>
      </c>
      <c r="B2079" s="11" t="s">
        <v>274</v>
      </c>
      <c r="C2079" s="11" t="s">
        <v>275</v>
      </c>
      <c r="D2079" s="11" t="s">
        <v>745</v>
      </c>
      <c r="E2079" s="12">
        <v>16715</v>
      </c>
      <c r="F2079" s="17">
        <v>43965</v>
      </c>
      <c r="G2079" s="12">
        <v>43873</v>
      </c>
      <c r="H2079" s="11" t="s">
        <v>78</v>
      </c>
      <c r="I2079" s="14" t="s">
        <v>746</v>
      </c>
      <c r="J2079" s="11" t="s">
        <v>747</v>
      </c>
      <c r="K2079" s="11" t="s">
        <v>82</v>
      </c>
      <c r="L2079" s="14" t="s">
        <v>82</v>
      </c>
      <c r="M2079" s="11"/>
      <c r="N2079" s="15" t="s">
        <v>85</v>
      </c>
      <c r="O2079" s="15" t="str">
        <f>VLOOKUP(A2079,Result!A:D,2,FALSE)</f>
        <v>No</v>
      </c>
      <c r="P2079" s="15">
        <f>VLOOKUP(A2079,Result!A:D,4,FALSE)</f>
        <v>1.847</v>
      </c>
      <c r="Q2079" s="16">
        <f>VLOOKUP(A2079,Result!A:D,3,FALSE)</f>
        <v>0</v>
      </c>
      <c r="R2079" s="16">
        <f>VLOOKUP(A2079,Result!A:E,5,FALSE)</f>
        <v>0</v>
      </c>
      <c r="S2079" s="28">
        <f>P2079+Q2079+R2079</f>
        <v>1.847</v>
      </c>
      <c r="T2079" s="32">
        <f>SUM((Q2079+R2079)*60/0.1)</f>
        <v>0</v>
      </c>
      <c r="U2079" s="32">
        <f>SUM(S2079*60/0.1)</f>
        <v>1108.1999999999998</v>
      </c>
      <c r="V2079" s="33">
        <f t="shared" si="139"/>
        <v>270</v>
      </c>
      <c r="W2079" s="34">
        <f t="shared" si="140"/>
        <v>1378.1999999999998</v>
      </c>
      <c r="X2079" s="10"/>
      <c r="Y2079" s="10"/>
      <c r="Z2079" s="10"/>
      <c r="AA2079" s="10"/>
      <c r="AB2079" s="10"/>
      <c r="AC2079" s="10"/>
      <c r="AD2079" s="10"/>
      <c r="AE2079" s="10"/>
      <c r="AF2079" s="10"/>
      <c r="AG2079" s="10"/>
      <c r="AH2079" s="10"/>
      <c r="AI2079" s="10"/>
    </row>
    <row r="2080" spans="1:35" ht="15" customHeight="1" x14ac:dyDescent="0.25">
      <c r="A2080" s="6">
        <v>186</v>
      </c>
      <c r="B2080" s="11" t="s">
        <v>274</v>
      </c>
      <c r="C2080" s="11" t="s">
        <v>275</v>
      </c>
      <c r="D2080" s="11" t="s">
        <v>748</v>
      </c>
      <c r="E2080" s="12">
        <v>13320</v>
      </c>
      <c r="F2080" s="17">
        <v>43965</v>
      </c>
      <c r="G2080" s="12">
        <v>43924</v>
      </c>
      <c r="H2080" s="11" t="s">
        <v>78</v>
      </c>
      <c r="I2080" s="14" t="s">
        <v>749</v>
      </c>
      <c r="J2080" s="11" t="s">
        <v>80</v>
      </c>
      <c r="K2080" s="11" t="s">
        <v>82</v>
      </c>
      <c r="L2080" s="14" t="s">
        <v>750</v>
      </c>
      <c r="M2080" s="11" t="s">
        <v>137</v>
      </c>
      <c r="N2080" s="15" t="s">
        <v>85</v>
      </c>
      <c r="O2080" s="15" t="str">
        <f>VLOOKUP(A2080,Result!A:D,2,FALSE)</f>
        <v>No</v>
      </c>
      <c r="P2080" s="15">
        <f>VLOOKUP(A2080,Result!A:D,4,FALSE)</f>
        <v>3.6779999999999999</v>
      </c>
      <c r="Q2080" s="16">
        <f>VLOOKUP(A2080,Result!A:D,3,FALSE)</f>
        <v>0.42599999999999999</v>
      </c>
      <c r="R2080" s="16">
        <f>VLOOKUP(A2080,Result!A:E,5,FALSE)</f>
        <v>0.111</v>
      </c>
      <c r="S2080" s="28">
        <f>P2080+Q2080+R2080</f>
        <v>4.2149999999999999</v>
      </c>
      <c r="T2080" s="32">
        <f>SUM((Q2080+R2080)*60/0.1)</f>
        <v>322.2</v>
      </c>
      <c r="U2080" s="32">
        <f>SUM(S2080*60/0.1)</f>
        <v>2528.9999999999995</v>
      </c>
      <c r="V2080" s="33">
        <f t="shared" si="139"/>
        <v>270</v>
      </c>
      <c r="W2080" s="34">
        <f t="shared" si="140"/>
        <v>2798.9999999999995</v>
      </c>
      <c r="X2080" s="10"/>
      <c r="Y2080" s="10"/>
      <c r="Z2080" s="10"/>
      <c r="AA2080" s="10"/>
      <c r="AB2080" s="10"/>
      <c r="AC2080" s="10"/>
      <c r="AD2080" s="10"/>
      <c r="AE2080" s="10"/>
      <c r="AF2080" s="10"/>
      <c r="AG2080" s="10"/>
      <c r="AH2080" s="10"/>
      <c r="AI2080" s="10"/>
    </row>
    <row r="2081" spans="1:35" ht="15" customHeight="1" x14ac:dyDescent="0.25">
      <c r="A2081" s="6">
        <v>188</v>
      </c>
      <c r="B2081" s="11" t="s">
        <v>274</v>
      </c>
      <c r="C2081" s="11" t="s">
        <v>275</v>
      </c>
      <c r="D2081" s="11" t="s">
        <v>756</v>
      </c>
      <c r="E2081" s="12">
        <v>15754</v>
      </c>
      <c r="F2081" s="17">
        <v>43966</v>
      </c>
      <c r="G2081" s="12">
        <v>43895</v>
      </c>
      <c r="H2081" s="11" t="s">
        <v>78</v>
      </c>
      <c r="I2081" s="14" t="s">
        <v>757</v>
      </c>
      <c r="J2081" s="11" t="s">
        <v>758</v>
      </c>
      <c r="K2081" s="11" t="s">
        <v>759</v>
      </c>
      <c r="L2081" s="14" t="s">
        <v>760</v>
      </c>
      <c r="M2081" s="11" t="s">
        <v>82</v>
      </c>
      <c r="N2081" s="15" t="s">
        <v>85</v>
      </c>
      <c r="O2081" s="15" t="str">
        <f>VLOOKUP(A2081,Result!A:D,2,FALSE)</f>
        <v>No</v>
      </c>
      <c r="P2081" s="15">
        <f>VLOOKUP(A2081,Result!A:D,4,FALSE)</f>
        <v>2.0640000000000001</v>
      </c>
      <c r="Q2081" s="16">
        <f>VLOOKUP(A2081,Result!A:D,3,FALSE)</f>
        <v>0.31</v>
      </c>
      <c r="R2081" s="16">
        <f>VLOOKUP(A2081,Result!A:E,5,FALSE)</f>
        <v>0</v>
      </c>
      <c r="S2081" s="28">
        <f>P2081+Q2081+R2081</f>
        <v>2.3740000000000001</v>
      </c>
      <c r="T2081" s="32">
        <f>SUM((Q2081+R2081)*60/0.1)</f>
        <v>186</v>
      </c>
      <c r="U2081" s="32">
        <f>SUM(S2081*60/0.1)</f>
        <v>1424.3999999999999</v>
      </c>
      <c r="V2081" s="33">
        <f t="shared" si="139"/>
        <v>270</v>
      </c>
      <c r="W2081" s="34">
        <f t="shared" si="140"/>
        <v>1694.3999999999999</v>
      </c>
      <c r="X2081" s="10"/>
      <c r="Y2081" s="10"/>
      <c r="Z2081" s="10"/>
      <c r="AA2081" s="10"/>
      <c r="AB2081" s="10"/>
      <c r="AC2081" s="10"/>
      <c r="AD2081" s="10"/>
      <c r="AE2081" s="10"/>
      <c r="AF2081" s="10"/>
      <c r="AG2081" s="10"/>
      <c r="AH2081" s="10"/>
      <c r="AI2081" s="10"/>
    </row>
    <row r="2082" spans="1:35" ht="15" customHeight="1" x14ac:dyDescent="0.25">
      <c r="A2082" s="6">
        <v>189</v>
      </c>
      <c r="B2082" s="11" t="s">
        <v>274</v>
      </c>
      <c r="C2082" s="11" t="s">
        <v>275</v>
      </c>
      <c r="D2082" s="11" t="s">
        <v>761</v>
      </c>
      <c r="E2082" s="12">
        <v>16152</v>
      </c>
      <c r="F2082" s="17">
        <v>43966</v>
      </c>
      <c r="G2082" s="12">
        <v>43895</v>
      </c>
      <c r="H2082" s="11" t="s">
        <v>78</v>
      </c>
      <c r="I2082" s="14" t="s">
        <v>762</v>
      </c>
      <c r="J2082" s="11" t="s">
        <v>763</v>
      </c>
      <c r="K2082" s="11" t="s">
        <v>764</v>
      </c>
      <c r="L2082" s="14" t="s">
        <v>82</v>
      </c>
      <c r="M2082" s="11" t="s">
        <v>82</v>
      </c>
      <c r="N2082" s="15" t="s">
        <v>85</v>
      </c>
      <c r="O2082" s="15" t="str">
        <f>VLOOKUP(A2082,Result!A:D,2,FALSE)</f>
        <v>No</v>
      </c>
      <c r="P2082" s="15">
        <f>VLOOKUP(A2082,Result!A:D,4,FALSE)</f>
        <v>1.0580000000000001</v>
      </c>
      <c r="Q2082" s="16">
        <f>VLOOKUP(A2082,Result!A:D,3,FALSE)</f>
        <v>0</v>
      </c>
      <c r="R2082" s="16">
        <f>VLOOKUP(A2082,Result!A:E,5,FALSE)</f>
        <v>0</v>
      </c>
      <c r="S2082" s="28">
        <f>P2082+Q2082+R2082</f>
        <v>1.0580000000000001</v>
      </c>
      <c r="T2082" s="32">
        <f>SUM((Q2082+R2082)*60/0.1)</f>
        <v>0</v>
      </c>
      <c r="U2082" s="32">
        <f>SUM(S2082*60/0.1)</f>
        <v>634.79999999999995</v>
      </c>
      <c r="V2082" s="33">
        <f t="shared" si="139"/>
        <v>270</v>
      </c>
      <c r="W2082" s="34">
        <f t="shared" si="140"/>
        <v>904.8</v>
      </c>
      <c r="X2082" s="10"/>
      <c r="Y2082" s="10"/>
      <c r="Z2082" s="10"/>
      <c r="AA2082" s="10"/>
      <c r="AB2082" s="10"/>
      <c r="AC2082" s="10"/>
      <c r="AD2082" s="10"/>
      <c r="AE2082" s="10"/>
      <c r="AF2082" s="10"/>
      <c r="AG2082" s="10"/>
      <c r="AH2082" s="10"/>
      <c r="AI2082" s="10"/>
    </row>
    <row r="2083" spans="1:35" ht="15" customHeight="1" x14ac:dyDescent="0.25">
      <c r="A2083" s="6">
        <v>194</v>
      </c>
      <c r="B2083" s="11" t="s">
        <v>274</v>
      </c>
      <c r="C2083" s="11" t="s">
        <v>275</v>
      </c>
      <c r="D2083" s="11" t="s">
        <v>782</v>
      </c>
      <c r="E2083" s="12">
        <v>19425</v>
      </c>
      <c r="F2083" s="17">
        <v>43969</v>
      </c>
      <c r="G2083" s="12">
        <v>43921</v>
      </c>
      <c r="H2083" s="11" t="s">
        <v>783</v>
      </c>
      <c r="I2083" s="14" t="s">
        <v>784</v>
      </c>
      <c r="J2083" s="11" t="s">
        <v>80</v>
      </c>
      <c r="K2083" s="11"/>
      <c r="L2083" s="14"/>
      <c r="M2083" s="11"/>
      <c r="N2083" s="15" t="s">
        <v>85</v>
      </c>
      <c r="O2083" s="15" t="str">
        <f>VLOOKUP(A2083,Result!A:D,2,FALSE)</f>
        <v>No</v>
      </c>
      <c r="P2083" s="15">
        <f>VLOOKUP(A2083,Result!A:D,4,FALSE)</f>
        <v>0</v>
      </c>
      <c r="Q2083" s="16">
        <f>VLOOKUP(A2083,Result!A:D,3,FALSE)</f>
        <v>0</v>
      </c>
      <c r="R2083" s="16">
        <f>VLOOKUP(A2083,Result!A:E,5,FALSE)</f>
        <v>0</v>
      </c>
      <c r="S2083" s="28">
        <f>P2083+Q2083+R2083</f>
        <v>0</v>
      </c>
      <c r="T2083" s="32">
        <f>SUM((Q2083+R2083)*60/0.1)</f>
        <v>0</v>
      </c>
      <c r="U2083" s="32">
        <f>SUM(S2083*60/0.1)</f>
        <v>0</v>
      </c>
      <c r="V2083" s="33">
        <f t="shared" si="139"/>
        <v>270</v>
      </c>
      <c r="W2083" s="34">
        <f t="shared" si="140"/>
        <v>270</v>
      </c>
      <c r="X2083" s="10"/>
      <c r="Y2083" s="10"/>
      <c r="Z2083" s="10"/>
      <c r="AA2083" s="10"/>
      <c r="AB2083" s="10"/>
      <c r="AC2083" s="10"/>
      <c r="AD2083" s="10"/>
      <c r="AE2083" s="10"/>
      <c r="AF2083" s="10"/>
      <c r="AG2083" s="10"/>
      <c r="AH2083" s="10"/>
      <c r="AI2083" s="10"/>
    </row>
    <row r="2084" spans="1:35" ht="15" customHeight="1" x14ac:dyDescent="0.25">
      <c r="A2084" s="6">
        <v>195</v>
      </c>
      <c r="B2084" s="11" t="s">
        <v>274</v>
      </c>
      <c r="C2084" s="11" t="s">
        <v>275</v>
      </c>
      <c r="D2084" s="11" t="s">
        <v>785</v>
      </c>
      <c r="E2084" s="12">
        <v>15584</v>
      </c>
      <c r="F2084" s="17">
        <v>43969</v>
      </c>
      <c r="G2084" s="12">
        <v>43907</v>
      </c>
      <c r="H2084" s="11" t="s">
        <v>78</v>
      </c>
      <c r="I2084" s="14" t="s">
        <v>786</v>
      </c>
      <c r="J2084" s="11" t="s">
        <v>80</v>
      </c>
      <c r="K2084" s="11" t="s">
        <v>787</v>
      </c>
      <c r="L2084" s="14" t="s">
        <v>788</v>
      </c>
      <c r="M2084" s="11" t="s">
        <v>789</v>
      </c>
      <c r="N2084" s="15" t="s">
        <v>85</v>
      </c>
      <c r="O2084" s="15" t="str">
        <f>VLOOKUP(A2084,Result!A:D,2,FALSE)</f>
        <v>No</v>
      </c>
      <c r="P2084" s="15">
        <f>VLOOKUP(A2084,Result!A:D,4,FALSE)</f>
        <v>1.3859999999999999</v>
      </c>
      <c r="Q2084" s="16">
        <f>VLOOKUP(A2084,Result!A:D,3,FALSE)</f>
        <v>0</v>
      </c>
      <c r="R2084" s="16">
        <f>VLOOKUP(A2084,Result!A:E,5,FALSE)</f>
        <v>0.20200000000000001</v>
      </c>
      <c r="S2084" s="28">
        <f>P2084+Q2084+R2084</f>
        <v>1.5879999999999999</v>
      </c>
      <c r="T2084" s="32">
        <f>SUM((Q2084+R2084)*60/0.1)</f>
        <v>121.2</v>
      </c>
      <c r="U2084" s="32">
        <f>SUM(S2084*60/0.1)</f>
        <v>952.79999999999984</v>
      </c>
      <c r="V2084" s="33">
        <f t="shared" si="139"/>
        <v>270</v>
      </c>
      <c r="W2084" s="34">
        <f t="shared" si="140"/>
        <v>1222.7999999999997</v>
      </c>
      <c r="X2084" s="10"/>
      <c r="Y2084" s="10"/>
      <c r="Z2084" s="10"/>
      <c r="AA2084" s="10"/>
      <c r="AB2084" s="10"/>
      <c r="AC2084" s="10"/>
      <c r="AD2084" s="10"/>
      <c r="AE2084" s="10"/>
      <c r="AF2084" s="10"/>
      <c r="AG2084" s="10"/>
      <c r="AH2084" s="10"/>
      <c r="AI2084" s="10"/>
    </row>
    <row r="2085" spans="1:35" ht="15" customHeight="1" x14ac:dyDescent="0.25">
      <c r="A2085" s="6">
        <v>197</v>
      </c>
      <c r="B2085" s="11" t="s">
        <v>274</v>
      </c>
      <c r="C2085" s="11" t="s">
        <v>275</v>
      </c>
      <c r="D2085" s="11" t="s">
        <v>794</v>
      </c>
      <c r="E2085" s="12">
        <v>18857</v>
      </c>
      <c r="F2085" s="17">
        <v>43969</v>
      </c>
      <c r="G2085" s="12">
        <v>43868</v>
      </c>
      <c r="H2085" s="11" t="s">
        <v>114</v>
      </c>
      <c r="I2085" s="14" t="s">
        <v>795</v>
      </c>
      <c r="J2085" s="11" t="s">
        <v>80</v>
      </c>
      <c r="K2085" s="11" t="s">
        <v>796</v>
      </c>
      <c r="L2085" s="14" t="s">
        <v>82</v>
      </c>
      <c r="M2085" s="11"/>
      <c r="N2085" s="15" t="s">
        <v>85</v>
      </c>
      <c r="O2085" s="15" t="str">
        <f>VLOOKUP(A2085,Result!A:D,2,FALSE)</f>
        <v>No</v>
      </c>
      <c r="P2085" s="15">
        <f>VLOOKUP(A2085,Result!A:D,4,FALSE)</f>
        <v>1.1819999999999999</v>
      </c>
      <c r="Q2085" s="16">
        <f>VLOOKUP(A2085,Result!A:D,3,FALSE)</f>
        <v>0</v>
      </c>
      <c r="R2085" s="16">
        <f>VLOOKUP(A2085,Result!A:E,5,FALSE)</f>
        <v>0</v>
      </c>
      <c r="S2085" s="28">
        <f>P2085+Q2085+R2085</f>
        <v>1.1819999999999999</v>
      </c>
      <c r="T2085" s="32">
        <f>SUM((Q2085+R2085)*60/0.1)</f>
        <v>0</v>
      </c>
      <c r="U2085" s="32">
        <f>SUM(S2085*60/0.1)</f>
        <v>709.19999999999993</v>
      </c>
      <c r="V2085" s="33">
        <f t="shared" si="139"/>
        <v>270</v>
      </c>
      <c r="W2085" s="34">
        <f t="shared" si="140"/>
        <v>979.19999999999993</v>
      </c>
      <c r="X2085" s="10"/>
      <c r="Y2085" s="10"/>
      <c r="Z2085" s="10"/>
      <c r="AA2085" s="10"/>
      <c r="AB2085" s="10"/>
      <c r="AC2085" s="10"/>
      <c r="AD2085" s="10"/>
      <c r="AE2085" s="10"/>
      <c r="AF2085" s="10"/>
      <c r="AG2085" s="10"/>
      <c r="AH2085" s="10"/>
      <c r="AI2085" s="10"/>
    </row>
    <row r="2086" spans="1:35" ht="15" customHeight="1" x14ac:dyDescent="0.25">
      <c r="A2086" s="6">
        <v>198</v>
      </c>
      <c r="B2086" s="11" t="s">
        <v>274</v>
      </c>
      <c r="C2086" s="11" t="s">
        <v>275</v>
      </c>
      <c r="D2086" s="11" t="s">
        <v>797</v>
      </c>
      <c r="E2086" s="12">
        <v>14407</v>
      </c>
      <c r="F2086" s="17">
        <v>43969</v>
      </c>
      <c r="G2086" s="12">
        <v>43880</v>
      </c>
      <c r="H2086" s="11" t="s">
        <v>160</v>
      </c>
      <c r="I2086" s="14" t="s">
        <v>798</v>
      </c>
      <c r="J2086" s="11" t="s">
        <v>80</v>
      </c>
      <c r="K2086" s="11" t="s">
        <v>799</v>
      </c>
      <c r="L2086" s="14" t="s">
        <v>82</v>
      </c>
      <c r="M2086" s="11" t="s">
        <v>800</v>
      </c>
      <c r="N2086" s="15" t="s">
        <v>85</v>
      </c>
      <c r="O2086" s="15" t="str">
        <f>VLOOKUP(A2086,Result!A:D,2,FALSE)</f>
        <v>No</v>
      </c>
      <c r="P2086" s="15">
        <f>VLOOKUP(A2086,Result!A:D,4,FALSE)</f>
        <v>3.21</v>
      </c>
      <c r="Q2086" s="16">
        <f>VLOOKUP(A2086,Result!A:D,3,FALSE)</f>
        <v>0</v>
      </c>
      <c r="R2086" s="16">
        <f>VLOOKUP(A2086,Result!A:E,5,FALSE)</f>
        <v>0</v>
      </c>
      <c r="S2086" s="28">
        <f>P2086+Q2086+R2086</f>
        <v>3.21</v>
      </c>
      <c r="T2086" s="32">
        <f>SUM((Q2086+R2086)*60/0.1)</f>
        <v>0</v>
      </c>
      <c r="U2086" s="32">
        <f>SUM(S2086*60/0.1)</f>
        <v>1925.9999999999998</v>
      </c>
      <c r="V2086" s="33">
        <f t="shared" si="139"/>
        <v>270</v>
      </c>
      <c r="W2086" s="34">
        <f t="shared" si="140"/>
        <v>2196</v>
      </c>
      <c r="X2086" s="10"/>
      <c r="Y2086" s="10"/>
      <c r="Z2086" s="10"/>
      <c r="AA2086" s="10"/>
      <c r="AB2086" s="10"/>
      <c r="AC2086" s="10"/>
      <c r="AD2086" s="10"/>
      <c r="AE2086" s="10"/>
      <c r="AF2086" s="10"/>
      <c r="AG2086" s="10"/>
      <c r="AH2086" s="10"/>
      <c r="AI2086" s="10"/>
    </row>
    <row r="2087" spans="1:35" ht="15" customHeight="1" x14ac:dyDescent="0.25">
      <c r="A2087" s="6">
        <v>201</v>
      </c>
      <c r="B2087" s="11" t="s">
        <v>274</v>
      </c>
      <c r="C2087" s="11" t="s">
        <v>275</v>
      </c>
      <c r="D2087" s="11" t="s">
        <v>808</v>
      </c>
      <c r="E2087" s="12">
        <v>20151</v>
      </c>
      <c r="F2087" s="17">
        <v>43970</v>
      </c>
      <c r="G2087" s="12">
        <v>43906</v>
      </c>
      <c r="H2087" s="11" t="s">
        <v>134</v>
      </c>
      <c r="I2087" s="14" t="s">
        <v>809</v>
      </c>
      <c r="J2087" s="11" t="s">
        <v>97</v>
      </c>
      <c r="K2087" s="11" t="s">
        <v>810</v>
      </c>
      <c r="L2087" s="14" t="s">
        <v>82</v>
      </c>
      <c r="M2087" s="11" t="s">
        <v>811</v>
      </c>
      <c r="N2087" s="15" t="s">
        <v>85</v>
      </c>
      <c r="O2087" s="15" t="str">
        <f>VLOOKUP(A2087,Result!A:D,2,FALSE)</f>
        <v>No</v>
      </c>
      <c r="P2087" s="15">
        <f>VLOOKUP(A2087,Result!A:D,4,FALSE)</f>
        <v>0.26200000000000001</v>
      </c>
      <c r="Q2087" s="16">
        <f>VLOOKUP(A2087,Result!A:D,3,FALSE)</f>
        <v>0</v>
      </c>
      <c r="R2087" s="16">
        <f>VLOOKUP(A2087,Result!A:E,5,FALSE)</f>
        <v>0</v>
      </c>
      <c r="S2087" s="28">
        <f>P2087+Q2087+R2087</f>
        <v>0.26200000000000001</v>
      </c>
      <c r="T2087" s="32">
        <f>SUM((Q2087+R2087)*60/0.1)</f>
        <v>0</v>
      </c>
      <c r="U2087" s="32">
        <f>SUM(S2087*60/0.1)</f>
        <v>157.19999999999999</v>
      </c>
      <c r="V2087" s="33">
        <f t="shared" si="139"/>
        <v>270</v>
      </c>
      <c r="W2087" s="34">
        <f t="shared" si="140"/>
        <v>427.2</v>
      </c>
      <c r="X2087" s="10"/>
      <c r="Y2087" s="10"/>
      <c r="Z2087" s="10"/>
      <c r="AA2087" s="10"/>
      <c r="AB2087" s="10"/>
      <c r="AC2087" s="10"/>
      <c r="AD2087" s="10"/>
      <c r="AE2087" s="10"/>
      <c r="AF2087" s="10"/>
      <c r="AG2087" s="10"/>
      <c r="AH2087" s="10"/>
      <c r="AI2087" s="10"/>
    </row>
    <row r="2088" spans="1:35" ht="15" customHeight="1" x14ac:dyDescent="0.25">
      <c r="A2088" s="6">
        <v>212</v>
      </c>
      <c r="B2088" s="11" t="s">
        <v>274</v>
      </c>
      <c r="C2088" s="11" t="s">
        <v>275</v>
      </c>
      <c r="D2088" s="11" t="s">
        <v>851</v>
      </c>
      <c r="E2088" s="12">
        <v>12882</v>
      </c>
      <c r="F2088" s="17">
        <v>43977</v>
      </c>
      <c r="G2088" s="12">
        <v>43890</v>
      </c>
      <c r="H2088" s="11" t="s">
        <v>78</v>
      </c>
      <c r="I2088" s="14" t="s">
        <v>852</v>
      </c>
      <c r="J2088" s="11" t="s">
        <v>80</v>
      </c>
      <c r="K2088" s="11" t="s">
        <v>82</v>
      </c>
      <c r="L2088" s="14" t="s">
        <v>82</v>
      </c>
      <c r="M2088" s="11" t="s">
        <v>137</v>
      </c>
      <c r="N2088" s="15" t="s">
        <v>85</v>
      </c>
      <c r="O2088" s="15" t="str">
        <f>VLOOKUP(A2088,Result!A:D,2,FALSE)</f>
        <v>No</v>
      </c>
      <c r="P2088" s="15">
        <f>VLOOKUP(A2088,Result!A:D,4,FALSE)</f>
        <v>1.7</v>
      </c>
      <c r="Q2088" s="16">
        <f>VLOOKUP(A2088,Result!A:D,3,FALSE)</f>
        <v>0</v>
      </c>
      <c r="R2088" s="16">
        <f>VLOOKUP(A2088,Result!A:E,5,FALSE)</f>
        <v>0</v>
      </c>
      <c r="S2088" s="28">
        <f>P2088+Q2088+R2088</f>
        <v>1.7</v>
      </c>
      <c r="T2088" s="32">
        <f>SUM((Q2088+R2088)*60/0.1)</f>
        <v>0</v>
      </c>
      <c r="U2088" s="32">
        <f>SUM(S2088*60/0.1)</f>
        <v>1020</v>
      </c>
      <c r="V2088" s="33">
        <f t="shared" si="139"/>
        <v>270</v>
      </c>
      <c r="W2088" s="34">
        <f t="shared" si="140"/>
        <v>1290</v>
      </c>
      <c r="X2088" s="10"/>
      <c r="Y2088" s="10"/>
      <c r="Z2088" s="10"/>
      <c r="AA2088" s="10"/>
      <c r="AB2088" s="10"/>
      <c r="AC2088" s="10"/>
      <c r="AD2088" s="10"/>
      <c r="AE2088" s="10"/>
      <c r="AF2088" s="10"/>
      <c r="AG2088" s="10"/>
      <c r="AH2088" s="10"/>
      <c r="AI2088" s="10"/>
    </row>
    <row r="2089" spans="1:35" ht="15" customHeight="1" x14ac:dyDescent="0.25">
      <c r="A2089" s="6">
        <v>215</v>
      </c>
      <c r="B2089" s="11" t="s">
        <v>274</v>
      </c>
      <c r="C2089" s="11" t="s">
        <v>275</v>
      </c>
      <c r="D2089" s="11" t="s">
        <v>862</v>
      </c>
      <c r="E2089" s="12">
        <v>13628</v>
      </c>
      <c r="F2089" s="17">
        <v>43977</v>
      </c>
      <c r="G2089" s="12">
        <v>43921</v>
      </c>
      <c r="H2089" s="11" t="s">
        <v>290</v>
      </c>
      <c r="I2089" s="14" t="s">
        <v>863</v>
      </c>
      <c r="J2089" s="11" t="s">
        <v>80</v>
      </c>
      <c r="K2089" s="11" t="s">
        <v>864</v>
      </c>
      <c r="L2089" s="14" t="s">
        <v>865</v>
      </c>
      <c r="M2089" s="11" t="s">
        <v>866</v>
      </c>
      <c r="N2089" s="15" t="s">
        <v>85</v>
      </c>
      <c r="O2089" s="15" t="str">
        <f>VLOOKUP(A2089,Result!A:D,2,FALSE)</f>
        <v>No</v>
      </c>
      <c r="P2089" s="15">
        <f>VLOOKUP(A2089,Result!A:D,4,FALSE)</f>
        <v>2.97</v>
      </c>
      <c r="Q2089" s="16">
        <f>VLOOKUP(A2089,Result!A:D,3,FALSE)</f>
        <v>0.68300000000000005</v>
      </c>
      <c r="R2089" s="16">
        <f>VLOOKUP(A2089,Result!A:E,5,FALSE)</f>
        <v>0.84699999999999998</v>
      </c>
      <c r="S2089" s="28">
        <f>P2089+Q2089+R2089</f>
        <v>4.5</v>
      </c>
      <c r="T2089" s="32">
        <f>SUM((Q2089+R2089)*60/0.1)</f>
        <v>917.99999999999989</v>
      </c>
      <c r="U2089" s="32">
        <f>SUM(S2089*60/0.1)</f>
        <v>2700</v>
      </c>
      <c r="V2089" s="33">
        <f t="shared" si="139"/>
        <v>270</v>
      </c>
      <c r="W2089" s="34">
        <f t="shared" si="140"/>
        <v>2970</v>
      </c>
      <c r="X2089" s="10"/>
      <c r="Y2089" s="10"/>
      <c r="Z2089" s="10"/>
      <c r="AA2089" s="10"/>
      <c r="AB2089" s="10"/>
      <c r="AC2089" s="10"/>
      <c r="AD2089" s="10"/>
      <c r="AE2089" s="10"/>
      <c r="AF2089" s="10"/>
      <c r="AG2089" s="10"/>
      <c r="AH2089" s="10"/>
      <c r="AI2089" s="10"/>
    </row>
    <row r="2090" spans="1:35" ht="15" customHeight="1" x14ac:dyDescent="0.25">
      <c r="A2090" s="6">
        <v>216</v>
      </c>
      <c r="B2090" s="11" t="s">
        <v>274</v>
      </c>
      <c r="C2090" s="11" t="s">
        <v>275</v>
      </c>
      <c r="D2090" s="11" t="s">
        <v>867</v>
      </c>
      <c r="E2090" s="12">
        <v>12018</v>
      </c>
      <c r="F2090" s="17">
        <v>43978</v>
      </c>
      <c r="G2090" s="12">
        <v>43875</v>
      </c>
      <c r="H2090" s="11" t="s">
        <v>78</v>
      </c>
      <c r="I2090" s="14" t="s">
        <v>868</v>
      </c>
      <c r="J2090" s="11" t="s">
        <v>80</v>
      </c>
      <c r="K2090" s="11" t="s">
        <v>82</v>
      </c>
      <c r="L2090" s="14" t="s">
        <v>82</v>
      </c>
      <c r="M2090" s="11" t="s">
        <v>82</v>
      </c>
      <c r="N2090" s="15" t="s">
        <v>85</v>
      </c>
      <c r="O2090" s="15" t="str">
        <f>VLOOKUP(A2090,Result!A:D,2,FALSE)</f>
        <v>No</v>
      </c>
      <c r="P2090" s="15">
        <f>VLOOKUP(A2090,Result!A:D,4,FALSE)</f>
        <v>2.617</v>
      </c>
      <c r="Q2090" s="16">
        <f>VLOOKUP(A2090,Result!A:D,3,FALSE)</f>
        <v>0</v>
      </c>
      <c r="R2090" s="16">
        <f>VLOOKUP(A2090,Result!A:E,5,FALSE)</f>
        <v>0.111</v>
      </c>
      <c r="S2090" s="28">
        <f>P2090+Q2090+R2090</f>
        <v>2.7280000000000002</v>
      </c>
      <c r="T2090" s="32">
        <f>SUM((Q2090+R2090)*60/0.1)</f>
        <v>66.599999999999994</v>
      </c>
      <c r="U2090" s="32">
        <f>SUM(S2090*60/0.1)</f>
        <v>1636.8</v>
      </c>
      <c r="V2090" s="33">
        <f t="shared" si="139"/>
        <v>270</v>
      </c>
      <c r="W2090" s="34">
        <f t="shared" si="140"/>
        <v>1906.8</v>
      </c>
      <c r="X2090" s="10"/>
      <c r="Y2090" s="10"/>
      <c r="Z2090" s="10"/>
      <c r="AA2090" s="10"/>
      <c r="AB2090" s="10"/>
      <c r="AC2090" s="10"/>
      <c r="AD2090" s="10"/>
      <c r="AE2090" s="10"/>
      <c r="AF2090" s="10"/>
      <c r="AG2090" s="10"/>
      <c r="AH2090" s="10"/>
      <c r="AI2090" s="10"/>
    </row>
    <row r="2091" spans="1:35" ht="15" customHeight="1" x14ac:dyDescent="0.25">
      <c r="A2091" s="6">
        <v>219</v>
      </c>
      <c r="B2091" s="11" t="s">
        <v>274</v>
      </c>
      <c r="C2091" s="11" t="s">
        <v>275</v>
      </c>
      <c r="D2091" s="11" t="s">
        <v>876</v>
      </c>
      <c r="E2091" s="12">
        <v>13563</v>
      </c>
      <c r="F2091" s="17">
        <v>43978</v>
      </c>
      <c r="G2091" s="12">
        <v>43915</v>
      </c>
      <c r="H2091" s="11" t="s">
        <v>134</v>
      </c>
      <c r="I2091" s="14" t="s">
        <v>877</v>
      </c>
      <c r="J2091" s="11" t="s">
        <v>878</v>
      </c>
      <c r="K2091" s="11" t="s">
        <v>82</v>
      </c>
      <c r="L2091" s="14" t="s">
        <v>82</v>
      </c>
      <c r="M2091" s="11" t="s">
        <v>879</v>
      </c>
      <c r="N2091" s="15" t="s">
        <v>85</v>
      </c>
      <c r="O2091" s="15" t="str">
        <f>VLOOKUP(A2091,Result!A:D,2,FALSE)</f>
        <v>No</v>
      </c>
      <c r="P2091" s="15">
        <f>VLOOKUP(A2091,Result!A:D,4,FALSE)</f>
        <v>1.91</v>
      </c>
      <c r="Q2091" s="16">
        <f>VLOOKUP(A2091,Result!A:D,3,FALSE)</f>
        <v>0</v>
      </c>
      <c r="R2091" s="16">
        <f>VLOOKUP(A2091,Result!A:E,5,FALSE)</f>
        <v>0</v>
      </c>
      <c r="S2091" s="28">
        <f>P2091+Q2091+R2091</f>
        <v>1.91</v>
      </c>
      <c r="T2091" s="32">
        <f>SUM((Q2091+R2091)*60/0.1)</f>
        <v>0</v>
      </c>
      <c r="U2091" s="32">
        <f>SUM(S2091*60/0.1)</f>
        <v>1145.9999999999998</v>
      </c>
      <c r="V2091" s="33">
        <f t="shared" si="139"/>
        <v>270</v>
      </c>
      <c r="W2091" s="34">
        <f t="shared" si="140"/>
        <v>1415.9999999999998</v>
      </c>
      <c r="X2091" s="10"/>
      <c r="Y2091" s="10"/>
      <c r="Z2091" s="10"/>
      <c r="AA2091" s="10"/>
      <c r="AB2091" s="10"/>
      <c r="AC2091" s="10"/>
      <c r="AD2091" s="10"/>
      <c r="AE2091" s="10"/>
      <c r="AF2091" s="10"/>
      <c r="AG2091" s="10"/>
      <c r="AH2091" s="10"/>
      <c r="AI2091" s="10"/>
    </row>
    <row r="2092" spans="1:35" ht="15" customHeight="1" x14ac:dyDescent="0.25">
      <c r="A2092" s="6">
        <v>220</v>
      </c>
      <c r="B2092" s="11" t="s">
        <v>274</v>
      </c>
      <c r="C2092" s="11" t="s">
        <v>275</v>
      </c>
      <c r="D2092" s="11" t="s">
        <v>880</v>
      </c>
      <c r="E2092" s="12">
        <v>14286</v>
      </c>
      <c r="F2092" s="17">
        <v>43979</v>
      </c>
      <c r="G2092" s="12">
        <v>43881</v>
      </c>
      <c r="H2092" s="11" t="s">
        <v>217</v>
      </c>
      <c r="I2092" s="14" t="s">
        <v>881</v>
      </c>
      <c r="J2092" s="11" t="s">
        <v>882</v>
      </c>
      <c r="K2092" s="11" t="s">
        <v>883</v>
      </c>
      <c r="L2092" s="14" t="s">
        <v>82</v>
      </c>
      <c r="M2092" s="11" t="s">
        <v>650</v>
      </c>
      <c r="N2092" s="15" t="s">
        <v>85</v>
      </c>
      <c r="O2092" s="15" t="str">
        <f>VLOOKUP(A2092,Result!A:D,2,FALSE)</f>
        <v>No</v>
      </c>
      <c r="P2092" s="15">
        <f>VLOOKUP(A2092,Result!A:D,4,FALSE)</f>
        <v>8.7140000000000004</v>
      </c>
      <c r="Q2092" s="16">
        <f>VLOOKUP(A2092,Result!A:D,3,FALSE)</f>
        <v>0</v>
      </c>
      <c r="R2092" s="16">
        <f>VLOOKUP(A2092,Result!A:E,5,FALSE)</f>
        <v>0.84699999999999998</v>
      </c>
      <c r="S2092" s="28">
        <f>P2092+Q2092+R2092</f>
        <v>9.5609999999999999</v>
      </c>
      <c r="T2092" s="32">
        <f>SUM((Q2092+R2092)*60/0.1)</f>
        <v>508.2</v>
      </c>
      <c r="U2092" s="32">
        <f>SUM(S2092*60/0.1)</f>
        <v>5736.5999999999995</v>
      </c>
      <c r="V2092" s="33">
        <f t="shared" si="139"/>
        <v>270</v>
      </c>
      <c r="W2092" s="34">
        <f t="shared" si="140"/>
        <v>6006.5999999999995</v>
      </c>
      <c r="X2092" s="10"/>
      <c r="Y2092" s="10"/>
      <c r="Z2092" s="10"/>
      <c r="AA2092" s="10"/>
      <c r="AB2092" s="10"/>
      <c r="AC2092" s="10"/>
      <c r="AD2092" s="10"/>
      <c r="AE2092" s="10"/>
      <c r="AF2092" s="10"/>
      <c r="AG2092" s="10"/>
      <c r="AH2092" s="10"/>
      <c r="AI2092" s="10"/>
    </row>
    <row r="2093" spans="1:35" ht="15" customHeight="1" x14ac:dyDescent="0.25">
      <c r="A2093" s="6">
        <v>222</v>
      </c>
      <c r="B2093" s="11" t="s">
        <v>274</v>
      </c>
      <c r="C2093" s="11" t="s">
        <v>275</v>
      </c>
      <c r="D2093" s="11" t="s">
        <v>890</v>
      </c>
      <c r="E2093" s="12">
        <v>19769</v>
      </c>
      <c r="F2093" s="13">
        <v>43979</v>
      </c>
      <c r="G2093" s="12">
        <v>43887</v>
      </c>
      <c r="H2093" s="11" t="s">
        <v>78</v>
      </c>
      <c r="I2093" s="14" t="s">
        <v>891</v>
      </c>
      <c r="J2093" s="11" t="s">
        <v>97</v>
      </c>
      <c r="K2093" s="11" t="s">
        <v>892</v>
      </c>
      <c r="L2093" s="14" t="s">
        <v>893</v>
      </c>
      <c r="M2093" s="11"/>
      <c r="N2093" s="15" t="s">
        <v>85</v>
      </c>
      <c r="O2093" s="15" t="str">
        <f>VLOOKUP(A2093,Result!A:D,2,FALSE)</f>
        <v>No</v>
      </c>
      <c r="P2093" s="15">
        <f>VLOOKUP(A2093,Result!A:D,4,FALSE)</f>
        <v>0.42599999999999999</v>
      </c>
      <c r="Q2093" s="16">
        <f>VLOOKUP(A2093,Result!A:D,3,FALSE)</f>
        <v>0.49099999999999999</v>
      </c>
      <c r="R2093" s="16">
        <f>VLOOKUP(A2093,Result!A:E,5,FALSE)</f>
        <v>0</v>
      </c>
      <c r="S2093" s="28">
        <f>P2093+Q2093+R2093</f>
        <v>0.91700000000000004</v>
      </c>
      <c r="T2093" s="32">
        <f>SUM((Q2093+R2093)*60/0.1)</f>
        <v>294.59999999999997</v>
      </c>
      <c r="U2093" s="32">
        <f>SUM(S2093*60/0.1)</f>
        <v>550.20000000000005</v>
      </c>
      <c r="V2093" s="33">
        <f t="shared" si="139"/>
        <v>270</v>
      </c>
      <c r="W2093" s="34">
        <f t="shared" si="140"/>
        <v>820.2</v>
      </c>
      <c r="X2093" s="10"/>
      <c r="Y2093" s="10"/>
      <c r="Z2093" s="10"/>
      <c r="AA2093" s="10"/>
      <c r="AB2093" s="10"/>
      <c r="AC2093" s="10"/>
      <c r="AD2093" s="10"/>
      <c r="AE2093" s="10"/>
      <c r="AF2093" s="10"/>
      <c r="AG2093" s="10"/>
      <c r="AH2093" s="10"/>
      <c r="AI2093" s="10"/>
    </row>
    <row r="2094" spans="1:35" ht="15" customHeight="1" x14ac:dyDescent="0.25">
      <c r="A2094" s="6">
        <v>226</v>
      </c>
      <c r="B2094" s="11" t="s">
        <v>274</v>
      </c>
      <c r="C2094" s="11" t="s">
        <v>275</v>
      </c>
      <c r="D2094" s="11" t="s">
        <v>906</v>
      </c>
      <c r="E2094" s="12">
        <v>16751</v>
      </c>
      <c r="F2094" s="17">
        <v>43980</v>
      </c>
      <c r="G2094" s="12">
        <v>43907</v>
      </c>
      <c r="H2094" s="11" t="s">
        <v>78</v>
      </c>
      <c r="I2094" s="14" t="s">
        <v>634</v>
      </c>
      <c r="J2094" s="11" t="s">
        <v>80</v>
      </c>
      <c r="K2094" s="11" t="s">
        <v>82</v>
      </c>
      <c r="L2094" s="14" t="s">
        <v>907</v>
      </c>
      <c r="M2094" s="11" t="s">
        <v>908</v>
      </c>
      <c r="N2094" s="15" t="s">
        <v>85</v>
      </c>
      <c r="O2094" s="15" t="str">
        <f>VLOOKUP(A2094,Result!A:D,2,FALSE)</f>
        <v>No</v>
      </c>
      <c r="P2094" s="15">
        <f>VLOOKUP(A2094,Result!A:D,4,FALSE)</f>
        <v>0.49099999999999999</v>
      </c>
      <c r="Q2094" s="16">
        <f>VLOOKUP(A2094,Result!A:D,3,FALSE)</f>
        <v>0</v>
      </c>
      <c r="R2094" s="16">
        <f>VLOOKUP(A2094,Result!A:E,5,FALSE)</f>
        <v>0</v>
      </c>
      <c r="S2094" s="28">
        <f>P2094+Q2094+R2094</f>
        <v>0.49099999999999999</v>
      </c>
      <c r="T2094" s="32">
        <f>SUM((Q2094+R2094)*60/0.1)</f>
        <v>0</v>
      </c>
      <c r="U2094" s="32">
        <f>SUM(S2094*60/0.1)</f>
        <v>294.59999999999997</v>
      </c>
      <c r="V2094" s="33">
        <f t="shared" si="139"/>
        <v>270</v>
      </c>
      <c r="W2094" s="34">
        <f t="shared" si="140"/>
        <v>564.59999999999991</v>
      </c>
      <c r="X2094" s="10"/>
      <c r="Y2094" s="10"/>
      <c r="Z2094" s="10"/>
      <c r="AA2094" s="10"/>
      <c r="AB2094" s="10"/>
      <c r="AC2094" s="10"/>
      <c r="AD2094" s="10"/>
      <c r="AE2094" s="10"/>
      <c r="AF2094" s="10"/>
      <c r="AG2094" s="10"/>
      <c r="AH2094" s="10"/>
      <c r="AI2094" s="10"/>
    </row>
    <row r="2095" spans="1:35" ht="15" customHeight="1" x14ac:dyDescent="0.25">
      <c r="A2095" s="6">
        <v>227</v>
      </c>
      <c r="B2095" s="11" t="s">
        <v>274</v>
      </c>
      <c r="C2095" s="11" t="s">
        <v>275</v>
      </c>
      <c r="D2095" s="11" t="s">
        <v>909</v>
      </c>
      <c r="E2095" s="12">
        <v>20427</v>
      </c>
      <c r="F2095" s="17">
        <v>43983</v>
      </c>
      <c r="G2095" s="12">
        <v>43885</v>
      </c>
      <c r="H2095" s="11" t="s">
        <v>160</v>
      </c>
      <c r="I2095" s="14" t="s">
        <v>910</v>
      </c>
      <c r="J2095" s="11" t="s">
        <v>80</v>
      </c>
      <c r="K2095" s="11" t="s">
        <v>911</v>
      </c>
      <c r="L2095" s="14" t="s">
        <v>82</v>
      </c>
      <c r="M2095" s="11" t="s">
        <v>912</v>
      </c>
      <c r="N2095" s="15" t="s">
        <v>85</v>
      </c>
      <c r="O2095" s="15" t="str">
        <f>VLOOKUP(A2095,Result!A:D,2,FALSE)</f>
        <v>No</v>
      </c>
      <c r="P2095" s="15">
        <f>VLOOKUP(A2095,Result!A:D,4,FALSE)</f>
        <v>2.6890000000000001</v>
      </c>
      <c r="Q2095" s="16">
        <f>VLOOKUP(A2095,Result!A:D,3,FALSE)</f>
        <v>0</v>
      </c>
      <c r="R2095" s="16">
        <f>VLOOKUP(A2095,Result!A:E,5,FALSE)</f>
        <v>0.46500000000000002</v>
      </c>
      <c r="S2095" s="28">
        <f>P2095+Q2095+R2095</f>
        <v>3.1539999999999999</v>
      </c>
      <c r="T2095" s="32">
        <f>SUM((Q2095+R2095)*60/0.1)</f>
        <v>279</v>
      </c>
      <c r="U2095" s="32">
        <f>SUM(S2095*60/0.1)</f>
        <v>1892.4</v>
      </c>
      <c r="V2095" s="33">
        <f t="shared" si="139"/>
        <v>270</v>
      </c>
      <c r="W2095" s="34">
        <f t="shared" si="140"/>
        <v>2162.4</v>
      </c>
      <c r="X2095" s="10"/>
      <c r="Y2095" s="10"/>
      <c r="Z2095" s="10"/>
      <c r="AA2095" s="10"/>
      <c r="AB2095" s="10"/>
      <c r="AC2095" s="10"/>
      <c r="AD2095" s="10"/>
      <c r="AE2095" s="10"/>
      <c r="AF2095" s="10"/>
      <c r="AG2095" s="10"/>
      <c r="AH2095" s="10"/>
      <c r="AI2095" s="10"/>
    </row>
    <row r="2096" spans="1:35" ht="15" customHeight="1" x14ac:dyDescent="0.25">
      <c r="A2096" s="6">
        <v>231</v>
      </c>
      <c r="B2096" s="11" t="s">
        <v>274</v>
      </c>
      <c r="C2096" s="11" t="s">
        <v>275</v>
      </c>
      <c r="D2096" s="11" t="s">
        <v>925</v>
      </c>
      <c r="E2096" s="12">
        <v>18987</v>
      </c>
      <c r="F2096" s="17">
        <v>43985</v>
      </c>
      <c r="G2096" s="12">
        <v>43921</v>
      </c>
      <c r="H2096" s="11" t="s">
        <v>783</v>
      </c>
      <c r="I2096" s="14" t="s">
        <v>926</v>
      </c>
      <c r="J2096" s="11" t="s">
        <v>80</v>
      </c>
      <c r="K2096" s="11" t="s">
        <v>927</v>
      </c>
      <c r="L2096" s="14" t="s">
        <v>82</v>
      </c>
      <c r="M2096" s="11" t="s">
        <v>755</v>
      </c>
      <c r="N2096" s="15" t="s">
        <v>85</v>
      </c>
      <c r="O2096" s="15" t="str">
        <f>VLOOKUP(A2096,Result!A:D,2,FALSE)</f>
        <v>No</v>
      </c>
      <c r="P2096" s="15">
        <f>VLOOKUP(A2096,Result!A:D,4,FALSE)</f>
        <v>1.07</v>
      </c>
      <c r="Q2096" s="16">
        <f>VLOOKUP(A2096,Result!A:D,3,FALSE)</f>
        <v>0</v>
      </c>
      <c r="R2096" s="16">
        <f>VLOOKUP(A2096,Result!A:E,5,FALSE)</f>
        <v>0</v>
      </c>
      <c r="S2096" s="28">
        <f>P2096+Q2096+R2096</f>
        <v>1.07</v>
      </c>
      <c r="T2096" s="32">
        <f>SUM((Q2096+R2096)*60/0.1)</f>
        <v>0</v>
      </c>
      <c r="U2096" s="32">
        <f>SUM(S2096*60/0.1)</f>
        <v>642</v>
      </c>
      <c r="V2096" s="33">
        <f t="shared" si="139"/>
        <v>270</v>
      </c>
      <c r="W2096" s="34">
        <f t="shared" si="140"/>
        <v>912</v>
      </c>
      <c r="X2096" s="10"/>
      <c r="Y2096" s="10"/>
      <c r="Z2096" s="10"/>
      <c r="AA2096" s="10"/>
      <c r="AB2096" s="10"/>
      <c r="AC2096" s="10"/>
      <c r="AD2096" s="10"/>
      <c r="AE2096" s="10"/>
      <c r="AF2096" s="10"/>
      <c r="AG2096" s="10"/>
      <c r="AH2096" s="10"/>
      <c r="AI2096" s="10"/>
    </row>
    <row r="2097" spans="1:35" ht="15" customHeight="1" x14ac:dyDescent="0.25">
      <c r="A2097" s="6">
        <v>239</v>
      </c>
      <c r="B2097" s="11" t="s">
        <v>274</v>
      </c>
      <c r="C2097" s="11" t="s">
        <v>275</v>
      </c>
      <c r="D2097" s="11" t="s">
        <v>959</v>
      </c>
      <c r="E2097" s="12">
        <v>13823</v>
      </c>
      <c r="F2097" s="17">
        <v>43991</v>
      </c>
      <c r="G2097" s="12">
        <v>43890</v>
      </c>
      <c r="H2097" s="11" t="s">
        <v>78</v>
      </c>
      <c r="I2097" s="14" t="s">
        <v>960</v>
      </c>
      <c r="J2097" s="11" t="s">
        <v>80</v>
      </c>
      <c r="K2097" s="11" t="s">
        <v>82</v>
      </c>
      <c r="L2097" s="14" t="s">
        <v>82</v>
      </c>
      <c r="M2097" s="11" t="s">
        <v>82</v>
      </c>
      <c r="N2097" s="15" t="s">
        <v>85</v>
      </c>
      <c r="O2097" s="15" t="str">
        <f>VLOOKUP(A2097,Result!A:D,2,FALSE)</f>
        <v>No</v>
      </c>
      <c r="P2097" s="15">
        <f>VLOOKUP(A2097,Result!A:D,4,FALSE)</f>
        <v>2.2389999999999999</v>
      </c>
      <c r="Q2097" s="16">
        <f>VLOOKUP(A2097,Result!A:D,3,FALSE)</f>
        <v>0</v>
      </c>
      <c r="R2097" s="16">
        <f>VLOOKUP(A2097,Result!A:E,5,FALSE)</f>
        <v>0.313</v>
      </c>
      <c r="S2097" s="28">
        <f>P2097+Q2097+R2097</f>
        <v>2.552</v>
      </c>
      <c r="T2097" s="32">
        <f>SUM((Q2097+R2097)*60/0.1)</f>
        <v>187.8</v>
      </c>
      <c r="U2097" s="32">
        <f>SUM(S2097*60/0.1)</f>
        <v>1531.2</v>
      </c>
      <c r="V2097" s="33">
        <f t="shared" si="139"/>
        <v>270</v>
      </c>
      <c r="W2097" s="34">
        <f t="shared" si="140"/>
        <v>1801.2</v>
      </c>
      <c r="X2097" s="10"/>
      <c r="Y2097" s="10"/>
      <c r="Z2097" s="10"/>
      <c r="AA2097" s="10"/>
      <c r="AB2097" s="10"/>
      <c r="AC2097" s="10"/>
      <c r="AD2097" s="10"/>
      <c r="AE2097" s="10"/>
      <c r="AF2097" s="10"/>
      <c r="AG2097" s="10"/>
      <c r="AH2097" s="10"/>
      <c r="AI2097" s="10"/>
    </row>
    <row r="2098" spans="1:35" ht="15" customHeight="1" x14ac:dyDescent="0.25">
      <c r="A2098" s="6">
        <v>241</v>
      </c>
      <c r="B2098" s="11" t="s">
        <v>274</v>
      </c>
      <c r="C2098" s="11" t="s">
        <v>275</v>
      </c>
      <c r="D2098" s="11" t="s">
        <v>965</v>
      </c>
      <c r="E2098" s="12">
        <v>14217</v>
      </c>
      <c r="F2098" s="17">
        <v>43993</v>
      </c>
      <c r="G2098" s="12">
        <v>43873</v>
      </c>
      <c r="H2098" s="11" t="s">
        <v>78</v>
      </c>
      <c r="I2098" s="14" t="s">
        <v>966</v>
      </c>
      <c r="J2098" s="11" t="s">
        <v>80</v>
      </c>
      <c r="K2098" s="11" t="s">
        <v>967</v>
      </c>
      <c r="L2098" s="14" t="s">
        <v>82</v>
      </c>
      <c r="M2098" s="11" t="s">
        <v>82</v>
      </c>
      <c r="N2098" s="15" t="s">
        <v>85</v>
      </c>
      <c r="O2098" s="15" t="str">
        <f>VLOOKUP(A2098,Result!A:D,2,FALSE)</f>
        <v>No</v>
      </c>
      <c r="P2098" s="15">
        <f>VLOOKUP(A2098,Result!A:D,4,FALSE)</f>
        <v>3.9570000000000012</v>
      </c>
      <c r="Q2098" s="16">
        <f>VLOOKUP(A2098,Result!A:D,3,FALSE)</f>
        <v>0</v>
      </c>
      <c r="R2098" s="16">
        <f>VLOOKUP(A2098,Result!A:E,5,FALSE)</f>
        <v>0.313</v>
      </c>
      <c r="S2098" s="28">
        <f>P2098+Q2098+R2098</f>
        <v>4.2700000000000014</v>
      </c>
      <c r="T2098" s="32">
        <f>SUM((Q2098+R2098)*60/0.1)</f>
        <v>187.8</v>
      </c>
      <c r="U2098" s="32">
        <f>SUM(S2098*60/0.1)</f>
        <v>2562.0000000000009</v>
      </c>
      <c r="V2098" s="33">
        <f t="shared" si="139"/>
        <v>270</v>
      </c>
      <c r="W2098" s="34">
        <f t="shared" si="140"/>
        <v>2832.0000000000009</v>
      </c>
      <c r="X2098" s="10"/>
      <c r="Y2098" s="10"/>
      <c r="Z2098" s="10"/>
      <c r="AA2098" s="10"/>
      <c r="AB2098" s="10"/>
      <c r="AC2098" s="10"/>
      <c r="AD2098" s="10"/>
      <c r="AE2098" s="10"/>
      <c r="AF2098" s="10"/>
      <c r="AG2098" s="10"/>
      <c r="AH2098" s="10"/>
      <c r="AI2098" s="10"/>
    </row>
    <row r="2099" spans="1:35" ht="15" customHeight="1" x14ac:dyDescent="0.25">
      <c r="A2099" s="6">
        <v>243</v>
      </c>
      <c r="B2099" s="11" t="s">
        <v>274</v>
      </c>
      <c r="C2099" s="11" t="s">
        <v>275</v>
      </c>
      <c r="D2099" s="11" t="s">
        <v>970</v>
      </c>
      <c r="E2099" s="12">
        <v>14719</v>
      </c>
      <c r="F2099" s="17">
        <v>43997</v>
      </c>
      <c r="G2099" s="12">
        <v>43905</v>
      </c>
      <c r="H2099" s="11" t="s">
        <v>78</v>
      </c>
      <c r="I2099" s="14" t="s">
        <v>971</v>
      </c>
      <c r="J2099" s="11" t="s">
        <v>972</v>
      </c>
      <c r="K2099" s="11" t="s">
        <v>973</v>
      </c>
      <c r="L2099" s="14" t="s">
        <v>974</v>
      </c>
      <c r="M2099" s="11" t="s">
        <v>975</v>
      </c>
      <c r="N2099" s="15" t="s">
        <v>85</v>
      </c>
      <c r="O2099" s="15" t="str">
        <f>VLOOKUP(A2099,Result!A:D,2,FALSE)</f>
        <v>No</v>
      </c>
      <c r="P2099" s="15">
        <f>VLOOKUP(A2099,Result!A:D,4,FALSE)</f>
        <v>2.214</v>
      </c>
      <c r="Q2099" s="16">
        <f>VLOOKUP(A2099,Result!A:D,3,FALSE)</f>
        <v>0.307</v>
      </c>
      <c r="R2099" s="16">
        <f>VLOOKUP(A2099,Result!A:E,5,FALSE)</f>
        <v>0</v>
      </c>
      <c r="S2099" s="28">
        <f>P2099+Q2099+R2099</f>
        <v>2.5209999999999999</v>
      </c>
      <c r="T2099" s="32">
        <f>SUM((Q2099+R2099)*60/0.1)</f>
        <v>184.19999999999996</v>
      </c>
      <c r="U2099" s="32">
        <f>SUM(S2099*60/0.1)</f>
        <v>1512.6</v>
      </c>
      <c r="V2099" s="33">
        <f t="shared" si="139"/>
        <v>270</v>
      </c>
      <c r="W2099" s="34">
        <f t="shared" si="140"/>
        <v>1782.6</v>
      </c>
      <c r="X2099" s="10"/>
      <c r="Y2099" s="10"/>
      <c r="Z2099" s="10"/>
      <c r="AA2099" s="10"/>
      <c r="AB2099" s="10"/>
      <c r="AC2099" s="10"/>
      <c r="AD2099" s="10"/>
      <c r="AE2099" s="10"/>
      <c r="AF2099" s="10"/>
      <c r="AG2099" s="10"/>
      <c r="AH2099" s="10"/>
      <c r="AI2099" s="10"/>
    </row>
    <row r="2100" spans="1:35" ht="15" customHeight="1" x14ac:dyDescent="0.25">
      <c r="A2100" s="6">
        <v>250</v>
      </c>
      <c r="B2100" s="11" t="s">
        <v>274</v>
      </c>
      <c r="C2100" s="11" t="s">
        <v>275</v>
      </c>
      <c r="D2100" s="11" t="s">
        <v>994</v>
      </c>
      <c r="E2100" s="12">
        <v>19133</v>
      </c>
      <c r="F2100" s="17">
        <v>44004</v>
      </c>
      <c r="G2100" s="12">
        <v>43915</v>
      </c>
      <c r="H2100" s="11" t="s">
        <v>134</v>
      </c>
      <c r="I2100" s="14" t="s">
        <v>995</v>
      </c>
      <c r="J2100" s="11" t="s">
        <v>80</v>
      </c>
      <c r="K2100" s="11" t="s">
        <v>996</v>
      </c>
      <c r="L2100" s="14" t="s">
        <v>82</v>
      </c>
      <c r="M2100" s="11" t="s">
        <v>322</v>
      </c>
      <c r="N2100" s="15" t="s">
        <v>85</v>
      </c>
      <c r="O2100" s="15" t="str">
        <f>VLOOKUP(A2100,Result!A:D,2,FALSE)</f>
        <v>No</v>
      </c>
      <c r="P2100" s="15">
        <f>VLOOKUP(A2100,Result!A:D,4,FALSE)</f>
        <v>1.675</v>
      </c>
      <c r="Q2100" s="16">
        <f>VLOOKUP(A2100,Result!A:D,3,FALSE)</f>
        <v>0</v>
      </c>
      <c r="R2100" s="16">
        <f>VLOOKUP(A2100,Result!A:E,5,FALSE)</f>
        <v>0</v>
      </c>
      <c r="S2100" s="28">
        <f>P2100+Q2100+R2100</f>
        <v>1.675</v>
      </c>
      <c r="T2100" s="32">
        <f>SUM((Q2100+R2100)*60/0.1)</f>
        <v>0</v>
      </c>
      <c r="U2100" s="32">
        <f>SUM(S2100*60/0.1)</f>
        <v>1005</v>
      </c>
      <c r="V2100" s="33">
        <f t="shared" si="139"/>
        <v>270</v>
      </c>
      <c r="W2100" s="34">
        <f t="shared" si="140"/>
        <v>1275</v>
      </c>
      <c r="X2100" s="10"/>
      <c r="Y2100" s="10"/>
      <c r="Z2100" s="10"/>
      <c r="AA2100" s="10"/>
      <c r="AB2100" s="10"/>
      <c r="AC2100" s="10"/>
      <c r="AD2100" s="10"/>
      <c r="AE2100" s="10"/>
      <c r="AF2100" s="10"/>
      <c r="AG2100" s="10"/>
      <c r="AH2100" s="10"/>
      <c r="AI2100" s="10"/>
    </row>
    <row r="2101" spans="1:35" ht="15" customHeight="1" x14ac:dyDescent="0.25">
      <c r="A2101" s="6">
        <v>253</v>
      </c>
      <c r="B2101" s="11" t="s">
        <v>274</v>
      </c>
      <c r="C2101" s="11" t="s">
        <v>275</v>
      </c>
      <c r="D2101" s="11" t="s">
        <v>1003</v>
      </c>
      <c r="E2101" s="12">
        <v>17068</v>
      </c>
      <c r="F2101" s="17">
        <v>44007</v>
      </c>
      <c r="G2101" s="12">
        <v>43888</v>
      </c>
      <c r="H2101" s="11" t="s">
        <v>108</v>
      </c>
      <c r="I2101" s="14" t="s">
        <v>1004</v>
      </c>
      <c r="J2101" s="11" t="s">
        <v>80</v>
      </c>
      <c r="K2101" s="11" t="s">
        <v>1005</v>
      </c>
      <c r="L2101" s="14" t="s">
        <v>82</v>
      </c>
      <c r="M2101" s="11"/>
      <c r="N2101" s="15" t="s">
        <v>85</v>
      </c>
      <c r="O2101" s="15" t="str">
        <f>VLOOKUP(A2101,Result!A:D,2,FALSE)</f>
        <v>No</v>
      </c>
      <c r="P2101" s="15">
        <f>VLOOKUP(A2101,Result!A:D,4,FALSE)</f>
        <v>2.4209999999999998</v>
      </c>
      <c r="Q2101" s="16">
        <f>VLOOKUP(A2101,Result!A:D,3,FALSE)</f>
        <v>0</v>
      </c>
      <c r="R2101" s="16">
        <f>VLOOKUP(A2101,Result!A:E,5,FALSE)</f>
        <v>0.20200000000000001</v>
      </c>
      <c r="S2101" s="28">
        <f>P2101+Q2101+R2101</f>
        <v>2.6229999999999998</v>
      </c>
      <c r="T2101" s="32">
        <f>SUM((Q2101+R2101)*60/0.1)</f>
        <v>121.2</v>
      </c>
      <c r="U2101" s="32">
        <f>SUM(S2101*60/0.1)</f>
        <v>1573.8</v>
      </c>
      <c r="V2101" s="33">
        <f t="shared" si="139"/>
        <v>270</v>
      </c>
      <c r="W2101" s="34">
        <f t="shared" si="140"/>
        <v>1843.8</v>
      </c>
      <c r="X2101" s="10"/>
      <c r="Y2101" s="10"/>
      <c r="Z2101" s="10"/>
      <c r="AA2101" s="10"/>
      <c r="AB2101" s="10"/>
      <c r="AC2101" s="10"/>
      <c r="AD2101" s="10"/>
      <c r="AE2101" s="10"/>
      <c r="AF2101" s="10"/>
      <c r="AG2101" s="10"/>
      <c r="AH2101" s="10"/>
      <c r="AI2101" s="10"/>
    </row>
    <row r="2102" spans="1:35" ht="15" customHeight="1" x14ac:dyDescent="0.25">
      <c r="A2102" s="6">
        <v>254</v>
      </c>
      <c r="B2102" s="11" t="s">
        <v>274</v>
      </c>
      <c r="C2102" s="11" t="s">
        <v>275</v>
      </c>
      <c r="D2102" s="11" t="s">
        <v>1006</v>
      </c>
      <c r="E2102" s="12">
        <v>18099</v>
      </c>
      <c r="F2102" s="17">
        <v>44007</v>
      </c>
      <c r="G2102" s="12">
        <v>43881</v>
      </c>
      <c r="H2102" s="11" t="s">
        <v>217</v>
      </c>
      <c r="I2102" s="14" t="s">
        <v>1007</v>
      </c>
      <c r="J2102" s="11" t="s">
        <v>1008</v>
      </c>
      <c r="K2102" s="11" t="s">
        <v>82</v>
      </c>
      <c r="L2102" s="14" t="s">
        <v>82</v>
      </c>
      <c r="M2102" s="11" t="s">
        <v>82</v>
      </c>
      <c r="N2102" s="15" t="s">
        <v>85</v>
      </c>
      <c r="O2102" s="15" t="str">
        <f>VLOOKUP(A2102,Result!A:D,2,FALSE)</f>
        <v>No</v>
      </c>
      <c r="P2102" s="15">
        <f>VLOOKUP(A2102,Result!A:D,4,FALSE)</f>
        <v>0.88700000000000001</v>
      </c>
      <c r="Q2102" s="16">
        <f>VLOOKUP(A2102,Result!A:D,3,FALSE)</f>
        <v>0</v>
      </c>
      <c r="R2102" s="16">
        <f>VLOOKUP(A2102,Result!A:E,5,FALSE)</f>
        <v>0</v>
      </c>
      <c r="S2102" s="28">
        <f>P2102+Q2102+R2102</f>
        <v>0.88700000000000001</v>
      </c>
      <c r="T2102" s="32">
        <f>SUM((Q2102+R2102)*60/0.1)</f>
        <v>0</v>
      </c>
      <c r="U2102" s="32">
        <f>SUM(S2102*60/0.1)</f>
        <v>532.19999999999993</v>
      </c>
      <c r="V2102" s="33">
        <f t="shared" si="139"/>
        <v>270</v>
      </c>
      <c r="W2102" s="34">
        <f t="shared" si="140"/>
        <v>802.19999999999993</v>
      </c>
      <c r="X2102" s="10"/>
      <c r="Y2102" s="10"/>
      <c r="Z2102" s="10"/>
      <c r="AA2102" s="10"/>
      <c r="AB2102" s="10"/>
      <c r="AC2102" s="10"/>
      <c r="AD2102" s="10"/>
      <c r="AE2102" s="10"/>
      <c r="AF2102" s="10"/>
      <c r="AG2102" s="10"/>
      <c r="AH2102" s="10"/>
      <c r="AI2102" s="10"/>
    </row>
    <row r="2103" spans="1:35" ht="15" customHeight="1" x14ac:dyDescent="0.25">
      <c r="A2103" s="6">
        <v>260</v>
      </c>
      <c r="B2103" s="11" t="s">
        <v>274</v>
      </c>
      <c r="C2103" s="11" t="s">
        <v>275</v>
      </c>
      <c r="D2103" s="11" t="s">
        <v>1029</v>
      </c>
      <c r="E2103" s="12">
        <v>11350</v>
      </c>
      <c r="F2103" s="17">
        <v>44012</v>
      </c>
      <c r="G2103" s="12">
        <v>43872</v>
      </c>
      <c r="H2103" s="11" t="s">
        <v>78</v>
      </c>
      <c r="I2103" s="14" t="s">
        <v>1030</v>
      </c>
      <c r="J2103" s="11" t="s">
        <v>1031</v>
      </c>
      <c r="K2103" s="11" t="s">
        <v>1032</v>
      </c>
      <c r="L2103" s="14" t="s">
        <v>82</v>
      </c>
      <c r="M2103" s="11" t="s">
        <v>82</v>
      </c>
      <c r="N2103" s="15" t="s">
        <v>85</v>
      </c>
      <c r="O2103" s="15" t="str">
        <f>VLOOKUP(A2103,Result!A:D,2,FALSE)</f>
        <v>No</v>
      </c>
      <c r="P2103" s="15">
        <f>VLOOKUP(A2103,Result!A:D,4,FALSE)</f>
        <v>2.2959999999999998</v>
      </c>
      <c r="Q2103" s="16">
        <f>VLOOKUP(A2103,Result!A:D,3,FALSE)</f>
        <v>0</v>
      </c>
      <c r="R2103" s="16">
        <f>VLOOKUP(A2103,Result!A:E,5,FALSE)</f>
        <v>0.20200000000000001</v>
      </c>
      <c r="S2103" s="28">
        <f>P2103+Q2103+R2103</f>
        <v>2.4979999999999998</v>
      </c>
      <c r="T2103" s="32">
        <f>SUM((Q2103+R2103)*60/0.1)</f>
        <v>121.2</v>
      </c>
      <c r="U2103" s="32">
        <f>SUM(S2103*60/0.1)</f>
        <v>1498.8</v>
      </c>
      <c r="V2103" s="33">
        <f t="shared" si="139"/>
        <v>270</v>
      </c>
      <c r="W2103" s="34">
        <f t="shared" si="140"/>
        <v>1768.8</v>
      </c>
      <c r="X2103" s="10"/>
      <c r="Y2103" s="10"/>
      <c r="Z2103" s="10"/>
      <c r="AA2103" s="10"/>
      <c r="AB2103" s="10"/>
      <c r="AC2103" s="10"/>
      <c r="AD2103" s="10"/>
      <c r="AE2103" s="10"/>
      <c r="AF2103" s="10"/>
      <c r="AG2103" s="10"/>
      <c r="AH2103" s="10"/>
      <c r="AI2103" s="10"/>
    </row>
    <row r="2104" spans="1:35" ht="15" customHeight="1" x14ac:dyDescent="0.25">
      <c r="A2104" s="6">
        <v>261</v>
      </c>
      <c r="B2104" s="11" t="s">
        <v>274</v>
      </c>
      <c r="C2104" s="11" t="s">
        <v>275</v>
      </c>
      <c r="D2104" s="11" t="s">
        <v>1033</v>
      </c>
      <c r="E2104" s="12">
        <v>15017</v>
      </c>
      <c r="F2104" s="17">
        <v>44013</v>
      </c>
      <c r="G2104" s="12">
        <v>43875</v>
      </c>
      <c r="H2104" s="11" t="s">
        <v>78</v>
      </c>
      <c r="I2104" s="14" t="s">
        <v>1034</v>
      </c>
      <c r="J2104" s="11" t="s">
        <v>1035</v>
      </c>
      <c r="K2104" s="11" t="s">
        <v>1036</v>
      </c>
      <c r="L2104" s="14" t="s">
        <v>82</v>
      </c>
      <c r="M2104" s="11" t="s">
        <v>1037</v>
      </c>
      <c r="N2104" s="15" t="s">
        <v>85</v>
      </c>
      <c r="O2104" s="15" t="str">
        <f>VLOOKUP(A2104,Result!A:D,2,FALSE)</f>
        <v>No</v>
      </c>
      <c r="P2104" s="15">
        <f>VLOOKUP(A2104,Result!A:D,4,FALSE)</f>
        <v>4.0890000000000004</v>
      </c>
      <c r="Q2104" s="16">
        <f>VLOOKUP(A2104,Result!A:D,3,FALSE)</f>
        <v>0</v>
      </c>
      <c r="R2104" s="16">
        <f>VLOOKUP(A2104,Result!A:E,5,FALSE)</f>
        <v>0</v>
      </c>
      <c r="S2104" s="28">
        <f>P2104+Q2104+R2104</f>
        <v>4.0890000000000004</v>
      </c>
      <c r="T2104" s="32">
        <f>SUM((Q2104+R2104)*60/0.1)</f>
        <v>0</v>
      </c>
      <c r="U2104" s="32">
        <f>SUM(S2104*60/0.1)</f>
        <v>2453.4</v>
      </c>
      <c r="V2104" s="33">
        <f t="shared" si="139"/>
        <v>270</v>
      </c>
      <c r="W2104" s="34">
        <f t="shared" si="140"/>
        <v>2723.4</v>
      </c>
      <c r="X2104" s="10"/>
      <c r="Y2104" s="10"/>
      <c r="Z2104" s="10"/>
      <c r="AA2104" s="10"/>
      <c r="AB2104" s="10"/>
      <c r="AC2104" s="10"/>
      <c r="AD2104" s="10"/>
      <c r="AE2104" s="10"/>
      <c r="AF2104" s="10"/>
      <c r="AG2104" s="10"/>
      <c r="AH2104" s="10"/>
      <c r="AI2104" s="10"/>
    </row>
    <row r="2105" spans="1:35" ht="15" customHeight="1" x14ac:dyDescent="0.25">
      <c r="A2105" s="6">
        <v>262</v>
      </c>
      <c r="B2105" s="11" t="s">
        <v>274</v>
      </c>
      <c r="C2105" s="11" t="s">
        <v>275</v>
      </c>
      <c r="D2105" s="11" t="s">
        <v>1038</v>
      </c>
      <c r="E2105" s="12">
        <v>19073</v>
      </c>
      <c r="F2105" s="17">
        <v>44013</v>
      </c>
      <c r="G2105" s="12">
        <v>43912</v>
      </c>
      <c r="H2105" s="11" t="s">
        <v>134</v>
      </c>
      <c r="I2105" s="14" t="s">
        <v>1039</v>
      </c>
      <c r="J2105" s="11" t="s">
        <v>80</v>
      </c>
      <c r="K2105" s="11" t="s">
        <v>1040</v>
      </c>
      <c r="L2105" s="14" t="s">
        <v>82</v>
      </c>
      <c r="M2105" s="11" t="s">
        <v>1041</v>
      </c>
      <c r="N2105" s="15" t="s">
        <v>85</v>
      </c>
      <c r="O2105" s="15" t="str">
        <f>VLOOKUP(A2105,Result!A:D,2,FALSE)</f>
        <v>No</v>
      </c>
      <c r="P2105" s="15">
        <f>VLOOKUP(A2105,Result!A:D,4,FALSE)</f>
        <v>1.411</v>
      </c>
      <c r="Q2105" s="16">
        <f>VLOOKUP(A2105,Result!A:D,3,FALSE)</f>
        <v>0</v>
      </c>
      <c r="R2105" s="16">
        <f>VLOOKUP(A2105,Result!A:E,5,FALSE)</f>
        <v>0</v>
      </c>
      <c r="S2105" s="28">
        <f>P2105+Q2105+R2105</f>
        <v>1.411</v>
      </c>
      <c r="T2105" s="32">
        <f>SUM((Q2105+R2105)*60/0.1)</f>
        <v>0</v>
      </c>
      <c r="U2105" s="32">
        <f>SUM(S2105*60/0.1)</f>
        <v>846.59999999999991</v>
      </c>
      <c r="V2105" s="33">
        <f t="shared" si="139"/>
        <v>270</v>
      </c>
      <c r="W2105" s="34">
        <f t="shared" si="140"/>
        <v>1116.5999999999999</v>
      </c>
      <c r="X2105" s="10"/>
      <c r="Y2105" s="10"/>
      <c r="Z2105" s="10"/>
      <c r="AA2105" s="10"/>
      <c r="AB2105" s="10"/>
      <c r="AC2105" s="10"/>
      <c r="AD2105" s="10"/>
      <c r="AE2105" s="10"/>
      <c r="AF2105" s="10"/>
      <c r="AG2105" s="10"/>
      <c r="AH2105" s="10"/>
      <c r="AI2105" s="10"/>
    </row>
    <row r="2106" spans="1:35" ht="15" customHeight="1" x14ac:dyDescent="0.25">
      <c r="A2106" s="6">
        <v>270</v>
      </c>
      <c r="B2106" s="11" t="s">
        <v>274</v>
      </c>
      <c r="C2106" s="11" t="s">
        <v>275</v>
      </c>
      <c r="D2106" s="11" t="s">
        <v>1069</v>
      </c>
      <c r="E2106" s="12">
        <v>16041</v>
      </c>
      <c r="F2106" s="17">
        <v>44025</v>
      </c>
      <c r="G2106" s="12">
        <v>43887</v>
      </c>
      <c r="H2106" s="11" t="s">
        <v>78</v>
      </c>
      <c r="I2106" s="14" t="s">
        <v>1070</v>
      </c>
      <c r="J2106" s="11" t="s">
        <v>80</v>
      </c>
      <c r="K2106" s="11" t="s">
        <v>82</v>
      </c>
      <c r="L2106" s="14" t="s">
        <v>82</v>
      </c>
      <c r="M2106" s="11" t="s">
        <v>1071</v>
      </c>
      <c r="N2106" s="15" t="s">
        <v>85</v>
      </c>
      <c r="O2106" s="15" t="str">
        <f>VLOOKUP(A2106,Result!A:D,2,FALSE)</f>
        <v>No</v>
      </c>
      <c r="P2106" s="15">
        <f>VLOOKUP(A2106,Result!A:D,4,FALSE)</f>
        <v>1.639</v>
      </c>
      <c r="Q2106" s="16">
        <f>VLOOKUP(A2106,Result!A:D,3,FALSE)</f>
        <v>0</v>
      </c>
      <c r="R2106" s="16">
        <f>VLOOKUP(A2106,Result!A:E,5,FALSE)</f>
        <v>0</v>
      </c>
      <c r="S2106" s="28">
        <f>P2106+Q2106+R2106</f>
        <v>1.639</v>
      </c>
      <c r="T2106" s="32">
        <f>SUM((Q2106+R2106)*60/0.1)</f>
        <v>0</v>
      </c>
      <c r="U2106" s="32">
        <f>SUM(S2106*60/0.1)</f>
        <v>983.4</v>
      </c>
      <c r="V2106" s="33">
        <f t="shared" si="139"/>
        <v>270</v>
      </c>
      <c r="W2106" s="34">
        <f t="shared" si="140"/>
        <v>1253.4000000000001</v>
      </c>
      <c r="X2106" s="10"/>
      <c r="Y2106" s="10"/>
      <c r="Z2106" s="10"/>
      <c r="AA2106" s="10"/>
      <c r="AB2106" s="10"/>
      <c r="AC2106" s="10"/>
      <c r="AD2106" s="10"/>
      <c r="AE2106" s="10"/>
      <c r="AF2106" s="10"/>
      <c r="AG2106" s="10"/>
      <c r="AH2106" s="10"/>
      <c r="AI2106" s="10"/>
    </row>
    <row r="2107" spans="1:35" ht="15" customHeight="1" x14ac:dyDescent="0.25">
      <c r="A2107" s="6">
        <v>271</v>
      </c>
      <c r="B2107" s="11" t="s">
        <v>274</v>
      </c>
      <c r="C2107" s="11" t="s">
        <v>275</v>
      </c>
      <c r="D2107" s="11" t="s">
        <v>1072</v>
      </c>
      <c r="E2107" s="12">
        <v>12099</v>
      </c>
      <c r="F2107" s="13">
        <v>44025</v>
      </c>
      <c r="G2107" s="12">
        <v>43899</v>
      </c>
      <c r="H2107" s="11" t="s">
        <v>78</v>
      </c>
      <c r="I2107" s="14" t="s">
        <v>1073</v>
      </c>
      <c r="J2107" s="11" t="s">
        <v>1074</v>
      </c>
      <c r="K2107" s="11" t="s">
        <v>1075</v>
      </c>
      <c r="L2107" s="14" t="s">
        <v>1076</v>
      </c>
      <c r="M2107" s="11" t="s">
        <v>1077</v>
      </c>
      <c r="N2107" s="15" t="s">
        <v>85</v>
      </c>
      <c r="O2107" s="15" t="str">
        <f>VLOOKUP(A2107,Result!A:D,2,FALSE)</f>
        <v>No</v>
      </c>
      <c r="P2107" s="15">
        <f>VLOOKUP(A2107,Result!A:D,4,FALSE)</f>
        <v>4.2060000000000004</v>
      </c>
      <c r="Q2107" s="16">
        <f>VLOOKUP(A2107,Result!A:D,3,FALSE)</f>
        <v>0.214</v>
      </c>
      <c r="R2107" s="16">
        <f>VLOOKUP(A2107,Result!A:E,5,FALSE)</f>
        <v>1.1599999999999999</v>
      </c>
      <c r="S2107" s="28">
        <f>P2107+Q2107+R2107</f>
        <v>5.580000000000001</v>
      </c>
      <c r="T2107" s="32">
        <f>SUM((Q2107+R2107)*60/0.1)</f>
        <v>824.4</v>
      </c>
      <c r="U2107" s="32">
        <f>SUM(S2107*60/0.1)</f>
        <v>3348.0000000000005</v>
      </c>
      <c r="V2107" s="33">
        <f t="shared" si="139"/>
        <v>270</v>
      </c>
      <c r="W2107" s="34">
        <f t="shared" si="140"/>
        <v>3618.0000000000005</v>
      </c>
      <c r="X2107" s="10"/>
      <c r="Y2107" s="10"/>
      <c r="Z2107" s="10"/>
      <c r="AA2107" s="10"/>
      <c r="AB2107" s="10"/>
      <c r="AC2107" s="10"/>
      <c r="AD2107" s="10"/>
      <c r="AE2107" s="10"/>
      <c r="AF2107" s="10"/>
      <c r="AG2107" s="10"/>
      <c r="AH2107" s="10"/>
      <c r="AI2107" s="10"/>
    </row>
    <row r="2108" spans="1:35" ht="15" customHeight="1" x14ac:dyDescent="0.25">
      <c r="A2108" s="6">
        <v>273</v>
      </c>
      <c r="B2108" s="11" t="s">
        <v>274</v>
      </c>
      <c r="C2108" s="11" t="s">
        <v>275</v>
      </c>
      <c r="D2108" s="11" t="s">
        <v>1081</v>
      </c>
      <c r="E2108" s="12">
        <v>19757</v>
      </c>
      <c r="F2108" s="17">
        <v>44026</v>
      </c>
      <c r="G2108" s="12">
        <v>43924</v>
      </c>
      <c r="H2108" s="11" t="s">
        <v>78</v>
      </c>
      <c r="I2108" s="14" t="s">
        <v>1082</v>
      </c>
      <c r="J2108" s="11" t="s">
        <v>80</v>
      </c>
      <c r="K2108" s="11" t="s">
        <v>82</v>
      </c>
      <c r="L2108" s="14" t="s">
        <v>1083</v>
      </c>
      <c r="M2108" s="11" t="s">
        <v>1084</v>
      </c>
      <c r="N2108" s="15" t="s">
        <v>85</v>
      </c>
      <c r="O2108" s="15" t="str">
        <f>VLOOKUP(A2108,Result!A:D,2,FALSE)</f>
        <v>No</v>
      </c>
      <c r="P2108" s="15">
        <f>VLOOKUP(A2108,Result!A:D,4,FALSE)</f>
        <v>1.2509999999999999</v>
      </c>
      <c r="Q2108" s="16">
        <f>VLOOKUP(A2108,Result!A:D,3,FALSE)</f>
        <v>0.31</v>
      </c>
      <c r="R2108" s="16">
        <f>VLOOKUP(A2108,Result!A:E,5,FALSE)</f>
        <v>0</v>
      </c>
      <c r="S2108" s="28">
        <f>P2108+Q2108+R2108</f>
        <v>1.5609999999999999</v>
      </c>
      <c r="T2108" s="32">
        <f>SUM((Q2108+R2108)*60/0.1)</f>
        <v>186</v>
      </c>
      <c r="U2108" s="32">
        <f>SUM(S2108*60/0.1)</f>
        <v>936.59999999999991</v>
      </c>
      <c r="V2108" s="33">
        <f t="shared" si="139"/>
        <v>270</v>
      </c>
      <c r="W2108" s="34">
        <f t="shared" si="140"/>
        <v>1206.5999999999999</v>
      </c>
      <c r="X2108" s="10"/>
      <c r="Y2108" s="10"/>
      <c r="Z2108" s="10"/>
      <c r="AA2108" s="10"/>
      <c r="AB2108" s="10"/>
      <c r="AC2108" s="10"/>
      <c r="AD2108" s="10"/>
      <c r="AE2108" s="10"/>
      <c r="AF2108" s="10"/>
      <c r="AG2108" s="10"/>
      <c r="AH2108" s="10"/>
      <c r="AI2108" s="10"/>
    </row>
    <row r="2109" spans="1:35" ht="15" customHeight="1" x14ac:dyDescent="0.25">
      <c r="A2109" s="6">
        <v>274</v>
      </c>
      <c r="B2109" s="11" t="s">
        <v>274</v>
      </c>
      <c r="C2109" s="11" t="s">
        <v>275</v>
      </c>
      <c r="D2109" s="11" t="s">
        <v>1085</v>
      </c>
      <c r="E2109" s="12">
        <v>16281</v>
      </c>
      <c r="F2109" s="17">
        <v>44028</v>
      </c>
      <c r="G2109" s="12">
        <v>43870</v>
      </c>
      <c r="H2109" s="11" t="s">
        <v>78</v>
      </c>
      <c r="I2109" s="14" t="s">
        <v>1086</v>
      </c>
      <c r="J2109" s="11" t="s">
        <v>80</v>
      </c>
      <c r="K2109" s="11" t="s">
        <v>1087</v>
      </c>
      <c r="L2109" s="14" t="s">
        <v>82</v>
      </c>
      <c r="M2109" s="11" t="s">
        <v>1088</v>
      </c>
      <c r="N2109" s="15" t="s">
        <v>85</v>
      </c>
      <c r="O2109" s="15" t="str">
        <f>VLOOKUP(A2109,Result!A:D,2,FALSE)</f>
        <v>No</v>
      </c>
      <c r="P2109" s="15">
        <f>VLOOKUP(A2109,Result!A:D,4,FALSE)</f>
        <v>1.1890000000000001</v>
      </c>
      <c r="Q2109" s="16">
        <f>VLOOKUP(A2109,Result!A:D,3,FALSE)</f>
        <v>0</v>
      </c>
      <c r="R2109" s="16">
        <f>VLOOKUP(A2109,Result!A:E,5,FALSE)</f>
        <v>0.20200000000000001</v>
      </c>
      <c r="S2109" s="28">
        <f>P2109+Q2109+R2109</f>
        <v>1.391</v>
      </c>
      <c r="T2109" s="32">
        <f>SUM((Q2109+R2109)*60/0.1)</f>
        <v>121.2</v>
      </c>
      <c r="U2109" s="32">
        <f>SUM(S2109*60/0.1)</f>
        <v>834.6</v>
      </c>
      <c r="V2109" s="33">
        <f t="shared" si="139"/>
        <v>270</v>
      </c>
      <c r="W2109" s="34">
        <f t="shared" si="140"/>
        <v>1104.5999999999999</v>
      </c>
      <c r="X2109" s="10"/>
      <c r="Y2109" s="10"/>
      <c r="Z2109" s="10"/>
      <c r="AA2109" s="10"/>
      <c r="AB2109" s="10"/>
      <c r="AC2109" s="10"/>
      <c r="AD2109" s="10"/>
      <c r="AE2109" s="10"/>
      <c r="AF2109" s="10"/>
      <c r="AG2109" s="10"/>
      <c r="AH2109" s="10"/>
      <c r="AI2109" s="10"/>
    </row>
    <row r="2110" spans="1:35" ht="15" customHeight="1" x14ac:dyDescent="0.25">
      <c r="A2110" s="6">
        <v>280</v>
      </c>
      <c r="B2110" s="11" t="s">
        <v>274</v>
      </c>
      <c r="C2110" s="11" t="s">
        <v>275</v>
      </c>
      <c r="D2110" s="11" t="s">
        <v>1111</v>
      </c>
      <c r="E2110" s="12">
        <v>16466</v>
      </c>
      <c r="F2110" s="17">
        <v>44034</v>
      </c>
      <c r="G2110" s="12">
        <v>43912</v>
      </c>
      <c r="H2110" s="11" t="s">
        <v>134</v>
      </c>
      <c r="I2110" s="14" t="s">
        <v>1112</v>
      </c>
      <c r="J2110" s="11" t="s">
        <v>1113</v>
      </c>
      <c r="K2110" s="11" t="s">
        <v>1114</v>
      </c>
      <c r="L2110" s="14" t="s">
        <v>82</v>
      </c>
      <c r="M2110" s="11" t="s">
        <v>1115</v>
      </c>
      <c r="N2110" s="15" t="s">
        <v>85</v>
      </c>
      <c r="O2110" s="15" t="str">
        <f>VLOOKUP(A2110,Result!A:D,2,FALSE)</f>
        <v>No</v>
      </c>
      <c r="P2110" s="15">
        <f>VLOOKUP(A2110,Result!A:D,4,FALSE)</f>
        <v>1.4139999999999999</v>
      </c>
      <c r="Q2110" s="16">
        <f>VLOOKUP(A2110,Result!A:D,3,FALSE)</f>
        <v>0</v>
      </c>
      <c r="R2110" s="16">
        <f>VLOOKUP(A2110,Result!A:E,5,FALSE)</f>
        <v>0</v>
      </c>
      <c r="S2110" s="28">
        <f>P2110+Q2110+R2110</f>
        <v>1.4139999999999999</v>
      </c>
      <c r="T2110" s="32">
        <f>SUM((Q2110+R2110)*60/0.1)</f>
        <v>0</v>
      </c>
      <c r="U2110" s="32">
        <f>SUM(S2110*60/0.1)</f>
        <v>848.39999999999986</v>
      </c>
      <c r="V2110" s="33">
        <f t="shared" si="139"/>
        <v>270</v>
      </c>
      <c r="W2110" s="34">
        <f t="shared" si="140"/>
        <v>1118.3999999999999</v>
      </c>
      <c r="X2110" s="10"/>
      <c r="Y2110" s="10"/>
      <c r="Z2110" s="10"/>
      <c r="AA2110" s="10"/>
      <c r="AB2110" s="10"/>
      <c r="AC2110" s="10"/>
      <c r="AD2110" s="10"/>
      <c r="AE2110" s="10"/>
      <c r="AF2110" s="10"/>
      <c r="AG2110" s="10"/>
      <c r="AH2110" s="10"/>
      <c r="AI2110" s="10"/>
    </row>
    <row r="2111" spans="1:35" ht="15" customHeight="1" x14ac:dyDescent="0.25">
      <c r="A2111" s="6">
        <v>282</v>
      </c>
      <c r="B2111" s="11" t="s">
        <v>274</v>
      </c>
      <c r="C2111" s="11" t="s">
        <v>275</v>
      </c>
      <c r="D2111" s="11" t="s">
        <v>1118</v>
      </c>
      <c r="E2111" s="12">
        <v>19003</v>
      </c>
      <c r="F2111" s="17">
        <v>44035</v>
      </c>
      <c r="G2111" s="12">
        <v>43924</v>
      </c>
      <c r="H2111" s="11" t="s">
        <v>78</v>
      </c>
      <c r="I2111" s="14" t="s">
        <v>1119</v>
      </c>
      <c r="J2111" s="11" t="s">
        <v>80</v>
      </c>
      <c r="K2111" s="11" t="s">
        <v>484</v>
      </c>
      <c r="L2111" s="14" t="s">
        <v>82</v>
      </c>
      <c r="M2111" s="11" t="s">
        <v>1120</v>
      </c>
      <c r="N2111" s="15" t="s">
        <v>85</v>
      </c>
      <c r="O2111" s="15" t="str">
        <f>VLOOKUP(A2111,Result!A:D,2,FALSE)</f>
        <v>No</v>
      </c>
      <c r="P2111" s="15">
        <f>VLOOKUP(A2111,Result!A:D,4,FALSE)</f>
        <v>1.071</v>
      </c>
      <c r="Q2111" s="16">
        <f>VLOOKUP(A2111,Result!A:D,3,FALSE)</f>
        <v>0</v>
      </c>
      <c r="R2111" s="16">
        <f>VLOOKUP(A2111,Result!A:E,5,FALSE)</f>
        <v>0</v>
      </c>
      <c r="S2111" s="28">
        <f>P2111+Q2111+R2111</f>
        <v>1.071</v>
      </c>
      <c r="T2111" s="32">
        <f>SUM((Q2111+R2111)*60/0.1)</f>
        <v>0</v>
      </c>
      <c r="U2111" s="32">
        <f>SUM(S2111*60/0.1)</f>
        <v>642.59999999999991</v>
      </c>
      <c r="V2111" s="33">
        <f t="shared" si="139"/>
        <v>270</v>
      </c>
      <c r="W2111" s="34">
        <f t="shared" si="140"/>
        <v>912.59999999999991</v>
      </c>
      <c r="X2111" s="10"/>
      <c r="Y2111" s="10"/>
      <c r="Z2111" s="10"/>
      <c r="AA2111" s="10"/>
      <c r="AB2111" s="10"/>
      <c r="AC2111" s="10"/>
      <c r="AD2111" s="10"/>
      <c r="AE2111" s="10"/>
      <c r="AF2111" s="10"/>
      <c r="AG2111" s="10"/>
      <c r="AH2111" s="10"/>
      <c r="AI2111" s="10"/>
    </row>
    <row r="2112" spans="1:35" ht="15" customHeight="1" x14ac:dyDescent="0.25">
      <c r="A2112" s="6">
        <v>283</v>
      </c>
      <c r="B2112" s="11" t="s">
        <v>274</v>
      </c>
      <c r="C2112" s="11" t="s">
        <v>275</v>
      </c>
      <c r="D2112" s="11" t="s">
        <v>1121</v>
      </c>
      <c r="E2112" s="12">
        <v>11324</v>
      </c>
      <c r="F2112" s="17">
        <v>44039</v>
      </c>
      <c r="G2112" s="12">
        <v>43915</v>
      </c>
      <c r="H2112" s="11" t="s">
        <v>134</v>
      </c>
      <c r="I2112" s="14" t="s">
        <v>1122</v>
      </c>
      <c r="J2112" s="11" t="s">
        <v>80</v>
      </c>
      <c r="K2112" s="11" t="s">
        <v>1123</v>
      </c>
      <c r="L2112" s="14" t="s">
        <v>1124</v>
      </c>
      <c r="M2112" s="11" t="s">
        <v>1125</v>
      </c>
      <c r="N2112" s="15" t="s">
        <v>85</v>
      </c>
      <c r="O2112" s="15" t="str">
        <f>VLOOKUP(A2112,Result!A:D,2,FALSE)</f>
        <v>Yes</v>
      </c>
      <c r="P2112" s="15">
        <f>VLOOKUP(A2112,Result!A:D,4,FALSE)</f>
        <v>3.238</v>
      </c>
      <c r="Q2112" s="16">
        <f>VLOOKUP(A2112,Result!A:D,3,FALSE)</f>
        <v>0.31</v>
      </c>
      <c r="R2112" s="16">
        <f>VLOOKUP(A2112,Result!A:E,5,FALSE)</f>
        <v>0.46500000000000002</v>
      </c>
      <c r="S2112" s="28">
        <f>P2112+Q2112+R2112</f>
        <v>4.0129999999999999</v>
      </c>
      <c r="T2112" s="32">
        <f>SUM((Q2112+R2112)*60/0.1)</f>
        <v>465</v>
      </c>
      <c r="U2112" s="32">
        <f>SUM(S2112*60/0.1)</f>
        <v>2407.7999999999997</v>
      </c>
      <c r="V2112" s="33">
        <f t="shared" ref="V2112:V2175" si="141">SUM(0.45*60/0.1)</f>
        <v>270</v>
      </c>
      <c r="W2112" s="34">
        <f t="shared" si="140"/>
        <v>2677.7999999999997</v>
      </c>
      <c r="X2112" s="10"/>
      <c r="Y2112" s="10"/>
      <c r="Z2112" s="10"/>
      <c r="AA2112" s="10"/>
      <c r="AB2112" s="10"/>
      <c r="AC2112" s="10"/>
      <c r="AD2112" s="10"/>
      <c r="AE2112" s="10"/>
      <c r="AF2112" s="10"/>
      <c r="AG2112" s="10"/>
      <c r="AH2112" s="10"/>
      <c r="AI2112" s="10"/>
    </row>
    <row r="2113" spans="1:35" ht="15" customHeight="1" x14ac:dyDescent="0.25">
      <c r="A2113" s="6">
        <v>285</v>
      </c>
      <c r="B2113" s="11" t="s">
        <v>274</v>
      </c>
      <c r="C2113" s="11" t="s">
        <v>275</v>
      </c>
      <c r="D2113" s="11" t="s">
        <v>1131</v>
      </c>
      <c r="E2113" s="12">
        <v>16785</v>
      </c>
      <c r="F2113" s="17">
        <v>44040</v>
      </c>
      <c r="G2113" s="12">
        <v>43915</v>
      </c>
      <c r="H2113" s="11" t="s">
        <v>134</v>
      </c>
      <c r="I2113" s="14" t="s">
        <v>1132</v>
      </c>
      <c r="J2113" s="11" t="s">
        <v>97</v>
      </c>
      <c r="K2113" s="11" t="s">
        <v>1133</v>
      </c>
      <c r="L2113" s="14" t="s">
        <v>82</v>
      </c>
      <c r="M2113" s="11" t="s">
        <v>1134</v>
      </c>
      <c r="N2113" s="15" t="s">
        <v>85</v>
      </c>
      <c r="O2113" s="15" t="str">
        <f>VLOOKUP(A2113,Result!A:D,2,FALSE)</f>
        <v>No</v>
      </c>
      <c r="P2113" s="15">
        <f>VLOOKUP(A2113,Result!A:D,4,FALSE)</f>
        <v>0.79899999999999993</v>
      </c>
      <c r="Q2113" s="16">
        <f>VLOOKUP(A2113,Result!A:D,3,FALSE)</f>
        <v>0</v>
      </c>
      <c r="R2113" s="16">
        <f>VLOOKUP(A2113,Result!A:E,5,FALSE)</f>
        <v>0</v>
      </c>
      <c r="S2113" s="28">
        <f>P2113+Q2113+R2113</f>
        <v>0.79899999999999993</v>
      </c>
      <c r="T2113" s="32">
        <f>SUM((Q2113+R2113)*60/0.1)</f>
        <v>0</v>
      </c>
      <c r="U2113" s="32">
        <f>SUM(S2113*60/0.1)</f>
        <v>479.4</v>
      </c>
      <c r="V2113" s="33">
        <f t="shared" si="141"/>
        <v>270</v>
      </c>
      <c r="W2113" s="34">
        <f t="shared" si="140"/>
        <v>749.4</v>
      </c>
      <c r="X2113" s="10"/>
      <c r="Y2113" s="10"/>
      <c r="Z2113" s="10"/>
      <c r="AA2113" s="10"/>
      <c r="AB2113" s="10"/>
      <c r="AC2113" s="10"/>
      <c r="AD2113" s="10"/>
      <c r="AE2113" s="10"/>
      <c r="AF2113" s="10"/>
      <c r="AG2113" s="10"/>
      <c r="AH2113" s="10"/>
      <c r="AI2113" s="10"/>
    </row>
    <row r="2114" spans="1:35" ht="15" customHeight="1" x14ac:dyDescent="0.25">
      <c r="A2114" s="6">
        <v>288</v>
      </c>
      <c r="B2114" s="11" t="s">
        <v>274</v>
      </c>
      <c r="C2114" s="11" t="s">
        <v>275</v>
      </c>
      <c r="D2114" s="11" t="s">
        <v>1142</v>
      </c>
      <c r="E2114" s="12">
        <v>19278</v>
      </c>
      <c r="F2114" s="17">
        <v>44042</v>
      </c>
      <c r="G2114" s="12">
        <v>43924</v>
      </c>
      <c r="H2114" s="11" t="s">
        <v>78</v>
      </c>
      <c r="I2114" s="14" t="s">
        <v>1143</v>
      </c>
      <c r="J2114" s="11" t="s">
        <v>80</v>
      </c>
      <c r="K2114" s="11" t="s">
        <v>1144</v>
      </c>
      <c r="L2114" s="14" t="s">
        <v>1145</v>
      </c>
      <c r="M2114" s="11" t="s">
        <v>1146</v>
      </c>
      <c r="N2114" s="15" t="s">
        <v>85</v>
      </c>
      <c r="O2114" s="15" t="str">
        <f>VLOOKUP(A2114,Result!A:D,2,FALSE)</f>
        <v>No</v>
      </c>
      <c r="P2114" s="15">
        <f>VLOOKUP(A2114,Result!A:D,4,FALSE)</f>
        <v>1.704</v>
      </c>
      <c r="Q2114" s="16">
        <f>VLOOKUP(A2114,Result!A:D,3,FALSE)</f>
        <v>0.51100000000000001</v>
      </c>
      <c r="R2114" s="16">
        <f>VLOOKUP(A2114,Result!A:E,5,FALSE)</f>
        <v>0</v>
      </c>
      <c r="S2114" s="28">
        <f>P2114+Q2114+R2114</f>
        <v>2.2149999999999999</v>
      </c>
      <c r="T2114" s="32">
        <f>SUM((Q2114+R2114)*60/0.1)</f>
        <v>306.59999999999997</v>
      </c>
      <c r="U2114" s="32">
        <f>SUM(S2114*60/0.1)</f>
        <v>1328.9999999999998</v>
      </c>
      <c r="V2114" s="33">
        <f t="shared" si="141"/>
        <v>270</v>
      </c>
      <c r="W2114" s="34">
        <f t="shared" si="140"/>
        <v>1598.9999999999998</v>
      </c>
      <c r="X2114" s="10"/>
      <c r="Y2114" s="10"/>
      <c r="Z2114" s="10"/>
      <c r="AA2114" s="10"/>
      <c r="AB2114" s="10"/>
      <c r="AC2114" s="10"/>
      <c r="AD2114" s="10"/>
      <c r="AE2114" s="10"/>
      <c r="AF2114" s="10"/>
      <c r="AG2114" s="10"/>
      <c r="AH2114" s="10"/>
      <c r="AI2114" s="10"/>
    </row>
    <row r="2115" spans="1:35" ht="15" customHeight="1" x14ac:dyDescent="0.25">
      <c r="A2115" s="6">
        <v>289</v>
      </c>
      <c r="B2115" s="11" t="s">
        <v>274</v>
      </c>
      <c r="C2115" s="11" t="s">
        <v>275</v>
      </c>
      <c r="D2115" s="11" t="s">
        <v>1147</v>
      </c>
      <c r="E2115" s="12">
        <v>17148</v>
      </c>
      <c r="F2115" s="17">
        <v>44042</v>
      </c>
      <c r="G2115" s="12">
        <v>43894</v>
      </c>
      <c r="H2115" s="11" t="s">
        <v>78</v>
      </c>
      <c r="I2115" s="14" t="s">
        <v>1148</v>
      </c>
      <c r="J2115" s="11" t="s">
        <v>80</v>
      </c>
      <c r="K2115" s="11" t="s">
        <v>82</v>
      </c>
      <c r="L2115" s="14" t="s">
        <v>1149</v>
      </c>
      <c r="M2115" s="11" t="s">
        <v>82</v>
      </c>
      <c r="N2115" s="15" t="s">
        <v>85</v>
      </c>
      <c r="O2115" s="15" t="str">
        <f>VLOOKUP(A2115,Result!A:D,2,FALSE)</f>
        <v>No</v>
      </c>
      <c r="P2115" s="15">
        <f>VLOOKUP(A2115,Result!A:D,4,FALSE)</f>
        <v>3.5289999999999999</v>
      </c>
      <c r="Q2115" s="16">
        <f>VLOOKUP(A2115,Result!A:D,3,FALSE)</f>
        <v>0.36799999999999999</v>
      </c>
      <c r="R2115" s="16">
        <f>VLOOKUP(A2115,Result!A:E,5,FALSE)</f>
        <v>0</v>
      </c>
      <c r="S2115" s="28">
        <f>P2115+Q2115+R2115</f>
        <v>3.8969999999999998</v>
      </c>
      <c r="T2115" s="32">
        <f>SUM((Q2115+R2115)*60/0.1)</f>
        <v>220.79999999999998</v>
      </c>
      <c r="U2115" s="32">
        <f>SUM(S2115*60/0.1)</f>
        <v>2338.1999999999998</v>
      </c>
      <c r="V2115" s="33">
        <f t="shared" si="141"/>
        <v>270</v>
      </c>
      <c r="W2115" s="34">
        <f t="shared" si="140"/>
        <v>2608.1999999999998</v>
      </c>
      <c r="X2115" s="10"/>
      <c r="Y2115" s="10"/>
      <c r="Z2115" s="10"/>
      <c r="AA2115" s="10"/>
      <c r="AB2115" s="10"/>
      <c r="AC2115" s="10"/>
      <c r="AD2115" s="10"/>
      <c r="AE2115" s="10"/>
      <c r="AF2115" s="10"/>
      <c r="AG2115" s="10"/>
      <c r="AH2115" s="10"/>
      <c r="AI2115" s="10"/>
    </row>
    <row r="2116" spans="1:35" ht="15" customHeight="1" x14ac:dyDescent="0.25">
      <c r="A2116" s="6">
        <v>290</v>
      </c>
      <c r="B2116" s="11" t="s">
        <v>274</v>
      </c>
      <c r="C2116" s="11" t="s">
        <v>275</v>
      </c>
      <c r="D2116" s="11" t="s">
        <v>1150</v>
      </c>
      <c r="E2116" s="12">
        <v>13944</v>
      </c>
      <c r="F2116" s="17">
        <v>44046</v>
      </c>
      <c r="G2116" s="12">
        <v>43888</v>
      </c>
      <c r="H2116" s="11" t="s">
        <v>78</v>
      </c>
      <c r="I2116" s="14" t="s">
        <v>1151</v>
      </c>
      <c r="J2116" s="11" t="s">
        <v>80</v>
      </c>
      <c r="K2116" s="11" t="s">
        <v>82</v>
      </c>
      <c r="L2116" s="14" t="s">
        <v>1152</v>
      </c>
      <c r="M2116" s="11" t="s">
        <v>1153</v>
      </c>
      <c r="N2116" s="15" t="s">
        <v>85</v>
      </c>
      <c r="O2116" s="15" t="str">
        <f>VLOOKUP(A2116,Result!A:D,2,FALSE)</f>
        <v>No</v>
      </c>
      <c r="P2116" s="15">
        <f>VLOOKUP(A2116,Result!A:D,4,FALSE)</f>
        <v>2.0310000000000001</v>
      </c>
      <c r="Q2116" s="16">
        <f>VLOOKUP(A2116,Result!A:D,3,FALSE)</f>
        <v>0</v>
      </c>
      <c r="R2116" s="16">
        <f>VLOOKUP(A2116,Result!A:E,5,FALSE)</f>
        <v>0.20200000000000001</v>
      </c>
      <c r="S2116" s="28">
        <f>P2116+Q2116+R2116</f>
        <v>2.2330000000000001</v>
      </c>
      <c r="T2116" s="32">
        <f>SUM((Q2116+R2116)*60/0.1)</f>
        <v>121.2</v>
      </c>
      <c r="U2116" s="32">
        <f>SUM(S2116*60/0.1)</f>
        <v>1339.8000000000002</v>
      </c>
      <c r="V2116" s="33">
        <f t="shared" si="141"/>
        <v>270</v>
      </c>
      <c r="W2116" s="34">
        <f t="shared" si="140"/>
        <v>1609.8000000000002</v>
      </c>
      <c r="X2116" s="10"/>
      <c r="Y2116" s="10"/>
      <c r="Z2116" s="10"/>
      <c r="AA2116" s="10"/>
      <c r="AB2116" s="10"/>
      <c r="AC2116" s="10"/>
      <c r="AD2116" s="10"/>
      <c r="AE2116" s="10"/>
      <c r="AF2116" s="10"/>
      <c r="AG2116" s="10"/>
      <c r="AH2116" s="10"/>
      <c r="AI2116" s="10"/>
    </row>
    <row r="2117" spans="1:35" ht="15" customHeight="1" x14ac:dyDescent="0.25">
      <c r="A2117" s="6">
        <v>292</v>
      </c>
      <c r="B2117" s="11" t="s">
        <v>274</v>
      </c>
      <c r="C2117" s="11" t="s">
        <v>275</v>
      </c>
      <c r="D2117" s="11" t="s">
        <v>1159</v>
      </c>
      <c r="E2117" s="12">
        <v>14758</v>
      </c>
      <c r="F2117" s="17">
        <v>44047</v>
      </c>
      <c r="G2117" s="12">
        <v>43868</v>
      </c>
      <c r="H2117" s="11" t="s">
        <v>114</v>
      </c>
      <c r="I2117" s="14" t="s">
        <v>1160</v>
      </c>
      <c r="J2117" s="11" t="s">
        <v>80</v>
      </c>
      <c r="K2117" s="11" t="s">
        <v>82</v>
      </c>
      <c r="L2117" s="14" t="s">
        <v>82</v>
      </c>
      <c r="M2117" s="11"/>
      <c r="N2117" s="15" t="s">
        <v>85</v>
      </c>
      <c r="O2117" s="15" t="str">
        <f>VLOOKUP(A2117,Result!A:D,2,FALSE)</f>
        <v>No</v>
      </c>
      <c r="P2117" s="15">
        <f>VLOOKUP(A2117,Result!A:D,4,FALSE)</f>
        <v>0.88600000000000001</v>
      </c>
      <c r="Q2117" s="16">
        <f>VLOOKUP(A2117,Result!A:D,3,FALSE)</f>
        <v>0</v>
      </c>
      <c r="R2117" s="16">
        <f>VLOOKUP(A2117,Result!A:E,5,FALSE)</f>
        <v>0</v>
      </c>
      <c r="S2117" s="28">
        <f>P2117+Q2117+R2117</f>
        <v>0.88600000000000001</v>
      </c>
      <c r="T2117" s="32">
        <f>SUM((Q2117+R2117)*60/0.1)</f>
        <v>0</v>
      </c>
      <c r="U2117" s="32">
        <f>SUM(S2117*60/0.1)</f>
        <v>531.6</v>
      </c>
      <c r="V2117" s="33">
        <f t="shared" si="141"/>
        <v>270</v>
      </c>
      <c r="W2117" s="34">
        <f t="shared" si="140"/>
        <v>801.6</v>
      </c>
      <c r="X2117" s="10"/>
      <c r="Y2117" s="10"/>
      <c r="Z2117" s="10"/>
      <c r="AA2117" s="10"/>
      <c r="AB2117" s="10"/>
      <c r="AC2117" s="10"/>
      <c r="AD2117" s="10"/>
      <c r="AE2117" s="10"/>
      <c r="AF2117" s="10"/>
      <c r="AG2117" s="10"/>
      <c r="AH2117" s="10"/>
      <c r="AI2117" s="10"/>
    </row>
    <row r="2118" spans="1:35" ht="15" customHeight="1" x14ac:dyDescent="0.25">
      <c r="A2118" s="6">
        <v>294</v>
      </c>
      <c r="B2118" s="11" t="s">
        <v>274</v>
      </c>
      <c r="C2118" s="11" t="s">
        <v>275</v>
      </c>
      <c r="D2118" s="11" t="s">
        <v>1164</v>
      </c>
      <c r="E2118" s="12">
        <v>17891</v>
      </c>
      <c r="F2118" s="17">
        <v>44048</v>
      </c>
      <c r="G2118" s="12">
        <v>43881</v>
      </c>
      <c r="H2118" s="11" t="s">
        <v>217</v>
      </c>
      <c r="I2118" s="14" t="s">
        <v>1165</v>
      </c>
      <c r="J2118" s="11" t="s">
        <v>80</v>
      </c>
      <c r="K2118" s="11" t="s">
        <v>1166</v>
      </c>
      <c r="L2118" s="14" t="s">
        <v>82</v>
      </c>
      <c r="M2118" s="11" t="s">
        <v>1167</v>
      </c>
      <c r="N2118" s="15" t="s">
        <v>85</v>
      </c>
      <c r="O2118" s="15" t="str">
        <f>VLOOKUP(A2118,Result!A:D,2,FALSE)</f>
        <v>No</v>
      </c>
      <c r="P2118" s="15">
        <f>VLOOKUP(A2118,Result!A:D,4,FALSE)</f>
        <v>0.95</v>
      </c>
      <c r="Q2118" s="16">
        <f>VLOOKUP(A2118,Result!A:D,3,FALSE)</f>
        <v>0</v>
      </c>
      <c r="R2118" s="16">
        <f>VLOOKUP(A2118,Result!A:E,5,FALSE)</f>
        <v>0</v>
      </c>
      <c r="S2118" s="28">
        <f>P2118+Q2118+R2118</f>
        <v>0.95</v>
      </c>
      <c r="T2118" s="32">
        <f>SUM((Q2118+R2118)*60/0.1)</f>
        <v>0</v>
      </c>
      <c r="U2118" s="32">
        <f>SUM(S2118*60/0.1)</f>
        <v>570</v>
      </c>
      <c r="V2118" s="33">
        <f t="shared" si="141"/>
        <v>270</v>
      </c>
      <c r="W2118" s="34">
        <f t="shared" si="140"/>
        <v>840</v>
      </c>
      <c r="X2118" s="10"/>
      <c r="Y2118" s="10"/>
      <c r="Z2118" s="10"/>
      <c r="AA2118" s="10"/>
      <c r="AB2118" s="10"/>
      <c r="AC2118" s="10"/>
      <c r="AD2118" s="10"/>
      <c r="AE2118" s="10"/>
      <c r="AF2118" s="10"/>
      <c r="AG2118" s="10"/>
      <c r="AH2118" s="10"/>
      <c r="AI2118" s="10"/>
    </row>
    <row r="2119" spans="1:35" ht="15" customHeight="1" x14ac:dyDescent="0.25">
      <c r="A2119" s="6">
        <v>295</v>
      </c>
      <c r="B2119" s="11" t="s">
        <v>274</v>
      </c>
      <c r="C2119" s="11" t="s">
        <v>275</v>
      </c>
      <c r="D2119" s="11" t="s">
        <v>1168</v>
      </c>
      <c r="E2119" s="12">
        <v>16131</v>
      </c>
      <c r="F2119" s="17">
        <v>44049</v>
      </c>
      <c r="G2119" s="12">
        <v>43894</v>
      </c>
      <c r="H2119" s="11" t="s">
        <v>78</v>
      </c>
      <c r="I2119" s="14" t="s">
        <v>1169</v>
      </c>
      <c r="J2119" s="11" t="s">
        <v>80</v>
      </c>
      <c r="K2119" s="11" t="s">
        <v>82</v>
      </c>
      <c r="L2119" s="14" t="s">
        <v>82</v>
      </c>
      <c r="M2119" s="11" t="s">
        <v>82</v>
      </c>
      <c r="N2119" s="15" t="s">
        <v>85</v>
      </c>
      <c r="O2119" s="15" t="str">
        <f>VLOOKUP(A2119,Result!A:D,2,FALSE)</f>
        <v>No</v>
      </c>
      <c r="P2119" s="15">
        <f>VLOOKUP(A2119,Result!A:D,4,FALSE)</f>
        <v>1.4019999999999999</v>
      </c>
      <c r="Q2119" s="16">
        <f>VLOOKUP(A2119,Result!A:D,3,FALSE)</f>
        <v>0</v>
      </c>
      <c r="R2119" s="16">
        <f>VLOOKUP(A2119,Result!A:E,5,FALSE)</f>
        <v>0</v>
      </c>
      <c r="S2119" s="28">
        <f>P2119+Q2119+R2119</f>
        <v>1.4019999999999999</v>
      </c>
      <c r="T2119" s="32">
        <f>SUM((Q2119+R2119)*60/0.1)</f>
        <v>0</v>
      </c>
      <c r="U2119" s="32">
        <f>SUM(S2119*60/0.1)</f>
        <v>841.19999999999982</v>
      </c>
      <c r="V2119" s="33">
        <f t="shared" si="141"/>
        <v>270</v>
      </c>
      <c r="W2119" s="34">
        <f t="shared" si="140"/>
        <v>1111.1999999999998</v>
      </c>
      <c r="X2119" s="10"/>
      <c r="Y2119" s="10"/>
      <c r="Z2119" s="10"/>
      <c r="AA2119" s="10"/>
      <c r="AB2119" s="10"/>
      <c r="AC2119" s="10"/>
      <c r="AD2119" s="10"/>
      <c r="AE2119" s="10"/>
      <c r="AF2119" s="10"/>
      <c r="AG2119" s="10"/>
      <c r="AH2119" s="10"/>
      <c r="AI2119" s="10"/>
    </row>
    <row r="2120" spans="1:35" ht="15" customHeight="1" x14ac:dyDescent="0.25">
      <c r="A2120" s="6">
        <v>299</v>
      </c>
      <c r="B2120" s="11" t="s">
        <v>274</v>
      </c>
      <c r="C2120" s="11" t="s">
        <v>275</v>
      </c>
      <c r="D2120" s="11" t="s">
        <v>1178</v>
      </c>
      <c r="E2120" s="12">
        <v>24247</v>
      </c>
      <c r="F2120" s="17">
        <v>44055</v>
      </c>
      <c r="G2120" s="11"/>
      <c r="H2120" s="18"/>
      <c r="I2120" s="14"/>
      <c r="J2120" s="11"/>
      <c r="K2120" s="11"/>
      <c r="L2120" s="14"/>
      <c r="M2120" s="11"/>
      <c r="N2120" s="15" t="s">
        <v>85</v>
      </c>
      <c r="O2120" s="15" t="str">
        <f>VLOOKUP(A2120,Result!A:D,2,FALSE)</f>
        <v>No</v>
      </c>
      <c r="P2120" s="15">
        <f>VLOOKUP(A2120,Result!A:D,4,FALSE)</f>
        <v>0</v>
      </c>
      <c r="Q2120" s="16">
        <f>VLOOKUP(A2120,Result!A:D,3,FALSE)</f>
        <v>0</v>
      </c>
      <c r="R2120" s="16">
        <f>VLOOKUP(A2120,Result!A:E,5,FALSE)</f>
        <v>0</v>
      </c>
      <c r="S2120" s="28">
        <f>P2120+Q2120+R2120</f>
        <v>0</v>
      </c>
      <c r="T2120" s="32">
        <f>SUM((Q2120+R2120)*60/0.1)</f>
        <v>0</v>
      </c>
      <c r="U2120" s="32">
        <f>SUM(S2120*60/0.1)</f>
        <v>0</v>
      </c>
      <c r="V2120" s="33">
        <f t="shared" si="141"/>
        <v>270</v>
      </c>
      <c r="W2120" s="34">
        <f t="shared" si="140"/>
        <v>270</v>
      </c>
      <c r="X2120" s="10"/>
      <c r="Y2120" s="10"/>
      <c r="Z2120" s="10"/>
      <c r="AA2120" s="10"/>
      <c r="AB2120" s="10"/>
      <c r="AC2120" s="10"/>
      <c r="AD2120" s="10"/>
      <c r="AE2120" s="10"/>
      <c r="AF2120" s="10"/>
      <c r="AG2120" s="10"/>
      <c r="AH2120" s="10"/>
      <c r="AI2120" s="10"/>
    </row>
    <row r="2121" spans="1:35" ht="15" customHeight="1" x14ac:dyDescent="0.25">
      <c r="A2121" s="6">
        <v>302</v>
      </c>
      <c r="B2121" s="11" t="s">
        <v>274</v>
      </c>
      <c r="C2121" s="11" t="s">
        <v>275</v>
      </c>
      <c r="D2121" s="11" t="s">
        <v>1185</v>
      </c>
      <c r="E2121" s="12">
        <v>19435</v>
      </c>
      <c r="F2121" s="17">
        <v>44068</v>
      </c>
      <c r="G2121" s="12">
        <v>43898</v>
      </c>
      <c r="H2121" s="11" t="s">
        <v>78</v>
      </c>
      <c r="I2121" s="14" t="s">
        <v>1186</v>
      </c>
      <c r="J2121" s="11" t="s">
        <v>80</v>
      </c>
      <c r="K2121" s="11" t="s">
        <v>1187</v>
      </c>
      <c r="L2121" s="14" t="s">
        <v>1188</v>
      </c>
      <c r="M2121" s="11" t="s">
        <v>1189</v>
      </c>
      <c r="N2121" s="15" t="s">
        <v>85</v>
      </c>
      <c r="O2121" s="15" t="str">
        <f>VLOOKUP(A2121,Result!A:D,2,FALSE)</f>
        <v>No</v>
      </c>
      <c r="P2121" s="15">
        <f>VLOOKUP(A2121,Result!A:D,4,FALSE)</f>
        <v>1.274</v>
      </c>
      <c r="Q2121" s="16">
        <f>VLOOKUP(A2121,Result!A:D,3,FALSE)</f>
        <v>0.30499999999999999</v>
      </c>
      <c r="R2121" s="16">
        <f>VLOOKUP(A2121,Result!A:E,5,FALSE)</f>
        <v>0</v>
      </c>
      <c r="S2121" s="28">
        <f>P2121+Q2121+R2121</f>
        <v>1.579</v>
      </c>
      <c r="T2121" s="32">
        <f>SUM((Q2121+R2121)*60/0.1)</f>
        <v>183</v>
      </c>
      <c r="U2121" s="32">
        <f>SUM(S2121*60/0.1)</f>
        <v>947.39999999999986</v>
      </c>
      <c r="V2121" s="33">
        <f t="shared" si="141"/>
        <v>270</v>
      </c>
      <c r="W2121" s="34">
        <f t="shared" si="140"/>
        <v>1217.3999999999999</v>
      </c>
      <c r="X2121" s="10"/>
      <c r="Y2121" s="10"/>
      <c r="Z2121" s="10"/>
      <c r="AA2121" s="10"/>
      <c r="AB2121" s="10"/>
      <c r="AC2121" s="10"/>
      <c r="AD2121" s="10"/>
      <c r="AE2121" s="10"/>
      <c r="AF2121" s="10"/>
      <c r="AG2121" s="10"/>
      <c r="AH2121" s="10"/>
      <c r="AI2121" s="10"/>
    </row>
    <row r="2122" spans="1:35" ht="15" customHeight="1" x14ac:dyDescent="0.25">
      <c r="A2122" s="6">
        <v>304</v>
      </c>
      <c r="B2122" s="11" t="s">
        <v>274</v>
      </c>
      <c r="C2122" s="11" t="s">
        <v>275</v>
      </c>
      <c r="D2122" s="11" t="s">
        <v>1193</v>
      </c>
      <c r="E2122" s="12">
        <v>16645</v>
      </c>
      <c r="F2122" s="17">
        <v>44070</v>
      </c>
      <c r="G2122" s="12">
        <v>43873</v>
      </c>
      <c r="H2122" s="11" t="s">
        <v>78</v>
      </c>
      <c r="I2122" s="14" t="s">
        <v>1194</v>
      </c>
      <c r="J2122" s="11" t="s">
        <v>1195</v>
      </c>
      <c r="K2122" s="11" t="s">
        <v>1196</v>
      </c>
      <c r="L2122" s="14" t="s">
        <v>82</v>
      </c>
      <c r="M2122" s="11" t="s">
        <v>137</v>
      </c>
      <c r="N2122" s="15" t="s">
        <v>85</v>
      </c>
      <c r="O2122" s="15" t="str">
        <f>VLOOKUP(A2122,Result!A:D,2,FALSE)</f>
        <v>No</v>
      </c>
      <c r="P2122" s="15">
        <f>VLOOKUP(A2122,Result!A:D,4,FALSE)</f>
        <v>2.0760000000000001</v>
      </c>
      <c r="Q2122" s="16">
        <f>VLOOKUP(A2122,Result!A:D,3,FALSE)</f>
        <v>0</v>
      </c>
      <c r="R2122" s="16">
        <f>VLOOKUP(A2122,Result!A:E,5,FALSE)</f>
        <v>0</v>
      </c>
      <c r="S2122" s="28">
        <f>P2122+Q2122+R2122</f>
        <v>2.0760000000000001</v>
      </c>
      <c r="T2122" s="32">
        <f>SUM((Q2122+R2122)*60/0.1)</f>
        <v>0</v>
      </c>
      <c r="U2122" s="32">
        <f>SUM(S2122*60/0.1)</f>
        <v>1245.5999999999999</v>
      </c>
      <c r="V2122" s="33">
        <f t="shared" si="141"/>
        <v>270</v>
      </c>
      <c r="W2122" s="34">
        <f t="shared" si="140"/>
        <v>1515.6</v>
      </c>
      <c r="X2122" s="10"/>
      <c r="Y2122" s="10"/>
      <c r="Z2122" s="10"/>
      <c r="AA2122" s="10"/>
      <c r="AB2122" s="10"/>
      <c r="AC2122" s="10"/>
      <c r="AD2122" s="10"/>
      <c r="AE2122" s="10"/>
      <c r="AF2122" s="10"/>
      <c r="AG2122" s="10"/>
      <c r="AH2122" s="10"/>
      <c r="AI2122" s="10"/>
    </row>
    <row r="2123" spans="1:35" ht="15" customHeight="1" x14ac:dyDescent="0.25">
      <c r="A2123" s="6">
        <v>305</v>
      </c>
      <c r="B2123" s="11" t="s">
        <v>274</v>
      </c>
      <c r="C2123" s="11" t="s">
        <v>275</v>
      </c>
      <c r="D2123" s="11" t="s">
        <v>1197</v>
      </c>
      <c r="E2123" s="12">
        <v>13134</v>
      </c>
      <c r="F2123" s="17">
        <v>44075</v>
      </c>
      <c r="G2123" s="12">
        <v>43872</v>
      </c>
      <c r="H2123" s="11" t="s">
        <v>78</v>
      </c>
      <c r="I2123" s="14" t="s">
        <v>1198</v>
      </c>
      <c r="J2123" s="11" t="s">
        <v>80</v>
      </c>
      <c r="K2123" s="11" t="s">
        <v>1199</v>
      </c>
      <c r="L2123" s="14" t="s">
        <v>82</v>
      </c>
      <c r="M2123" s="11" t="s">
        <v>1088</v>
      </c>
      <c r="N2123" s="15" t="s">
        <v>85</v>
      </c>
      <c r="O2123" s="15" t="str">
        <f>VLOOKUP(A2123,Result!A:D,2,FALSE)</f>
        <v>No</v>
      </c>
      <c r="P2123" s="15">
        <f>VLOOKUP(A2123,Result!A:D,4,FALSE)</f>
        <v>1.839</v>
      </c>
      <c r="Q2123" s="16">
        <f>VLOOKUP(A2123,Result!A:D,3,FALSE)</f>
        <v>0</v>
      </c>
      <c r="R2123" s="16">
        <f>VLOOKUP(A2123,Result!A:E,5,FALSE)</f>
        <v>0</v>
      </c>
      <c r="S2123" s="28">
        <f>P2123+Q2123+R2123</f>
        <v>1.839</v>
      </c>
      <c r="T2123" s="32">
        <f>SUM((Q2123+R2123)*60/0.1)</f>
        <v>0</v>
      </c>
      <c r="U2123" s="32">
        <f>SUM(S2123*60/0.1)</f>
        <v>1103.3999999999999</v>
      </c>
      <c r="V2123" s="33">
        <f t="shared" si="141"/>
        <v>270</v>
      </c>
      <c r="W2123" s="34">
        <f t="shared" si="140"/>
        <v>1373.3999999999999</v>
      </c>
      <c r="X2123" s="10"/>
      <c r="Y2123" s="10"/>
      <c r="Z2123" s="10"/>
      <c r="AA2123" s="10"/>
      <c r="AB2123" s="10"/>
      <c r="AC2123" s="10"/>
      <c r="AD2123" s="10"/>
      <c r="AE2123" s="10"/>
      <c r="AF2123" s="10"/>
      <c r="AG2123" s="10"/>
      <c r="AH2123" s="10"/>
      <c r="AI2123" s="10"/>
    </row>
    <row r="2124" spans="1:35" ht="15" customHeight="1" x14ac:dyDescent="0.25">
      <c r="A2124" s="6">
        <v>308</v>
      </c>
      <c r="B2124" s="11" t="s">
        <v>274</v>
      </c>
      <c r="C2124" s="11" t="s">
        <v>275</v>
      </c>
      <c r="D2124" s="11" t="s">
        <v>1206</v>
      </c>
      <c r="E2124" s="12">
        <v>12462</v>
      </c>
      <c r="F2124" s="17">
        <v>44075</v>
      </c>
      <c r="G2124" s="12">
        <v>43922</v>
      </c>
      <c r="H2124" s="11" t="s">
        <v>78</v>
      </c>
      <c r="I2124" s="14" t="s">
        <v>1207</v>
      </c>
      <c r="J2124" s="11" t="s">
        <v>483</v>
      </c>
      <c r="K2124" s="11" t="s">
        <v>1208</v>
      </c>
      <c r="L2124" s="14" t="s">
        <v>1209</v>
      </c>
      <c r="M2124" s="11" t="s">
        <v>685</v>
      </c>
      <c r="N2124" s="15" t="s">
        <v>85</v>
      </c>
      <c r="O2124" s="15" t="str">
        <f>VLOOKUP(A2124,Result!A:D,2,FALSE)</f>
        <v>No</v>
      </c>
      <c r="P2124" s="15">
        <f>VLOOKUP(A2124,Result!A:D,4,FALSE)</f>
        <v>2.6440000000000001</v>
      </c>
      <c r="Q2124" s="16">
        <f>VLOOKUP(A2124,Result!A:D,3,FALSE)</f>
        <v>0.35699999999999998</v>
      </c>
      <c r="R2124" s="16">
        <f>VLOOKUP(A2124,Result!A:E,5,FALSE)</f>
        <v>0</v>
      </c>
      <c r="S2124" s="28">
        <f>P2124+Q2124+R2124</f>
        <v>3.0010000000000003</v>
      </c>
      <c r="T2124" s="32">
        <f>SUM((Q2124+R2124)*60/0.1)</f>
        <v>214.19999999999996</v>
      </c>
      <c r="U2124" s="32">
        <f>SUM(S2124*60/0.1)</f>
        <v>1800.6000000000001</v>
      </c>
      <c r="V2124" s="33">
        <f t="shared" si="141"/>
        <v>270</v>
      </c>
      <c r="W2124" s="34">
        <f t="shared" si="140"/>
        <v>2070.6000000000004</v>
      </c>
      <c r="X2124" s="10"/>
      <c r="Y2124" s="10"/>
      <c r="Z2124" s="10"/>
      <c r="AA2124" s="10"/>
      <c r="AB2124" s="10"/>
      <c r="AC2124" s="10"/>
      <c r="AD2124" s="10"/>
      <c r="AE2124" s="10"/>
      <c r="AF2124" s="10"/>
      <c r="AG2124" s="10"/>
      <c r="AH2124" s="10"/>
      <c r="AI2124" s="10"/>
    </row>
    <row r="2125" spans="1:35" ht="15" customHeight="1" x14ac:dyDescent="0.25">
      <c r="A2125" s="6">
        <v>309</v>
      </c>
      <c r="B2125" s="11" t="s">
        <v>274</v>
      </c>
      <c r="C2125" s="11" t="s">
        <v>275</v>
      </c>
      <c r="D2125" s="11" t="s">
        <v>1210</v>
      </c>
      <c r="E2125" s="12">
        <v>16335</v>
      </c>
      <c r="F2125" s="17">
        <v>44075</v>
      </c>
      <c r="G2125" s="12">
        <v>43873</v>
      </c>
      <c r="H2125" s="11" t="s">
        <v>78</v>
      </c>
      <c r="I2125" s="14" t="s">
        <v>97</v>
      </c>
      <c r="J2125" s="11" t="s">
        <v>97</v>
      </c>
      <c r="K2125" s="11" t="s">
        <v>82</v>
      </c>
      <c r="L2125" s="14" t="s">
        <v>82</v>
      </c>
      <c r="M2125" s="11" t="s">
        <v>1211</v>
      </c>
      <c r="N2125" s="15" t="s">
        <v>85</v>
      </c>
      <c r="O2125" s="15" t="str">
        <f>VLOOKUP(A2125,Result!A:D,2,FALSE)</f>
        <v>No</v>
      </c>
      <c r="P2125" s="15">
        <f>VLOOKUP(A2125,Result!A:D,4,FALSE)</f>
        <v>0</v>
      </c>
      <c r="Q2125" s="16">
        <f>VLOOKUP(A2125,Result!A:D,3,FALSE)</f>
        <v>0</v>
      </c>
      <c r="R2125" s="16">
        <f>VLOOKUP(A2125,Result!A:E,5,FALSE)</f>
        <v>0</v>
      </c>
      <c r="S2125" s="28">
        <f>P2125+Q2125+R2125</f>
        <v>0</v>
      </c>
      <c r="T2125" s="32">
        <f>SUM((Q2125+R2125)*60/0.1)</f>
        <v>0</v>
      </c>
      <c r="U2125" s="32">
        <f>SUM(S2125*60/0.1)</f>
        <v>0</v>
      </c>
      <c r="V2125" s="33">
        <f t="shared" si="141"/>
        <v>270</v>
      </c>
      <c r="W2125" s="34">
        <f t="shared" si="140"/>
        <v>270</v>
      </c>
      <c r="X2125" s="10"/>
      <c r="Y2125" s="10"/>
      <c r="Z2125" s="10"/>
      <c r="AA2125" s="10"/>
      <c r="AB2125" s="10"/>
      <c r="AC2125" s="10"/>
      <c r="AD2125" s="10"/>
      <c r="AE2125" s="10"/>
      <c r="AF2125" s="10"/>
      <c r="AG2125" s="10"/>
      <c r="AH2125" s="10"/>
      <c r="AI2125" s="10"/>
    </row>
    <row r="2126" spans="1:35" ht="15" customHeight="1" x14ac:dyDescent="0.25">
      <c r="A2126" s="6">
        <v>310</v>
      </c>
      <c r="B2126" s="11" t="s">
        <v>274</v>
      </c>
      <c r="C2126" s="11" t="s">
        <v>275</v>
      </c>
      <c r="D2126" s="11" t="s">
        <v>1212</v>
      </c>
      <c r="E2126" s="12">
        <v>17258</v>
      </c>
      <c r="F2126" s="17">
        <v>44075</v>
      </c>
      <c r="G2126" s="12">
        <v>43873</v>
      </c>
      <c r="H2126" s="11" t="s">
        <v>78</v>
      </c>
      <c r="I2126" s="14" t="s">
        <v>115</v>
      </c>
      <c r="J2126" s="11" t="s">
        <v>97</v>
      </c>
      <c r="K2126" s="11" t="s">
        <v>82</v>
      </c>
      <c r="L2126" s="14" t="s">
        <v>82</v>
      </c>
      <c r="M2126" s="11" t="s">
        <v>1211</v>
      </c>
      <c r="N2126" s="15" t="s">
        <v>85</v>
      </c>
      <c r="O2126" s="15" t="str">
        <f>VLOOKUP(A2126,Result!A:D,2,FALSE)</f>
        <v>No</v>
      </c>
      <c r="P2126" s="15">
        <f>VLOOKUP(A2126,Result!A:D,4,FALSE)</f>
        <v>0</v>
      </c>
      <c r="Q2126" s="16">
        <f>VLOOKUP(A2126,Result!A:D,3,FALSE)</f>
        <v>0</v>
      </c>
      <c r="R2126" s="16">
        <f>VLOOKUP(A2126,Result!A:E,5,FALSE)</f>
        <v>0</v>
      </c>
      <c r="S2126" s="28">
        <f>P2126+Q2126+R2126</f>
        <v>0</v>
      </c>
      <c r="T2126" s="32">
        <f>SUM((Q2126+R2126)*60/0.1)</f>
        <v>0</v>
      </c>
      <c r="U2126" s="32">
        <f>SUM(S2126*60/0.1)</f>
        <v>0</v>
      </c>
      <c r="V2126" s="33">
        <f t="shared" si="141"/>
        <v>270</v>
      </c>
      <c r="W2126" s="34">
        <f t="shared" si="140"/>
        <v>270</v>
      </c>
      <c r="X2126" s="10"/>
      <c r="Y2126" s="10"/>
      <c r="Z2126" s="10"/>
      <c r="AA2126" s="10"/>
      <c r="AB2126" s="10"/>
      <c r="AC2126" s="10"/>
      <c r="AD2126" s="10"/>
      <c r="AE2126" s="10"/>
      <c r="AF2126" s="10"/>
      <c r="AG2126" s="10"/>
      <c r="AH2126" s="10"/>
      <c r="AI2126" s="10"/>
    </row>
    <row r="2127" spans="1:35" ht="15" customHeight="1" x14ac:dyDescent="0.25">
      <c r="A2127" s="6">
        <v>316</v>
      </c>
      <c r="B2127" s="11" t="s">
        <v>274</v>
      </c>
      <c r="C2127" s="11" t="s">
        <v>275</v>
      </c>
      <c r="D2127" s="11" t="s">
        <v>1228</v>
      </c>
      <c r="E2127" s="12">
        <v>17485</v>
      </c>
      <c r="F2127" s="17">
        <v>44085</v>
      </c>
      <c r="G2127" s="12">
        <v>43922</v>
      </c>
      <c r="H2127" s="11" t="s">
        <v>78</v>
      </c>
      <c r="I2127" s="14" t="s">
        <v>1229</v>
      </c>
      <c r="J2127" s="11" t="s">
        <v>80</v>
      </c>
      <c r="K2127" s="11" t="s">
        <v>1230</v>
      </c>
      <c r="L2127" s="14" t="s">
        <v>82</v>
      </c>
      <c r="M2127" s="11" t="s">
        <v>82</v>
      </c>
      <c r="N2127" s="15" t="s">
        <v>85</v>
      </c>
      <c r="O2127" s="15" t="str">
        <f>VLOOKUP(A2127,Result!A:D,2,FALSE)</f>
        <v>No</v>
      </c>
      <c r="P2127" s="15">
        <f>VLOOKUP(A2127,Result!A:D,4,FALSE)</f>
        <v>5.234</v>
      </c>
      <c r="Q2127" s="16">
        <f>VLOOKUP(A2127,Result!A:D,3,FALSE)</f>
        <v>0</v>
      </c>
      <c r="R2127" s="16">
        <f>VLOOKUP(A2127,Result!A:E,5,FALSE)</f>
        <v>0.84699999999999998</v>
      </c>
      <c r="S2127" s="28">
        <f>P2127+Q2127+R2127</f>
        <v>6.0809999999999995</v>
      </c>
      <c r="T2127" s="32">
        <f>SUM((Q2127+R2127)*60/0.1)</f>
        <v>508.2</v>
      </c>
      <c r="U2127" s="32">
        <f>SUM(S2127*60/0.1)</f>
        <v>3648.5999999999995</v>
      </c>
      <c r="V2127" s="33">
        <f t="shared" si="141"/>
        <v>270</v>
      </c>
      <c r="W2127" s="34">
        <f t="shared" si="140"/>
        <v>3918.5999999999995</v>
      </c>
      <c r="X2127" s="10"/>
      <c r="Y2127" s="10"/>
      <c r="Z2127" s="10"/>
      <c r="AA2127" s="10"/>
      <c r="AB2127" s="10"/>
      <c r="AC2127" s="10"/>
      <c r="AD2127" s="10"/>
      <c r="AE2127" s="10"/>
      <c r="AF2127" s="10"/>
      <c r="AG2127" s="10"/>
      <c r="AH2127" s="10"/>
      <c r="AI2127" s="10"/>
    </row>
    <row r="2128" spans="1:35" ht="15" customHeight="1" x14ac:dyDescent="0.25">
      <c r="A2128" s="6">
        <v>322</v>
      </c>
      <c r="B2128" s="11" t="s">
        <v>274</v>
      </c>
      <c r="C2128" s="11" t="s">
        <v>275</v>
      </c>
      <c r="D2128" s="11" t="s">
        <v>1247</v>
      </c>
      <c r="E2128" s="12">
        <v>15895</v>
      </c>
      <c r="F2128" s="17">
        <v>44089</v>
      </c>
      <c r="G2128" s="12">
        <v>43910</v>
      </c>
      <c r="H2128" s="11" t="s">
        <v>160</v>
      </c>
      <c r="I2128" s="14" t="s">
        <v>1248</v>
      </c>
      <c r="J2128" s="11" t="s">
        <v>1249</v>
      </c>
      <c r="K2128" s="11" t="s">
        <v>82</v>
      </c>
      <c r="L2128" s="14" t="s">
        <v>1250</v>
      </c>
      <c r="M2128" s="11" t="s">
        <v>1251</v>
      </c>
      <c r="N2128" s="15" t="s">
        <v>85</v>
      </c>
      <c r="O2128" s="15" t="str">
        <f>VLOOKUP(A2128,Result!A:D,2,FALSE)</f>
        <v>No</v>
      </c>
      <c r="P2128" s="15">
        <f>VLOOKUP(A2128,Result!A:D,4,FALSE)</f>
        <v>0.64</v>
      </c>
      <c r="Q2128" s="16">
        <f>VLOOKUP(A2128,Result!A:D,3,FALSE)</f>
        <v>0.42599999999999999</v>
      </c>
      <c r="R2128" s="16">
        <f>VLOOKUP(A2128,Result!A:E,5,FALSE)</f>
        <v>0</v>
      </c>
      <c r="S2128" s="28">
        <f>P2128+Q2128+R2128</f>
        <v>1.0660000000000001</v>
      </c>
      <c r="T2128" s="32">
        <f>SUM((Q2128+R2128)*60/0.1)</f>
        <v>255.59999999999997</v>
      </c>
      <c r="U2128" s="32">
        <f>SUM(S2128*60/0.1)</f>
        <v>639.6</v>
      </c>
      <c r="V2128" s="33">
        <f t="shared" si="141"/>
        <v>270</v>
      </c>
      <c r="W2128" s="34">
        <f t="shared" ref="W2128:W2191" si="142">SUM(U2128+V2128)</f>
        <v>909.6</v>
      </c>
      <c r="X2128" s="10"/>
      <c r="Y2128" s="10"/>
      <c r="Z2128" s="10"/>
      <c r="AA2128" s="10"/>
      <c r="AB2128" s="10"/>
      <c r="AC2128" s="10"/>
      <c r="AD2128" s="10"/>
      <c r="AE2128" s="10"/>
      <c r="AF2128" s="10"/>
      <c r="AG2128" s="10"/>
      <c r="AH2128" s="10"/>
      <c r="AI2128" s="10"/>
    </row>
    <row r="2129" spans="1:35" ht="15" customHeight="1" x14ac:dyDescent="0.25">
      <c r="A2129" s="6">
        <v>323</v>
      </c>
      <c r="B2129" s="11" t="s">
        <v>274</v>
      </c>
      <c r="C2129" s="11" t="s">
        <v>275</v>
      </c>
      <c r="D2129" s="11" t="s">
        <v>1252</v>
      </c>
      <c r="E2129" s="12">
        <v>16172</v>
      </c>
      <c r="F2129" s="17">
        <v>44089</v>
      </c>
      <c r="G2129" s="12">
        <v>43910</v>
      </c>
      <c r="H2129" s="11" t="s">
        <v>160</v>
      </c>
      <c r="I2129" s="14" t="s">
        <v>1253</v>
      </c>
      <c r="J2129" s="11" t="s">
        <v>1254</v>
      </c>
      <c r="K2129" s="11" t="s">
        <v>82</v>
      </c>
      <c r="L2129" s="14" t="s">
        <v>82</v>
      </c>
      <c r="M2129" s="11" t="s">
        <v>1255</v>
      </c>
      <c r="N2129" s="15" t="s">
        <v>85</v>
      </c>
      <c r="O2129" s="15" t="str">
        <f>VLOOKUP(A2129,Result!A:D,2,FALSE)</f>
        <v>No</v>
      </c>
      <c r="P2129" s="15">
        <f>VLOOKUP(A2129,Result!A:D,4,FALSE)</f>
        <v>1.7529999999999999</v>
      </c>
      <c r="Q2129" s="16">
        <f>VLOOKUP(A2129,Result!A:D,3,FALSE)</f>
        <v>0</v>
      </c>
      <c r="R2129" s="16">
        <f>VLOOKUP(A2129,Result!A:E,5,FALSE)</f>
        <v>0</v>
      </c>
      <c r="S2129" s="28">
        <f>P2129+Q2129+R2129</f>
        <v>1.7529999999999999</v>
      </c>
      <c r="T2129" s="32">
        <f>SUM((Q2129+R2129)*60/0.1)</f>
        <v>0</v>
      </c>
      <c r="U2129" s="32">
        <f>SUM(S2129*60/0.1)</f>
        <v>1051.8</v>
      </c>
      <c r="V2129" s="33">
        <f t="shared" si="141"/>
        <v>270</v>
      </c>
      <c r="W2129" s="34">
        <f t="shared" si="142"/>
        <v>1321.8</v>
      </c>
      <c r="X2129" s="10"/>
      <c r="Y2129" s="10"/>
      <c r="Z2129" s="10"/>
      <c r="AA2129" s="10"/>
      <c r="AB2129" s="10"/>
      <c r="AC2129" s="10"/>
      <c r="AD2129" s="10"/>
      <c r="AE2129" s="10"/>
      <c r="AF2129" s="10"/>
      <c r="AG2129" s="10"/>
      <c r="AH2129" s="10"/>
      <c r="AI2129" s="10"/>
    </row>
    <row r="2130" spans="1:35" ht="15" customHeight="1" x14ac:dyDescent="0.25">
      <c r="A2130" s="6">
        <v>325</v>
      </c>
      <c r="B2130" s="11" t="s">
        <v>274</v>
      </c>
      <c r="C2130" s="11" t="s">
        <v>275</v>
      </c>
      <c r="D2130" s="11" t="s">
        <v>1258</v>
      </c>
      <c r="E2130" s="12">
        <v>18534</v>
      </c>
      <c r="F2130" s="17">
        <v>44092</v>
      </c>
      <c r="G2130" s="12">
        <v>43872</v>
      </c>
      <c r="H2130" s="11" t="s">
        <v>114</v>
      </c>
      <c r="I2130" s="14" t="s">
        <v>1259</v>
      </c>
      <c r="J2130" s="11" t="s">
        <v>1260</v>
      </c>
      <c r="K2130" s="11" t="s">
        <v>1261</v>
      </c>
      <c r="L2130" s="14" t="s">
        <v>1262</v>
      </c>
      <c r="M2130" s="11"/>
      <c r="N2130" s="15" t="s">
        <v>85</v>
      </c>
      <c r="O2130" s="15" t="str">
        <f>VLOOKUP(A2130,Result!A:D,2,FALSE)</f>
        <v>No</v>
      </c>
      <c r="P2130" s="15">
        <f>VLOOKUP(A2130,Result!A:D,4,FALSE)</f>
        <v>1.887</v>
      </c>
      <c r="Q2130" s="16">
        <f>VLOOKUP(A2130,Result!A:D,3,FALSE)</f>
        <v>0.35299999999999998</v>
      </c>
      <c r="R2130" s="16">
        <f>VLOOKUP(A2130,Result!A:E,5,FALSE)</f>
        <v>0.152</v>
      </c>
      <c r="S2130" s="28">
        <f>P2130+Q2130+R2130</f>
        <v>2.3920000000000003</v>
      </c>
      <c r="T2130" s="32">
        <f>SUM((Q2130+R2130)*60/0.1)</f>
        <v>303</v>
      </c>
      <c r="U2130" s="32">
        <f>SUM(S2130*60/0.1)</f>
        <v>1435.2</v>
      </c>
      <c r="V2130" s="33">
        <f t="shared" si="141"/>
        <v>270</v>
      </c>
      <c r="W2130" s="34">
        <f t="shared" si="142"/>
        <v>1705.2</v>
      </c>
      <c r="X2130" s="10"/>
      <c r="Y2130" s="10"/>
      <c r="Z2130" s="10"/>
      <c r="AA2130" s="10"/>
      <c r="AB2130" s="10"/>
      <c r="AC2130" s="10"/>
      <c r="AD2130" s="10"/>
      <c r="AE2130" s="10"/>
      <c r="AF2130" s="10"/>
      <c r="AG2130" s="10"/>
      <c r="AH2130" s="10"/>
      <c r="AI2130" s="10"/>
    </row>
    <row r="2131" spans="1:35" ht="15" customHeight="1" x14ac:dyDescent="0.25">
      <c r="A2131" s="6">
        <v>326</v>
      </c>
      <c r="B2131" s="11" t="s">
        <v>274</v>
      </c>
      <c r="C2131" s="11" t="s">
        <v>275</v>
      </c>
      <c r="D2131" s="11" t="s">
        <v>1263</v>
      </c>
      <c r="E2131" s="12">
        <v>17494</v>
      </c>
      <c r="F2131" s="17">
        <v>44092</v>
      </c>
      <c r="G2131" s="12">
        <v>43913</v>
      </c>
      <c r="H2131" s="11" t="s">
        <v>160</v>
      </c>
      <c r="I2131" s="14" t="s">
        <v>1264</v>
      </c>
      <c r="J2131" s="11" t="s">
        <v>1265</v>
      </c>
      <c r="K2131" s="11" t="s">
        <v>1266</v>
      </c>
      <c r="L2131" s="14" t="s">
        <v>82</v>
      </c>
      <c r="M2131" s="11" t="s">
        <v>1267</v>
      </c>
      <c r="N2131" s="15" t="s">
        <v>85</v>
      </c>
      <c r="O2131" s="15" t="str">
        <f>VLOOKUP(A2131,Result!A:D,2,FALSE)</f>
        <v>No</v>
      </c>
      <c r="P2131" s="15">
        <f>VLOOKUP(A2131,Result!A:D,4,FALSE)</f>
        <v>2.0070000000000001</v>
      </c>
      <c r="Q2131" s="16">
        <f>VLOOKUP(A2131,Result!A:D,3,FALSE)</f>
        <v>0</v>
      </c>
      <c r="R2131" s="16">
        <f>VLOOKUP(A2131,Result!A:E,5,FALSE)</f>
        <v>0</v>
      </c>
      <c r="S2131" s="28">
        <f>P2131+Q2131+R2131</f>
        <v>2.0070000000000001</v>
      </c>
      <c r="T2131" s="32">
        <f>SUM((Q2131+R2131)*60/0.1)</f>
        <v>0</v>
      </c>
      <c r="U2131" s="32">
        <f>SUM(S2131*60/0.1)</f>
        <v>1204.2</v>
      </c>
      <c r="V2131" s="33">
        <f t="shared" si="141"/>
        <v>270</v>
      </c>
      <c r="W2131" s="34">
        <f t="shared" si="142"/>
        <v>1474.2</v>
      </c>
      <c r="X2131" s="10"/>
      <c r="Y2131" s="10"/>
      <c r="Z2131" s="10"/>
      <c r="AA2131" s="10"/>
      <c r="AB2131" s="10"/>
      <c r="AC2131" s="10"/>
      <c r="AD2131" s="10"/>
      <c r="AE2131" s="10"/>
      <c r="AF2131" s="10"/>
      <c r="AG2131" s="10"/>
      <c r="AH2131" s="10"/>
      <c r="AI2131" s="10"/>
    </row>
    <row r="2132" spans="1:35" ht="15" customHeight="1" x14ac:dyDescent="0.25">
      <c r="A2132" s="6">
        <v>327</v>
      </c>
      <c r="B2132" s="11" t="s">
        <v>274</v>
      </c>
      <c r="C2132" s="11" t="s">
        <v>275</v>
      </c>
      <c r="D2132" s="11" t="s">
        <v>1268</v>
      </c>
      <c r="E2132" s="12">
        <v>18806</v>
      </c>
      <c r="F2132" s="17">
        <v>44095</v>
      </c>
      <c r="G2132" s="12">
        <v>43906</v>
      </c>
      <c r="H2132" s="11" t="s">
        <v>134</v>
      </c>
      <c r="I2132" s="14" t="s">
        <v>446</v>
      </c>
      <c r="J2132" s="11" t="s">
        <v>80</v>
      </c>
      <c r="K2132" s="11" t="s">
        <v>82</v>
      </c>
      <c r="L2132" s="14" t="s">
        <v>82</v>
      </c>
      <c r="M2132" s="11" t="s">
        <v>1269</v>
      </c>
      <c r="N2132" s="15" t="s">
        <v>85</v>
      </c>
      <c r="O2132" s="15" t="str">
        <f>VLOOKUP(A2132,Result!A:D,2,FALSE)</f>
        <v>No</v>
      </c>
      <c r="P2132" s="15">
        <f>VLOOKUP(A2132,Result!A:D,4,FALSE)</f>
        <v>0.30499999999999999</v>
      </c>
      <c r="Q2132" s="16">
        <f>VLOOKUP(A2132,Result!A:D,3,FALSE)</f>
        <v>0</v>
      </c>
      <c r="R2132" s="16">
        <f>VLOOKUP(A2132,Result!A:E,5,FALSE)</f>
        <v>0</v>
      </c>
      <c r="S2132" s="28">
        <f>P2132+Q2132+R2132</f>
        <v>0.30499999999999999</v>
      </c>
      <c r="T2132" s="32">
        <f>SUM((Q2132+R2132)*60/0.1)</f>
        <v>0</v>
      </c>
      <c r="U2132" s="32">
        <f>SUM(S2132*60/0.1)</f>
        <v>183</v>
      </c>
      <c r="V2132" s="33">
        <f t="shared" si="141"/>
        <v>270</v>
      </c>
      <c r="W2132" s="34">
        <f t="shared" si="142"/>
        <v>453</v>
      </c>
      <c r="X2132" s="10"/>
      <c r="Y2132" s="10"/>
      <c r="Z2132" s="10"/>
      <c r="AA2132" s="10"/>
      <c r="AB2132" s="10"/>
      <c r="AC2132" s="10"/>
      <c r="AD2132" s="10"/>
      <c r="AE2132" s="10"/>
      <c r="AF2132" s="10"/>
      <c r="AG2132" s="10"/>
      <c r="AH2132" s="10"/>
      <c r="AI2132" s="10"/>
    </row>
    <row r="2133" spans="1:35" ht="15" customHeight="1" x14ac:dyDescent="0.25">
      <c r="A2133" s="6">
        <v>329</v>
      </c>
      <c r="B2133" s="11" t="s">
        <v>274</v>
      </c>
      <c r="C2133" s="11" t="s">
        <v>275</v>
      </c>
      <c r="D2133" s="11" t="s">
        <v>1272</v>
      </c>
      <c r="E2133" s="12">
        <v>15841</v>
      </c>
      <c r="F2133" s="17">
        <v>44096</v>
      </c>
      <c r="G2133" s="12">
        <v>43914</v>
      </c>
      <c r="H2133" s="11" t="s">
        <v>160</v>
      </c>
      <c r="I2133" s="14" t="s">
        <v>1273</v>
      </c>
      <c r="J2133" s="11" t="s">
        <v>1274</v>
      </c>
      <c r="K2133" s="11" t="s">
        <v>82</v>
      </c>
      <c r="L2133" s="14" t="s">
        <v>82</v>
      </c>
      <c r="M2133" s="11" t="s">
        <v>1275</v>
      </c>
      <c r="N2133" s="15" t="s">
        <v>85</v>
      </c>
      <c r="O2133" s="15" t="str">
        <f>VLOOKUP(A2133,Result!A:D,2,FALSE)</f>
        <v>No</v>
      </c>
      <c r="P2133" s="15">
        <f>VLOOKUP(A2133,Result!A:D,4,FALSE)</f>
        <v>1.7490000000000001</v>
      </c>
      <c r="Q2133" s="16">
        <f>VLOOKUP(A2133,Result!A:D,3,FALSE)</f>
        <v>0</v>
      </c>
      <c r="R2133" s="16">
        <f>VLOOKUP(A2133,Result!A:E,5,FALSE)</f>
        <v>0</v>
      </c>
      <c r="S2133" s="28">
        <f>P2133+Q2133+R2133</f>
        <v>1.7490000000000001</v>
      </c>
      <c r="T2133" s="32">
        <f>SUM((Q2133+R2133)*60/0.1)</f>
        <v>0</v>
      </c>
      <c r="U2133" s="32">
        <f>SUM(S2133*60/0.1)</f>
        <v>1049.4000000000001</v>
      </c>
      <c r="V2133" s="33">
        <f t="shared" si="141"/>
        <v>270</v>
      </c>
      <c r="W2133" s="34">
        <f t="shared" si="142"/>
        <v>1319.4</v>
      </c>
      <c r="X2133" s="10"/>
      <c r="Y2133" s="10"/>
      <c r="Z2133" s="10"/>
      <c r="AA2133" s="10"/>
      <c r="AB2133" s="10"/>
      <c r="AC2133" s="10"/>
      <c r="AD2133" s="10"/>
      <c r="AE2133" s="10"/>
      <c r="AF2133" s="10"/>
      <c r="AG2133" s="10"/>
      <c r="AH2133" s="10"/>
      <c r="AI2133" s="10"/>
    </row>
    <row r="2134" spans="1:35" ht="15" customHeight="1" x14ac:dyDescent="0.25">
      <c r="A2134" s="6">
        <v>330</v>
      </c>
      <c r="B2134" s="11" t="s">
        <v>274</v>
      </c>
      <c r="C2134" s="11" t="s">
        <v>275</v>
      </c>
      <c r="D2134" s="11" t="s">
        <v>1276</v>
      </c>
      <c r="E2134" s="12">
        <v>20111</v>
      </c>
      <c r="F2134" s="17">
        <v>44096</v>
      </c>
      <c r="G2134" s="12">
        <v>43901</v>
      </c>
      <c r="H2134" s="11" t="s">
        <v>78</v>
      </c>
      <c r="I2134" s="14" t="s">
        <v>1277</v>
      </c>
      <c r="J2134" s="11" t="s">
        <v>1278</v>
      </c>
      <c r="K2134" s="11" t="s">
        <v>82</v>
      </c>
      <c r="L2134" s="14" t="s">
        <v>82</v>
      </c>
      <c r="M2134" s="11" t="s">
        <v>1279</v>
      </c>
      <c r="N2134" s="15" t="s">
        <v>85</v>
      </c>
      <c r="O2134" s="15" t="str">
        <f>VLOOKUP(A2134,Result!A:D,2,FALSE)</f>
        <v>No</v>
      </c>
      <c r="P2134" s="15">
        <f>VLOOKUP(A2134,Result!A:D,4,FALSE)</f>
        <v>1.2549999999999999</v>
      </c>
      <c r="Q2134" s="16">
        <f>VLOOKUP(A2134,Result!A:D,3,FALSE)</f>
        <v>0</v>
      </c>
      <c r="R2134" s="16">
        <f>VLOOKUP(A2134,Result!A:E,5,FALSE)</f>
        <v>0</v>
      </c>
      <c r="S2134" s="28">
        <f>P2134+Q2134+R2134</f>
        <v>1.2549999999999999</v>
      </c>
      <c r="T2134" s="32">
        <f>SUM((Q2134+R2134)*60/0.1)</f>
        <v>0</v>
      </c>
      <c r="U2134" s="32">
        <f>SUM(S2134*60/0.1)</f>
        <v>752.99999999999989</v>
      </c>
      <c r="V2134" s="33">
        <f t="shared" si="141"/>
        <v>270</v>
      </c>
      <c r="W2134" s="34">
        <f t="shared" si="142"/>
        <v>1022.9999999999999</v>
      </c>
      <c r="X2134" s="10"/>
      <c r="Y2134" s="10"/>
      <c r="Z2134" s="10"/>
      <c r="AA2134" s="10"/>
      <c r="AB2134" s="10"/>
      <c r="AC2134" s="10"/>
      <c r="AD2134" s="10"/>
      <c r="AE2134" s="10"/>
      <c r="AF2134" s="10"/>
      <c r="AG2134" s="10"/>
      <c r="AH2134" s="10"/>
      <c r="AI2134" s="10"/>
    </row>
    <row r="2135" spans="1:35" ht="15" customHeight="1" x14ac:dyDescent="0.25">
      <c r="A2135" s="6">
        <v>331</v>
      </c>
      <c r="B2135" s="11" t="s">
        <v>274</v>
      </c>
      <c r="C2135" s="11" t="s">
        <v>275</v>
      </c>
      <c r="D2135" s="11" t="s">
        <v>1280</v>
      </c>
      <c r="E2135" s="12">
        <v>17315</v>
      </c>
      <c r="F2135" s="17">
        <v>44098</v>
      </c>
      <c r="G2135" s="12">
        <v>43924</v>
      </c>
      <c r="H2135" s="11" t="s">
        <v>78</v>
      </c>
      <c r="I2135" s="14" t="s">
        <v>1281</v>
      </c>
      <c r="J2135" s="11" t="s">
        <v>80</v>
      </c>
      <c r="K2135" s="11" t="s">
        <v>1282</v>
      </c>
      <c r="L2135" s="14" t="s">
        <v>1283</v>
      </c>
      <c r="M2135" s="11" t="s">
        <v>137</v>
      </c>
      <c r="N2135" s="15" t="s">
        <v>85</v>
      </c>
      <c r="O2135" s="15" t="str">
        <f>VLOOKUP(A2135,Result!A:D,2,FALSE)</f>
        <v>No</v>
      </c>
      <c r="P2135" s="15">
        <f>VLOOKUP(A2135,Result!A:D,4,FALSE)</f>
        <v>0.99299999999999988</v>
      </c>
      <c r="Q2135" s="16">
        <f>VLOOKUP(A2135,Result!A:D,3,FALSE)</f>
        <v>0.214</v>
      </c>
      <c r="R2135" s="16">
        <f>VLOOKUP(A2135,Result!A:E,5,FALSE)</f>
        <v>0</v>
      </c>
      <c r="S2135" s="28">
        <f>P2135+Q2135+R2135</f>
        <v>1.2069999999999999</v>
      </c>
      <c r="T2135" s="32">
        <f>SUM((Q2135+R2135)*60/0.1)</f>
        <v>128.39999999999998</v>
      </c>
      <c r="U2135" s="32">
        <f>SUM(S2135*60/0.1)</f>
        <v>724.19999999999982</v>
      </c>
      <c r="V2135" s="33">
        <f t="shared" si="141"/>
        <v>270</v>
      </c>
      <c r="W2135" s="34">
        <f t="shared" si="142"/>
        <v>994.19999999999982</v>
      </c>
      <c r="X2135" s="10"/>
      <c r="Y2135" s="10"/>
      <c r="Z2135" s="10"/>
      <c r="AA2135" s="10"/>
      <c r="AB2135" s="10"/>
      <c r="AC2135" s="10"/>
      <c r="AD2135" s="10"/>
      <c r="AE2135" s="10"/>
      <c r="AF2135" s="10"/>
      <c r="AG2135" s="10"/>
      <c r="AH2135" s="10"/>
      <c r="AI2135" s="10"/>
    </row>
    <row r="2136" spans="1:35" ht="15" customHeight="1" x14ac:dyDescent="0.25">
      <c r="A2136" s="6">
        <v>333</v>
      </c>
      <c r="B2136" s="11" t="s">
        <v>274</v>
      </c>
      <c r="C2136" s="11" t="s">
        <v>275</v>
      </c>
      <c r="D2136" s="11" t="s">
        <v>1288</v>
      </c>
      <c r="E2136" s="12">
        <v>17222</v>
      </c>
      <c r="F2136" s="17">
        <v>44102</v>
      </c>
      <c r="G2136" s="12">
        <v>43901</v>
      </c>
      <c r="H2136" s="11" t="s">
        <v>78</v>
      </c>
      <c r="I2136" s="14" t="s">
        <v>1289</v>
      </c>
      <c r="J2136" s="11" t="s">
        <v>1290</v>
      </c>
      <c r="K2136" s="11" t="s">
        <v>1291</v>
      </c>
      <c r="L2136" s="14" t="s">
        <v>82</v>
      </c>
      <c r="M2136" s="11" t="s">
        <v>1292</v>
      </c>
      <c r="N2136" s="15" t="s">
        <v>85</v>
      </c>
      <c r="O2136" s="15" t="str">
        <f>VLOOKUP(A2136,Result!A:D,2,FALSE)</f>
        <v>No</v>
      </c>
      <c r="P2136" s="15">
        <f>VLOOKUP(A2136,Result!A:D,4,FALSE)</f>
        <v>2.3559999999999999</v>
      </c>
      <c r="Q2136" s="16">
        <f>VLOOKUP(A2136,Result!A:D,3,FALSE)</f>
        <v>0</v>
      </c>
      <c r="R2136" s="16">
        <f>VLOOKUP(A2136,Result!A:E,5,FALSE)</f>
        <v>0</v>
      </c>
      <c r="S2136" s="28">
        <f>P2136+Q2136+R2136</f>
        <v>2.3559999999999999</v>
      </c>
      <c r="T2136" s="32">
        <f>SUM((Q2136+R2136)*60/0.1)</f>
        <v>0</v>
      </c>
      <c r="U2136" s="32">
        <f>SUM(S2136*60/0.1)</f>
        <v>1413.5999999999997</v>
      </c>
      <c r="V2136" s="33">
        <f t="shared" si="141"/>
        <v>270</v>
      </c>
      <c r="W2136" s="34">
        <f t="shared" si="142"/>
        <v>1683.5999999999997</v>
      </c>
      <c r="X2136" s="10"/>
      <c r="Y2136" s="10"/>
      <c r="Z2136" s="10"/>
      <c r="AA2136" s="10"/>
      <c r="AB2136" s="10"/>
      <c r="AC2136" s="10"/>
      <c r="AD2136" s="10"/>
      <c r="AE2136" s="10"/>
      <c r="AF2136" s="10"/>
      <c r="AG2136" s="10"/>
      <c r="AH2136" s="10"/>
      <c r="AI2136" s="10"/>
    </row>
    <row r="2137" spans="1:35" ht="15" customHeight="1" x14ac:dyDescent="0.25">
      <c r="A2137" s="6">
        <v>335</v>
      </c>
      <c r="B2137" s="11" t="s">
        <v>274</v>
      </c>
      <c r="C2137" s="11" t="s">
        <v>275</v>
      </c>
      <c r="D2137" s="11" t="s">
        <v>1294</v>
      </c>
      <c r="E2137" s="12">
        <v>18002</v>
      </c>
      <c r="F2137" s="17">
        <v>44123</v>
      </c>
      <c r="G2137" s="12">
        <v>43906</v>
      </c>
      <c r="H2137" s="11" t="s">
        <v>134</v>
      </c>
      <c r="I2137" s="14" t="s">
        <v>1295</v>
      </c>
      <c r="J2137" s="11" t="s">
        <v>97</v>
      </c>
      <c r="K2137" s="11" t="s">
        <v>1296</v>
      </c>
      <c r="L2137" s="14" t="s">
        <v>82</v>
      </c>
      <c r="M2137" s="11" t="s">
        <v>1297</v>
      </c>
      <c r="N2137" s="15" t="s">
        <v>85</v>
      </c>
      <c r="O2137" s="15" t="str">
        <f>VLOOKUP(A2137,Result!A:D,2,FALSE)</f>
        <v>No</v>
      </c>
      <c r="P2137" s="15">
        <f>VLOOKUP(A2137,Result!A:D,4,FALSE)</f>
        <v>1.169</v>
      </c>
      <c r="Q2137" s="16">
        <f>VLOOKUP(A2137,Result!A:D,3,FALSE)</f>
        <v>0</v>
      </c>
      <c r="R2137" s="16">
        <f>VLOOKUP(A2137,Result!A:E,5,FALSE)</f>
        <v>0</v>
      </c>
      <c r="S2137" s="28">
        <f>P2137+Q2137+R2137</f>
        <v>1.169</v>
      </c>
      <c r="T2137" s="32">
        <f>SUM((Q2137+R2137)*60/0.1)</f>
        <v>0</v>
      </c>
      <c r="U2137" s="32">
        <f>SUM(S2137*60/0.1)</f>
        <v>701.4</v>
      </c>
      <c r="V2137" s="33">
        <f t="shared" si="141"/>
        <v>270</v>
      </c>
      <c r="W2137" s="34">
        <f t="shared" si="142"/>
        <v>971.4</v>
      </c>
      <c r="X2137" s="10"/>
      <c r="Y2137" s="10"/>
      <c r="Z2137" s="10"/>
      <c r="AA2137" s="10"/>
      <c r="AB2137" s="10"/>
      <c r="AC2137" s="10"/>
      <c r="AD2137" s="10"/>
      <c r="AE2137" s="10"/>
      <c r="AF2137" s="10"/>
      <c r="AG2137" s="10"/>
      <c r="AH2137" s="10"/>
      <c r="AI2137" s="10"/>
    </row>
    <row r="2138" spans="1:35" ht="15" customHeight="1" x14ac:dyDescent="0.25">
      <c r="A2138" s="6">
        <v>336</v>
      </c>
      <c r="B2138" s="11" t="s">
        <v>274</v>
      </c>
      <c r="C2138" s="11" t="s">
        <v>275</v>
      </c>
      <c r="D2138" s="11" t="s">
        <v>1298</v>
      </c>
      <c r="E2138" s="12">
        <v>17965</v>
      </c>
      <c r="F2138" s="17">
        <v>44123</v>
      </c>
      <c r="G2138" s="12">
        <v>43901</v>
      </c>
      <c r="H2138" s="11" t="s">
        <v>78</v>
      </c>
      <c r="I2138" s="14" t="s">
        <v>1299</v>
      </c>
      <c r="J2138" s="11" t="s">
        <v>80</v>
      </c>
      <c r="K2138" s="11" t="s">
        <v>1300</v>
      </c>
      <c r="L2138" s="14" t="s">
        <v>82</v>
      </c>
      <c r="M2138" s="11" t="s">
        <v>1301</v>
      </c>
      <c r="N2138" s="15" t="s">
        <v>85</v>
      </c>
      <c r="O2138" s="15" t="str">
        <f>VLOOKUP(A2138,Result!A:D,2,FALSE)</f>
        <v>No</v>
      </c>
      <c r="P2138" s="15">
        <f>VLOOKUP(A2138,Result!A:D,4,FALSE)</f>
        <v>1.7190000000000001</v>
      </c>
      <c r="Q2138" s="16">
        <f>VLOOKUP(A2138,Result!A:D,3,FALSE)</f>
        <v>0</v>
      </c>
      <c r="R2138" s="16">
        <f>VLOOKUP(A2138,Result!A:E,5,FALSE)</f>
        <v>0</v>
      </c>
      <c r="S2138" s="28">
        <f>P2138+Q2138+R2138</f>
        <v>1.7190000000000001</v>
      </c>
      <c r="T2138" s="32">
        <f>SUM((Q2138+R2138)*60/0.1)</f>
        <v>0</v>
      </c>
      <c r="U2138" s="32">
        <f>SUM(S2138*60/0.1)</f>
        <v>1031.3999999999999</v>
      </c>
      <c r="V2138" s="33">
        <f t="shared" si="141"/>
        <v>270</v>
      </c>
      <c r="W2138" s="34">
        <f t="shared" si="142"/>
        <v>1301.3999999999999</v>
      </c>
      <c r="X2138" s="10"/>
      <c r="Y2138" s="10"/>
      <c r="Z2138" s="10"/>
      <c r="AA2138" s="10"/>
      <c r="AB2138" s="10"/>
      <c r="AC2138" s="10"/>
      <c r="AD2138" s="10"/>
      <c r="AE2138" s="10"/>
      <c r="AF2138" s="10"/>
      <c r="AG2138" s="10"/>
      <c r="AH2138" s="10"/>
      <c r="AI2138" s="10"/>
    </row>
    <row r="2139" spans="1:35" ht="15" customHeight="1" x14ac:dyDescent="0.25">
      <c r="A2139" s="6">
        <v>337</v>
      </c>
      <c r="B2139" s="11" t="s">
        <v>274</v>
      </c>
      <c r="C2139" s="11" t="s">
        <v>275</v>
      </c>
      <c r="D2139" s="11" t="s">
        <v>1302</v>
      </c>
      <c r="E2139" s="12">
        <v>13362</v>
      </c>
      <c r="F2139" s="17">
        <v>44124</v>
      </c>
      <c r="G2139" s="12">
        <v>43918</v>
      </c>
      <c r="H2139" s="11" t="s">
        <v>78</v>
      </c>
      <c r="I2139" s="14" t="s">
        <v>1303</v>
      </c>
      <c r="J2139" s="11" t="s">
        <v>80</v>
      </c>
      <c r="K2139" s="11" t="s">
        <v>1304</v>
      </c>
      <c r="L2139" s="14" t="s">
        <v>82</v>
      </c>
      <c r="M2139" s="11" t="s">
        <v>1305</v>
      </c>
      <c r="N2139" s="15" t="s">
        <v>85</v>
      </c>
      <c r="O2139" s="15" t="str">
        <f>VLOOKUP(A2139,Result!A:D,2,FALSE)</f>
        <v>No</v>
      </c>
      <c r="P2139" s="15">
        <f>VLOOKUP(A2139,Result!A:D,4,FALSE)</f>
        <v>2.391</v>
      </c>
      <c r="Q2139" s="16">
        <f>VLOOKUP(A2139,Result!A:D,3,FALSE)</f>
        <v>0</v>
      </c>
      <c r="R2139" s="16">
        <f>VLOOKUP(A2139,Result!A:E,5,FALSE)</f>
        <v>0</v>
      </c>
      <c r="S2139" s="28">
        <f>P2139+Q2139+R2139</f>
        <v>2.391</v>
      </c>
      <c r="T2139" s="32">
        <f>SUM((Q2139+R2139)*60/0.1)</f>
        <v>0</v>
      </c>
      <c r="U2139" s="32">
        <f>SUM(S2139*60/0.1)</f>
        <v>1434.6</v>
      </c>
      <c r="V2139" s="33">
        <f t="shared" si="141"/>
        <v>270</v>
      </c>
      <c r="W2139" s="34">
        <f t="shared" si="142"/>
        <v>1704.6</v>
      </c>
      <c r="X2139" s="10"/>
      <c r="Y2139" s="10"/>
      <c r="Z2139" s="10"/>
      <c r="AA2139" s="10"/>
      <c r="AB2139" s="10"/>
      <c r="AC2139" s="10"/>
      <c r="AD2139" s="10"/>
      <c r="AE2139" s="10"/>
      <c r="AF2139" s="10"/>
      <c r="AG2139" s="10"/>
      <c r="AH2139" s="10"/>
      <c r="AI2139" s="10"/>
    </row>
    <row r="2140" spans="1:35" ht="15" customHeight="1" x14ac:dyDescent="0.25">
      <c r="A2140" s="6">
        <v>341</v>
      </c>
      <c r="B2140" s="11" t="s">
        <v>274</v>
      </c>
      <c r="C2140" s="11" t="s">
        <v>275</v>
      </c>
      <c r="D2140" s="11" t="s">
        <v>1309</v>
      </c>
      <c r="E2140" s="12">
        <v>18371</v>
      </c>
      <c r="F2140" s="17">
        <v>44151</v>
      </c>
      <c r="G2140" s="12">
        <v>43922</v>
      </c>
      <c r="H2140" s="11" t="s">
        <v>78</v>
      </c>
      <c r="I2140" s="14" t="s">
        <v>1310</v>
      </c>
      <c r="J2140" s="11" t="s">
        <v>80</v>
      </c>
      <c r="K2140" s="11" t="s">
        <v>1311</v>
      </c>
      <c r="L2140" s="14" t="s">
        <v>82</v>
      </c>
      <c r="M2140" s="11" t="s">
        <v>82</v>
      </c>
      <c r="N2140" s="15" t="s">
        <v>85</v>
      </c>
      <c r="O2140" s="15" t="str">
        <f>VLOOKUP(A2140,Result!A:D,2,FALSE)</f>
        <v>No</v>
      </c>
      <c r="P2140" s="15">
        <f>VLOOKUP(A2140,Result!A:D,4,FALSE)</f>
        <v>1.597</v>
      </c>
      <c r="Q2140" s="16">
        <f>VLOOKUP(A2140,Result!A:D,3,FALSE)</f>
        <v>0</v>
      </c>
      <c r="R2140" s="16">
        <f>VLOOKUP(A2140,Result!A:E,5,FALSE)</f>
        <v>0</v>
      </c>
      <c r="S2140" s="28">
        <f>P2140+Q2140+R2140</f>
        <v>1.597</v>
      </c>
      <c r="T2140" s="32">
        <f>SUM((Q2140+R2140)*60/0.1)</f>
        <v>0</v>
      </c>
      <c r="U2140" s="32">
        <f>SUM(S2140*60/0.1)</f>
        <v>958.19999999999993</v>
      </c>
      <c r="V2140" s="33">
        <f t="shared" si="141"/>
        <v>270</v>
      </c>
      <c r="W2140" s="34">
        <f t="shared" si="142"/>
        <v>1228.1999999999998</v>
      </c>
      <c r="X2140" s="10"/>
      <c r="Y2140" s="10"/>
      <c r="Z2140" s="10"/>
      <c r="AA2140" s="10"/>
      <c r="AB2140" s="10"/>
      <c r="AC2140" s="10"/>
      <c r="AD2140" s="10"/>
      <c r="AE2140" s="10"/>
      <c r="AF2140" s="10"/>
      <c r="AG2140" s="10"/>
      <c r="AH2140" s="10"/>
      <c r="AI2140" s="10"/>
    </row>
    <row r="2141" spans="1:35" ht="15" customHeight="1" x14ac:dyDescent="0.25">
      <c r="A2141" s="6">
        <v>343</v>
      </c>
      <c r="B2141" s="11" t="s">
        <v>274</v>
      </c>
      <c r="C2141" s="11" t="s">
        <v>275</v>
      </c>
      <c r="D2141" s="11" t="s">
        <v>1315</v>
      </c>
      <c r="E2141" s="12">
        <v>14290</v>
      </c>
      <c r="F2141" s="19"/>
      <c r="G2141" s="12">
        <v>43922</v>
      </c>
      <c r="H2141" s="11" t="s">
        <v>78</v>
      </c>
      <c r="I2141" s="14" t="s">
        <v>1316</v>
      </c>
      <c r="J2141" s="11" t="s">
        <v>1317</v>
      </c>
      <c r="K2141" s="11" t="s">
        <v>1318</v>
      </c>
      <c r="L2141" s="14" t="s">
        <v>1319</v>
      </c>
      <c r="M2141" s="11" t="s">
        <v>1320</v>
      </c>
      <c r="N2141" s="15" t="s">
        <v>85</v>
      </c>
      <c r="O2141" s="15" t="str">
        <f>VLOOKUP(A2141,Result!A:D,2,FALSE)</f>
        <v>No</v>
      </c>
      <c r="P2141" s="15">
        <f>VLOOKUP(A2141,Result!A:D,4,FALSE)</f>
        <v>1.9330000000000001</v>
      </c>
      <c r="Q2141" s="16">
        <f>VLOOKUP(A2141,Result!A:D,3,FALSE)</f>
        <v>0.214</v>
      </c>
      <c r="R2141" s="16">
        <f>VLOOKUP(A2141,Result!A:E,5,FALSE)</f>
        <v>0.35399999999999998</v>
      </c>
      <c r="S2141" s="28">
        <f>P2141+Q2141+R2141</f>
        <v>2.5010000000000003</v>
      </c>
      <c r="T2141" s="32">
        <f>SUM((Q2141+R2141)*60/0.1)</f>
        <v>340.79999999999995</v>
      </c>
      <c r="U2141" s="32">
        <f>SUM(S2141*60/0.1)</f>
        <v>1500.6000000000001</v>
      </c>
      <c r="V2141" s="33">
        <f t="shared" si="141"/>
        <v>270</v>
      </c>
      <c r="W2141" s="34">
        <f t="shared" si="142"/>
        <v>1770.6000000000001</v>
      </c>
      <c r="X2141" s="10"/>
      <c r="Y2141" s="10"/>
      <c r="Z2141" s="10"/>
      <c r="AA2141" s="10"/>
      <c r="AB2141" s="10"/>
      <c r="AC2141" s="10"/>
      <c r="AD2141" s="10"/>
      <c r="AE2141" s="10"/>
      <c r="AF2141" s="10"/>
      <c r="AG2141" s="10"/>
      <c r="AH2141" s="10"/>
      <c r="AI2141" s="10"/>
    </row>
    <row r="2142" spans="1:35" ht="15" customHeight="1" x14ac:dyDescent="0.25">
      <c r="A2142" s="6">
        <v>351</v>
      </c>
      <c r="B2142" s="11" t="s">
        <v>274</v>
      </c>
      <c r="C2142" s="11" t="s">
        <v>275</v>
      </c>
      <c r="D2142" s="11" t="s">
        <v>1348</v>
      </c>
      <c r="E2142" s="12">
        <v>15365</v>
      </c>
      <c r="F2142" s="19"/>
      <c r="G2142" s="12">
        <v>43922</v>
      </c>
      <c r="H2142" s="11" t="s">
        <v>78</v>
      </c>
      <c r="I2142" s="14" t="s">
        <v>1349</v>
      </c>
      <c r="J2142" s="11" t="s">
        <v>1350</v>
      </c>
      <c r="K2142" s="11" t="s">
        <v>1351</v>
      </c>
      <c r="L2142" s="14" t="s">
        <v>82</v>
      </c>
      <c r="M2142" s="11" t="s">
        <v>1352</v>
      </c>
      <c r="N2142" s="15" t="s">
        <v>85</v>
      </c>
      <c r="O2142" s="15" t="str">
        <f>VLOOKUP(A2142,Result!A:D,2,FALSE)</f>
        <v>No</v>
      </c>
      <c r="P2142" s="15">
        <f>VLOOKUP(A2142,Result!A:D,4,FALSE)</f>
        <v>1.887</v>
      </c>
      <c r="Q2142" s="16">
        <f>VLOOKUP(A2142,Result!A:D,3,FALSE)</f>
        <v>0</v>
      </c>
      <c r="R2142" s="16">
        <f>VLOOKUP(A2142,Result!A:E,5,FALSE)</f>
        <v>0.152</v>
      </c>
      <c r="S2142" s="28">
        <f>P2142+Q2142+R2142</f>
        <v>2.0390000000000001</v>
      </c>
      <c r="T2142" s="32">
        <f>SUM((Q2142+R2142)*60/0.1)</f>
        <v>91.199999999999989</v>
      </c>
      <c r="U2142" s="32">
        <f>SUM(S2142*60/0.1)</f>
        <v>1223.3999999999999</v>
      </c>
      <c r="V2142" s="33">
        <f t="shared" si="141"/>
        <v>270</v>
      </c>
      <c r="W2142" s="34">
        <f t="shared" si="142"/>
        <v>1493.3999999999999</v>
      </c>
      <c r="X2142" s="10"/>
      <c r="Y2142" s="10"/>
      <c r="Z2142" s="10"/>
      <c r="AA2142" s="10"/>
      <c r="AB2142" s="10"/>
      <c r="AC2142" s="10"/>
      <c r="AD2142" s="10"/>
      <c r="AE2142" s="10"/>
      <c r="AF2142" s="10"/>
      <c r="AG2142" s="10"/>
      <c r="AH2142" s="10"/>
      <c r="AI2142" s="10"/>
    </row>
    <row r="2143" spans="1:35" ht="15" customHeight="1" x14ac:dyDescent="0.25">
      <c r="A2143" s="6">
        <v>354</v>
      </c>
      <c r="B2143" s="11" t="s">
        <v>274</v>
      </c>
      <c r="C2143" s="11" t="s">
        <v>275</v>
      </c>
      <c r="D2143" s="11" t="s">
        <v>1358</v>
      </c>
      <c r="E2143" s="12">
        <v>25116</v>
      </c>
      <c r="F2143" s="19"/>
      <c r="G2143" s="12">
        <v>43872</v>
      </c>
      <c r="H2143" s="11" t="s">
        <v>78</v>
      </c>
      <c r="I2143" s="14" t="s">
        <v>1359</v>
      </c>
      <c r="J2143" s="11" t="s">
        <v>1360</v>
      </c>
      <c r="K2143" s="11" t="s">
        <v>1361</v>
      </c>
      <c r="L2143" s="14" t="s">
        <v>82</v>
      </c>
      <c r="M2143" s="11" t="s">
        <v>1362</v>
      </c>
      <c r="N2143" s="15" t="s">
        <v>85</v>
      </c>
      <c r="O2143" s="15" t="str">
        <f>VLOOKUP(A2143,Result!A:D,2,FALSE)</f>
        <v>No</v>
      </c>
      <c r="P2143" s="15">
        <f>VLOOKUP(A2143,Result!A:D,4,FALSE)</f>
        <v>1.6060000000000001</v>
      </c>
      <c r="Q2143" s="16">
        <f>VLOOKUP(A2143,Result!A:D,3,FALSE)</f>
        <v>0</v>
      </c>
      <c r="R2143" s="16">
        <f>VLOOKUP(A2143,Result!A:E,5,FALSE)</f>
        <v>0</v>
      </c>
      <c r="S2143" s="28">
        <f>P2143+Q2143+R2143</f>
        <v>1.6060000000000001</v>
      </c>
      <c r="T2143" s="32">
        <f>SUM((Q2143+R2143)*60/0.1)</f>
        <v>0</v>
      </c>
      <c r="U2143" s="32">
        <f>SUM(S2143*60/0.1)</f>
        <v>963.59999999999991</v>
      </c>
      <c r="V2143" s="33">
        <f t="shared" si="141"/>
        <v>270</v>
      </c>
      <c r="W2143" s="34">
        <f t="shared" si="142"/>
        <v>1233.5999999999999</v>
      </c>
      <c r="X2143" s="10"/>
      <c r="Y2143" s="10"/>
      <c r="Z2143" s="10"/>
      <c r="AA2143" s="10"/>
      <c r="AB2143" s="10"/>
      <c r="AC2143" s="10"/>
      <c r="AD2143" s="10"/>
      <c r="AE2143" s="10"/>
      <c r="AF2143" s="10"/>
      <c r="AG2143" s="10"/>
      <c r="AH2143" s="10"/>
      <c r="AI2143" s="10"/>
    </row>
    <row r="2144" spans="1:35" ht="15" customHeight="1" x14ac:dyDescent="0.25">
      <c r="A2144" s="6">
        <v>355</v>
      </c>
      <c r="B2144" s="11" t="s">
        <v>274</v>
      </c>
      <c r="C2144" s="11" t="s">
        <v>275</v>
      </c>
      <c r="D2144" s="11" t="s">
        <v>1363</v>
      </c>
      <c r="E2144" s="12">
        <v>22357</v>
      </c>
      <c r="F2144" s="19"/>
      <c r="G2144" s="12">
        <v>43882</v>
      </c>
      <c r="H2144" s="11" t="s">
        <v>217</v>
      </c>
      <c r="I2144" s="14" t="s">
        <v>1364</v>
      </c>
      <c r="J2144" s="11" t="s">
        <v>80</v>
      </c>
      <c r="K2144" s="11" t="s">
        <v>82</v>
      </c>
      <c r="L2144" s="14" t="s">
        <v>82</v>
      </c>
      <c r="M2144" s="11" t="s">
        <v>1365</v>
      </c>
      <c r="N2144" s="15" t="s">
        <v>85</v>
      </c>
      <c r="O2144" s="15" t="str">
        <f>VLOOKUP(A2144,Result!A:D,2,FALSE)</f>
        <v>No</v>
      </c>
      <c r="P2144" s="15">
        <f>VLOOKUP(A2144,Result!A:D,4,FALSE)</f>
        <v>1.3080000000000001</v>
      </c>
      <c r="Q2144" s="16">
        <f>VLOOKUP(A2144,Result!A:D,3,FALSE)</f>
        <v>0</v>
      </c>
      <c r="R2144" s="16">
        <f>VLOOKUP(A2144,Result!A:E,5,FALSE)</f>
        <v>0</v>
      </c>
      <c r="S2144" s="28">
        <f>P2144+Q2144+R2144</f>
        <v>1.3080000000000001</v>
      </c>
      <c r="T2144" s="32">
        <f>SUM((Q2144+R2144)*60/0.1)</f>
        <v>0</v>
      </c>
      <c r="U2144" s="32">
        <f>SUM(S2144*60/0.1)</f>
        <v>784.8</v>
      </c>
      <c r="V2144" s="33">
        <f t="shared" si="141"/>
        <v>270</v>
      </c>
      <c r="W2144" s="34">
        <f t="shared" si="142"/>
        <v>1054.8</v>
      </c>
      <c r="X2144" s="10"/>
      <c r="Y2144" s="10"/>
      <c r="Z2144" s="10"/>
      <c r="AA2144" s="10"/>
      <c r="AB2144" s="10"/>
      <c r="AC2144" s="10"/>
      <c r="AD2144" s="10"/>
      <c r="AE2144" s="10"/>
      <c r="AF2144" s="10"/>
      <c r="AG2144" s="10"/>
      <c r="AH2144" s="10"/>
      <c r="AI2144" s="10"/>
    </row>
    <row r="2145" spans="1:35" ht="15" customHeight="1" x14ac:dyDescent="0.25">
      <c r="A2145" s="6">
        <v>357</v>
      </c>
      <c r="B2145" s="11" t="s">
        <v>274</v>
      </c>
      <c r="C2145" s="11" t="s">
        <v>275</v>
      </c>
      <c r="D2145" s="11" t="s">
        <v>1370</v>
      </c>
      <c r="E2145" s="12">
        <v>11065</v>
      </c>
      <c r="F2145" s="19"/>
      <c r="G2145" s="12">
        <v>43923</v>
      </c>
      <c r="H2145" s="11" t="s">
        <v>78</v>
      </c>
      <c r="I2145" s="14" t="s">
        <v>1371</v>
      </c>
      <c r="J2145" s="11" t="s">
        <v>1372</v>
      </c>
      <c r="K2145" s="11" t="s">
        <v>1373</v>
      </c>
      <c r="L2145" s="14" t="s">
        <v>82</v>
      </c>
      <c r="M2145" s="11" t="s">
        <v>99</v>
      </c>
      <c r="N2145" s="15" t="s">
        <v>85</v>
      </c>
      <c r="O2145" s="15" t="str">
        <f>VLOOKUP(A2145,Result!A:D,2,FALSE)</f>
        <v>No</v>
      </c>
      <c r="P2145" s="15">
        <f>VLOOKUP(A2145,Result!A:D,4,FALSE)</f>
        <v>0.373</v>
      </c>
      <c r="Q2145" s="16">
        <f>VLOOKUP(A2145,Result!A:D,3,FALSE)</f>
        <v>0</v>
      </c>
      <c r="R2145" s="16">
        <f>VLOOKUP(A2145,Result!A:E,5,FALSE)</f>
        <v>0</v>
      </c>
      <c r="S2145" s="28">
        <f>P2145+Q2145+R2145</f>
        <v>0.373</v>
      </c>
      <c r="T2145" s="32">
        <f>SUM((Q2145+R2145)*60/0.1)</f>
        <v>0</v>
      </c>
      <c r="U2145" s="32">
        <f>SUM(S2145*60/0.1)</f>
        <v>223.79999999999998</v>
      </c>
      <c r="V2145" s="33">
        <f t="shared" si="141"/>
        <v>270</v>
      </c>
      <c r="W2145" s="34">
        <f t="shared" si="142"/>
        <v>493.79999999999995</v>
      </c>
      <c r="X2145" s="10"/>
      <c r="Y2145" s="10"/>
      <c r="Z2145" s="10"/>
      <c r="AA2145" s="10"/>
      <c r="AB2145" s="10"/>
      <c r="AC2145" s="10"/>
      <c r="AD2145" s="10"/>
      <c r="AE2145" s="10"/>
      <c r="AF2145" s="10"/>
      <c r="AG2145" s="10"/>
      <c r="AH2145" s="10"/>
      <c r="AI2145" s="10"/>
    </row>
    <row r="2146" spans="1:35" ht="15" customHeight="1" x14ac:dyDescent="0.25">
      <c r="A2146" s="6">
        <v>359</v>
      </c>
      <c r="B2146" s="11" t="s">
        <v>274</v>
      </c>
      <c r="C2146" s="11" t="s">
        <v>275</v>
      </c>
      <c r="D2146" s="11" t="s">
        <v>1379</v>
      </c>
      <c r="E2146" s="12">
        <v>18286</v>
      </c>
      <c r="F2146" s="19"/>
      <c r="G2146" s="12">
        <v>43923</v>
      </c>
      <c r="H2146" s="11" t="s">
        <v>78</v>
      </c>
      <c r="I2146" s="14" t="s">
        <v>1380</v>
      </c>
      <c r="J2146" s="11" t="s">
        <v>80</v>
      </c>
      <c r="K2146" s="11" t="s">
        <v>1381</v>
      </c>
      <c r="L2146" s="14" t="s">
        <v>1382</v>
      </c>
      <c r="M2146" s="11" t="s">
        <v>82</v>
      </c>
      <c r="N2146" s="15" t="s">
        <v>85</v>
      </c>
      <c r="O2146" s="15" t="str">
        <f>VLOOKUP(A2146,Result!A:D,2,FALSE)</f>
        <v>No</v>
      </c>
      <c r="P2146" s="15">
        <f>VLOOKUP(A2146,Result!A:D,4,FALSE)</f>
        <v>3.2919999999999998</v>
      </c>
      <c r="Q2146" s="16">
        <f>VLOOKUP(A2146,Result!A:D,3,FALSE)</f>
        <v>0.42599999999999999</v>
      </c>
      <c r="R2146" s="16">
        <f>VLOOKUP(A2146,Result!A:E,5,FALSE)</f>
        <v>0</v>
      </c>
      <c r="S2146" s="28">
        <f>P2146+Q2146+R2146</f>
        <v>3.718</v>
      </c>
      <c r="T2146" s="32">
        <f>SUM((Q2146+R2146)*60/0.1)</f>
        <v>255.59999999999997</v>
      </c>
      <c r="U2146" s="32">
        <f>SUM(S2146*60/0.1)</f>
        <v>2230.7999999999997</v>
      </c>
      <c r="V2146" s="33">
        <f t="shared" si="141"/>
        <v>270</v>
      </c>
      <c r="W2146" s="34">
        <f t="shared" si="142"/>
        <v>2500.7999999999997</v>
      </c>
      <c r="X2146" s="10"/>
      <c r="Y2146" s="10"/>
      <c r="Z2146" s="10"/>
      <c r="AA2146" s="10"/>
      <c r="AB2146" s="10"/>
      <c r="AC2146" s="10"/>
      <c r="AD2146" s="10"/>
      <c r="AE2146" s="10"/>
      <c r="AF2146" s="10"/>
      <c r="AG2146" s="10"/>
      <c r="AH2146" s="10"/>
      <c r="AI2146" s="10"/>
    </row>
    <row r="2147" spans="1:35" ht="15" customHeight="1" x14ac:dyDescent="0.25">
      <c r="A2147" s="6">
        <v>360</v>
      </c>
      <c r="B2147" s="11" t="s">
        <v>274</v>
      </c>
      <c r="C2147" s="11" t="s">
        <v>275</v>
      </c>
      <c r="D2147" s="11" t="s">
        <v>1383</v>
      </c>
      <c r="E2147" s="12">
        <v>15422</v>
      </c>
      <c r="F2147" s="19"/>
      <c r="G2147" s="12">
        <v>43894</v>
      </c>
      <c r="H2147" s="11" t="s">
        <v>78</v>
      </c>
      <c r="I2147" s="14" t="s">
        <v>1384</v>
      </c>
      <c r="J2147" s="11" t="s">
        <v>1385</v>
      </c>
      <c r="K2147" s="11" t="s">
        <v>1386</v>
      </c>
      <c r="L2147" s="14" t="s">
        <v>82</v>
      </c>
      <c r="M2147" s="11" t="s">
        <v>1387</v>
      </c>
      <c r="N2147" s="15" t="s">
        <v>85</v>
      </c>
      <c r="O2147" s="15" t="str">
        <f>VLOOKUP(A2147,Result!A:D,2,FALSE)</f>
        <v>No</v>
      </c>
      <c r="P2147" s="15">
        <f>VLOOKUP(A2147,Result!A:D,4,FALSE)</f>
        <v>3.652000000000001</v>
      </c>
      <c r="Q2147" s="16">
        <f>VLOOKUP(A2147,Result!A:D,3,FALSE)</f>
        <v>0</v>
      </c>
      <c r="R2147" s="16">
        <f>VLOOKUP(A2147,Result!A:E,5,FALSE)</f>
        <v>0</v>
      </c>
      <c r="S2147" s="28">
        <f>P2147+Q2147+R2147</f>
        <v>3.652000000000001</v>
      </c>
      <c r="T2147" s="32">
        <f>SUM((Q2147+R2147)*60/0.1)</f>
        <v>0</v>
      </c>
      <c r="U2147" s="32">
        <f>SUM(S2147*60/0.1)</f>
        <v>2191.2000000000003</v>
      </c>
      <c r="V2147" s="33">
        <f t="shared" si="141"/>
        <v>270</v>
      </c>
      <c r="W2147" s="34">
        <f t="shared" si="142"/>
        <v>2461.2000000000003</v>
      </c>
      <c r="X2147" s="10"/>
      <c r="Y2147" s="10"/>
      <c r="Z2147" s="10"/>
      <c r="AA2147" s="10"/>
      <c r="AB2147" s="10"/>
      <c r="AC2147" s="10"/>
      <c r="AD2147" s="10"/>
      <c r="AE2147" s="10"/>
      <c r="AF2147" s="10"/>
      <c r="AG2147" s="10"/>
      <c r="AH2147" s="10"/>
      <c r="AI2147" s="10"/>
    </row>
    <row r="2148" spans="1:35" ht="15" customHeight="1" x14ac:dyDescent="0.25">
      <c r="A2148" s="6">
        <v>365</v>
      </c>
      <c r="B2148" s="11" t="s">
        <v>274</v>
      </c>
      <c r="C2148" s="11" t="s">
        <v>275</v>
      </c>
      <c r="D2148" s="11" t="s">
        <v>1405</v>
      </c>
      <c r="E2148" s="12">
        <v>12937</v>
      </c>
      <c r="F2148" s="19"/>
      <c r="G2148" s="12">
        <v>43917</v>
      </c>
      <c r="H2148" s="11" t="s">
        <v>134</v>
      </c>
      <c r="I2148" s="14" t="s">
        <v>1406</v>
      </c>
      <c r="J2148" s="11" t="s">
        <v>1407</v>
      </c>
      <c r="K2148" s="11" t="s">
        <v>1408</v>
      </c>
      <c r="L2148" s="14" t="s">
        <v>82</v>
      </c>
      <c r="M2148" s="11" t="s">
        <v>1409</v>
      </c>
      <c r="N2148" s="15" t="s">
        <v>85</v>
      </c>
      <c r="O2148" s="15" t="str">
        <f>VLOOKUP(A2148,Result!A:D,2,FALSE)</f>
        <v>No</v>
      </c>
      <c r="P2148" s="15">
        <f>VLOOKUP(A2148,Result!A:D,4,FALSE)</f>
        <v>1.681</v>
      </c>
      <c r="Q2148" s="16">
        <f>VLOOKUP(A2148,Result!A:D,3,FALSE)</f>
        <v>0</v>
      </c>
      <c r="R2148" s="16">
        <f>VLOOKUP(A2148,Result!A:E,5,FALSE)</f>
        <v>0</v>
      </c>
      <c r="S2148" s="28">
        <f>P2148+Q2148+R2148</f>
        <v>1.681</v>
      </c>
      <c r="T2148" s="32">
        <f>SUM((Q2148+R2148)*60/0.1)</f>
        <v>0</v>
      </c>
      <c r="U2148" s="32">
        <f>SUM(S2148*60/0.1)</f>
        <v>1008.5999999999999</v>
      </c>
      <c r="V2148" s="33">
        <f t="shared" si="141"/>
        <v>270</v>
      </c>
      <c r="W2148" s="34">
        <f t="shared" si="142"/>
        <v>1278.5999999999999</v>
      </c>
      <c r="X2148" s="10"/>
      <c r="Y2148" s="10"/>
      <c r="Z2148" s="10"/>
      <c r="AA2148" s="10"/>
      <c r="AB2148" s="10"/>
      <c r="AC2148" s="10"/>
      <c r="AD2148" s="10"/>
      <c r="AE2148" s="10"/>
      <c r="AF2148" s="10"/>
      <c r="AG2148" s="10"/>
      <c r="AH2148" s="10"/>
      <c r="AI2148" s="10"/>
    </row>
    <row r="2149" spans="1:35" ht="15" customHeight="1" x14ac:dyDescent="0.25">
      <c r="A2149" s="6">
        <v>371</v>
      </c>
      <c r="B2149" s="11" t="s">
        <v>274</v>
      </c>
      <c r="C2149" s="11" t="s">
        <v>275</v>
      </c>
      <c r="D2149" s="11" t="s">
        <v>1429</v>
      </c>
      <c r="E2149" s="12">
        <v>19162</v>
      </c>
      <c r="F2149" s="19"/>
      <c r="G2149" s="12">
        <v>43923</v>
      </c>
      <c r="H2149" s="11" t="s">
        <v>78</v>
      </c>
      <c r="I2149" s="14" t="s">
        <v>1430</v>
      </c>
      <c r="J2149" s="11" t="s">
        <v>1431</v>
      </c>
      <c r="K2149" s="11" t="s">
        <v>1432</v>
      </c>
      <c r="L2149" s="14" t="s">
        <v>82</v>
      </c>
      <c r="M2149" s="11" t="s">
        <v>1433</v>
      </c>
      <c r="N2149" s="15" t="s">
        <v>85</v>
      </c>
      <c r="O2149" s="15" t="str">
        <f>VLOOKUP(A2149,Result!A:D,2,FALSE)</f>
        <v>No</v>
      </c>
      <c r="P2149" s="15">
        <f>VLOOKUP(A2149,Result!A:D,4,FALSE)</f>
        <v>2.4750000000000001</v>
      </c>
      <c r="Q2149" s="16">
        <f>VLOOKUP(A2149,Result!A:D,3,FALSE)</f>
        <v>0</v>
      </c>
      <c r="R2149" s="16">
        <f>VLOOKUP(A2149,Result!A:E,5,FALSE)</f>
        <v>0.152</v>
      </c>
      <c r="S2149" s="28">
        <f>P2149+Q2149+R2149</f>
        <v>2.6270000000000002</v>
      </c>
      <c r="T2149" s="32">
        <f>SUM((Q2149+R2149)*60/0.1)</f>
        <v>91.199999999999989</v>
      </c>
      <c r="U2149" s="32">
        <f>SUM(S2149*60/0.1)</f>
        <v>1576.2</v>
      </c>
      <c r="V2149" s="33">
        <f t="shared" si="141"/>
        <v>270</v>
      </c>
      <c r="W2149" s="34">
        <f t="shared" si="142"/>
        <v>1846.2</v>
      </c>
      <c r="X2149" s="10"/>
      <c r="Y2149" s="10"/>
      <c r="Z2149" s="10"/>
      <c r="AA2149" s="10"/>
      <c r="AB2149" s="10"/>
      <c r="AC2149" s="10"/>
      <c r="AD2149" s="10"/>
      <c r="AE2149" s="10"/>
      <c r="AF2149" s="10"/>
      <c r="AG2149" s="10"/>
      <c r="AH2149" s="10"/>
      <c r="AI2149" s="10"/>
    </row>
    <row r="2150" spans="1:35" ht="15" customHeight="1" x14ac:dyDescent="0.25">
      <c r="A2150" s="6">
        <v>388</v>
      </c>
      <c r="B2150" s="11" t="s">
        <v>274</v>
      </c>
      <c r="C2150" s="11" t="s">
        <v>275</v>
      </c>
      <c r="D2150" s="11" t="s">
        <v>1491</v>
      </c>
      <c r="E2150" s="12">
        <v>17242</v>
      </c>
      <c r="F2150" s="23"/>
      <c r="G2150" s="12">
        <v>43922</v>
      </c>
      <c r="H2150" s="11" t="s">
        <v>78</v>
      </c>
      <c r="I2150" s="14" t="s">
        <v>1492</v>
      </c>
      <c r="J2150" s="11" t="s">
        <v>1493</v>
      </c>
      <c r="K2150" s="11" t="s">
        <v>1494</v>
      </c>
      <c r="L2150" s="14" t="s">
        <v>1495</v>
      </c>
      <c r="M2150" s="11" t="s">
        <v>1496</v>
      </c>
      <c r="N2150" s="15" t="s">
        <v>85</v>
      </c>
      <c r="O2150" s="15" t="str">
        <f>VLOOKUP(A2150,Result!A:D,2,FALSE)</f>
        <v>No</v>
      </c>
      <c r="P2150" s="15">
        <f>VLOOKUP(A2150,Result!A:D,4,FALSE)</f>
        <v>1.3919999999999999</v>
      </c>
      <c r="Q2150" s="16">
        <f>VLOOKUP(A2150,Result!A:D,3,FALSE)</f>
        <v>1.2050000000000001</v>
      </c>
      <c r="R2150" s="16">
        <f>VLOOKUP(A2150,Result!A:E,5,FALSE)</f>
        <v>0</v>
      </c>
      <c r="S2150" s="28">
        <f>P2150+Q2150+R2150</f>
        <v>2.597</v>
      </c>
      <c r="T2150" s="32">
        <f>SUM((Q2150+R2150)*60/0.1)</f>
        <v>723.00000000000011</v>
      </c>
      <c r="U2150" s="32">
        <f>SUM(S2150*60/0.1)</f>
        <v>1558.1999999999998</v>
      </c>
      <c r="V2150" s="33">
        <f t="shared" si="141"/>
        <v>270</v>
      </c>
      <c r="W2150" s="34">
        <f t="shared" si="142"/>
        <v>1828.1999999999998</v>
      </c>
      <c r="X2150" s="10"/>
      <c r="Y2150" s="10"/>
      <c r="Z2150" s="10"/>
      <c r="AA2150" s="10"/>
      <c r="AB2150" s="10"/>
      <c r="AC2150" s="10"/>
      <c r="AD2150" s="10"/>
      <c r="AE2150" s="10"/>
      <c r="AF2150" s="10"/>
      <c r="AG2150" s="10"/>
      <c r="AH2150" s="10"/>
      <c r="AI2150" s="10"/>
    </row>
    <row r="2151" spans="1:35" ht="15" customHeight="1" x14ac:dyDescent="0.25">
      <c r="A2151" s="6">
        <v>394</v>
      </c>
      <c r="B2151" s="11" t="s">
        <v>274</v>
      </c>
      <c r="C2151" s="11" t="s">
        <v>275</v>
      </c>
      <c r="D2151" s="11" t="s">
        <v>1517</v>
      </c>
      <c r="E2151" s="12">
        <v>18603</v>
      </c>
      <c r="F2151" s="23"/>
      <c r="G2151" s="12">
        <v>43872</v>
      </c>
      <c r="H2151" s="11" t="s">
        <v>78</v>
      </c>
      <c r="I2151" s="14" t="s">
        <v>1518</v>
      </c>
      <c r="J2151" s="11" t="s">
        <v>80</v>
      </c>
      <c r="K2151" s="11" t="s">
        <v>82</v>
      </c>
      <c r="L2151" s="14" t="s">
        <v>82</v>
      </c>
      <c r="M2151" s="11" t="s">
        <v>1279</v>
      </c>
      <c r="N2151" s="15" t="s">
        <v>85</v>
      </c>
      <c r="O2151" s="15" t="str">
        <f>VLOOKUP(A2151,Result!A:D,2,FALSE)</f>
        <v>No</v>
      </c>
      <c r="P2151" s="15">
        <f>VLOOKUP(A2151,Result!A:D,4,FALSE)</f>
        <v>1.5289999999999999</v>
      </c>
      <c r="Q2151" s="16">
        <f>VLOOKUP(A2151,Result!A:D,3,FALSE)</f>
        <v>0</v>
      </c>
      <c r="R2151" s="16">
        <f>VLOOKUP(A2151,Result!A:E,5,FALSE)</f>
        <v>0</v>
      </c>
      <c r="S2151" s="28">
        <f>P2151+Q2151+R2151</f>
        <v>1.5289999999999999</v>
      </c>
      <c r="T2151" s="32">
        <f>SUM((Q2151+R2151)*60/0.1)</f>
        <v>0</v>
      </c>
      <c r="U2151" s="32">
        <f>SUM(S2151*60/0.1)</f>
        <v>917.39999999999986</v>
      </c>
      <c r="V2151" s="33">
        <f t="shared" si="141"/>
        <v>270</v>
      </c>
      <c r="W2151" s="34">
        <f t="shared" si="142"/>
        <v>1187.3999999999999</v>
      </c>
      <c r="X2151" s="10"/>
      <c r="Y2151" s="10"/>
      <c r="Z2151" s="10"/>
      <c r="AA2151" s="10"/>
      <c r="AB2151" s="10"/>
      <c r="AC2151" s="10"/>
      <c r="AD2151" s="10"/>
      <c r="AE2151" s="10"/>
      <c r="AF2151" s="10"/>
      <c r="AG2151" s="10"/>
      <c r="AH2151" s="10"/>
      <c r="AI2151" s="10"/>
    </row>
    <row r="2152" spans="1:35" ht="15" customHeight="1" x14ac:dyDescent="0.25">
      <c r="A2152" s="6">
        <v>413</v>
      </c>
      <c r="B2152" s="11" t="s">
        <v>274</v>
      </c>
      <c r="C2152" s="11" t="s">
        <v>275</v>
      </c>
      <c r="D2152" s="11" t="s">
        <v>1573</v>
      </c>
      <c r="E2152" s="12">
        <v>18324</v>
      </c>
      <c r="F2152" s="19"/>
      <c r="G2152" s="12">
        <v>43922</v>
      </c>
      <c r="H2152" s="11" t="s">
        <v>78</v>
      </c>
      <c r="I2152" s="14" t="s">
        <v>1574</v>
      </c>
      <c r="J2152" s="11" t="s">
        <v>1575</v>
      </c>
      <c r="K2152" s="11" t="s">
        <v>82</v>
      </c>
      <c r="L2152" s="14" t="s">
        <v>82</v>
      </c>
      <c r="M2152" s="11" t="s">
        <v>1576</v>
      </c>
      <c r="N2152" s="15" t="s">
        <v>85</v>
      </c>
      <c r="O2152" s="15" t="str">
        <f>VLOOKUP(A2152,Result!A:D,2,FALSE)</f>
        <v>No</v>
      </c>
      <c r="P2152" s="15">
        <f>VLOOKUP(A2152,Result!A:D,4,FALSE)</f>
        <v>0.73099999999999998</v>
      </c>
      <c r="Q2152" s="16">
        <f>VLOOKUP(A2152,Result!A:D,3,FALSE)</f>
        <v>0</v>
      </c>
      <c r="R2152" s="16">
        <f>VLOOKUP(A2152,Result!A:E,5,FALSE)</f>
        <v>0</v>
      </c>
      <c r="S2152" s="28">
        <f>P2152+Q2152+R2152</f>
        <v>0.73099999999999998</v>
      </c>
      <c r="T2152" s="32">
        <f>SUM((Q2152+R2152)*60/0.1)</f>
        <v>0</v>
      </c>
      <c r="U2152" s="32">
        <f>SUM(S2152*60/0.1)</f>
        <v>438.59999999999997</v>
      </c>
      <c r="V2152" s="33">
        <f t="shared" si="141"/>
        <v>270</v>
      </c>
      <c r="W2152" s="34">
        <f t="shared" si="142"/>
        <v>708.59999999999991</v>
      </c>
      <c r="X2152" s="10"/>
      <c r="Y2152" s="10"/>
      <c r="Z2152" s="10"/>
      <c r="AA2152" s="10"/>
      <c r="AB2152" s="10"/>
      <c r="AC2152" s="10"/>
      <c r="AD2152" s="10"/>
      <c r="AE2152" s="10"/>
      <c r="AF2152" s="10"/>
      <c r="AG2152" s="10"/>
      <c r="AH2152" s="10"/>
      <c r="AI2152" s="10"/>
    </row>
    <row r="2153" spans="1:35" ht="15" customHeight="1" x14ac:dyDescent="0.25">
      <c r="A2153" s="6">
        <v>414</v>
      </c>
      <c r="B2153" s="11" t="s">
        <v>274</v>
      </c>
      <c r="C2153" s="11" t="s">
        <v>275</v>
      </c>
      <c r="D2153" s="11" t="s">
        <v>1577</v>
      </c>
      <c r="E2153" s="12">
        <v>18670</v>
      </c>
      <c r="F2153" s="19"/>
      <c r="G2153" s="12">
        <v>43923</v>
      </c>
      <c r="H2153" s="11" t="s">
        <v>78</v>
      </c>
      <c r="I2153" s="14" t="s">
        <v>115</v>
      </c>
      <c r="J2153" s="11" t="s">
        <v>97</v>
      </c>
      <c r="K2153" s="11" t="s">
        <v>82</v>
      </c>
      <c r="L2153" s="14" t="s">
        <v>82</v>
      </c>
      <c r="M2153" s="11" t="s">
        <v>1578</v>
      </c>
      <c r="N2153" s="15" t="s">
        <v>85</v>
      </c>
      <c r="O2153" s="15" t="str">
        <f>VLOOKUP(A2153,Result!A:D,2,FALSE)</f>
        <v>No</v>
      </c>
      <c r="P2153" s="15">
        <f>VLOOKUP(A2153,Result!A:D,4,FALSE)</f>
        <v>0</v>
      </c>
      <c r="Q2153" s="16">
        <f>VLOOKUP(A2153,Result!A:D,3,FALSE)</f>
        <v>0</v>
      </c>
      <c r="R2153" s="16">
        <f>VLOOKUP(A2153,Result!A:E,5,FALSE)</f>
        <v>0</v>
      </c>
      <c r="S2153" s="28">
        <f>P2153+Q2153+R2153</f>
        <v>0</v>
      </c>
      <c r="T2153" s="32">
        <f>SUM((Q2153+R2153)*60/0.1)</f>
        <v>0</v>
      </c>
      <c r="U2153" s="32">
        <f>SUM(S2153*60/0.1)</f>
        <v>0</v>
      </c>
      <c r="V2153" s="33">
        <f t="shared" si="141"/>
        <v>270</v>
      </c>
      <c r="W2153" s="34">
        <f t="shared" si="142"/>
        <v>270</v>
      </c>
      <c r="X2153" s="10"/>
      <c r="Y2153" s="10"/>
      <c r="Z2153" s="10"/>
      <c r="AA2153" s="10"/>
      <c r="AB2153" s="10"/>
      <c r="AC2153" s="10"/>
      <c r="AD2153" s="10"/>
      <c r="AE2153" s="10"/>
      <c r="AF2153" s="10"/>
      <c r="AG2153" s="10"/>
      <c r="AH2153" s="10"/>
      <c r="AI2153" s="10"/>
    </row>
    <row r="2154" spans="1:35" ht="15" customHeight="1" x14ac:dyDescent="0.25">
      <c r="A2154" s="6">
        <v>415</v>
      </c>
      <c r="B2154" s="11" t="s">
        <v>274</v>
      </c>
      <c r="C2154" s="11" t="s">
        <v>275</v>
      </c>
      <c r="D2154" s="11" t="s">
        <v>1579</v>
      </c>
      <c r="E2154" s="12">
        <v>16599</v>
      </c>
      <c r="F2154" s="19"/>
      <c r="G2154" s="12">
        <v>43918</v>
      </c>
      <c r="H2154" s="11" t="s">
        <v>78</v>
      </c>
      <c r="I2154" s="14" t="s">
        <v>115</v>
      </c>
      <c r="J2154" s="11" t="s">
        <v>97</v>
      </c>
      <c r="K2154" s="11" t="s">
        <v>82</v>
      </c>
      <c r="L2154" s="14" t="s">
        <v>82</v>
      </c>
      <c r="M2154" s="11" t="s">
        <v>99</v>
      </c>
      <c r="N2154" s="15" t="s">
        <v>85</v>
      </c>
      <c r="O2154" s="15" t="str">
        <f>VLOOKUP(A2154,Result!A:D,2,FALSE)</f>
        <v>No</v>
      </c>
      <c r="P2154" s="15">
        <f>VLOOKUP(A2154,Result!A:D,4,FALSE)</f>
        <v>0</v>
      </c>
      <c r="Q2154" s="16">
        <f>VLOOKUP(A2154,Result!A:D,3,FALSE)</f>
        <v>0</v>
      </c>
      <c r="R2154" s="16">
        <f>VLOOKUP(A2154,Result!A:E,5,FALSE)</f>
        <v>0</v>
      </c>
      <c r="S2154" s="28">
        <f>P2154+Q2154+R2154</f>
        <v>0</v>
      </c>
      <c r="T2154" s="32">
        <f>SUM((Q2154+R2154)*60/0.1)</f>
        <v>0</v>
      </c>
      <c r="U2154" s="32">
        <f>SUM(S2154*60/0.1)</f>
        <v>0</v>
      </c>
      <c r="V2154" s="33">
        <f t="shared" si="141"/>
        <v>270</v>
      </c>
      <c r="W2154" s="34">
        <f t="shared" si="142"/>
        <v>270</v>
      </c>
      <c r="X2154" s="10"/>
      <c r="Y2154" s="10"/>
      <c r="Z2154" s="10"/>
      <c r="AA2154" s="10"/>
      <c r="AB2154" s="10"/>
      <c r="AC2154" s="10"/>
      <c r="AD2154" s="10"/>
      <c r="AE2154" s="10"/>
      <c r="AF2154" s="10"/>
      <c r="AG2154" s="10"/>
      <c r="AH2154" s="10"/>
      <c r="AI2154" s="10"/>
    </row>
    <row r="2155" spans="1:35" ht="15" customHeight="1" x14ac:dyDescent="0.25">
      <c r="A2155" s="6">
        <v>416</v>
      </c>
      <c r="B2155" s="11" t="s">
        <v>274</v>
      </c>
      <c r="C2155" s="11" t="s">
        <v>275</v>
      </c>
      <c r="D2155" s="11" t="s">
        <v>1580</v>
      </c>
      <c r="E2155" s="12">
        <v>14243</v>
      </c>
      <c r="F2155" s="19"/>
      <c r="G2155" s="12">
        <v>43873</v>
      </c>
      <c r="H2155" s="11" t="s">
        <v>78</v>
      </c>
      <c r="I2155" s="14" t="s">
        <v>1581</v>
      </c>
      <c r="J2155" s="11" t="s">
        <v>80</v>
      </c>
      <c r="K2155" s="11" t="s">
        <v>82</v>
      </c>
      <c r="L2155" s="14" t="s">
        <v>82</v>
      </c>
      <c r="M2155" s="11" t="s">
        <v>1582</v>
      </c>
      <c r="N2155" s="15" t="s">
        <v>85</v>
      </c>
      <c r="O2155" s="15" t="str">
        <f>VLOOKUP(A2155,Result!A:D,2,FALSE)</f>
        <v>No</v>
      </c>
      <c r="P2155" s="15">
        <f>VLOOKUP(A2155,Result!A:D,4,FALSE)</f>
        <v>2.6819999999999999</v>
      </c>
      <c r="Q2155" s="16">
        <f>VLOOKUP(A2155,Result!A:D,3,FALSE)</f>
        <v>0</v>
      </c>
      <c r="R2155" s="16">
        <f>VLOOKUP(A2155,Result!A:E,5,FALSE)</f>
        <v>0.46500000000000002</v>
      </c>
      <c r="S2155" s="28">
        <f>P2155+Q2155+R2155</f>
        <v>3.1469999999999998</v>
      </c>
      <c r="T2155" s="32">
        <f>SUM((Q2155+R2155)*60/0.1)</f>
        <v>279</v>
      </c>
      <c r="U2155" s="32">
        <f>SUM(S2155*60/0.1)</f>
        <v>1888.1999999999998</v>
      </c>
      <c r="V2155" s="33">
        <f t="shared" si="141"/>
        <v>270</v>
      </c>
      <c r="W2155" s="34">
        <f t="shared" si="142"/>
        <v>2158.1999999999998</v>
      </c>
      <c r="X2155" s="10"/>
      <c r="Y2155" s="10"/>
      <c r="Z2155" s="10"/>
      <c r="AA2155" s="10"/>
      <c r="AB2155" s="10"/>
      <c r="AC2155" s="10"/>
      <c r="AD2155" s="10"/>
      <c r="AE2155" s="10"/>
      <c r="AF2155" s="10"/>
      <c r="AG2155" s="10"/>
      <c r="AH2155" s="10"/>
      <c r="AI2155" s="10"/>
    </row>
    <row r="2156" spans="1:35" ht="15" customHeight="1" x14ac:dyDescent="0.25">
      <c r="A2156" s="6">
        <v>417</v>
      </c>
      <c r="B2156" s="11" t="s">
        <v>274</v>
      </c>
      <c r="C2156" s="11" t="s">
        <v>275</v>
      </c>
      <c r="D2156" s="11" t="s">
        <v>1583</v>
      </c>
      <c r="E2156" s="12">
        <v>18907</v>
      </c>
      <c r="F2156" s="19"/>
      <c r="G2156" s="12">
        <v>43917</v>
      </c>
      <c r="H2156" s="11" t="s">
        <v>78</v>
      </c>
      <c r="I2156" s="14" t="s">
        <v>1584</v>
      </c>
      <c r="J2156" s="11" t="s">
        <v>1585</v>
      </c>
      <c r="K2156" s="11" t="s">
        <v>82</v>
      </c>
      <c r="L2156" s="14" t="s">
        <v>1586</v>
      </c>
      <c r="M2156" s="11" t="s">
        <v>1587</v>
      </c>
      <c r="N2156" s="15" t="s">
        <v>85</v>
      </c>
      <c r="O2156" s="15" t="str">
        <f>VLOOKUP(A2156,Result!A:D,2,FALSE)</f>
        <v>No</v>
      </c>
      <c r="P2156" s="15">
        <f>VLOOKUP(A2156,Result!A:D,4,FALSE)</f>
        <v>0.28199999999999997</v>
      </c>
      <c r="Q2156" s="16">
        <f>VLOOKUP(A2156,Result!A:D,3,FALSE)</f>
        <v>0.214</v>
      </c>
      <c r="R2156" s="16">
        <f>VLOOKUP(A2156,Result!A:E,5,FALSE)</f>
        <v>0</v>
      </c>
      <c r="S2156" s="28">
        <f>P2156+Q2156+R2156</f>
        <v>0.496</v>
      </c>
      <c r="T2156" s="32">
        <f>SUM((Q2156+R2156)*60/0.1)</f>
        <v>128.39999999999998</v>
      </c>
      <c r="U2156" s="32">
        <f>SUM(S2156*60/0.1)</f>
        <v>297.59999999999997</v>
      </c>
      <c r="V2156" s="33">
        <f t="shared" si="141"/>
        <v>270</v>
      </c>
      <c r="W2156" s="34">
        <f t="shared" si="142"/>
        <v>567.59999999999991</v>
      </c>
      <c r="X2156" s="10"/>
      <c r="Y2156" s="10"/>
      <c r="Z2156" s="10"/>
      <c r="AA2156" s="10"/>
      <c r="AB2156" s="10"/>
      <c r="AC2156" s="10"/>
      <c r="AD2156" s="10"/>
      <c r="AE2156" s="10"/>
      <c r="AF2156" s="10"/>
      <c r="AG2156" s="10"/>
      <c r="AH2156" s="10"/>
      <c r="AI2156" s="10"/>
    </row>
    <row r="2157" spans="1:35" ht="15" customHeight="1" x14ac:dyDescent="0.25">
      <c r="A2157" s="6">
        <v>418</v>
      </c>
      <c r="B2157" s="11" t="s">
        <v>274</v>
      </c>
      <c r="C2157" s="11" t="s">
        <v>275</v>
      </c>
      <c r="D2157" s="11" t="s">
        <v>1588</v>
      </c>
      <c r="E2157" s="12">
        <v>15971</v>
      </c>
      <c r="F2157" s="19"/>
      <c r="G2157" s="12">
        <v>43887</v>
      </c>
      <c r="H2157" s="11" t="s">
        <v>114</v>
      </c>
      <c r="I2157" s="14" t="s">
        <v>97</v>
      </c>
      <c r="J2157" s="11" t="s">
        <v>97</v>
      </c>
      <c r="K2157" s="11" t="s">
        <v>82</v>
      </c>
      <c r="L2157" s="14" t="s">
        <v>82</v>
      </c>
      <c r="M2157" s="11" t="s">
        <v>1589</v>
      </c>
      <c r="N2157" s="15" t="s">
        <v>85</v>
      </c>
      <c r="O2157" s="15" t="str">
        <f>VLOOKUP(A2157,Result!A:D,2,FALSE)</f>
        <v>No</v>
      </c>
      <c r="P2157" s="15">
        <f>VLOOKUP(A2157,Result!A:D,4,FALSE)</f>
        <v>0</v>
      </c>
      <c r="Q2157" s="16">
        <f>VLOOKUP(A2157,Result!A:D,3,FALSE)</f>
        <v>0</v>
      </c>
      <c r="R2157" s="16">
        <f>VLOOKUP(A2157,Result!A:E,5,FALSE)</f>
        <v>0</v>
      </c>
      <c r="S2157" s="28">
        <f>P2157+Q2157+R2157</f>
        <v>0</v>
      </c>
      <c r="T2157" s="32">
        <f>SUM((Q2157+R2157)*60/0.1)</f>
        <v>0</v>
      </c>
      <c r="U2157" s="32">
        <f>SUM(S2157*60/0.1)</f>
        <v>0</v>
      </c>
      <c r="V2157" s="33">
        <f t="shared" si="141"/>
        <v>270</v>
      </c>
      <c r="W2157" s="34">
        <f t="shared" si="142"/>
        <v>270</v>
      </c>
      <c r="X2157" s="10"/>
      <c r="Y2157" s="10"/>
      <c r="Z2157" s="10"/>
      <c r="AA2157" s="10"/>
      <c r="AB2157" s="10"/>
      <c r="AC2157" s="10"/>
      <c r="AD2157" s="10"/>
      <c r="AE2157" s="10"/>
      <c r="AF2157" s="10"/>
      <c r="AG2157" s="10"/>
      <c r="AH2157" s="10"/>
      <c r="AI2157" s="10"/>
    </row>
    <row r="2158" spans="1:35" ht="15" customHeight="1" x14ac:dyDescent="0.25">
      <c r="A2158" s="6">
        <v>420</v>
      </c>
      <c r="B2158" s="11" t="s">
        <v>274</v>
      </c>
      <c r="C2158" s="11" t="s">
        <v>275</v>
      </c>
      <c r="D2158" s="11" t="s">
        <v>1591</v>
      </c>
      <c r="E2158" s="12">
        <v>16443</v>
      </c>
      <c r="F2158" s="19"/>
      <c r="G2158" s="12">
        <v>43868</v>
      </c>
      <c r="H2158" s="11" t="s">
        <v>114</v>
      </c>
      <c r="I2158" s="14" t="s">
        <v>1592</v>
      </c>
      <c r="J2158" s="11" t="s">
        <v>80</v>
      </c>
      <c r="K2158" s="11" t="s">
        <v>82</v>
      </c>
      <c r="L2158" s="14" t="s">
        <v>82</v>
      </c>
      <c r="M2158" s="11" t="s">
        <v>1593</v>
      </c>
      <c r="N2158" s="15" t="s">
        <v>85</v>
      </c>
      <c r="O2158" s="15" t="str">
        <f>VLOOKUP(A2158,Result!A:D,2,FALSE)</f>
        <v>No</v>
      </c>
      <c r="P2158" s="15">
        <f>VLOOKUP(A2158,Result!A:D,4,FALSE)</f>
        <v>0.65799999999999992</v>
      </c>
      <c r="Q2158" s="16">
        <f>VLOOKUP(A2158,Result!A:D,3,FALSE)</f>
        <v>0</v>
      </c>
      <c r="R2158" s="16">
        <f>VLOOKUP(A2158,Result!A:E,5,FALSE)</f>
        <v>0</v>
      </c>
      <c r="S2158" s="28">
        <f>P2158+Q2158+R2158</f>
        <v>0.65799999999999992</v>
      </c>
      <c r="T2158" s="32">
        <f>SUM((Q2158+R2158)*60/0.1)</f>
        <v>0</v>
      </c>
      <c r="U2158" s="32">
        <f>SUM(S2158*60/0.1)</f>
        <v>394.79999999999995</v>
      </c>
      <c r="V2158" s="33">
        <f t="shared" si="141"/>
        <v>270</v>
      </c>
      <c r="W2158" s="34">
        <f t="shared" si="142"/>
        <v>664.8</v>
      </c>
      <c r="X2158" s="10"/>
      <c r="Y2158" s="10"/>
      <c r="Z2158" s="10"/>
      <c r="AA2158" s="10"/>
      <c r="AB2158" s="10"/>
      <c r="AC2158" s="10"/>
      <c r="AD2158" s="10"/>
      <c r="AE2158" s="10"/>
      <c r="AF2158" s="10"/>
      <c r="AG2158" s="10"/>
      <c r="AH2158" s="10"/>
      <c r="AI2158" s="10"/>
    </row>
    <row r="2159" spans="1:35" ht="15" customHeight="1" x14ac:dyDescent="0.25">
      <c r="A2159" s="6">
        <v>428</v>
      </c>
      <c r="B2159" s="11" t="s">
        <v>274</v>
      </c>
      <c r="C2159" s="11" t="s">
        <v>275</v>
      </c>
      <c r="D2159" s="11" t="s">
        <v>1601</v>
      </c>
      <c r="E2159" s="12">
        <v>13576</v>
      </c>
      <c r="F2159" s="19"/>
      <c r="G2159" s="11"/>
      <c r="H2159" s="18"/>
      <c r="I2159" s="14"/>
      <c r="J2159" s="11"/>
      <c r="K2159" s="11"/>
      <c r="L2159" s="14"/>
      <c r="M2159" s="11"/>
      <c r="N2159" s="15" t="s">
        <v>85</v>
      </c>
      <c r="O2159" s="15" t="str">
        <f>VLOOKUP(A2159,Result!A:D,2,FALSE)</f>
        <v>No</v>
      </c>
      <c r="P2159" s="15">
        <f>VLOOKUP(A2159,Result!A:D,4,FALSE)</f>
        <v>0</v>
      </c>
      <c r="Q2159" s="16">
        <f>VLOOKUP(A2159,Result!A:D,3,FALSE)</f>
        <v>0</v>
      </c>
      <c r="R2159" s="16">
        <f>VLOOKUP(A2159,Result!A:E,5,FALSE)</f>
        <v>0</v>
      </c>
      <c r="S2159" s="28">
        <f>P2159+Q2159+R2159</f>
        <v>0</v>
      </c>
      <c r="T2159" s="32">
        <f>SUM((Q2159+R2159)*60/0.1)</f>
        <v>0</v>
      </c>
      <c r="U2159" s="32">
        <f>SUM(S2159*60/0.1)</f>
        <v>0</v>
      </c>
      <c r="V2159" s="33">
        <f t="shared" si="141"/>
        <v>270</v>
      </c>
      <c r="W2159" s="34">
        <f t="shared" si="142"/>
        <v>270</v>
      </c>
      <c r="X2159" s="10"/>
      <c r="Y2159" s="10"/>
      <c r="Z2159" s="10"/>
      <c r="AA2159" s="10"/>
      <c r="AB2159" s="10"/>
      <c r="AC2159" s="10"/>
      <c r="AD2159" s="10"/>
      <c r="AE2159" s="10"/>
      <c r="AF2159" s="10"/>
      <c r="AG2159" s="10"/>
      <c r="AH2159" s="10"/>
      <c r="AI2159" s="10"/>
    </row>
    <row r="2160" spans="1:35" ht="15" customHeight="1" x14ac:dyDescent="0.25">
      <c r="A2160" s="6">
        <v>429</v>
      </c>
      <c r="B2160" s="11" t="s">
        <v>274</v>
      </c>
      <c r="C2160" s="11" t="s">
        <v>275</v>
      </c>
      <c r="D2160" s="11" t="s">
        <v>1602</v>
      </c>
      <c r="E2160" s="12">
        <v>12880</v>
      </c>
      <c r="F2160" s="19"/>
      <c r="G2160" s="11"/>
      <c r="H2160" s="18"/>
      <c r="I2160" s="14"/>
      <c r="J2160" s="11"/>
      <c r="K2160" s="11"/>
      <c r="L2160" s="14"/>
      <c r="M2160" s="11"/>
      <c r="N2160" s="15" t="s">
        <v>85</v>
      </c>
      <c r="O2160" s="15" t="str">
        <f>VLOOKUP(A2160,Result!A:D,2,FALSE)</f>
        <v>No</v>
      </c>
      <c r="P2160" s="15">
        <f>VLOOKUP(A2160,Result!A:D,4,FALSE)</f>
        <v>0</v>
      </c>
      <c r="Q2160" s="16">
        <f>VLOOKUP(A2160,Result!A:D,3,FALSE)</f>
        <v>0</v>
      </c>
      <c r="R2160" s="16">
        <f>VLOOKUP(A2160,Result!A:E,5,FALSE)</f>
        <v>0</v>
      </c>
      <c r="S2160" s="28">
        <f>P2160+Q2160+R2160</f>
        <v>0</v>
      </c>
      <c r="T2160" s="32">
        <f>SUM((Q2160+R2160)*60/0.1)</f>
        <v>0</v>
      </c>
      <c r="U2160" s="32">
        <f>SUM(S2160*60/0.1)</f>
        <v>0</v>
      </c>
      <c r="V2160" s="33">
        <f t="shared" si="141"/>
        <v>270</v>
      </c>
      <c r="W2160" s="34">
        <f t="shared" si="142"/>
        <v>270</v>
      </c>
      <c r="X2160" s="10"/>
      <c r="Y2160" s="10"/>
      <c r="Z2160" s="10"/>
      <c r="AA2160" s="10"/>
      <c r="AB2160" s="10"/>
      <c r="AC2160" s="10"/>
      <c r="AD2160" s="10"/>
      <c r="AE2160" s="10"/>
      <c r="AF2160" s="10"/>
      <c r="AG2160" s="10"/>
      <c r="AH2160" s="10"/>
      <c r="AI2160" s="10"/>
    </row>
    <row r="2161" spans="1:35" ht="15" customHeight="1" x14ac:dyDescent="0.25">
      <c r="A2161" s="6">
        <v>839</v>
      </c>
      <c r="B2161" s="11" t="s">
        <v>274</v>
      </c>
      <c r="C2161" s="11" t="s">
        <v>1606</v>
      </c>
      <c r="D2161" s="11" t="s">
        <v>2977</v>
      </c>
      <c r="E2161" s="12">
        <v>22711</v>
      </c>
      <c r="F2161" s="17">
        <v>43941</v>
      </c>
      <c r="G2161" s="12">
        <v>43868</v>
      </c>
      <c r="H2161" s="11" t="s">
        <v>114</v>
      </c>
      <c r="I2161" s="14" t="s">
        <v>2978</v>
      </c>
      <c r="J2161" s="11" t="s">
        <v>80</v>
      </c>
      <c r="K2161" s="11" t="s">
        <v>82</v>
      </c>
      <c r="L2161" s="14" t="s">
        <v>82</v>
      </c>
      <c r="M2161" s="11"/>
      <c r="N2161" s="15" t="s">
        <v>85</v>
      </c>
      <c r="O2161" s="15" t="str">
        <f>VLOOKUP(A2161,Result!A:D,2,FALSE)</f>
        <v>No</v>
      </c>
      <c r="P2161" s="15">
        <f>VLOOKUP(A2161,Result!A:D,4,FALSE)</f>
        <v>1.4990000000000001</v>
      </c>
      <c r="Q2161" s="16">
        <f>VLOOKUP(A2161,Result!A:D,3,FALSE)</f>
        <v>0</v>
      </c>
      <c r="R2161" s="16">
        <f>VLOOKUP(A2161,Result!A:E,5,FALSE)</f>
        <v>0</v>
      </c>
      <c r="S2161" s="28">
        <f>P2161+Q2161+R2161</f>
        <v>1.4990000000000001</v>
      </c>
      <c r="T2161" s="32">
        <f>SUM((Q2161+R2161)*60/0.1)</f>
        <v>0</v>
      </c>
      <c r="U2161" s="32">
        <f>SUM(S2161*60/0.1)</f>
        <v>899.40000000000009</v>
      </c>
      <c r="V2161" s="33">
        <f t="shared" si="141"/>
        <v>270</v>
      </c>
      <c r="W2161" s="34">
        <f t="shared" si="142"/>
        <v>1169.4000000000001</v>
      </c>
      <c r="X2161" s="10"/>
      <c r="Y2161" s="10"/>
      <c r="Z2161" s="10"/>
      <c r="AA2161" s="10"/>
      <c r="AB2161" s="10"/>
      <c r="AC2161" s="10"/>
      <c r="AD2161" s="10"/>
      <c r="AE2161" s="10"/>
      <c r="AF2161" s="10"/>
      <c r="AG2161" s="10"/>
      <c r="AH2161" s="10"/>
      <c r="AI2161" s="10"/>
    </row>
    <row r="2162" spans="1:35" ht="15" customHeight="1" x14ac:dyDescent="0.25">
      <c r="A2162" s="6">
        <v>840</v>
      </c>
      <c r="B2162" s="11" t="s">
        <v>274</v>
      </c>
      <c r="C2162" s="11" t="s">
        <v>1606</v>
      </c>
      <c r="D2162" s="11" t="s">
        <v>2979</v>
      </c>
      <c r="E2162" s="12">
        <v>22103</v>
      </c>
      <c r="F2162" s="17">
        <v>43992</v>
      </c>
      <c r="G2162" s="12">
        <v>43886</v>
      </c>
      <c r="H2162" s="11" t="s">
        <v>114</v>
      </c>
      <c r="I2162" s="14" t="s">
        <v>2980</v>
      </c>
      <c r="J2162" s="11" t="s">
        <v>80</v>
      </c>
      <c r="K2162" s="11" t="s">
        <v>82</v>
      </c>
      <c r="L2162" s="14" t="s">
        <v>2981</v>
      </c>
      <c r="M2162" s="11" t="s">
        <v>1609</v>
      </c>
      <c r="N2162" s="15" t="s">
        <v>85</v>
      </c>
      <c r="O2162" s="15" t="str">
        <f>VLOOKUP(A2162,Result!A:D,2,FALSE)</f>
        <v>No</v>
      </c>
      <c r="P2162" s="15">
        <f>VLOOKUP(A2162,Result!A:D,4,FALSE)</f>
        <v>1.8480000000000001</v>
      </c>
      <c r="Q2162" s="16">
        <f>VLOOKUP(A2162,Result!A:D,3,FALSE)</f>
        <v>0.33500000000000002</v>
      </c>
      <c r="R2162" s="16">
        <f>VLOOKUP(A2162,Result!A:E,5,FALSE)</f>
        <v>0</v>
      </c>
      <c r="S2162" s="28">
        <f>P2162+Q2162+R2162</f>
        <v>2.1830000000000003</v>
      </c>
      <c r="T2162" s="32">
        <f>SUM((Q2162+R2162)*60/0.1)</f>
        <v>201</v>
      </c>
      <c r="U2162" s="32">
        <f>SUM(S2162*60/0.1)</f>
        <v>1309.8000000000002</v>
      </c>
      <c r="V2162" s="33">
        <f t="shared" si="141"/>
        <v>270</v>
      </c>
      <c r="W2162" s="34">
        <f t="shared" si="142"/>
        <v>1579.8000000000002</v>
      </c>
      <c r="X2162" s="10"/>
      <c r="Y2162" s="10"/>
      <c r="Z2162" s="10"/>
      <c r="AA2162" s="10"/>
      <c r="AB2162" s="10"/>
      <c r="AC2162" s="10"/>
      <c r="AD2162" s="10"/>
      <c r="AE2162" s="10"/>
      <c r="AF2162" s="10"/>
      <c r="AG2162" s="10"/>
      <c r="AH2162" s="10"/>
      <c r="AI2162" s="10"/>
    </row>
    <row r="2163" spans="1:35" ht="15" customHeight="1" x14ac:dyDescent="0.25">
      <c r="A2163" s="6">
        <v>841</v>
      </c>
      <c r="B2163" s="11" t="s">
        <v>274</v>
      </c>
      <c r="C2163" s="11" t="s">
        <v>1619</v>
      </c>
      <c r="D2163" s="11" t="s">
        <v>2982</v>
      </c>
      <c r="E2163" s="12">
        <v>18224</v>
      </c>
      <c r="F2163" s="17">
        <v>43955</v>
      </c>
      <c r="G2163" s="12">
        <v>43886</v>
      </c>
      <c r="H2163" s="11" t="s">
        <v>114</v>
      </c>
      <c r="I2163" s="14" t="s">
        <v>2983</v>
      </c>
      <c r="J2163" s="11" t="s">
        <v>2710</v>
      </c>
      <c r="K2163" s="11" t="s">
        <v>1792</v>
      </c>
      <c r="L2163" s="14" t="s">
        <v>82</v>
      </c>
      <c r="M2163" s="11" t="s">
        <v>1717</v>
      </c>
      <c r="N2163" s="15" t="s">
        <v>85</v>
      </c>
      <c r="O2163" s="15" t="str">
        <f>VLOOKUP(A2163,Result!A:D,2,FALSE)</f>
        <v>No</v>
      </c>
      <c r="P2163" s="15">
        <f>VLOOKUP(A2163,Result!A:D,4,FALSE)</f>
        <v>0.41299999999999998</v>
      </c>
      <c r="Q2163" s="16">
        <f>VLOOKUP(A2163,Result!A:D,3,FALSE)</f>
        <v>0</v>
      </c>
      <c r="R2163" s="16">
        <f>VLOOKUP(A2163,Result!A:E,5,FALSE)</f>
        <v>0</v>
      </c>
      <c r="S2163" s="28">
        <f>P2163+Q2163+R2163</f>
        <v>0.41299999999999998</v>
      </c>
      <c r="T2163" s="32">
        <f>SUM((Q2163+R2163)*60/0.1)</f>
        <v>0</v>
      </c>
      <c r="U2163" s="32">
        <f>SUM(S2163*60/0.1)</f>
        <v>247.79999999999995</v>
      </c>
      <c r="V2163" s="33">
        <f t="shared" si="141"/>
        <v>270</v>
      </c>
      <c r="W2163" s="34">
        <f t="shared" si="142"/>
        <v>517.79999999999995</v>
      </c>
      <c r="X2163" s="10"/>
      <c r="Y2163" s="10"/>
      <c r="Z2163" s="10"/>
      <c r="AA2163" s="10"/>
      <c r="AB2163" s="10"/>
      <c r="AC2163" s="10"/>
      <c r="AD2163" s="10"/>
      <c r="AE2163" s="10"/>
      <c r="AF2163" s="10"/>
      <c r="AG2163" s="10"/>
      <c r="AH2163" s="10"/>
      <c r="AI2163" s="10"/>
    </row>
    <row r="2164" spans="1:35" ht="15" customHeight="1" x14ac:dyDescent="0.25">
      <c r="A2164" s="6">
        <v>842</v>
      </c>
      <c r="B2164" s="11" t="s">
        <v>274</v>
      </c>
      <c r="C2164" s="11" t="s">
        <v>1606</v>
      </c>
      <c r="D2164" s="11" t="s">
        <v>2984</v>
      </c>
      <c r="E2164" s="12">
        <v>15390</v>
      </c>
      <c r="F2164" s="17">
        <v>44034</v>
      </c>
      <c r="G2164" s="12">
        <v>43836</v>
      </c>
      <c r="H2164" s="11" t="s">
        <v>78</v>
      </c>
      <c r="I2164" s="14" t="s">
        <v>97</v>
      </c>
      <c r="J2164" s="11" t="s">
        <v>97</v>
      </c>
      <c r="K2164" s="11" t="s">
        <v>82</v>
      </c>
      <c r="L2164" s="14" t="s">
        <v>82</v>
      </c>
      <c r="M2164" s="11" t="s">
        <v>2985</v>
      </c>
      <c r="N2164" s="15" t="s">
        <v>85</v>
      </c>
      <c r="O2164" s="15" t="str">
        <f>VLOOKUP(A2164,Result!A:D,2,FALSE)</f>
        <v>No</v>
      </c>
      <c r="P2164" s="15">
        <f>VLOOKUP(A2164,Result!A:D,4,FALSE)</f>
        <v>0</v>
      </c>
      <c r="Q2164" s="16">
        <f>VLOOKUP(A2164,Result!A:D,3,FALSE)</f>
        <v>0</v>
      </c>
      <c r="R2164" s="16">
        <f>VLOOKUP(A2164,Result!A:E,5,FALSE)</f>
        <v>0</v>
      </c>
      <c r="S2164" s="28">
        <f>P2164+Q2164+R2164</f>
        <v>0</v>
      </c>
      <c r="T2164" s="32">
        <f>SUM((Q2164+R2164)*60/0.1)</f>
        <v>0</v>
      </c>
      <c r="U2164" s="32">
        <f>SUM(S2164*60/0.1)</f>
        <v>0</v>
      </c>
      <c r="V2164" s="33">
        <f t="shared" si="141"/>
        <v>270</v>
      </c>
      <c r="W2164" s="34">
        <f t="shared" si="142"/>
        <v>270</v>
      </c>
      <c r="X2164" s="10"/>
      <c r="Y2164" s="10"/>
      <c r="Z2164" s="10"/>
      <c r="AA2164" s="10"/>
      <c r="AB2164" s="10"/>
      <c r="AC2164" s="10"/>
      <c r="AD2164" s="10"/>
      <c r="AE2164" s="10"/>
      <c r="AF2164" s="10"/>
      <c r="AG2164" s="10"/>
      <c r="AH2164" s="10"/>
      <c r="AI2164" s="10"/>
    </row>
    <row r="2165" spans="1:35" ht="15" customHeight="1" x14ac:dyDescent="0.25">
      <c r="A2165" s="6">
        <v>843</v>
      </c>
      <c r="B2165" s="11" t="s">
        <v>274</v>
      </c>
      <c r="C2165" s="11" t="s">
        <v>1606</v>
      </c>
      <c r="D2165" s="11" t="s">
        <v>2986</v>
      </c>
      <c r="E2165" s="12">
        <v>15937</v>
      </c>
      <c r="F2165" s="17">
        <v>44034</v>
      </c>
      <c r="G2165" s="12">
        <v>43836</v>
      </c>
      <c r="H2165" s="11" t="s">
        <v>78</v>
      </c>
      <c r="I2165" s="14" t="s">
        <v>446</v>
      </c>
      <c r="J2165" s="11" t="s">
        <v>1345</v>
      </c>
      <c r="K2165" s="11" t="s">
        <v>82</v>
      </c>
      <c r="L2165" s="14" t="s">
        <v>82</v>
      </c>
      <c r="M2165" s="11" t="s">
        <v>94</v>
      </c>
      <c r="N2165" s="15" t="s">
        <v>85</v>
      </c>
      <c r="O2165" s="15" t="str">
        <f>VLOOKUP(A2165,Result!A:D,2,FALSE)</f>
        <v>No</v>
      </c>
      <c r="P2165" s="15">
        <f>VLOOKUP(A2165,Result!A:D,4,FALSE)</f>
        <v>0.30499999999999999</v>
      </c>
      <c r="Q2165" s="16">
        <f>VLOOKUP(A2165,Result!A:D,3,FALSE)</f>
        <v>0</v>
      </c>
      <c r="R2165" s="16">
        <f>VLOOKUP(A2165,Result!A:E,5,FALSE)</f>
        <v>0</v>
      </c>
      <c r="S2165" s="28">
        <f>P2165+Q2165+R2165</f>
        <v>0.30499999999999999</v>
      </c>
      <c r="T2165" s="32">
        <f>SUM((Q2165+R2165)*60/0.1)</f>
        <v>0</v>
      </c>
      <c r="U2165" s="32">
        <f>SUM(S2165*60/0.1)</f>
        <v>183</v>
      </c>
      <c r="V2165" s="33">
        <f t="shared" si="141"/>
        <v>270</v>
      </c>
      <c r="W2165" s="34">
        <f t="shared" si="142"/>
        <v>453</v>
      </c>
      <c r="X2165" s="10"/>
      <c r="Y2165" s="10"/>
      <c r="Z2165" s="10"/>
      <c r="AA2165" s="10"/>
      <c r="AB2165" s="10"/>
      <c r="AC2165" s="10"/>
      <c r="AD2165" s="10"/>
      <c r="AE2165" s="10"/>
      <c r="AF2165" s="10"/>
      <c r="AG2165" s="10"/>
      <c r="AH2165" s="10"/>
      <c r="AI2165" s="10"/>
    </row>
    <row r="2166" spans="1:35" ht="15" customHeight="1" x14ac:dyDescent="0.25">
      <c r="A2166" s="6">
        <v>844</v>
      </c>
      <c r="B2166" s="11" t="s">
        <v>274</v>
      </c>
      <c r="C2166" s="11" t="s">
        <v>1606</v>
      </c>
      <c r="D2166" s="11" t="s">
        <v>2987</v>
      </c>
      <c r="E2166" s="12">
        <v>18144</v>
      </c>
      <c r="F2166" s="17">
        <v>44022</v>
      </c>
      <c r="G2166" s="12">
        <v>43886</v>
      </c>
      <c r="H2166" s="11" t="s">
        <v>114</v>
      </c>
      <c r="I2166" s="14" t="s">
        <v>97</v>
      </c>
      <c r="J2166" s="11" t="s">
        <v>97</v>
      </c>
      <c r="K2166" s="11" t="s">
        <v>82</v>
      </c>
      <c r="L2166" s="14" t="s">
        <v>82</v>
      </c>
      <c r="M2166" s="11"/>
      <c r="N2166" s="15" t="s">
        <v>85</v>
      </c>
      <c r="O2166" s="15" t="str">
        <f>VLOOKUP(A2166,Result!A:D,2,FALSE)</f>
        <v>No</v>
      </c>
      <c r="P2166" s="15">
        <f>VLOOKUP(A2166,Result!A:D,4,FALSE)</f>
        <v>0</v>
      </c>
      <c r="Q2166" s="16">
        <f>VLOOKUP(A2166,Result!A:D,3,FALSE)</f>
        <v>0</v>
      </c>
      <c r="R2166" s="16">
        <f>VLOOKUP(A2166,Result!A:E,5,FALSE)</f>
        <v>0</v>
      </c>
      <c r="S2166" s="28">
        <f>P2166+Q2166+R2166</f>
        <v>0</v>
      </c>
      <c r="T2166" s="32">
        <f>SUM((Q2166+R2166)*60/0.1)</f>
        <v>0</v>
      </c>
      <c r="U2166" s="32">
        <f>SUM(S2166*60/0.1)</f>
        <v>0</v>
      </c>
      <c r="V2166" s="33">
        <f t="shared" si="141"/>
        <v>270</v>
      </c>
      <c r="W2166" s="34">
        <f t="shared" si="142"/>
        <v>270</v>
      </c>
      <c r="X2166" s="10"/>
      <c r="Y2166" s="10"/>
      <c r="Z2166" s="10"/>
      <c r="AA2166" s="10"/>
      <c r="AB2166" s="10"/>
      <c r="AC2166" s="10"/>
      <c r="AD2166" s="10"/>
      <c r="AE2166" s="10"/>
      <c r="AF2166" s="10"/>
      <c r="AG2166" s="10"/>
      <c r="AH2166" s="10"/>
      <c r="AI2166" s="10"/>
    </row>
    <row r="2167" spans="1:35" ht="15" customHeight="1" x14ac:dyDescent="0.25">
      <c r="A2167" s="6">
        <v>845</v>
      </c>
      <c r="B2167" s="11" t="s">
        <v>274</v>
      </c>
      <c r="C2167" s="11" t="s">
        <v>1606</v>
      </c>
      <c r="D2167" s="11" t="s">
        <v>2988</v>
      </c>
      <c r="E2167" s="12">
        <v>17377</v>
      </c>
      <c r="F2167" s="19"/>
      <c r="G2167" s="12">
        <v>43886</v>
      </c>
      <c r="H2167" s="11" t="s">
        <v>114</v>
      </c>
      <c r="I2167" s="14" t="s">
        <v>2989</v>
      </c>
      <c r="J2167" s="11" t="s">
        <v>2990</v>
      </c>
      <c r="K2167" s="11" t="s">
        <v>82</v>
      </c>
      <c r="L2167" s="14" t="s">
        <v>82</v>
      </c>
      <c r="M2167" s="11" t="s">
        <v>2642</v>
      </c>
      <c r="N2167" s="15" t="s">
        <v>85</v>
      </c>
      <c r="O2167" s="15" t="str">
        <f>VLOOKUP(A2167,Result!A:D,2,FALSE)</f>
        <v>No</v>
      </c>
      <c r="P2167" s="15">
        <f>VLOOKUP(A2167,Result!A:D,4,FALSE)</f>
        <v>0.67300000000000004</v>
      </c>
      <c r="Q2167" s="16">
        <f>VLOOKUP(A2167,Result!A:D,3,FALSE)</f>
        <v>0</v>
      </c>
      <c r="R2167" s="16">
        <f>VLOOKUP(A2167,Result!A:E,5,FALSE)</f>
        <v>0</v>
      </c>
      <c r="S2167" s="28">
        <f>P2167+Q2167+R2167</f>
        <v>0.67300000000000004</v>
      </c>
      <c r="T2167" s="32">
        <f>SUM((Q2167+R2167)*60/0.1)</f>
        <v>0</v>
      </c>
      <c r="U2167" s="32">
        <f>SUM(S2167*60/0.1)</f>
        <v>403.8</v>
      </c>
      <c r="V2167" s="33">
        <f t="shared" si="141"/>
        <v>270</v>
      </c>
      <c r="W2167" s="34">
        <f t="shared" si="142"/>
        <v>673.8</v>
      </c>
      <c r="X2167" s="10"/>
      <c r="Y2167" s="10"/>
      <c r="Z2167" s="10"/>
      <c r="AA2167" s="10"/>
      <c r="AB2167" s="10"/>
      <c r="AC2167" s="10"/>
      <c r="AD2167" s="10"/>
      <c r="AE2167" s="10"/>
      <c r="AF2167" s="10"/>
      <c r="AG2167" s="10"/>
      <c r="AH2167" s="10"/>
      <c r="AI2167" s="10"/>
    </row>
    <row r="2168" spans="1:35" ht="15" customHeight="1" x14ac:dyDescent="0.25">
      <c r="A2168" s="6">
        <v>846</v>
      </c>
      <c r="B2168" s="11" t="s">
        <v>274</v>
      </c>
      <c r="C2168" s="11" t="s">
        <v>1606</v>
      </c>
      <c r="D2168" s="11" t="s">
        <v>2991</v>
      </c>
      <c r="E2168" s="12">
        <v>19694</v>
      </c>
      <c r="F2168" s="17">
        <v>43969</v>
      </c>
      <c r="G2168" s="12">
        <v>43886</v>
      </c>
      <c r="H2168" s="11" t="s">
        <v>114</v>
      </c>
      <c r="I2168" s="14" t="s">
        <v>97</v>
      </c>
      <c r="J2168" s="11" t="s">
        <v>97</v>
      </c>
      <c r="K2168" s="11" t="s">
        <v>82</v>
      </c>
      <c r="L2168" s="14" t="s">
        <v>82</v>
      </c>
      <c r="M2168" s="11"/>
      <c r="N2168" s="15" t="s">
        <v>85</v>
      </c>
      <c r="O2168" s="15" t="str">
        <f>VLOOKUP(A2168,Result!A:D,2,FALSE)</f>
        <v>No</v>
      </c>
      <c r="P2168" s="15">
        <f>VLOOKUP(A2168,Result!A:D,4,FALSE)</f>
        <v>0</v>
      </c>
      <c r="Q2168" s="16">
        <f>VLOOKUP(A2168,Result!A:D,3,FALSE)</f>
        <v>0</v>
      </c>
      <c r="R2168" s="16">
        <f>VLOOKUP(A2168,Result!A:E,5,FALSE)</f>
        <v>0</v>
      </c>
      <c r="S2168" s="28">
        <f>P2168+Q2168+R2168</f>
        <v>0</v>
      </c>
      <c r="T2168" s="32">
        <f>SUM((Q2168+R2168)*60/0.1)</f>
        <v>0</v>
      </c>
      <c r="U2168" s="32">
        <f>SUM(S2168*60/0.1)</f>
        <v>0</v>
      </c>
      <c r="V2168" s="33">
        <f t="shared" si="141"/>
        <v>270</v>
      </c>
      <c r="W2168" s="34">
        <f t="shared" si="142"/>
        <v>270</v>
      </c>
      <c r="X2168" s="10"/>
      <c r="Y2168" s="10"/>
      <c r="Z2168" s="10"/>
      <c r="AA2168" s="10"/>
      <c r="AB2168" s="10"/>
      <c r="AC2168" s="10"/>
      <c r="AD2168" s="10"/>
      <c r="AE2168" s="10"/>
      <c r="AF2168" s="10"/>
      <c r="AG2168" s="10"/>
      <c r="AH2168" s="10"/>
      <c r="AI2168" s="10"/>
    </row>
    <row r="2169" spans="1:35" ht="15" customHeight="1" x14ac:dyDescent="0.25">
      <c r="A2169" s="6">
        <v>847</v>
      </c>
      <c r="B2169" s="11" t="s">
        <v>274</v>
      </c>
      <c r="C2169" s="11" t="s">
        <v>1606</v>
      </c>
      <c r="D2169" s="11" t="s">
        <v>2992</v>
      </c>
      <c r="E2169" s="12">
        <v>19272</v>
      </c>
      <c r="F2169" s="17">
        <v>44019</v>
      </c>
      <c r="G2169" s="12">
        <v>43886</v>
      </c>
      <c r="H2169" s="11" t="s">
        <v>114</v>
      </c>
      <c r="I2169" s="14" t="s">
        <v>2993</v>
      </c>
      <c r="J2169" s="11" t="s">
        <v>2994</v>
      </c>
      <c r="K2169" s="11" t="s">
        <v>2995</v>
      </c>
      <c r="L2169" s="14" t="s">
        <v>82</v>
      </c>
      <c r="M2169" s="11" t="s">
        <v>2996</v>
      </c>
      <c r="N2169" s="15" t="s">
        <v>85</v>
      </c>
      <c r="O2169" s="15" t="str">
        <f>VLOOKUP(A2169,Result!A:D,2,FALSE)</f>
        <v>No</v>
      </c>
      <c r="P2169" s="15">
        <f>VLOOKUP(A2169,Result!A:D,4,FALSE)</f>
        <v>1.3640000000000001</v>
      </c>
      <c r="Q2169" s="16">
        <f>VLOOKUP(A2169,Result!A:D,3,FALSE)</f>
        <v>0</v>
      </c>
      <c r="R2169" s="16">
        <f>VLOOKUP(A2169,Result!A:E,5,FALSE)</f>
        <v>0</v>
      </c>
      <c r="S2169" s="28">
        <f>P2169+Q2169+R2169</f>
        <v>1.3640000000000001</v>
      </c>
      <c r="T2169" s="32">
        <f>SUM((Q2169+R2169)*60/0.1)</f>
        <v>0</v>
      </c>
      <c r="U2169" s="32">
        <f>SUM(S2169*60/0.1)</f>
        <v>818.4</v>
      </c>
      <c r="V2169" s="33">
        <f t="shared" si="141"/>
        <v>270</v>
      </c>
      <c r="W2169" s="34">
        <f t="shared" si="142"/>
        <v>1088.4000000000001</v>
      </c>
      <c r="X2169" s="10"/>
      <c r="Y2169" s="10"/>
      <c r="Z2169" s="10"/>
      <c r="AA2169" s="10"/>
      <c r="AB2169" s="10"/>
      <c r="AC2169" s="10"/>
      <c r="AD2169" s="10"/>
      <c r="AE2169" s="10"/>
      <c r="AF2169" s="10"/>
      <c r="AG2169" s="10"/>
      <c r="AH2169" s="10"/>
      <c r="AI2169" s="10"/>
    </row>
    <row r="2170" spans="1:35" ht="15" customHeight="1" x14ac:dyDescent="0.25">
      <c r="A2170" s="6">
        <v>848</v>
      </c>
      <c r="B2170" s="11" t="s">
        <v>274</v>
      </c>
      <c r="C2170" s="11" t="s">
        <v>1619</v>
      </c>
      <c r="D2170" s="11" t="s">
        <v>2997</v>
      </c>
      <c r="E2170" s="12">
        <v>19206</v>
      </c>
      <c r="F2170" s="17">
        <v>43949</v>
      </c>
      <c r="G2170" s="12">
        <v>43886</v>
      </c>
      <c r="H2170" s="11" t="s">
        <v>114</v>
      </c>
      <c r="I2170" s="14" t="s">
        <v>2998</v>
      </c>
      <c r="J2170" s="11" t="s">
        <v>2999</v>
      </c>
      <c r="K2170" s="11" t="s">
        <v>82</v>
      </c>
      <c r="L2170" s="14" t="s">
        <v>3000</v>
      </c>
      <c r="M2170" s="11"/>
      <c r="N2170" s="15" t="s">
        <v>85</v>
      </c>
      <c r="O2170" s="15" t="str">
        <f>VLOOKUP(A2170,Result!A:D,2,FALSE)</f>
        <v>No</v>
      </c>
      <c r="P2170" s="15">
        <f>VLOOKUP(A2170,Result!A:D,4,FALSE)</f>
        <v>0</v>
      </c>
      <c r="Q2170" s="16">
        <f>VLOOKUP(A2170,Result!A:D,3,FALSE)</f>
        <v>0.35299999999999998</v>
      </c>
      <c r="R2170" s="16">
        <f>VLOOKUP(A2170,Result!A:E,5,FALSE)</f>
        <v>0</v>
      </c>
      <c r="S2170" s="28">
        <f>P2170+Q2170+R2170</f>
        <v>0.35299999999999998</v>
      </c>
      <c r="T2170" s="32">
        <f>SUM((Q2170+R2170)*60/0.1)</f>
        <v>211.79999999999998</v>
      </c>
      <c r="U2170" s="32">
        <f>SUM(S2170*60/0.1)</f>
        <v>211.79999999999998</v>
      </c>
      <c r="V2170" s="33">
        <f t="shared" si="141"/>
        <v>270</v>
      </c>
      <c r="W2170" s="34">
        <f t="shared" si="142"/>
        <v>481.79999999999995</v>
      </c>
      <c r="X2170" s="10"/>
      <c r="Y2170" s="10"/>
      <c r="Z2170" s="10"/>
      <c r="AA2170" s="10"/>
      <c r="AB2170" s="10"/>
      <c r="AC2170" s="10"/>
      <c r="AD2170" s="10"/>
      <c r="AE2170" s="10"/>
      <c r="AF2170" s="10"/>
      <c r="AG2170" s="10"/>
      <c r="AH2170" s="10"/>
      <c r="AI2170" s="10"/>
    </row>
    <row r="2171" spans="1:35" ht="15" customHeight="1" x14ac:dyDescent="0.25">
      <c r="A2171" s="6">
        <v>849</v>
      </c>
      <c r="B2171" s="11" t="s">
        <v>274</v>
      </c>
      <c r="C2171" s="11" t="s">
        <v>1619</v>
      </c>
      <c r="D2171" s="11" t="s">
        <v>3001</v>
      </c>
      <c r="E2171" s="12">
        <v>18611</v>
      </c>
      <c r="F2171" s="17">
        <v>43949</v>
      </c>
      <c r="G2171" s="12">
        <v>43886</v>
      </c>
      <c r="H2171" s="11" t="s">
        <v>114</v>
      </c>
      <c r="I2171" s="14" t="s">
        <v>97</v>
      </c>
      <c r="J2171" s="11"/>
      <c r="K2171" s="11"/>
      <c r="L2171" s="14"/>
      <c r="M2171" s="11"/>
      <c r="N2171" s="15" t="s">
        <v>85</v>
      </c>
      <c r="O2171" s="15" t="str">
        <f>VLOOKUP(A2171,Result!A:D,2,FALSE)</f>
        <v>No</v>
      </c>
      <c r="P2171" s="15">
        <f>VLOOKUP(A2171,Result!A:D,4,FALSE)</f>
        <v>0</v>
      </c>
      <c r="Q2171" s="16">
        <f>VLOOKUP(A2171,Result!A:D,3,FALSE)</f>
        <v>0</v>
      </c>
      <c r="R2171" s="16">
        <f>VLOOKUP(A2171,Result!A:E,5,FALSE)</f>
        <v>0</v>
      </c>
      <c r="S2171" s="28">
        <f>P2171+Q2171+R2171</f>
        <v>0</v>
      </c>
      <c r="T2171" s="32">
        <f>SUM((Q2171+R2171)*60/0.1)</f>
        <v>0</v>
      </c>
      <c r="U2171" s="32">
        <f>SUM(S2171*60/0.1)</f>
        <v>0</v>
      </c>
      <c r="V2171" s="33">
        <f t="shared" si="141"/>
        <v>270</v>
      </c>
      <c r="W2171" s="34">
        <f t="shared" si="142"/>
        <v>270</v>
      </c>
      <c r="X2171" s="10"/>
      <c r="Y2171" s="10"/>
      <c r="Z2171" s="10"/>
      <c r="AA2171" s="10"/>
      <c r="AB2171" s="10"/>
      <c r="AC2171" s="10"/>
      <c r="AD2171" s="10"/>
      <c r="AE2171" s="10"/>
      <c r="AF2171" s="10"/>
      <c r="AG2171" s="10"/>
      <c r="AH2171" s="10"/>
      <c r="AI2171" s="10"/>
    </row>
    <row r="2172" spans="1:35" ht="15" customHeight="1" x14ac:dyDescent="0.25">
      <c r="A2172" s="6">
        <v>850</v>
      </c>
      <c r="B2172" s="11" t="s">
        <v>274</v>
      </c>
      <c r="C2172" s="11" t="s">
        <v>1606</v>
      </c>
      <c r="D2172" s="11" t="s">
        <v>3002</v>
      </c>
      <c r="E2172" s="12">
        <v>14824</v>
      </c>
      <c r="F2172" s="17">
        <v>43983</v>
      </c>
      <c r="G2172" s="12">
        <v>43886</v>
      </c>
      <c r="H2172" s="11" t="s">
        <v>114</v>
      </c>
      <c r="I2172" s="14" t="s">
        <v>3003</v>
      </c>
      <c r="J2172" s="11" t="s">
        <v>80</v>
      </c>
      <c r="K2172" s="11" t="s">
        <v>2340</v>
      </c>
      <c r="L2172" s="14" t="s">
        <v>82</v>
      </c>
      <c r="M2172" s="11"/>
      <c r="N2172" s="15" t="s">
        <v>85</v>
      </c>
      <c r="O2172" s="15" t="str">
        <f>VLOOKUP(A2172,Result!A:D,2,FALSE)</f>
        <v>No</v>
      </c>
      <c r="P2172" s="15">
        <f>VLOOKUP(A2172,Result!A:D,4,FALSE)</f>
        <v>1.3819999999999999</v>
      </c>
      <c r="Q2172" s="16">
        <f>VLOOKUP(A2172,Result!A:D,3,FALSE)</f>
        <v>0</v>
      </c>
      <c r="R2172" s="16">
        <f>VLOOKUP(A2172,Result!A:E,5,FALSE)</f>
        <v>0.46500000000000002</v>
      </c>
      <c r="S2172" s="28">
        <f>P2172+Q2172+R2172</f>
        <v>1.847</v>
      </c>
      <c r="T2172" s="32">
        <f>SUM((Q2172+R2172)*60/0.1)</f>
        <v>279</v>
      </c>
      <c r="U2172" s="32">
        <f>SUM(S2172*60/0.1)</f>
        <v>1108.1999999999998</v>
      </c>
      <c r="V2172" s="33">
        <f t="shared" si="141"/>
        <v>270</v>
      </c>
      <c r="W2172" s="34">
        <f t="shared" si="142"/>
        <v>1378.1999999999998</v>
      </c>
      <c r="X2172" s="10"/>
      <c r="Y2172" s="10"/>
      <c r="Z2172" s="10"/>
      <c r="AA2172" s="10"/>
      <c r="AB2172" s="10"/>
      <c r="AC2172" s="10"/>
      <c r="AD2172" s="10"/>
      <c r="AE2172" s="10"/>
      <c r="AF2172" s="10"/>
      <c r="AG2172" s="10"/>
      <c r="AH2172" s="10"/>
      <c r="AI2172" s="10"/>
    </row>
    <row r="2173" spans="1:35" ht="15" customHeight="1" x14ac:dyDescent="0.25">
      <c r="A2173" s="6">
        <v>851</v>
      </c>
      <c r="B2173" s="11" t="s">
        <v>274</v>
      </c>
      <c r="C2173" s="11" t="s">
        <v>1606</v>
      </c>
      <c r="D2173" s="11" t="s">
        <v>3004</v>
      </c>
      <c r="E2173" s="12">
        <v>16814</v>
      </c>
      <c r="F2173" s="17">
        <v>44117</v>
      </c>
      <c r="G2173" s="12">
        <v>43886</v>
      </c>
      <c r="H2173" s="11" t="s">
        <v>114</v>
      </c>
      <c r="I2173" s="14" t="s">
        <v>2701</v>
      </c>
      <c r="J2173" s="11" t="s">
        <v>3005</v>
      </c>
      <c r="K2173" s="11" t="s">
        <v>82</v>
      </c>
      <c r="L2173" s="14" t="s">
        <v>82</v>
      </c>
      <c r="M2173" s="11"/>
      <c r="N2173" s="15" t="s">
        <v>85</v>
      </c>
      <c r="O2173" s="15" t="str">
        <f>VLOOKUP(A2173,Result!A:D,2,FALSE)</f>
        <v>No</v>
      </c>
      <c r="P2173" s="15">
        <f>VLOOKUP(A2173,Result!A:D,4,FALSE)</f>
        <v>0.67799999999999994</v>
      </c>
      <c r="Q2173" s="16">
        <f>VLOOKUP(A2173,Result!A:D,3,FALSE)</f>
        <v>0</v>
      </c>
      <c r="R2173" s="16">
        <f>VLOOKUP(A2173,Result!A:E,5,FALSE)</f>
        <v>0</v>
      </c>
      <c r="S2173" s="28">
        <f>P2173+Q2173+R2173</f>
        <v>0.67799999999999994</v>
      </c>
      <c r="T2173" s="32">
        <f>SUM((Q2173+R2173)*60/0.1)</f>
        <v>0</v>
      </c>
      <c r="U2173" s="32">
        <f>SUM(S2173*60/0.1)</f>
        <v>406.7999999999999</v>
      </c>
      <c r="V2173" s="33">
        <f t="shared" si="141"/>
        <v>270</v>
      </c>
      <c r="W2173" s="34">
        <f t="shared" si="142"/>
        <v>676.8</v>
      </c>
      <c r="X2173" s="10"/>
      <c r="Y2173" s="10"/>
      <c r="Z2173" s="10"/>
      <c r="AA2173" s="10"/>
      <c r="AB2173" s="10"/>
      <c r="AC2173" s="10"/>
      <c r="AD2173" s="10"/>
      <c r="AE2173" s="10"/>
      <c r="AF2173" s="10"/>
      <c r="AG2173" s="10"/>
      <c r="AH2173" s="10"/>
      <c r="AI2173" s="10"/>
    </row>
    <row r="2174" spans="1:35" ht="15" customHeight="1" x14ac:dyDescent="0.25">
      <c r="A2174" s="6">
        <v>852</v>
      </c>
      <c r="B2174" s="11" t="s">
        <v>274</v>
      </c>
      <c r="C2174" s="11" t="s">
        <v>1606</v>
      </c>
      <c r="D2174" s="11" t="s">
        <v>3006</v>
      </c>
      <c r="E2174" s="12">
        <v>18074</v>
      </c>
      <c r="F2174" s="17">
        <v>43972</v>
      </c>
      <c r="G2174" s="12">
        <v>43886</v>
      </c>
      <c r="H2174" s="11" t="s">
        <v>114</v>
      </c>
      <c r="I2174" s="14" t="s">
        <v>2316</v>
      </c>
      <c r="J2174" s="11" t="s">
        <v>1714</v>
      </c>
      <c r="K2174" s="11" t="s">
        <v>82</v>
      </c>
      <c r="L2174" s="14" t="s">
        <v>82</v>
      </c>
      <c r="M2174" s="11" t="s">
        <v>3007</v>
      </c>
      <c r="N2174" s="15" t="s">
        <v>85</v>
      </c>
      <c r="O2174" s="15" t="str">
        <f>VLOOKUP(A2174,Result!A:D,2,FALSE)</f>
        <v>No</v>
      </c>
      <c r="P2174" s="15">
        <f>VLOOKUP(A2174,Result!A:D,4,FALSE)</f>
        <v>0.36799999999999999</v>
      </c>
      <c r="Q2174" s="16">
        <f>VLOOKUP(A2174,Result!A:D,3,FALSE)</f>
        <v>0</v>
      </c>
      <c r="R2174" s="16">
        <f>VLOOKUP(A2174,Result!A:E,5,FALSE)</f>
        <v>0</v>
      </c>
      <c r="S2174" s="28">
        <f>P2174+Q2174+R2174</f>
        <v>0.36799999999999999</v>
      </c>
      <c r="T2174" s="32">
        <f>SUM((Q2174+R2174)*60/0.1)</f>
        <v>0</v>
      </c>
      <c r="U2174" s="32">
        <f>SUM(S2174*60/0.1)</f>
        <v>220.79999999999998</v>
      </c>
      <c r="V2174" s="33">
        <f t="shared" si="141"/>
        <v>270</v>
      </c>
      <c r="W2174" s="34">
        <f t="shared" si="142"/>
        <v>490.79999999999995</v>
      </c>
      <c r="X2174" s="10"/>
      <c r="Y2174" s="10"/>
      <c r="Z2174" s="10"/>
      <c r="AA2174" s="10"/>
      <c r="AB2174" s="10"/>
      <c r="AC2174" s="10"/>
      <c r="AD2174" s="10"/>
      <c r="AE2174" s="10"/>
      <c r="AF2174" s="10"/>
      <c r="AG2174" s="10"/>
      <c r="AH2174" s="10"/>
      <c r="AI2174" s="10"/>
    </row>
    <row r="2175" spans="1:35" ht="15" customHeight="1" x14ac:dyDescent="0.25">
      <c r="A2175" s="6">
        <v>853</v>
      </c>
      <c r="B2175" s="11" t="s">
        <v>274</v>
      </c>
      <c r="C2175" s="11" t="s">
        <v>1606</v>
      </c>
      <c r="D2175" s="11" t="s">
        <v>3008</v>
      </c>
      <c r="E2175" s="12">
        <v>18933</v>
      </c>
      <c r="F2175" s="17">
        <v>43957</v>
      </c>
      <c r="G2175" s="12">
        <v>43886</v>
      </c>
      <c r="H2175" s="11" t="s">
        <v>114</v>
      </c>
      <c r="I2175" s="14" t="s">
        <v>3009</v>
      </c>
      <c r="J2175" s="11" t="s">
        <v>3010</v>
      </c>
      <c r="K2175" s="11" t="s">
        <v>3011</v>
      </c>
      <c r="L2175" s="14" t="s">
        <v>3012</v>
      </c>
      <c r="M2175" s="11" t="s">
        <v>3013</v>
      </c>
      <c r="N2175" s="15" t="s">
        <v>85</v>
      </c>
      <c r="O2175" s="15" t="str">
        <f>VLOOKUP(A2175,Result!A:D,2,FALSE)</f>
        <v>No</v>
      </c>
      <c r="P2175" s="15">
        <f>VLOOKUP(A2175,Result!A:D,4,FALSE)</f>
        <v>2.121</v>
      </c>
      <c r="Q2175" s="16">
        <f>VLOOKUP(A2175,Result!A:D,3,FALSE)</f>
        <v>0.49099999999999999</v>
      </c>
      <c r="R2175" s="16">
        <f>VLOOKUP(A2175,Result!A:E,5,FALSE)</f>
        <v>0</v>
      </c>
      <c r="S2175" s="28">
        <f>P2175+Q2175+R2175</f>
        <v>2.6120000000000001</v>
      </c>
      <c r="T2175" s="32">
        <f>SUM((Q2175+R2175)*60/0.1)</f>
        <v>294.59999999999997</v>
      </c>
      <c r="U2175" s="32">
        <f>SUM(S2175*60/0.1)</f>
        <v>1567.1999999999998</v>
      </c>
      <c r="V2175" s="33">
        <f t="shared" si="141"/>
        <v>270</v>
      </c>
      <c r="W2175" s="34">
        <f t="shared" si="142"/>
        <v>1837.1999999999998</v>
      </c>
      <c r="X2175" s="10"/>
      <c r="Y2175" s="10"/>
      <c r="Z2175" s="10"/>
      <c r="AA2175" s="10"/>
      <c r="AB2175" s="10"/>
      <c r="AC2175" s="10"/>
      <c r="AD2175" s="10"/>
      <c r="AE2175" s="10"/>
      <c r="AF2175" s="10"/>
      <c r="AG2175" s="10"/>
      <c r="AH2175" s="10"/>
      <c r="AI2175" s="10"/>
    </row>
    <row r="2176" spans="1:35" ht="15" customHeight="1" x14ac:dyDescent="0.25">
      <c r="A2176" s="6">
        <v>854</v>
      </c>
      <c r="B2176" s="11" t="s">
        <v>274</v>
      </c>
      <c r="C2176" s="11" t="s">
        <v>1606</v>
      </c>
      <c r="D2176" s="11" t="s">
        <v>3014</v>
      </c>
      <c r="E2176" s="12">
        <v>17088</v>
      </c>
      <c r="F2176" s="17">
        <v>43979</v>
      </c>
      <c r="G2176" s="12">
        <v>43886</v>
      </c>
      <c r="H2176" s="11" t="s">
        <v>114</v>
      </c>
      <c r="I2176" s="14" t="s">
        <v>809</v>
      </c>
      <c r="J2176" s="11" t="s">
        <v>1611</v>
      </c>
      <c r="K2176" s="11" t="s">
        <v>82</v>
      </c>
      <c r="L2176" s="14" t="s">
        <v>3015</v>
      </c>
      <c r="M2176" s="11" t="s">
        <v>3016</v>
      </c>
      <c r="N2176" s="15" t="s">
        <v>85</v>
      </c>
      <c r="O2176" s="15" t="str">
        <f>VLOOKUP(A2176,Result!A:D,2,FALSE)</f>
        <v>No</v>
      </c>
      <c r="P2176" s="15">
        <f>VLOOKUP(A2176,Result!A:D,4,FALSE)</f>
        <v>0.26200000000000001</v>
      </c>
      <c r="Q2176" s="16">
        <f>VLOOKUP(A2176,Result!A:D,3,FALSE)</f>
        <v>0.35299999999999998</v>
      </c>
      <c r="R2176" s="16">
        <f>VLOOKUP(A2176,Result!A:E,5,FALSE)</f>
        <v>0</v>
      </c>
      <c r="S2176" s="28">
        <f>P2176+Q2176+R2176</f>
        <v>0.61499999999999999</v>
      </c>
      <c r="T2176" s="32">
        <f>SUM((Q2176+R2176)*60/0.1)</f>
        <v>211.79999999999998</v>
      </c>
      <c r="U2176" s="32">
        <f>SUM(S2176*60/0.1)</f>
        <v>368.99999999999994</v>
      </c>
      <c r="V2176" s="33">
        <f t="shared" ref="V2176:V2239" si="143">SUM(0.45*60/0.1)</f>
        <v>270</v>
      </c>
      <c r="W2176" s="34">
        <f t="shared" si="142"/>
        <v>639</v>
      </c>
      <c r="X2176" s="10"/>
      <c r="Y2176" s="10"/>
      <c r="Z2176" s="10"/>
      <c r="AA2176" s="10"/>
      <c r="AB2176" s="10"/>
      <c r="AC2176" s="10"/>
      <c r="AD2176" s="10"/>
      <c r="AE2176" s="10"/>
      <c r="AF2176" s="10"/>
      <c r="AG2176" s="10"/>
      <c r="AH2176" s="10"/>
      <c r="AI2176" s="10"/>
    </row>
    <row r="2177" spans="1:35" ht="15" customHeight="1" x14ac:dyDescent="0.25">
      <c r="A2177" s="6">
        <v>855</v>
      </c>
      <c r="B2177" s="11" t="s">
        <v>274</v>
      </c>
      <c r="C2177" s="11" t="s">
        <v>1606</v>
      </c>
      <c r="D2177" s="11" t="s">
        <v>3017</v>
      </c>
      <c r="E2177" s="12">
        <v>14920</v>
      </c>
      <c r="F2177" s="19"/>
      <c r="G2177" s="12">
        <v>43886</v>
      </c>
      <c r="H2177" s="11" t="s">
        <v>114</v>
      </c>
      <c r="I2177" s="14" t="s">
        <v>199</v>
      </c>
      <c r="J2177" s="11"/>
      <c r="K2177" s="11"/>
      <c r="L2177" s="14"/>
      <c r="M2177" s="11"/>
      <c r="N2177" s="15" t="s">
        <v>85</v>
      </c>
      <c r="O2177" s="15" t="str">
        <f>VLOOKUP(A2177,Result!A:D,2,FALSE)</f>
        <v>No</v>
      </c>
      <c r="P2177" s="15">
        <f>VLOOKUP(A2177,Result!A:D,4,FALSE)</f>
        <v>0</v>
      </c>
      <c r="Q2177" s="16">
        <f>VLOOKUP(A2177,Result!A:D,3,FALSE)</f>
        <v>0</v>
      </c>
      <c r="R2177" s="16">
        <f>VLOOKUP(A2177,Result!A:E,5,FALSE)</f>
        <v>0</v>
      </c>
      <c r="S2177" s="28">
        <f>P2177+Q2177+R2177</f>
        <v>0</v>
      </c>
      <c r="T2177" s="32">
        <f>SUM((Q2177+R2177)*60/0.1)</f>
        <v>0</v>
      </c>
      <c r="U2177" s="32">
        <f>SUM(S2177*60/0.1)</f>
        <v>0</v>
      </c>
      <c r="V2177" s="33">
        <f t="shared" si="143"/>
        <v>270</v>
      </c>
      <c r="W2177" s="34">
        <f t="shared" si="142"/>
        <v>270</v>
      </c>
      <c r="X2177" s="10"/>
      <c r="Y2177" s="10"/>
      <c r="Z2177" s="10"/>
      <c r="AA2177" s="10"/>
      <c r="AB2177" s="10"/>
      <c r="AC2177" s="10"/>
      <c r="AD2177" s="10"/>
      <c r="AE2177" s="10"/>
      <c r="AF2177" s="10"/>
      <c r="AG2177" s="10"/>
      <c r="AH2177" s="10"/>
      <c r="AI2177" s="10"/>
    </row>
    <row r="2178" spans="1:35" ht="15" customHeight="1" x14ac:dyDescent="0.25">
      <c r="A2178" s="6">
        <v>856</v>
      </c>
      <c r="B2178" s="11" t="s">
        <v>274</v>
      </c>
      <c r="C2178" s="11" t="s">
        <v>1606</v>
      </c>
      <c r="D2178" s="11" t="s">
        <v>3018</v>
      </c>
      <c r="E2178" s="12">
        <v>9635</v>
      </c>
      <c r="F2178" s="19"/>
      <c r="G2178" s="12">
        <v>43886</v>
      </c>
      <c r="H2178" s="11" t="s">
        <v>114</v>
      </c>
      <c r="I2178" s="14" t="s">
        <v>3019</v>
      </c>
      <c r="J2178" s="11" t="s">
        <v>3020</v>
      </c>
      <c r="K2178" s="11" t="s">
        <v>3021</v>
      </c>
      <c r="L2178" s="14" t="s">
        <v>82</v>
      </c>
      <c r="M2178" s="11" t="s">
        <v>3022</v>
      </c>
      <c r="N2178" s="15" t="s">
        <v>85</v>
      </c>
      <c r="O2178" s="15" t="str">
        <f>VLOOKUP(A2178,Result!A:D,2,FALSE)</f>
        <v>No</v>
      </c>
      <c r="P2178" s="15">
        <f>VLOOKUP(A2178,Result!A:D,4,FALSE)</f>
        <v>0.58899999999999997</v>
      </c>
      <c r="Q2178" s="16">
        <f>VLOOKUP(A2178,Result!A:D,3,FALSE)</f>
        <v>0</v>
      </c>
      <c r="R2178" s="16">
        <f>VLOOKUP(A2178,Result!A:E,5,FALSE)</f>
        <v>0</v>
      </c>
      <c r="S2178" s="28">
        <f>P2178+Q2178+R2178</f>
        <v>0.58899999999999997</v>
      </c>
      <c r="T2178" s="32">
        <f>SUM((Q2178+R2178)*60/0.1)</f>
        <v>0</v>
      </c>
      <c r="U2178" s="32">
        <f>SUM(S2178*60/0.1)</f>
        <v>353.39999999999992</v>
      </c>
      <c r="V2178" s="33">
        <f t="shared" si="143"/>
        <v>270</v>
      </c>
      <c r="W2178" s="34">
        <f t="shared" si="142"/>
        <v>623.39999999999986</v>
      </c>
      <c r="X2178" s="10"/>
      <c r="Y2178" s="10"/>
      <c r="Z2178" s="10"/>
      <c r="AA2178" s="10"/>
      <c r="AB2178" s="10"/>
      <c r="AC2178" s="10"/>
      <c r="AD2178" s="10"/>
      <c r="AE2178" s="10"/>
      <c r="AF2178" s="10"/>
      <c r="AG2178" s="10"/>
      <c r="AH2178" s="10"/>
      <c r="AI2178" s="10"/>
    </row>
    <row r="2179" spans="1:35" ht="15" customHeight="1" x14ac:dyDescent="0.25">
      <c r="A2179" s="6">
        <v>857</v>
      </c>
      <c r="B2179" s="11" t="s">
        <v>274</v>
      </c>
      <c r="C2179" s="11" t="s">
        <v>1606</v>
      </c>
      <c r="D2179" s="11" t="s">
        <v>3023</v>
      </c>
      <c r="E2179" s="12">
        <v>17807</v>
      </c>
      <c r="F2179" s="17">
        <v>43979</v>
      </c>
      <c r="G2179" s="12">
        <v>43886</v>
      </c>
      <c r="H2179" s="11" t="s">
        <v>114</v>
      </c>
      <c r="I2179" s="14" t="s">
        <v>3024</v>
      </c>
      <c r="J2179" s="11" t="s">
        <v>3025</v>
      </c>
      <c r="K2179" s="11" t="s">
        <v>82</v>
      </c>
      <c r="L2179" s="14" t="s">
        <v>3026</v>
      </c>
      <c r="M2179" s="11" t="s">
        <v>3027</v>
      </c>
      <c r="N2179" s="15" t="s">
        <v>85</v>
      </c>
      <c r="O2179" s="15" t="str">
        <f>VLOOKUP(A2179,Result!A:D,2,FALSE)</f>
        <v>No</v>
      </c>
      <c r="P2179" s="15">
        <f>VLOOKUP(A2179,Result!A:D,4,FALSE)</f>
        <v>0.59699999999999998</v>
      </c>
      <c r="Q2179" s="16">
        <f>VLOOKUP(A2179,Result!A:D,3,FALSE)</f>
        <v>2.6230000000000002</v>
      </c>
      <c r="R2179" s="16">
        <f>VLOOKUP(A2179,Result!A:E,5,FALSE)</f>
        <v>0</v>
      </c>
      <c r="S2179" s="28">
        <f>P2179+Q2179+R2179</f>
        <v>3.22</v>
      </c>
      <c r="T2179" s="32">
        <f>SUM((Q2179+R2179)*60/0.1)</f>
        <v>1573.8000000000002</v>
      </c>
      <c r="U2179" s="32">
        <f>SUM(S2179*60/0.1)</f>
        <v>1932</v>
      </c>
      <c r="V2179" s="33">
        <f t="shared" si="143"/>
        <v>270</v>
      </c>
      <c r="W2179" s="34">
        <f t="shared" si="142"/>
        <v>2202</v>
      </c>
      <c r="X2179" s="10"/>
      <c r="Y2179" s="10"/>
      <c r="Z2179" s="10"/>
      <c r="AA2179" s="10"/>
      <c r="AB2179" s="10"/>
      <c r="AC2179" s="10"/>
      <c r="AD2179" s="10"/>
      <c r="AE2179" s="10"/>
      <c r="AF2179" s="10"/>
      <c r="AG2179" s="10"/>
      <c r="AH2179" s="10"/>
      <c r="AI2179" s="10"/>
    </row>
    <row r="2180" spans="1:35" ht="15" customHeight="1" x14ac:dyDescent="0.25">
      <c r="A2180" s="6">
        <v>858</v>
      </c>
      <c r="B2180" s="11" t="s">
        <v>274</v>
      </c>
      <c r="C2180" s="11" t="s">
        <v>1606</v>
      </c>
      <c r="D2180" s="11" t="s">
        <v>3028</v>
      </c>
      <c r="E2180" s="12">
        <v>18942</v>
      </c>
      <c r="F2180" s="17">
        <v>43952</v>
      </c>
      <c r="G2180" s="12">
        <v>43833</v>
      </c>
      <c r="H2180" s="11" t="s">
        <v>78</v>
      </c>
      <c r="I2180" s="14" t="s">
        <v>3029</v>
      </c>
      <c r="J2180" s="11" t="s">
        <v>80</v>
      </c>
      <c r="K2180" s="11" t="s">
        <v>82</v>
      </c>
      <c r="L2180" s="14" t="s">
        <v>82</v>
      </c>
      <c r="M2180" s="11" t="s">
        <v>1130</v>
      </c>
      <c r="N2180" s="15" t="s">
        <v>85</v>
      </c>
      <c r="O2180" s="15" t="str">
        <f>VLOOKUP(A2180,Result!A:D,2,FALSE)</f>
        <v>No</v>
      </c>
      <c r="P2180" s="15">
        <f>VLOOKUP(A2180,Result!A:D,4,FALSE)</f>
        <v>0.26200000000000001</v>
      </c>
      <c r="Q2180" s="16">
        <f>VLOOKUP(A2180,Result!A:D,3,FALSE)</f>
        <v>0</v>
      </c>
      <c r="R2180" s="16">
        <f>VLOOKUP(A2180,Result!A:E,5,FALSE)</f>
        <v>0</v>
      </c>
      <c r="S2180" s="28">
        <f>P2180+Q2180+R2180</f>
        <v>0.26200000000000001</v>
      </c>
      <c r="T2180" s="32">
        <f>SUM((Q2180+R2180)*60/0.1)</f>
        <v>0</v>
      </c>
      <c r="U2180" s="32">
        <f>SUM(S2180*60/0.1)</f>
        <v>157.19999999999999</v>
      </c>
      <c r="V2180" s="33">
        <f t="shared" si="143"/>
        <v>270</v>
      </c>
      <c r="W2180" s="34">
        <f t="shared" si="142"/>
        <v>427.2</v>
      </c>
      <c r="X2180" s="10"/>
      <c r="Y2180" s="10"/>
      <c r="Z2180" s="10"/>
      <c r="AA2180" s="10"/>
      <c r="AB2180" s="10"/>
      <c r="AC2180" s="10"/>
      <c r="AD2180" s="10"/>
      <c r="AE2180" s="10"/>
      <c r="AF2180" s="10"/>
      <c r="AG2180" s="10"/>
      <c r="AH2180" s="10"/>
      <c r="AI2180" s="10"/>
    </row>
    <row r="2181" spans="1:35" ht="15" customHeight="1" x14ac:dyDescent="0.25">
      <c r="A2181" s="6">
        <v>859</v>
      </c>
      <c r="B2181" s="11" t="s">
        <v>274</v>
      </c>
      <c r="C2181" s="11" t="s">
        <v>1606</v>
      </c>
      <c r="D2181" s="11" t="s">
        <v>3030</v>
      </c>
      <c r="E2181" s="12">
        <v>17934</v>
      </c>
      <c r="F2181" s="17">
        <v>44019</v>
      </c>
      <c r="G2181" s="12">
        <v>43833</v>
      </c>
      <c r="H2181" s="11" t="s">
        <v>78</v>
      </c>
      <c r="I2181" s="14" t="s">
        <v>3031</v>
      </c>
      <c r="J2181" s="11" t="s">
        <v>80</v>
      </c>
      <c r="K2181" s="11" t="s">
        <v>3032</v>
      </c>
      <c r="L2181" s="14" t="s">
        <v>3033</v>
      </c>
      <c r="M2181" s="11" t="s">
        <v>139</v>
      </c>
      <c r="N2181" s="15" t="s">
        <v>85</v>
      </c>
      <c r="O2181" s="15" t="str">
        <f>VLOOKUP(A2181,Result!A:D,2,FALSE)</f>
        <v>No</v>
      </c>
      <c r="P2181" s="15">
        <f>VLOOKUP(A2181,Result!A:D,4,FALSE)</f>
        <v>1.1579999999999999</v>
      </c>
      <c r="Q2181" s="16">
        <f>VLOOKUP(A2181,Result!A:D,3,FALSE)</f>
        <v>0.45300000000000001</v>
      </c>
      <c r="R2181" s="16">
        <f>VLOOKUP(A2181,Result!A:E,5,FALSE)</f>
        <v>0</v>
      </c>
      <c r="S2181" s="28">
        <f>P2181+Q2181+R2181</f>
        <v>1.611</v>
      </c>
      <c r="T2181" s="32">
        <f>SUM((Q2181+R2181)*60/0.1)</f>
        <v>271.79999999999995</v>
      </c>
      <c r="U2181" s="32">
        <f>SUM(S2181*60/0.1)</f>
        <v>966.59999999999991</v>
      </c>
      <c r="V2181" s="33">
        <f t="shared" si="143"/>
        <v>270</v>
      </c>
      <c r="W2181" s="34">
        <f t="shared" si="142"/>
        <v>1236.5999999999999</v>
      </c>
      <c r="X2181" s="10"/>
      <c r="Y2181" s="10"/>
      <c r="Z2181" s="10"/>
      <c r="AA2181" s="10"/>
      <c r="AB2181" s="10"/>
      <c r="AC2181" s="10"/>
      <c r="AD2181" s="10"/>
      <c r="AE2181" s="10"/>
      <c r="AF2181" s="10"/>
      <c r="AG2181" s="10"/>
      <c r="AH2181" s="10"/>
      <c r="AI2181" s="10"/>
    </row>
    <row r="2182" spans="1:35" ht="15" customHeight="1" x14ac:dyDescent="0.25">
      <c r="A2182" s="6">
        <v>860</v>
      </c>
      <c r="B2182" s="11" t="s">
        <v>274</v>
      </c>
      <c r="C2182" s="11" t="s">
        <v>1606</v>
      </c>
      <c r="D2182" s="11" t="s">
        <v>3034</v>
      </c>
      <c r="E2182" s="12">
        <v>18447</v>
      </c>
      <c r="F2182" s="17">
        <v>43943</v>
      </c>
      <c r="G2182" s="12">
        <v>43886</v>
      </c>
      <c r="H2182" s="11" t="s">
        <v>114</v>
      </c>
      <c r="I2182" s="14" t="s">
        <v>2958</v>
      </c>
      <c r="J2182" s="11" t="s">
        <v>3035</v>
      </c>
      <c r="K2182" s="11" t="s">
        <v>82</v>
      </c>
      <c r="L2182" s="14" t="s">
        <v>82</v>
      </c>
      <c r="M2182" s="11"/>
      <c r="N2182" s="15" t="s">
        <v>85</v>
      </c>
      <c r="O2182" s="15" t="str">
        <f>VLOOKUP(A2182,Result!A:D,2,FALSE)</f>
        <v>No</v>
      </c>
      <c r="P2182" s="15">
        <f>VLOOKUP(A2182,Result!A:D,4,FALSE)</f>
        <v>0.35299999999999998</v>
      </c>
      <c r="Q2182" s="16">
        <f>VLOOKUP(A2182,Result!A:D,3,FALSE)</f>
        <v>0</v>
      </c>
      <c r="R2182" s="16">
        <f>VLOOKUP(A2182,Result!A:E,5,FALSE)</f>
        <v>0</v>
      </c>
      <c r="S2182" s="28">
        <f>P2182+Q2182+R2182</f>
        <v>0.35299999999999998</v>
      </c>
      <c r="T2182" s="32">
        <f>SUM((Q2182+R2182)*60/0.1)</f>
        <v>0</v>
      </c>
      <c r="U2182" s="32">
        <f>SUM(S2182*60/0.1)</f>
        <v>211.79999999999998</v>
      </c>
      <c r="V2182" s="33">
        <f t="shared" si="143"/>
        <v>270</v>
      </c>
      <c r="W2182" s="34">
        <f t="shared" si="142"/>
        <v>481.79999999999995</v>
      </c>
      <c r="X2182" s="10"/>
      <c r="Y2182" s="10"/>
      <c r="Z2182" s="10"/>
      <c r="AA2182" s="10"/>
      <c r="AB2182" s="10"/>
      <c r="AC2182" s="10"/>
      <c r="AD2182" s="10"/>
      <c r="AE2182" s="10"/>
      <c r="AF2182" s="10"/>
      <c r="AG2182" s="10"/>
      <c r="AH2182" s="10"/>
      <c r="AI2182" s="10"/>
    </row>
    <row r="2183" spans="1:35" ht="15" customHeight="1" x14ac:dyDescent="0.25">
      <c r="A2183" s="6">
        <v>861</v>
      </c>
      <c r="B2183" s="11" t="s">
        <v>274</v>
      </c>
      <c r="C2183" s="11" t="s">
        <v>1606</v>
      </c>
      <c r="D2183" s="11" t="s">
        <v>3036</v>
      </c>
      <c r="E2183" s="12">
        <v>11266</v>
      </c>
      <c r="F2183" s="17">
        <v>44021</v>
      </c>
      <c r="G2183" s="12">
        <v>43886</v>
      </c>
      <c r="H2183" s="11" t="s">
        <v>114</v>
      </c>
      <c r="I2183" s="14" t="s">
        <v>3037</v>
      </c>
      <c r="J2183" s="11" t="s">
        <v>80</v>
      </c>
      <c r="K2183" s="11" t="s">
        <v>3038</v>
      </c>
      <c r="L2183" s="14" t="s">
        <v>82</v>
      </c>
      <c r="M2183" s="11"/>
      <c r="N2183" s="15" t="s">
        <v>85</v>
      </c>
      <c r="O2183" s="15" t="str">
        <f>VLOOKUP(A2183,Result!A:D,2,FALSE)</f>
        <v>No</v>
      </c>
      <c r="P2183" s="15">
        <f>VLOOKUP(A2183,Result!A:D,4,FALSE)</f>
        <v>1.2470000000000001</v>
      </c>
      <c r="Q2183" s="16">
        <f>VLOOKUP(A2183,Result!A:D,3,FALSE)</f>
        <v>0</v>
      </c>
      <c r="R2183" s="16">
        <f>VLOOKUP(A2183,Result!A:E,5,FALSE)</f>
        <v>0</v>
      </c>
      <c r="S2183" s="28">
        <f>P2183+Q2183+R2183</f>
        <v>1.2470000000000001</v>
      </c>
      <c r="T2183" s="32">
        <f>SUM((Q2183+R2183)*60/0.1)</f>
        <v>0</v>
      </c>
      <c r="U2183" s="32">
        <f>SUM(S2183*60/0.1)</f>
        <v>748.2</v>
      </c>
      <c r="V2183" s="33">
        <f t="shared" si="143"/>
        <v>270</v>
      </c>
      <c r="W2183" s="34">
        <f t="shared" si="142"/>
        <v>1018.2</v>
      </c>
      <c r="X2183" s="10"/>
      <c r="Y2183" s="10"/>
      <c r="Z2183" s="10"/>
      <c r="AA2183" s="10"/>
      <c r="AB2183" s="10"/>
      <c r="AC2183" s="10"/>
      <c r="AD2183" s="10"/>
      <c r="AE2183" s="10"/>
      <c r="AF2183" s="10"/>
      <c r="AG2183" s="10"/>
      <c r="AH2183" s="10"/>
      <c r="AI2183" s="10"/>
    </row>
    <row r="2184" spans="1:35" ht="15" customHeight="1" x14ac:dyDescent="0.25">
      <c r="A2184" s="6">
        <v>862</v>
      </c>
      <c r="B2184" s="11" t="s">
        <v>274</v>
      </c>
      <c r="C2184" s="11" t="s">
        <v>1606</v>
      </c>
      <c r="D2184" s="11" t="s">
        <v>3039</v>
      </c>
      <c r="E2184" s="12">
        <v>17529</v>
      </c>
      <c r="F2184" s="17">
        <v>43971</v>
      </c>
      <c r="G2184" s="12">
        <v>43886</v>
      </c>
      <c r="H2184" s="11" t="s">
        <v>114</v>
      </c>
      <c r="I2184" s="14" t="s">
        <v>3040</v>
      </c>
      <c r="J2184" s="11" t="s">
        <v>80</v>
      </c>
      <c r="K2184" s="11" t="s">
        <v>82</v>
      </c>
      <c r="L2184" s="14" t="s">
        <v>3041</v>
      </c>
      <c r="M2184" s="11" t="s">
        <v>3042</v>
      </c>
      <c r="N2184" s="15" t="s">
        <v>85</v>
      </c>
      <c r="O2184" s="15" t="str">
        <f>VLOOKUP(A2184,Result!A:D,2,FALSE)</f>
        <v>No</v>
      </c>
      <c r="P2184" s="15">
        <f>VLOOKUP(A2184,Result!A:D,4,FALSE)</f>
        <v>0.65999999999999992</v>
      </c>
      <c r="Q2184" s="16">
        <f>VLOOKUP(A2184,Result!A:D,3,FALSE)</f>
        <v>0.436</v>
      </c>
      <c r="R2184" s="16">
        <f>VLOOKUP(A2184,Result!A:E,5,FALSE)</f>
        <v>0</v>
      </c>
      <c r="S2184" s="28">
        <f>P2184+Q2184+R2184</f>
        <v>1.0959999999999999</v>
      </c>
      <c r="T2184" s="32">
        <f>SUM((Q2184+R2184)*60/0.1)</f>
        <v>261.59999999999997</v>
      </c>
      <c r="U2184" s="32">
        <f>SUM(S2184*60/0.1)</f>
        <v>657.59999999999991</v>
      </c>
      <c r="V2184" s="33">
        <f t="shared" si="143"/>
        <v>270</v>
      </c>
      <c r="W2184" s="34">
        <f t="shared" si="142"/>
        <v>927.59999999999991</v>
      </c>
      <c r="X2184" s="10"/>
      <c r="Y2184" s="10"/>
      <c r="Z2184" s="10"/>
      <c r="AA2184" s="10"/>
      <c r="AB2184" s="10"/>
      <c r="AC2184" s="10"/>
      <c r="AD2184" s="10"/>
      <c r="AE2184" s="10"/>
      <c r="AF2184" s="10"/>
      <c r="AG2184" s="10"/>
      <c r="AH2184" s="10"/>
      <c r="AI2184" s="10"/>
    </row>
    <row r="2185" spans="1:35" ht="15" customHeight="1" x14ac:dyDescent="0.25">
      <c r="A2185" s="6">
        <v>863</v>
      </c>
      <c r="B2185" s="11" t="s">
        <v>274</v>
      </c>
      <c r="C2185" s="11" t="s">
        <v>1606</v>
      </c>
      <c r="D2185" s="11" t="s">
        <v>3043</v>
      </c>
      <c r="E2185" s="12">
        <v>16128</v>
      </c>
      <c r="F2185" s="17">
        <v>43998</v>
      </c>
      <c r="G2185" s="12">
        <v>43886</v>
      </c>
      <c r="H2185" s="11" t="s">
        <v>114</v>
      </c>
      <c r="I2185" s="14" t="s">
        <v>3044</v>
      </c>
      <c r="J2185" s="11" t="s">
        <v>3045</v>
      </c>
      <c r="K2185" s="11" t="s">
        <v>407</v>
      </c>
      <c r="L2185" s="14" t="s">
        <v>3046</v>
      </c>
      <c r="M2185" s="11" t="s">
        <v>2791</v>
      </c>
      <c r="N2185" s="15" t="s">
        <v>85</v>
      </c>
      <c r="O2185" s="15" t="str">
        <f>VLOOKUP(A2185,Result!A:D,2,FALSE)</f>
        <v>No</v>
      </c>
      <c r="P2185" s="15">
        <f>VLOOKUP(A2185,Result!A:D,4,FALSE)</f>
        <v>1.3180000000000001</v>
      </c>
      <c r="Q2185" s="16">
        <f>VLOOKUP(A2185,Result!A:D,3,FALSE)</f>
        <v>0.30499999999999999</v>
      </c>
      <c r="R2185" s="16">
        <f>VLOOKUP(A2185,Result!A:E,5,FALSE)</f>
        <v>0</v>
      </c>
      <c r="S2185" s="28">
        <f>P2185+Q2185+R2185</f>
        <v>1.623</v>
      </c>
      <c r="T2185" s="32">
        <f>SUM((Q2185+R2185)*60/0.1)</f>
        <v>183</v>
      </c>
      <c r="U2185" s="32">
        <f>SUM(S2185*60/0.1)</f>
        <v>973.8</v>
      </c>
      <c r="V2185" s="33">
        <f t="shared" si="143"/>
        <v>270</v>
      </c>
      <c r="W2185" s="34">
        <f t="shared" si="142"/>
        <v>1243.8</v>
      </c>
      <c r="X2185" s="10"/>
      <c r="Y2185" s="10"/>
      <c r="Z2185" s="10"/>
      <c r="AA2185" s="10"/>
      <c r="AB2185" s="10"/>
      <c r="AC2185" s="10"/>
      <c r="AD2185" s="10"/>
      <c r="AE2185" s="10"/>
      <c r="AF2185" s="10"/>
      <c r="AG2185" s="10"/>
      <c r="AH2185" s="10"/>
      <c r="AI2185" s="10"/>
    </row>
    <row r="2186" spans="1:35" ht="15" customHeight="1" x14ac:dyDescent="0.25">
      <c r="A2186" s="6">
        <v>864</v>
      </c>
      <c r="B2186" s="11" t="s">
        <v>274</v>
      </c>
      <c r="C2186" s="11" t="s">
        <v>1606</v>
      </c>
      <c r="D2186" s="11" t="s">
        <v>3047</v>
      </c>
      <c r="E2186" s="12">
        <v>19652</v>
      </c>
      <c r="F2186" s="17">
        <v>43938</v>
      </c>
      <c r="G2186" s="12">
        <v>43887</v>
      </c>
      <c r="H2186" s="11" t="s">
        <v>114</v>
      </c>
      <c r="I2186" s="14" t="s">
        <v>3048</v>
      </c>
      <c r="J2186" s="11" t="s">
        <v>80</v>
      </c>
      <c r="K2186" s="11" t="s">
        <v>82</v>
      </c>
      <c r="L2186" s="14" t="s">
        <v>82</v>
      </c>
      <c r="M2186" s="11"/>
      <c r="N2186" s="15" t="s">
        <v>85</v>
      </c>
      <c r="O2186" s="15" t="str">
        <f>VLOOKUP(A2186,Result!A:D,2,FALSE)</f>
        <v>No</v>
      </c>
      <c r="P2186" s="15">
        <f>VLOOKUP(A2186,Result!A:D,4,FALSE)</f>
        <v>2.1970000000000001</v>
      </c>
      <c r="Q2186" s="16">
        <f>VLOOKUP(A2186,Result!A:D,3,FALSE)</f>
        <v>0</v>
      </c>
      <c r="R2186" s="16">
        <f>VLOOKUP(A2186,Result!A:E,5,FALSE)</f>
        <v>0</v>
      </c>
      <c r="S2186" s="28">
        <f>P2186+Q2186+R2186</f>
        <v>2.1970000000000001</v>
      </c>
      <c r="T2186" s="32">
        <f>SUM((Q2186+R2186)*60/0.1)</f>
        <v>0</v>
      </c>
      <c r="U2186" s="32">
        <f>SUM(S2186*60/0.1)</f>
        <v>1318.1999999999998</v>
      </c>
      <c r="V2186" s="33">
        <f t="shared" si="143"/>
        <v>270</v>
      </c>
      <c r="W2186" s="34">
        <f t="shared" si="142"/>
        <v>1588.1999999999998</v>
      </c>
      <c r="X2186" s="10"/>
      <c r="Y2186" s="10"/>
      <c r="Z2186" s="10"/>
      <c r="AA2186" s="10"/>
      <c r="AB2186" s="10"/>
      <c r="AC2186" s="10"/>
      <c r="AD2186" s="10"/>
      <c r="AE2186" s="10"/>
      <c r="AF2186" s="10"/>
      <c r="AG2186" s="10"/>
      <c r="AH2186" s="10"/>
      <c r="AI2186" s="10"/>
    </row>
    <row r="2187" spans="1:35" ht="15" customHeight="1" x14ac:dyDescent="0.25">
      <c r="A2187" s="6">
        <v>865</v>
      </c>
      <c r="B2187" s="11" t="s">
        <v>274</v>
      </c>
      <c r="C2187" s="11" t="s">
        <v>1606</v>
      </c>
      <c r="D2187" s="11" t="s">
        <v>3049</v>
      </c>
      <c r="E2187" s="12">
        <v>17901</v>
      </c>
      <c r="F2187" s="17">
        <v>43980</v>
      </c>
      <c r="G2187" s="12">
        <v>43887</v>
      </c>
      <c r="H2187" s="11" t="s">
        <v>114</v>
      </c>
      <c r="I2187" s="14" t="s">
        <v>3050</v>
      </c>
      <c r="J2187" s="11" t="s">
        <v>3051</v>
      </c>
      <c r="K2187" s="11" t="s">
        <v>82</v>
      </c>
      <c r="L2187" s="14" t="s">
        <v>82</v>
      </c>
      <c r="M2187" s="11" t="s">
        <v>3052</v>
      </c>
      <c r="N2187" s="15" t="s">
        <v>85</v>
      </c>
      <c r="O2187" s="15" t="str">
        <f>VLOOKUP(A2187,Result!A:D,2,FALSE)</f>
        <v>No</v>
      </c>
      <c r="P2187" s="15">
        <f>VLOOKUP(A2187,Result!A:D,4,FALSE)</f>
        <v>0.67300000000000004</v>
      </c>
      <c r="Q2187" s="16">
        <f>VLOOKUP(A2187,Result!A:D,3,FALSE)</f>
        <v>0</v>
      </c>
      <c r="R2187" s="16">
        <f>VLOOKUP(A2187,Result!A:E,5,FALSE)</f>
        <v>0</v>
      </c>
      <c r="S2187" s="28">
        <f>P2187+Q2187+R2187</f>
        <v>0.67300000000000004</v>
      </c>
      <c r="T2187" s="32">
        <f>SUM((Q2187+R2187)*60/0.1)</f>
        <v>0</v>
      </c>
      <c r="U2187" s="32">
        <f>SUM(S2187*60/0.1)</f>
        <v>403.8</v>
      </c>
      <c r="V2187" s="33">
        <f t="shared" si="143"/>
        <v>270</v>
      </c>
      <c r="W2187" s="34">
        <f t="shared" si="142"/>
        <v>673.8</v>
      </c>
      <c r="X2187" s="10"/>
      <c r="Y2187" s="10"/>
      <c r="Z2187" s="10"/>
      <c r="AA2187" s="10"/>
      <c r="AB2187" s="10"/>
      <c r="AC2187" s="10"/>
      <c r="AD2187" s="10"/>
      <c r="AE2187" s="10"/>
      <c r="AF2187" s="10"/>
      <c r="AG2187" s="10"/>
      <c r="AH2187" s="10"/>
      <c r="AI2187" s="10"/>
    </row>
    <row r="2188" spans="1:35" ht="15" customHeight="1" x14ac:dyDescent="0.25">
      <c r="A2188" s="6">
        <v>866</v>
      </c>
      <c r="B2188" s="11" t="s">
        <v>274</v>
      </c>
      <c r="C2188" s="11" t="s">
        <v>1619</v>
      </c>
      <c r="D2188" s="11" t="s">
        <v>3053</v>
      </c>
      <c r="E2188" s="12">
        <v>20737</v>
      </c>
      <c r="F2188" s="17">
        <v>43971</v>
      </c>
      <c r="G2188" s="12">
        <v>43902</v>
      </c>
      <c r="H2188" s="11" t="s">
        <v>114</v>
      </c>
      <c r="I2188" s="14" t="s">
        <v>115</v>
      </c>
      <c r="J2188" s="11"/>
      <c r="K2188" s="11"/>
      <c r="L2188" s="14"/>
      <c r="M2188" s="11"/>
      <c r="N2188" s="15" t="s">
        <v>85</v>
      </c>
      <c r="O2188" s="15" t="str">
        <f>VLOOKUP(A2188,Result!A:D,2,FALSE)</f>
        <v>No</v>
      </c>
      <c r="P2188" s="15">
        <f>VLOOKUP(A2188,Result!A:D,4,FALSE)</f>
        <v>0</v>
      </c>
      <c r="Q2188" s="16">
        <f>VLOOKUP(A2188,Result!A:D,3,FALSE)</f>
        <v>0</v>
      </c>
      <c r="R2188" s="16">
        <f>VLOOKUP(A2188,Result!A:E,5,FALSE)</f>
        <v>0</v>
      </c>
      <c r="S2188" s="28">
        <f>P2188+Q2188+R2188</f>
        <v>0</v>
      </c>
      <c r="T2188" s="32">
        <f>SUM((Q2188+R2188)*60/0.1)</f>
        <v>0</v>
      </c>
      <c r="U2188" s="32">
        <f>SUM(S2188*60/0.1)</f>
        <v>0</v>
      </c>
      <c r="V2188" s="33">
        <f t="shared" si="143"/>
        <v>270</v>
      </c>
      <c r="W2188" s="34">
        <f t="shared" si="142"/>
        <v>270</v>
      </c>
      <c r="X2188" s="10"/>
      <c r="Y2188" s="10"/>
      <c r="Z2188" s="10"/>
      <c r="AA2188" s="10"/>
      <c r="AB2188" s="10"/>
      <c r="AC2188" s="10"/>
      <c r="AD2188" s="10"/>
      <c r="AE2188" s="10"/>
      <c r="AF2188" s="10"/>
      <c r="AG2188" s="10"/>
      <c r="AH2188" s="10"/>
      <c r="AI2188" s="10"/>
    </row>
    <row r="2189" spans="1:35" ht="15" customHeight="1" x14ac:dyDescent="0.25">
      <c r="A2189" s="6">
        <v>867</v>
      </c>
      <c r="B2189" s="11" t="s">
        <v>274</v>
      </c>
      <c r="C2189" s="11" t="s">
        <v>1606</v>
      </c>
      <c r="D2189" s="11" t="s">
        <v>3054</v>
      </c>
      <c r="E2189" s="12">
        <v>17760</v>
      </c>
      <c r="F2189" s="19"/>
      <c r="G2189" s="12">
        <v>43887</v>
      </c>
      <c r="H2189" s="11" t="s">
        <v>114</v>
      </c>
      <c r="I2189" s="14" t="s">
        <v>115</v>
      </c>
      <c r="J2189" s="11"/>
      <c r="K2189" s="11"/>
      <c r="L2189" s="14"/>
      <c r="M2189" s="11"/>
      <c r="N2189" s="15" t="s">
        <v>85</v>
      </c>
      <c r="O2189" s="15" t="str">
        <f>VLOOKUP(A2189,Result!A:D,2,FALSE)</f>
        <v>No</v>
      </c>
      <c r="P2189" s="15">
        <f>VLOOKUP(A2189,Result!A:D,4,FALSE)</f>
        <v>0</v>
      </c>
      <c r="Q2189" s="16">
        <f>VLOOKUP(A2189,Result!A:D,3,FALSE)</f>
        <v>0</v>
      </c>
      <c r="R2189" s="16">
        <f>VLOOKUP(A2189,Result!A:E,5,FALSE)</f>
        <v>0</v>
      </c>
      <c r="S2189" s="28">
        <f>P2189+Q2189+R2189</f>
        <v>0</v>
      </c>
      <c r="T2189" s="32">
        <f>SUM((Q2189+R2189)*60/0.1)</f>
        <v>0</v>
      </c>
      <c r="U2189" s="32">
        <f>SUM(S2189*60/0.1)</f>
        <v>0</v>
      </c>
      <c r="V2189" s="33">
        <f t="shared" si="143"/>
        <v>270</v>
      </c>
      <c r="W2189" s="34">
        <f t="shared" si="142"/>
        <v>270</v>
      </c>
      <c r="X2189" s="10"/>
      <c r="Y2189" s="10"/>
      <c r="Z2189" s="10"/>
      <c r="AA2189" s="10"/>
      <c r="AB2189" s="10"/>
      <c r="AC2189" s="10"/>
      <c r="AD2189" s="10"/>
      <c r="AE2189" s="10"/>
      <c r="AF2189" s="10"/>
      <c r="AG2189" s="10"/>
      <c r="AH2189" s="10"/>
      <c r="AI2189" s="10"/>
    </row>
    <row r="2190" spans="1:35" ht="15" customHeight="1" x14ac:dyDescent="0.25">
      <c r="A2190" s="6">
        <v>868</v>
      </c>
      <c r="B2190" s="11" t="s">
        <v>274</v>
      </c>
      <c r="C2190" s="11" t="s">
        <v>1606</v>
      </c>
      <c r="D2190" s="11" t="s">
        <v>3055</v>
      </c>
      <c r="E2190" s="12">
        <v>18411</v>
      </c>
      <c r="F2190" s="19"/>
      <c r="G2190" s="12">
        <v>43887</v>
      </c>
      <c r="H2190" s="11" t="s">
        <v>114</v>
      </c>
      <c r="I2190" s="14" t="s">
        <v>115</v>
      </c>
      <c r="J2190" s="11"/>
      <c r="K2190" s="11"/>
      <c r="L2190" s="14"/>
      <c r="M2190" s="11"/>
      <c r="N2190" s="15" t="s">
        <v>85</v>
      </c>
      <c r="O2190" s="15" t="str">
        <f>VLOOKUP(A2190,Result!A:D,2,FALSE)</f>
        <v>No</v>
      </c>
      <c r="P2190" s="15">
        <f>VLOOKUP(A2190,Result!A:D,4,FALSE)</f>
        <v>0</v>
      </c>
      <c r="Q2190" s="16">
        <f>VLOOKUP(A2190,Result!A:D,3,FALSE)</f>
        <v>0</v>
      </c>
      <c r="R2190" s="16">
        <f>VLOOKUP(A2190,Result!A:E,5,FALSE)</f>
        <v>0</v>
      </c>
      <c r="S2190" s="28">
        <f>P2190+Q2190+R2190</f>
        <v>0</v>
      </c>
      <c r="T2190" s="32">
        <f>SUM((Q2190+R2190)*60/0.1)</f>
        <v>0</v>
      </c>
      <c r="U2190" s="32">
        <f>SUM(S2190*60/0.1)</f>
        <v>0</v>
      </c>
      <c r="V2190" s="33">
        <f t="shared" si="143"/>
        <v>270</v>
      </c>
      <c r="W2190" s="34">
        <f t="shared" si="142"/>
        <v>270</v>
      </c>
      <c r="X2190" s="10"/>
      <c r="Y2190" s="10"/>
      <c r="Z2190" s="10"/>
      <c r="AA2190" s="10"/>
      <c r="AB2190" s="10"/>
      <c r="AC2190" s="10"/>
      <c r="AD2190" s="10"/>
      <c r="AE2190" s="10"/>
      <c r="AF2190" s="10"/>
      <c r="AG2190" s="10"/>
      <c r="AH2190" s="10"/>
      <c r="AI2190" s="10"/>
    </row>
    <row r="2191" spans="1:35" ht="15" customHeight="1" x14ac:dyDescent="0.25">
      <c r="A2191" s="6">
        <v>869</v>
      </c>
      <c r="B2191" s="11" t="s">
        <v>274</v>
      </c>
      <c r="C2191" s="11" t="s">
        <v>1606</v>
      </c>
      <c r="D2191" s="11" t="s">
        <v>3056</v>
      </c>
      <c r="E2191" s="12">
        <v>19628</v>
      </c>
      <c r="F2191" s="19"/>
      <c r="G2191" s="12">
        <v>43887</v>
      </c>
      <c r="H2191" s="11" t="s">
        <v>114</v>
      </c>
      <c r="I2191" s="14" t="s">
        <v>3057</v>
      </c>
      <c r="J2191" s="11" t="s">
        <v>3058</v>
      </c>
      <c r="K2191" s="11" t="s">
        <v>3059</v>
      </c>
      <c r="L2191" s="14" t="s">
        <v>3060</v>
      </c>
      <c r="M2191" s="11" t="s">
        <v>3061</v>
      </c>
      <c r="N2191" s="15" t="s">
        <v>85</v>
      </c>
      <c r="O2191" s="15" t="str">
        <f>VLOOKUP(A2191,Result!A:D,2,FALSE)</f>
        <v>No</v>
      </c>
      <c r="P2191" s="15">
        <f>VLOOKUP(A2191,Result!A:D,4,FALSE)</f>
        <v>1.06</v>
      </c>
      <c r="Q2191" s="16">
        <f>VLOOKUP(A2191,Result!A:D,3,FALSE)</f>
        <v>0.106</v>
      </c>
      <c r="R2191" s="16">
        <f>VLOOKUP(A2191,Result!A:E,5,FALSE)</f>
        <v>0</v>
      </c>
      <c r="S2191" s="28">
        <f>P2191+Q2191+R2191</f>
        <v>1.1660000000000001</v>
      </c>
      <c r="T2191" s="32">
        <f>SUM((Q2191+R2191)*60/0.1)</f>
        <v>63.599999999999994</v>
      </c>
      <c r="U2191" s="32">
        <f>SUM(S2191*60/0.1)</f>
        <v>699.6</v>
      </c>
      <c r="V2191" s="33">
        <f t="shared" si="143"/>
        <v>270</v>
      </c>
      <c r="W2191" s="34">
        <f t="shared" si="142"/>
        <v>969.6</v>
      </c>
      <c r="X2191" s="10"/>
      <c r="Y2191" s="10"/>
      <c r="Z2191" s="10"/>
      <c r="AA2191" s="10"/>
      <c r="AB2191" s="10"/>
      <c r="AC2191" s="10"/>
      <c r="AD2191" s="10"/>
      <c r="AE2191" s="10"/>
      <c r="AF2191" s="10"/>
      <c r="AG2191" s="10"/>
      <c r="AH2191" s="10"/>
      <c r="AI2191" s="10"/>
    </row>
    <row r="2192" spans="1:35" ht="15" customHeight="1" x14ac:dyDescent="0.25">
      <c r="A2192" s="6">
        <v>870</v>
      </c>
      <c r="B2192" s="11" t="s">
        <v>274</v>
      </c>
      <c r="C2192" s="11" t="s">
        <v>1606</v>
      </c>
      <c r="D2192" s="11" t="s">
        <v>3062</v>
      </c>
      <c r="E2192" s="12">
        <v>18080</v>
      </c>
      <c r="F2192" s="19"/>
      <c r="G2192" s="12">
        <v>43887</v>
      </c>
      <c r="H2192" s="11" t="s">
        <v>114</v>
      </c>
      <c r="I2192" s="14" t="s">
        <v>3063</v>
      </c>
      <c r="J2192" s="11" t="s">
        <v>97</v>
      </c>
      <c r="K2192" s="11" t="s">
        <v>3064</v>
      </c>
      <c r="L2192" s="14" t="s">
        <v>82</v>
      </c>
      <c r="M2192" s="11" t="s">
        <v>3065</v>
      </c>
      <c r="N2192" s="15" t="s">
        <v>85</v>
      </c>
      <c r="O2192" s="15" t="str">
        <f>VLOOKUP(A2192,Result!A:D,2,FALSE)</f>
        <v>No</v>
      </c>
      <c r="P2192" s="15">
        <f>VLOOKUP(A2192,Result!A:D,4,FALSE)</f>
        <v>0.64</v>
      </c>
      <c r="Q2192" s="16">
        <f>VLOOKUP(A2192,Result!A:D,3,FALSE)</f>
        <v>0</v>
      </c>
      <c r="R2192" s="16">
        <f>VLOOKUP(A2192,Result!A:E,5,FALSE)</f>
        <v>0</v>
      </c>
      <c r="S2192" s="28">
        <f>P2192+Q2192+R2192</f>
        <v>0.64</v>
      </c>
      <c r="T2192" s="32">
        <f>SUM((Q2192+R2192)*60/0.1)</f>
        <v>0</v>
      </c>
      <c r="U2192" s="32">
        <f>SUM(S2192*60/0.1)</f>
        <v>383.99999999999994</v>
      </c>
      <c r="V2192" s="33">
        <f t="shared" si="143"/>
        <v>270</v>
      </c>
      <c r="W2192" s="34">
        <f t="shared" ref="W2192:W2255" si="144">SUM(U2192+V2192)</f>
        <v>654</v>
      </c>
      <c r="X2192" s="10"/>
      <c r="Y2192" s="10"/>
      <c r="Z2192" s="10"/>
      <c r="AA2192" s="10"/>
      <c r="AB2192" s="10"/>
      <c r="AC2192" s="10"/>
      <c r="AD2192" s="10"/>
      <c r="AE2192" s="10"/>
      <c r="AF2192" s="10"/>
      <c r="AG2192" s="10"/>
      <c r="AH2192" s="10"/>
      <c r="AI2192" s="10"/>
    </row>
    <row r="2193" spans="1:35" ht="15" customHeight="1" x14ac:dyDescent="0.25">
      <c r="A2193" s="6">
        <v>871</v>
      </c>
      <c r="B2193" s="11" t="s">
        <v>274</v>
      </c>
      <c r="C2193" s="11" t="s">
        <v>1606</v>
      </c>
      <c r="D2193" s="11" t="s">
        <v>3066</v>
      </c>
      <c r="E2193" s="12">
        <v>19671</v>
      </c>
      <c r="F2193" s="17">
        <v>43993</v>
      </c>
      <c r="G2193" s="12">
        <v>43871</v>
      </c>
      <c r="H2193" s="11" t="s">
        <v>114</v>
      </c>
      <c r="I2193" s="14" t="s">
        <v>3067</v>
      </c>
      <c r="J2193" s="11" t="s">
        <v>80</v>
      </c>
      <c r="K2193" s="11" t="s">
        <v>82</v>
      </c>
      <c r="L2193" s="14" t="s">
        <v>3068</v>
      </c>
      <c r="M2193" s="11" t="s">
        <v>1645</v>
      </c>
      <c r="N2193" s="15" t="s">
        <v>85</v>
      </c>
      <c r="O2193" s="15" t="str">
        <f>VLOOKUP(A2193,Result!A:D,2,FALSE)</f>
        <v>No</v>
      </c>
      <c r="P2193" s="15">
        <f>VLOOKUP(A2193,Result!A:D,4,FALSE)</f>
        <v>0.70799999999999996</v>
      </c>
      <c r="Q2193" s="16">
        <f>VLOOKUP(A2193,Result!A:D,3,FALSE)</f>
        <v>0.49099999999999999</v>
      </c>
      <c r="R2193" s="16">
        <f>VLOOKUP(A2193,Result!A:E,5,FALSE)</f>
        <v>0</v>
      </c>
      <c r="S2193" s="28">
        <f>P2193+Q2193+R2193</f>
        <v>1.1989999999999998</v>
      </c>
      <c r="T2193" s="32">
        <f>SUM((Q2193+R2193)*60/0.1)</f>
        <v>294.59999999999997</v>
      </c>
      <c r="U2193" s="32">
        <f>SUM(S2193*60/0.1)</f>
        <v>719.4</v>
      </c>
      <c r="V2193" s="33">
        <f t="shared" si="143"/>
        <v>270</v>
      </c>
      <c r="W2193" s="34">
        <f t="shared" si="144"/>
        <v>989.4</v>
      </c>
      <c r="X2193" s="10"/>
      <c r="Y2193" s="10"/>
      <c r="Z2193" s="10"/>
      <c r="AA2193" s="10"/>
      <c r="AB2193" s="10"/>
      <c r="AC2193" s="10"/>
      <c r="AD2193" s="10"/>
      <c r="AE2193" s="10"/>
      <c r="AF2193" s="10"/>
      <c r="AG2193" s="10"/>
      <c r="AH2193" s="10"/>
      <c r="AI2193" s="10"/>
    </row>
    <row r="2194" spans="1:35" ht="15" customHeight="1" x14ac:dyDescent="0.25">
      <c r="A2194" s="6">
        <v>872</v>
      </c>
      <c r="B2194" s="11" t="s">
        <v>274</v>
      </c>
      <c r="C2194" s="11" t="s">
        <v>1606</v>
      </c>
      <c r="D2194" s="11" t="s">
        <v>3069</v>
      </c>
      <c r="E2194" s="12">
        <v>19598</v>
      </c>
      <c r="F2194" s="17">
        <v>43997</v>
      </c>
      <c r="G2194" s="12">
        <v>43887</v>
      </c>
      <c r="H2194" s="11" t="s">
        <v>114</v>
      </c>
      <c r="I2194" s="14" t="s">
        <v>3070</v>
      </c>
      <c r="J2194" s="11" t="s">
        <v>3071</v>
      </c>
      <c r="K2194" s="11" t="s">
        <v>3072</v>
      </c>
      <c r="L2194" s="14" t="s">
        <v>3073</v>
      </c>
      <c r="M2194" s="11"/>
      <c r="N2194" s="15" t="s">
        <v>85</v>
      </c>
      <c r="O2194" s="15" t="str">
        <f>VLOOKUP(A2194,Result!A:D,2,FALSE)</f>
        <v>No</v>
      </c>
      <c r="P2194" s="15">
        <f>VLOOKUP(A2194,Result!A:D,4,FALSE)</f>
        <v>0.72099999999999997</v>
      </c>
      <c r="Q2194" s="16">
        <f>VLOOKUP(A2194,Result!A:D,3,FALSE)</f>
        <v>0.36799999999999999</v>
      </c>
      <c r="R2194" s="16">
        <f>VLOOKUP(A2194,Result!A:E,5,FALSE)</f>
        <v>0</v>
      </c>
      <c r="S2194" s="28">
        <f>P2194+Q2194+R2194</f>
        <v>1.089</v>
      </c>
      <c r="T2194" s="32">
        <f>SUM((Q2194+R2194)*60/0.1)</f>
        <v>220.79999999999998</v>
      </c>
      <c r="U2194" s="32">
        <f>SUM(S2194*60/0.1)</f>
        <v>653.4</v>
      </c>
      <c r="V2194" s="33">
        <f t="shared" si="143"/>
        <v>270</v>
      </c>
      <c r="W2194" s="34">
        <f t="shared" si="144"/>
        <v>923.4</v>
      </c>
      <c r="X2194" s="10"/>
      <c r="Y2194" s="10"/>
      <c r="Z2194" s="10"/>
      <c r="AA2194" s="10"/>
      <c r="AB2194" s="10"/>
      <c r="AC2194" s="10"/>
      <c r="AD2194" s="10"/>
      <c r="AE2194" s="10"/>
      <c r="AF2194" s="10"/>
      <c r="AG2194" s="10"/>
      <c r="AH2194" s="10"/>
      <c r="AI2194" s="10"/>
    </row>
    <row r="2195" spans="1:35" ht="15" customHeight="1" x14ac:dyDescent="0.25">
      <c r="A2195" s="6">
        <v>873</v>
      </c>
      <c r="B2195" s="11" t="s">
        <v>274</v>
      </c>
      <c r="C2195" s="11" t="s">
        <v>1606</v>
      </c>
      <c r="D2195" s="11" t="s">
        <v>3074</v>
      </c>
      <c r="E2195" s="12">
        <v>19546</v>
      </c>
      <c r="F2195" s="17">
        <v>44117</v>
      </c>
      <c r="G2195" s="12">
        <v>43887</v>
      </c>
      <c r="H2195" s="11" t="s">
        <v>114</v>
      </c>
      <c r="I2195" s="14" t="s">
        <v>97</v>
      </c>
      <c r="J2195" s="11" t="s">
        <v>97</v>
      </c>
      <c r="K2195" s="11" t="s">
        <v>82</v>
      </c>
      <c r="L2195" s="14" t="s">
        <v>82</v>
      </c>
      <c r="M2195" s="11"/>
      <c r="N2195" s="15" t="s">
        <v>85</v>
      </c>
      <c r="O2195" s="15" t="str">
        <f>VLOOKUP(A2195,Result!A:D,2,FALSE)</f>
        <v>No</v>
      </c>
      <c r="P2195" s="15">
        <f>VLOOKUP(A2195,Result!A:D,4,FALSE)</f>
        <v>0</v>
      </c>
      <c r="Q2195" s="16">
        <f>VLOOKUP(A2195,Result!A:D,3,FALSE)</f>
        <v>0</v>
      </c>
      <c r="R2195" s="16">
        <f>VLOOKUP(A2195,Result!A:E,5,FALSE)</f>
        <v>0</v>
      </c>
      <c r="S2195" s="28">
        <f>P2195+Q2195+R2195</f>
        <v>0</v>
      </c>
      <c r="T2195" s="32">
        <f>SUM((Q2195+R2195)*60/0.1)</f>
        <v>0</v>
      </c>
      <c r="U2195" s="32">
        <f>SUM(S2195*60/0.1)</f>
        <v>0</v>
      </c>
      <c r="V2195" s="33">
        <f t="shared" si="143"/>
        <v>270</v>
      </c>
      <c r="W2195" s="34">
        <f t="shared" si="144"/>
        <v>270</v>
      </c>
      <c r="X2195" s="10"/>
      <c r="Y2195" s="10"/>
      <c r="Z2195" s="10"/>
      <c r="AA2195" s="10"/>
      <c r="AB2195" s="10"/>
      <c r="AC2195" s="10"/>
      <c r="AD2195" s="10"/>
      <c r="AE2195" s="10"/>
      <c r="AF2195" s="10"/>
      <c r="AG2195" s="10"/>
      <c r="AH2195" s="10"/>
      <c r="AI2195" s="10"/>
    </row>
    <row r="2196" spans="1:35" ht="15" customHeight="1" x14ac:dyDescent="0.25">
      <c r="A2196" s="6">
        <v>874</v>
      </c>
      <c r="B2196" s="11" t="s">
        <v>274</v>
      </c>
      <c r="C2196" s="11" t="s">
        <v>1619</v>
      </c>
      <c r="D2196" s="11" t="s">
        <v>3075</v>
      </c>
      <c r="E2196" s="12">
        <v>19506</v>
      </c>
      <c r="F2196" s="17">
        <v>43966</v>
      </c>
      <c r="G2196" s="12">
        <v>43888</v>
      </c>
      <c r="H2196" s="11" t="s">
        <v>114</v>
      </c>
      <c r="I2196" s="14" t="s">
        <v>3076</v>
      </c>
      <c r="J2196" s="11" t="s">
        <v>1568</v>
      </c>
      <c r="K2196" s="11" t="s">
        <v>3077</v>
      </c>
      <c r="L2196" s="14" t="s">
        <v>82</v>
      </c>
      <c r="M2196" s="11"/>
      <c r="N2196" s="15" t="s">
        <v>85</v>
      </c>
      <c r="O2196" s="15" t="str">
        <f>VLOOKUP(A2196,Result!A:D,2,FALSE)</f>
        <v>No</v>
      </c>
      <c r="P2196" s="15">
        <f>VLOOKUP(A2196,Result!A:D,4,FALSE)</f>
        <v>1.2569999999999999</v>
      </c>
      <c r="Q2196" s="16">
        <f>VLOOKUP(A2196,Result!A:D,3,FALSE)</f>
        <v>0</v>
      </c>
      <c r="R2196" s="16">
        <f>VLOOKUP(A2196,Result!A:E,5,FALSE)</f>
        <v>0</v>
      </c>
      <c r="S2196" s="28">
        <f>P2196+Q2196+R2196</f>
        <v>1.2569999999999999</v>
      </c>
      <c r="T2196" s="32">
        <f>SUM((Q2196+R2196)*60/0.1)</f>
        <v>0</v>
      </c>
      <c r="U2196" s="32">
        <f>SUM(S2196*60/0.1)</f>
        <v>754.19999999999982</v>
      </c>
      <c r="V2196" s="33">
        <f t="shared" si="143"/>
        <v>270</v>
      </c>
      <c r="W2196" s="34">
        <f t="shared" si="144"/>
        <v>1024.1999999999998</v>
      </c>
      <c r="X2196" s="10"/>
      <c r="Y2196" s="10"/>
      <c r="Z2196" s="10"/>
      <c r="AA2196" s="10"/>
      <c r="AB2196" s="10"/>
      <c r="AC2196" s="10"/>
      <c r="AD2196" s="10"/>
      <c r="AE2196" s="10"/>
      <c r="AF2196" s="10"/>
      <c r="AG2196" s="10"/>
      <c r="AH2196" s="10"/>
      <c r="AI2196" s="10"/>
    </row>
    <row r="2197" spans="1:35" ht="15" customHeight="1" x14ac:dyDescent="0.25">
      <c r="A2197" s="6">
        <v>875</v>
      </c>
      <c r="B2197" s="11" t="s">
        <v>274</v>
      </c>
      <c r="C2197" s="11" t="s">
        <v>1606</v>
      </c>
      <c r="D2197" s="11" t="s">
        <v>3078</v>
      </c>
      <c r="E2197" s="12">
        <v>23315</v>
      </c>
      <c r="F2197" s="19"/>
      <c r="G2197" s="12">
        <v>43887</v>
      </c>
      <c r="H2197" s="11" t="s">
        <v>114</v>
      </c>
      <c r="I2197" s="14" t="s">
        <v>3079</v>
      </c>
      <c r="J2197" s="11" t="s">
        <v>3080</v>
      </c>
      <c r="K2197" s="11" t="s">
        <v>3081</v>
      </c>
      <c r="L2197" s="14" t="s">
        <v>82</v>
      </c>
      <c r="M2197" s="11" t="s">
        <v>1717</v>
      </c>
      <c r="N2197" s="15" t="s">
        <v>85</v>
      </c>
      <c r="O2197" s="15" t="str">
        <f>VLOOKUP(A2197,Result!A:D,2,FALSE)</f>
        <v>No</v>
      </c>
      <c r="P2197" s="15">
        <f>VLOOKUP(A2197,Result!A:D,4,FALSE)</f>
        <v>5.480999999999999</v>
      </c>
      <c r="Q2197" s="16">
        <f>VLOOKUP(A2197,Result!A:D,3,FALSE)</f>
        <v>0</v>
      </c>
      <c r="R2197" s="16">
        <f>VLOOKUP(A2197,Result!A:E,5,FALSE)</f>
        <v>0.152</v>
      </c>
      <c r="S2197" s="28">
        <f>P2197+Q2197+R2197</f>
        <v>5.6329999999999991</v>
      </c>
      <c r="T2197" s="32">
        <f>SUM((Q2197+R2197)*60/0.1)</f>
        <v>91.199999999999989</v>
      </c>
      <c r="U2197" s="32">
        <f>SUM(S2197*60/0.1)</f>
        <v>3379.7999999999993</v>
      </c>
      <c r="V2197" s="33">
        <f t="shared" si="143"/>
        <v>270</v>
      </c>
      <c r="W2197" s="34">
        <f t="shared" si="144"/>
        <v>3649.7999999999993</v>
      </c>
      <c r="X2197" s="10"/>
      <c r="Y2197" s="10"/>
      <c r="Z2197" s="10"/>
      <c r="AA2197" s="10"/>
      <c r="AB2197" s="10"/>
      <c r="AC2197" s="10"/>
      <c r="AD2197" s="10"/>
      <c r="AE2197" s="10"/>
      <c r="AF2197" s="10"/>
      <c r="AG2197" s="10"/>
      <c r="AH2197" s="10"/>
      <c r="AI2197" s="10"/>
    </row>
    <row r="2198" spans="1:35" ht="15" customHeight="1" x14ac:dyDescent="0.25">
      <c r="A2198" s="6">
        <v>876</v>
      </c>
      <c r="B2198" s="11" t="s">
        <v>274</v>
      </c>
      <c r="C2198" s="11" t="s">
        <v>1606</v>
      </c>
      <c r="D2198" s="11" t="s">
        <v>3082</v>
      </c>
      <c r="E2198" s="12">
        <v>13400</v>
      </c>
      <c r="F2198" s="17">
        <v>43980</v>
      </c>
      <c r="G2198" s="12">
        <v>43887</v>
      </c>
      <c r="H2198" s="11" t="s">
        <v>114</v>
      </c>
      <c r="I2198" s="14" t="s">
        <v>97</v>
      </c>
      <c r="J2198" s="11" t="s">
        <v>97</v>
      </c>
      <c r="K2198" s="11" t="s">
        <v>82</v>
      </c>
      <c r="L2198" s="14" t="s">
        <v>3083</v>
      </c>
      <c r="M2198" s="11"/>
      <c r="N2198" s="15" t="s">
        <v>85</v>
      </c>
      <c r="O2198" s="15" t="str">
        <f>VLOOKUP(A2198,Result!A:D,2,FALSE)</f>
        <v>No</v>
      </c>
      <c r="P2198" s="15">
        <f>VLOOKUP(A2198,Result!A:D,4,FALSE)</f>
        <v>0</v>
      </c>
      <c r="Q2198" s="16">
        <f>VLOOKUP(A2198,Result!A:D,3,FALSE)</f>
        <v>0.30499999999999999</v>
      </c>
      <c r="R2198" s="16">
        <f>VLOOKUP(A2198,Result!A:E,5,FALSE)</f>
        <v>0</v>
      </c>
      <c r="S2198" s="28">
        <f>P2198+Q2198+R2198</f>
        <v>0.30499999999999999</v>
      </c>
      <c r="T2198" s="32">
        <f>SUM((Q2198+R2198)*60/0.1)</f>
        <v>183</v>
      </c>
      <c r="U2198" s="32">
        <f>SUM(S2198*60/0.1)</f>
        <v>183</v>
      </c>
      <c r="V2198" s="33">
        <f t="shared" si="143"/>
        <v>270</v>
      </c>
      <c r="W2198" s="34">
        <f t="shared" si="144"/>
        <v>453</v>
      </c>
      <c r="X2198" s="10"/>
      <c r="Y2198" s="10"/>
      <c r="Z2198" s="10"/>
      <c r="AA2198" s="10"/>
      <c r="AB2198" s="10"/>
      <c r="AC2198" s="10"/>
      <c r="AD2198" s="10"/>
      <c r="AE2198" s="10"/>
      <c r="AF2198" s="10"/>
      <c r="AG2198" s="10"/>
      <c r="AH2198" s="10"/>
      <c r="AI2198" s="10"/>
    </row>
    <row r="2199" spans="1:35" ht="15" customHeight="1" x14ac:dyDescent="0.25">
      <c r="A2199" s="6">
        <v>877</v>
      </c>
      <c r="B2199" s="11" t="s">
        <v>274</v>
      </c>
      <c r="C2199" s="11" t="s">
        <v>1619</v>
      </c>
      <c r="D2199" s="11" t="s">
        <v>3084</v>
      </c>
      <c r="E2199" s="12">
        <v>20908</v>
      </c>
      <c r="F2199" s="17">
        <v>43937</v>
      </c>
      <c r="G2199" s="12">
        <v>43887</v>
      </c>
      <c r="H2199" s="11" t="s">
        <v>114</v>
      </c>
      <c r="I2199" s="14" t="s">
        <v>3085</v>
      </c>
      <c r="J2199" s="11" t="s">
        <v>3086</v>
      </c>
      <c r="K2199" s="11" t="s">
        <v>3087</v>
      </c>
      <c r="L2199" s="14" t="s">
        <v>3088</v>
      </c>
      <c r="M2199" s="11" t="s">
        <v>3089</v>
      </c>
      <c r="N2199" s="15" t="s">
        <v>85</v>
      </c>
      <c r="O2199" s="15" t="str">
        <f>VLOOKUP(A2199,Result!A:D,2,FALSE)</f>
        <v>No</v>
      </c>
      <c r="P2199" s="15">
        <f>VLOOKUP(A2199,Result!A:D,4,FALSE)</f>
        <v>1.0429999999999999</v>
      </c>
      <c r="Q2199" s="16">
        <f>VLOOKUP(A2199,Result!A:D,3,FALSE)</f>
        <v>0.28399999999999997</v>
      </c>
      <c r="R2199" s="16">
        <f>VLOOKUP(A2199,Result!A:E,5,FALSE)</f>
        <v>0</v>
      </c>
      <c r="S2199" s="28">
        <f>P2199+Q2199+R2199</f>
        <v>1.327</v>
      </c>
      <c r="T2199" s="32">
        <f>SUM((Q2199+R2199)*60/0.1)</f>
        <v>170.39999999999998</v>
      </c>
      <c r="U2199" s="32">
        <f>SUM(S2199*60/0.1)</f>
        <v>796.2</v>
      </c>
      <c r="V2199" s="33">
        <f t="shared" si="143"/>
        <v>270</v>
      </c>
      <c r="W2199" s="34">
        <f t="shared" si="144"/>
        <v>1066.2</v>
      </c>
      <c r="X2199" s="10"/>
      <c r="Y2199" s="10"/>
      <c r="Z2199" s="10"/>
      <c r="AA2199" s="10"/>
      <c r="AB2199" s="10"/>
      <c r="AC2199" s="10"/>
      <c r="AD2199" s="10"/>
      <c r="AE2199" s="10"/>
      <c r="AF2199" s="10"/>
      <c r="AG2199" s="10"/>
      <c r="AH2199" s="10"/>
      <c r="AI2199" s="10"/>
    </row>
    <row r="2200" spans="1:35" ht="15" customHeight="1" x14ac:dyDescent="0.25">
      <c r="A2200" s="6">
        <v>878</v>
      </c>
      <c r="B2200" s="11" t="s">
        <v>274</v>
      </c>
      <c r="C2200" s="11" t="s">
        <v>1606</v>
      </c>
      <c r="D2200" s="11" t="s">
        <v>3090</v>
      </c>
      <c r="E2200" s="12">
        <v>20336</v>
      </c>
      <c r="F2200" s="17">
        <v>44015</v>
      </c>
      <c r="G2200" s="12">
        <v>43872</v>
      </c>
      <c r="H2200" s="11" t="s">
        <v>114</v>
      </c>
      <c r="I2200" s="14" t="s">
        <v>3091</v>
      </c>
      <c r="J2200" s="11" t="s">
        <v>3092</v>
      </c>
      <c r="K2200" s="11" t="s">
        <v>82</v>
      </c>
      <c r="L2200" s="14" t="s">
        <v>3093</v>
      </c>
      <c r="M2200" s="11" t="s">
        <v>1811</v>
      </c>
      <c r="N2200" s="15" t="s">
        <v>85</v>
      </c>
      <c r="O2200" s="15" t="str">
        <f>VLOOKUP(A2200,Result!A:D,2,FALSE)</f>
        <v>No</v>
      </c>
      <c r="P2200" s="15">
        <f>VLOOKUP(A2200,Result!A:D,4,FALSE)</f>
        <v>0.93799999999999994</v>
      </c>
      <c r="Q2200" s="16">
        <f>VLOOKUP(A2200,Result!A:D,3,FALSE)</f>
        <v>0.31</v>
      </c>
      <c r="R2200" s="16">
        <f>VLOOKUP(A2200,Result!A:E,5,FALSE)</f>
        <v>0.111</v>
      </c>
      <c r="S2200" s="28">
        <f>P2200+Q2200+R2200</f>
        <v>1.359</v>
      </c>
      <c r="T2200" s="32">
        <f>SUM((Q2200+R2200)*60/0.1)</f>
        <v>252.59999999999997</v>
      </c>
      <c r="U2200" s="32">
        <f>SUM(S2200*60/0.1)</f>
        <v>815.39999999999986</v>
      </c>
      <c r="V2200" s="33">
        <f t="shared" si="143"/>
        <v>270</v>
      </c>
      <c r="W2200" s="34">
        <f t="shared" si="144"/>
        <v>1085.3999999999999</v>
      </c>
      <c r="X2200" s="10"/>
      <c r="Y2200" s="10"/>
      <c r="Z2200" s="10"/>
      <c r="AA2200" s="10"/>
      <c r="AB2200" s="10"/>
      <c r="AC2200" s="10"/>
      <c r="AD2200" s="10"/>
      <c r="AE2200" s="10"/>
      <c r="AF2200" s="10"/>
      <c r="AG2200" s="10"/>
      <c r="AH2200" s="10"/>
      <c r="AI2200" s="10"/>
    </row>
    <row r="2201" spans="1:35" ht="15" customHeight="1" x14ac:dyDescent="0.25">
      <c r="A2201" s="6">
        <v>879</v>
      </c>
      <c r="B2201" s="11" t="s">
        <v>274</v>
      </c>
      <c r="C2201" s="11" t="s">
        <v>1606</v>
      </c>
      <c r="D2201" s="11" t="s">
        <v>3094</v>
      </c>
      <c r="E2201" s="12">
        <v>19541</v>
      </c>
      <c r="F2201" s="17">
        <v>43945</v>
      </c>
      <c r="G2201" s="12">
        <v>43887</v>
      </c>
      <c r="H2201" s="11" t="s">
        <v>114</v>
      </c>
      <c r="I2201" s="14" t="s">
        <v>97</v>
      </c>
      <c r="J2201" s="11" t="s">
        <v>97</v>
      </c>
      <c r="K2201" s="11" t="s">
        <v>82</v>
      </c>
      <c r="L2201" s="14" t="s">
        <v>82</v>
      </c>
      <c r="M2201" s="11" t="s">
        <v>3095</v>
      </c>
      <c r="N2201" s="15" t="s">
        <v>85</v>
      </c>
      <c r="O2201" s="15" t="str">
        <f>VLOOKUP(A2201,Result!A:D,2,FALSE)</f>
        <v>No</v>
      </c>
      <c r="P2201" s="15">
        <f>VLOOKUP(A2201,Result!A:D,4,FALSE)</f>
        <v>0</v>
      </c>
      <c r="Q2201" s="16">
        <f>VLOOKUP(A2201,Result!A:D,3,FALSE)</f>
        <v>0</v>
      </c>
      <c r="R2201" s="16">
        <f>VLOOKUP(A2201,Result!A:E,5,FALSE)</f>
        <v>0</v>
      </c>
      <c r="S2201" s="28">
        <f>P2201+Q2201+R2201</f>
        <v>0</v>
      </c>
      <c r="T2201" s="32">
        <f>SUM((Q2201+R2201)*60/0.1)</f>
        <v>0</v>
      </c>
      <c r="U2201" s="32">
        <f>SUM(S2201*60/0.1)</f>
        <v>0</v>
      </c>
      <c r="V2201" s="33">
        <f t="shared" si="143"/>
        <v>270</v>
      </c>
      <c r="W2201" s="34">
        <f t="shared" si="144"/>
        <v>270</v>
      </c>
      <c r="X2201" s="10"/>
      <c r="Y2201" s="10"/>
      <c r="Z2201" s="10"/>
      <c r="AA2201" s="10"/>
      <c r="AB2201" s="10"/>
      <c r="AC2201" s="10"/>
      <c r="AD2201" s="10"/>
      <c r="AE2201" s="10"/>
      <c r="AF2201" s="10"/>
      <c r="AG2201" s="10"/>
      <c r="AH2201" s="10"/>
      <c r="AI2201" s="10"/>
    </row>
    <row r="2202" spans="1:35" ht="15" customHeight="1" x14ac:dyDescent="0.25">
      <c r="A2202" s="6">
        <v>880</v>
      </c>
      <c r="B2202" s="11" t="s">
        <v>274</v>
      </c>
      <c r="C2202" s="11" t="s">
        <v>1606</v>
      </c>
      <c r="D2202" s="11" t="s">
        <v>3096</v>
      </c>
      <c r="E2202" s="12">
        <v>17133</v>
      </c>
      <c r="F2202" s="17">
        <v>44006</v>
      </c>
      <c r="G2202" s="12">
        <v>43887</v>
      </c>
      <c r="H2202" s="11" t="s">
        <v>114</v>
      </c>
      <c r="I2202" s="14" t="s">
        <v>3097</v>
      </c>
      <c r="J2202" s="11" t="s">
        <v>1762</v>
      </c>
      <c r="K2202" s="11" t="s">
        <v>3098</v>
      </c>
      <c r="L2202" s="14" t="s">
        <v>3099</v>
      </c>
      <c r="M2202" s="11"/>
      <c r="N2202" s="15" t="s">
        <v>85</v>
      </c>
      <c r="O2202" s="15" t="str">
        <f>VLOOKUP(A2202,Result!A:D,2,FALSE)</f>
        <v>No</v>
      </c>
      <c r="P2202" s="15">
        <f>VLOOKUP(A2202,Result!A:D,4,FALSE)</f>
        <v>2.72</v>
      </c>
      <c r="Q2202" s="16">
        <f>VLOOKUP(A2202,Result!A:D,3,FALSE)</f>
        <v>0.216</v>
      </c>
      <c r="R2202" s="16">
        <f>VLOOKUP(A2202,Result!A:E,5,FALSE)</f>
        <v>0</v>
      </c>
      <c r="S2202" s="28">
        <f>P2202+Q2202+R2202</f>
        <v>2.9360000000000004</v>
      </c>
      <c r="T2202" s="32">
        <f>SUM((Q2202+R2202)*60/0.1)</f>
        <v>129.6</v>
      </c>
      <c r="U2202" s="32">
        <f>SUM(S2202*60/0.1)</f>
        <v>1761.6000000000001</v>
      </c>
      <c r="V2202" s="33">
        <f t="shared" si="143"/>
        <v>270</v>
      </c>
      <c r="W2202" s="34">
        <f t="shared" si="144"/>
        <v>2031.6000000000001</v>
      </c>
      <c r="X2202" s="10"/>
      <c r="Y2202" s="10"/>
      <c r="Z2202" s="10"/>
      <c r="AA2202" s="10"/>
      <c r="AB2202" s="10"/>
      <c r="AC2202" s="10"/>
      <c r="AD2202" s="10"/>
      <c r="AE2202" s="10"/>
      <c r="AF2202" s="10"/>
      <c r="AG2202" s="10"/>
      <c r="AH2202" s="10"/>
      <c r="AI2202" s="10"/>
    </row>
    <row r="2203" spans="1:35" ht="15" customHeight="1" x14ac:dyDescent="0.25">
      <c r="A2203" s="6">
        <v>881</v>
      </c>
      <c r="B2203" s="11" t="s">
        <v>274</v>
      </c>
      <c r="C2203" s="11" t="s">
        <v>1606</v>
      </c>
      <c r="D2203" s="11" t="s">
        <v>3100</v>
      </c>
      <c r="E2203" s="12">
        <v>19594</v>
      </c>
      <c r="F2203" s="17">
        <v>43948</v>
      </c>
      <c r="G2203" s="12">
        <v>43887</v>
      </c>
      <c r="H2203" s="11" t="s">
        <v>114</v>
      </c>
      <c r="I2203" s="14" t="s">
        <v>97</v>
      </c>
      <c r="J2203" s="11" t="s">
        <v>97</v>
      </c>
      <c r="K2203" s="11" t="s">
        <v>82</v>
      </c>
      <c r="L2203" s="14" t="s">
        <v>82</v>
      </c>
      <c r="M2203" s="11"/>
      <c r="N2203" s="15" t="s">
        <v>85</v>
      </c>
      <c r="O2203" s="15" t="str">
        <f>VLOOKUP(A2203,Result!A:D,2,FALSE)</f>
        <v>No</v>
      </c>
      <c r="P2203" s="15">
        <f>VLOOKUP(A2203,Result!A:D,4,FALSE)</f>
        <v>0</v>
      </c>
      <c r="Q2203" s="16">
        <f>VLOOKUP(A2203,Result!A:D,3,FALSE)</f>
        <v>0</v>
      </c>
      <c r="R2203" s="16">
        <f>VLOOKUP(A2203,Result!A:E,5,FALSE)</f>
        <v>0</v>
      </c>
      <c r="S2203" s="28">
        <f>P2203+Q2203+R2203</f>
        <v>0</v>
      </c>
      <c r="T2203" s="32">
        <f>SUM((Q2203+R2203)*60/0.1)</f>
        <v>0</v>
      </c>
      <c r="U2203" s="32">
        <f>SUM(S2203*60/0.1)</f>
        <v>0</v>
      </c>
      <c r="V2203" s="33">
        <f t="shared" si="143"/>
        <v>270</v>
      </c>
      <c r="W2203" s="34">
        <f t="shared" si="144"/>
        <v>270</v>
      </c>
      <c r="X2203" s="10"/>
      <c r="Y2203" s="10"/>
      <c r="Z2203" s="10"/>
      <c r="AA2203" s="10"/>
      <c r="AB2203" s="10"/>
      <c r="AC2203" s="10"/>
      <c r="AD2203" s="10"/>
      <c r="AE2203" s="10"/>
      <c r="AF2203" s="10"/>
      <c r="AG2203" s="10"/>
      <c r="AH2203" s="10"/>
      <c r="AI2203" s="10"/>
    </row>
    <row r="2204" spans="1:35" ht="15" customHeight="1" x14ac:dyDescent="0.25">
      <c r="A2204" s="6">
        <v>882</v>
      </c>
      <c r="B2204" s="11" t="s">
        <v>274</v>
      </c>
      <c r="C2204" s="11" t="s">
        <v>1606</v>
      </c>
      <c r="D2204" s="11" t="s">
        <v>3101</v>
      </c>
      <c r="E2204" s="12">
        <v>16337</v>
      </c>
      <c r="F2204" s="17">
        <v>44033</v>
      </c>
      <c r="G2204" s="12">
        <v>43887</v>
      </c>
      <c r="H2204" s="11" t="s">
        <v>114</v>
      </c>
      <c r="I2204" s="14" t="s">
        <v>3102</v>
      </c>
      <c r="J2204" s="11" t="s">
        <v>1714</v>
      </c>
      <c r="K2204" s="11" t="s">
        <v>82</v>
      </c>
      <c r="L2204" s="14" t="s">
        <v>82</v>
      </c>
      <c r="M2204" s="11" t="s">
        <v>2112</v>
      </c>
      <c r="N2204" s="15" t="s">
        <v>85</v>
      </c>
      <c r="O2204" s="15" t="str">
        <f>VLOOKUP(A2204,Result!A:D,2,FALSE)</f>
        <v>No</v>
      </c>
      <c r="P2204" s="15">
        <f>VLOOKUP(A2204,Result!A:D,4,FALSE)</f>
        <v>1.212</v>
      </c>
      <c r="Q2204" s="16">
        <f>VLOOKUP(A2204,Result!A:D,3,FALSE)</f>
        <v>0</v>
      </c>
      <c r="R2204" s="16">
        <f>VLOOKUP(A2204,Result!A:E,5,FALSE)</f>
        <v>0</v>
      </c>
      <c r="S2204" s="28">
        <f>P2204+Q2204+R2204</f>
        <v>1.212</v>
      </c>
      <c r="T2204" s="32">
        <f>SUM((Q2204+R2204)*60/0.1)</f>
        <v>0</v>
      </c>
      <c r="U2204" s="32">
        <f>SUM(S2204*60/0.1)</f>
        <v>727.19999999999993</v>
      </c>
      <c r="V2204" s="33">
        <f t="shared" si="143"/>
        <v>270</v>
      </c>
      <c r="W2204" s="34">
        <f t="shared" si="144"/>
        <v>997.19999999999993</v>
      </c>
      <c r="X2204" s="10"/>
      <c r="Y2204" s="10"/>
      <c r="Z2204" s="10"/>
      <c r="AA2204" s="10"/>
      <c r="AB2204" s="10"/>
      <c r="AC2204" s="10"/>
      <c r="AD2204" s="10"/>
      <c r="AE2204" s="10"/>
      <c r="AF2204" s="10"/>
      <c r="AG2204" s="10"/>
      <c r="AH2204" s="10"/>
      <c r="AI2204" s="10"/>
    </row>
    <row r="2205" spans="1:35" ht="15" customHeight="1" x14ac:dyDescent="0.25">
      <c r="A2205" s="6">
        <v>883</v>
      </c>
      <c r="B2205" s="11" t="s">
        <v>274</v>
      </c>
      <c r="C2205" s="11" t="s">
        <v>1606</v>
      </c>
      <c r="D2205" s="11" t="s">
        <v>3103</v>
      </c>
      <c r="E2205" s="12">
        <v>14011</v>
      </c>
      <c r="F2205" s="17">
        <v>43948</v>
      </c>
      <c r="G2205" s="12">
        <v>43887</v>
      </c>
      <c r="H2205" s="11" t="s">
        <v>114</v>
      </c>
      <c r="I2205" s="14" t="s">
        <v>3104</v>
      </c>
      <c r="J2205" s="11" t="s">
        <v>3105</v>
      </c>
      <c r="K2205" s="11" t="s">
        <v>3106</v>
      </c>
      <c r="L2205" s="14" t="s">
        <v>3107</v>
      </c>
      <c r="M2205" s="11" t="s">
        <v>3108</v>
      </c>
      <c r="N2205" s="15" t="s">
        <v>85</v>
      </c>
      <c r="O2205" s="15" t="str">
        <f>VLOOKUP(A2205,Result!A:D,2,FALSE)</f>
        <v>No</v>
      </c>
      <c r="P2205" s="15">
        <f>VLOOKUP(A2205,Result!A:D,4,FALSE)</f>
        <v>2.6509999999999998</v>
      </c>
      <c r="Q2205" s="16">
        <f>VLOOKUP(A2205,Result!A:D,3,FALSE)</f>
        <v>0.36799999999999999</v>
      </c>
      <c r="R2205" s="16">
        <f>VLOOKUP(A2205,Result!A:E,5,FALSE)</f>
        <v>0</v>
      </c>
      <c r="S2205" s="28">
        <f>P2205+Q2205+R2205</f>
        <v>3.0189999999999997</v>
      </c>
      <c r="T2205" s="32">
        <f>SUM((Q2205+R2205)*60/0.1)</f>
        <v>220.79999999999998</v>
      </c>
      <c r="U2205" s="32">
        <f>SUM(S2205*60/0.1)</f>
        <v>1811.3999999999999</v>
      </c>
      <c r="V2205" s="33">
        <f t="shared" si="143"/>
        <v>270</v>
      </c>
      <c r="W2205" s="34">
        <f t="shared" si="144"/>
        <v>2081.3999999999996</v>
      </c>
      <c r="X2205" s="10"/>
      <c r="Y2205" s="10"/>
      <c r="Z2205" s="10"/>
      <c r="AA2205" s="10"/>
      <c r="AB2205" s="10"/>
      <c r="AC2205" s="10"/>
      <c r="AD2205" s="10"/>
      <c r="AE2205" s="10"/>
      <c r="AF2205" s="10"/>
      <c r="AG2205" s="10"/>
      <c r="AH2205" s="10"/>
      <c r="AI2205" s="10"/>
    </row>
    <row r="2206" spans="1:35" ht="15" customHeight="1" x14ac:dyDescent="0.25">
      <c r="A2206" s="6">
        <v>884</v>
      </c>
      <c r="B2206" s="11" t="s">
        <v>274</v>
      </c>
      <c r="C2206" s="11" t="s">
        <v>1606</v>
      </c>
      <c r="D2206" s="11" t="s">
        <v>3109</v>
      </c>
      <c r="E2206" s="12">
        <v>18283</v>
      </c>
      <c r="F2206" s="23"/>
      <c r="G2206" s="12">
        <v>43887</v>
      </c>
      <c r="H2206" s="11" t="s">
        <v>114</v>
      </c>
      <c r="I2206" s="14" t="s">
        <v>97</v>
      </c>
      <c r="J2206" s="11" t="s">
        <v>97</v>
      </c>
      <c r="K2206" s="11" t="s">
        <v>82</v>
      </c>
      <c r="L2206" s="14" t="s">
        <v>3110</v>
      </c>
      <c r="M2206" s="11" t="s">
        <v>3111</v>
      </c>
      <c r="N2206" s="15" t="s">
        <v>85</v>
      </c>
      <c r="O2206" s="15" t="str">
        <f>VLOOKUP(A2206,Result!A:D,2,FALSE)</f>
        <v>No</v>
      </c>
      <c r="P2206" s="15">
        <f>VLOOKUP(A2206,Result!A:D,4,FALSE)</f>
        <v>0</v>
      </c>
      <c r="Q2206" s="16">
        <f>VLOOKUP(A2206,Result!A:D,3,FALSE)</f>
        <v>0.84399999999999997</v>
      </c>
      <c r="R2206" s="16">
        <f>VLOOKUP(A2206,Result!A:E,5,FALSE)</f>
        <v>0</v>
      </c>
      <c r="S2206" s="28">
        <f>P2206+Q2206+R2206</f>
        <v>0.84399999999999997</v>
      </c>
      <c r="T2206" s="32">
        <f>SUM((Q2206+R2206)*60/0.1)</f>
        <v>506.4</v>
      </c>
      <c r="U2206" s="32">
        <f>SUM(S2206*60/0.1)</f>
        <v>506.4</v>
      </c>
      <c r="V2206" s="33">
        <f t="shared" si="143"/>
        <v>270</v>
      </c>
      <c r="W2206" s="34">
        <f t="shared" si="144"/>
        <v>776.4</v>
      </c>
      <c r="X2206" s="10"/>
      <c r="Y2206" s="10"/>
      <c r="Z2206" s="10"/>
      <c r="AA2206" s="10"/>
      <c r="AB2206" s="10"/>
      <c r="AC2206" s="10"/>
      <c r="AD2206" s="10"/>
      <c r="AE2206" s="10"/>
      <c r="AF2206" s="10"/>
      <c r="AG2206" s="10"/>
      <c r="AH2206" s="10"/>
      <c r="AI2206" s="10"/>
    </row>
    <row r="2207" spans="1:35" ht="15" customHeight="1" x14ac:dyDescent="0.25">
      <c r="A2207" s="6">
        <v>885</v>
      </c>
      <c r="B2207" s="11" t="s">
        <v>274</v>
      </c>
      <c r="C2207" s="11" t="s">
        <v>1606</v>
      </c>
      <c r="D2207" s="11" t="s">
        <v>3112</v>
      </c>
      <c r="E2207" s="12">
        <v>16922</v>
      </c>
      <c r="F2207" s="19"/>
      <c r="G2207" s="12">
        <v>43887</v>
      </c>
      <c r="H2207" s="11" t="s">
        <v>114</v>
      </c>
      <c r="I2207" s="14" t="s">
        <v>3113</v>
      </c>
      <c r="J2207" s="11" t="s">
        <v>1611</v>
      </c>
      <c r="K2207" s="11" t="s">
        <v>3114</v>
      </c>
      <c r="L2207" s="14" t="s">
        <v>3115</v>
      </c>
      <c r="M2207" s="11" t="s">
        <v>2112</v>
      </c>
      <c r="N2207" s="15" t="s">
        <v>85</v>
      </c>
      <c r="O2207" s="15" t="str">
        <f>VLOOKUP(A2207,Result!A:D,2,FALSE)</f>
        <v>No</v>
      </c>
      <c r="P2207" s="15">
        <f>VLOOKUP(A2207,Result!A:D,4,FALSE)</f>
        <v>0.63700000000000001</v>
      </c>
      <c r="Q2207" s="16">
        <f>VLOOKUP(A2207,Result!A:D,3,FALSE)</f>
        <v>0.307</v>
      </c>
      <c r="R2207" s="16">
        <f>VLOOKUP(A2207,Result!A:E,5,FALSE)</f>
        <v>0</v>
      </c>
      <c r="S2207" s="28">
        <f>P2207+Q2207+R2207</f>
        <v>0.94399999999999995</v>
      </c>
      <c r="T2207" s="32">
        <f>SUM((Q2207+R2207)*60/0.1)</f>
        <v>184.19999999999996</v>
      </c>
      <c r="U2207" s="32">
        <f>SUM(S2207*60/0.1)</f>
        <v>566.4</v>
      </c>
      <c r="V2207" s="33">
        <f t="shared" si="143"/>
        <v>270</v>
      </c>
      <c r="W2207" s="34">
        <f t="shared" si="144"/>
        <v>836.4</v>
      </c>
      <c r="X2207" s="10"/>
      <c r="Y2207" s="10"/>
      <c r="Z2207" s="10"/>
      <c r="AA2207" s="10"/>
      <c r="AB2207" s="10"/>
      <c r="AC2207" s="10"/>
      <c r="AD2207" s="10"/>
      <c r="AE2207" s="10"/>
      <c r="AF2207" s="10"/>
      <c r="AG2207" s="10"/>
      <c r="AH2207" s="10"/>
      <c r="AI2207" s="10"/>
    </row>
    <row r="2208" spans="1:35" ht="15" customHeight="1" x14ac:dyDescent="0.25">
      <c r="A2208" s="6">
        <v>886</v>
      </c>
      <c r="B2208" s="11" t="s">
        <v>274</v>
      </c>
      <c r="C2208" s="11" t="s">
        <v>1606</v>
      </c>
      <c r="D2208" s="11" t="s">
        <v>3116</v>
      </c>
      <c r="E2208" s="12">
        <v>17562</v>
      </c>
      <c r="F2208" s="17">
        <v>44092</v>
      </c>
      <c r="G2208" s="12">
        <v>43887</v>
      </c>
      <c r="H2208" s="11" t="s">
        <v>114</v>
      </c>
      <c r="I2208" s="14" t="s">
        <v>97</v>
      </c>
      <c r="J2208" s="11" t="s">
        <v>97</v>
      </c>
      <c r="K2208" s="11" t="s">
        <v>82</v>
      </c>
      <c r="L2208" s="14" t="s">
        <v>82</v>
      </c>
      <c r="M2208" s="11" t="s">
        <v>3089</v>
      </c>
      <c r="N2208" s="15" t="s">
        <v>85</v>
      </c>
      <c r="O2208" s="15" t="str">
        <f>VLOOKUP(A2208,Result!A:D,2,FALSE)</f>
        <v>No</v>
      </c>
      <c r="P2208" s="15">
        <f>VLOOKUP(A2208,Result!A:D,4,FALSE)</f>
        <v>0</v>
      </c>
      <c r="Q2208" s="16">
        <f>VLOOKUP(A2208,Result!A:D,3,FALSE)</f>
        <v>0</v>
      </c>
      <c r="R2208" s="16">
        <f>VLOOKUP(A2208,Result!A:E,5,FALSE)</f>
        <v>0</v>
      </c>
      <c r="S2208" s="28">
        <f>P2208+Q2208+R2208</f>
        <v>0</v>
      </c>
      <c r="T2208" s="32">
        <f>SUM((Q2208+R2208)*60/0.1)</f>
        <v>0</v>
      </c>
      <c r="U2208" s="32">
        <f>SUM(S2208*60/0.1)</f>
        <v>0</v>
      </c>
      <c r="V2208" s="33">
        <f t="shared" si="143"/>
        <v>270</v>
      </c>
      <c r="W2208" s="34">
        <f t="shared" si="144"/>
        <v>270</v>
      </c>
      <c r="X2208" s="10"/>
      <c r="Y2208" s="10"/>
      <c r="Z2208" s="10"/>
      <c r="AA2208" s="10"/>
      <c r="AB2208" s="10"/>
      <c r="AC2208" s="10"/>
      <c r="AD2208" s="10"/>
      <c r="AE2208" s="10"/>
      <c r="AF2208" s="10"/>
      <c r="AG2208" s="10"/>
      <c r="AH2208" s="10"/>
      <c r="AI2208" s="10"/>
    </row>
    <row r="2209" spans="1:35" ht="15" customHeight="1" x14ac:dyDescent="0.25">
      <c r="A2209" s="6">
        <v>887</v>
      </c>
      <c r="B2209" s="11" t="s">
        <v>274</v>
      </c>
      <c r="C2209" s="11" t="s">
        <v>1606</v>
      </c>
      <c r="D2209" s="11" t="s">
        <v>3117</v>
      </c>
      <c r="E2209" s="12">
        <v>18641</v>
      </c>
      <c r="F2209" s="17">
        <v>43944</v>
      </c>
      <c r="G2209" s="12">
        <v>43887</v>
      </c>
      <c r="H2209" s="11" t="s">
        <v>114</v>
      </c>
      <c r="I2209" s="14" t="s">
        <v>97</v>
      </c>
      <c r="J2209" s="11" t="s">
        <v>97</v>
      </c>
      <c r="K2209" s="11" t="s">
        <v>82</v>
      </c>
      <c r="L2209" s="14" t="s">
        <v>82</v>
      </c>
      <c r="M2209" s="11"/>
      <c r="N2209" s="15" t="s">
        <v>85</v>
      </c>
      <c r="O2209" s="15" t="str">
        <f>VLOOKUP(A2209,Result!A:D,2,FALSE)</f>
        <v>No</v>
      </c>
      <c r="P2209" s="15">
        <f>VLOOKUP(A2209,Result!A:D,4,FALSE)</f>
        <v>0</v>
      </c>
      <c r="Q2209" s="16">
        <f>VLOOKUP(A2209,Result!A:D,3,FALSE)</f>
        <v>0</v>
      </c>
      <c r="R2209" s="16">
        <f>VLOOKUP(A2209,Result!A:E,5,FALSE)</f>
        <v>0</v>
      </c>
      <c r="S2209" s="28">
        <f>P2209+Q2209+R2209</f>
        <v>0</v>
      </c>
      <c r="T2209" s="32">
        <f>SUM((Q2209+R2209)*60/0.1)</f>
        <v>0</v>
      </c>
      <c r="U2209" s="32">
        <f>SUM(S2209*60/0.1)</f>
        <v>0</v>
      </c>
      <c r="V2209" s="33">
        <f t="shared" si="143"/>
        <v>270</v>
      </c>
      <c r="W2209" s="34">
        <f t="shared" si="144"/>
        <v>270</v>
      </c>
      <c r="X2209" s="10"/>
      <c r="Y2209" s="10"/>
      <c r="Z2209" s="10"/>
      <c r="AA2209" s="10"/>
      <c r="AB2209" s="10"/>
      <c r="AC2209" s="10"/>
      <c r="AD2209" s="10"/>
      <c r="AE2209" s="10"/>
      <c r="AF2209" s="10"/>
      <c r="AG2209" s="10"/>
      <c r="AH2209" s="10"/>
      <c r="AI2209" s="10"/>
    </row>
    <row r="2210" spans="1:35" ht="15" customHeight="1" x14ac:dyDescent="0.25">
      <c r="A2210" s="6">
        <v>888</v>
      </c>
      <c r="B2210" s="11" t="s">
        <v>274</v>
      </c>
      <c r="C2210" s="11" t="s">
        <v>1606</v>
      </c>
      <c r="D2210" s="11" t="s">
        <v>3118</v>
      </c>
      <c r="E2210" s="12">
        <v>17685</v>
      </c>
      <c r="F2210" s="17">
        <v>43951</v>
      </c>
      <c r="G2210" s="12">
        <v>43887</v>
      </c>
      <c r="H2210" s="11" t="s">
        <v>114</v>
      </c>
      <c r="I2210" s="14" t="s">
        <v>2356</v>
      </c>
      <c r="J2210" s="11" t="s">
        <v>1835</v>
      </c>
      <c r="K2210" s="11"/>
      <c r="L2210" s="14" t="s">
        <v>3119</v>
      </c>
      <c r="M2210" s="11"/>
      <c r="N2210" s="15" t="s">
        <v>85</v>
      </c>
      <c r="O2210" s="15" t="str">
        <f>VLOOKUP(A2210,Result!A:D,2,FALSE)</f>
        <v>No</v>
      </c>
      <c r="P2210" s="15">
        <f>VLOOKUP(A2210,Result!A:D,4,FALSE)</f>
        <v>0.48499999999999999</v>
      </c>
      <c r="Q2210" s="16">
        <f>VLOOKUP(A2210,Result!A:D,3,FALSE)</f>
        <v>0.36799999999999999</v>
      </c>
      <c r="R2210" s="16">
        <f>VLOOKUP(A2210,Result!A:E,5,FALSE)</f>
        <v>0</v>
      </c>
      <c r="S2210" s="28">
        <f>P2210+Q2210+R2210</f>
        <v>0.85299999999999998</v>
      </c>
      <c r="T2210" s="32">
        <f>SUM((Q2210+R2210)*60/0.1)</f>
        <v>220.79999999999998</v>
      </c>
      <c r="U2210" s="32">
        <f>SUM(S2210*60/0.1)</f>
        <v>511.79999999999995</v>
      </c>
      <c r="V2210" s="33">
        <f t="shared" si="143"/>
        <v>270</v>
      </c>
      <c r="W2210" s="34">
        <f t="shared" si="144"/>
        <v>781.8</v>
      </c>
      <c r="X2210" s="10"/>
      <c r="Y2210" s="10"/>
      <c r="Z2210" s="10"/>
      <c r="AA2210" s="10"/>
      <c r="AB2210" s="10"/>
      <c r="AC2210" s="10"/>
      <c r="AD2210" s="10"/>
      <c r="AE2210" s="10"/>
      <c r="AF2210" s="10"/>
      <c r="AG2210" s="10"/>
      <c r="AH2210" s="10"/>
      <c r="AI2210" s="10"/>
    </row>
    <row r="2211" spans="1:35" ht="15" customHeight="1" x14ac:dyDescent="0.25">
      <c r="A2211" s="6">
        <v>889</v>
      </c>
      <c r="B2211" s="11" t="s">
        <v>274</v>
      </c>
      <c r="C2211" s="11" t="s">
        <v>1606</v>
      </c>
      <c r="D2211" s="11" t="s">
        <v>3120</v>
      </c>
      <c r="E2211" s="12">
        <v>15389</v>
      </c>
      <c r="F2211" s="17">
        <v>44049</v>
      </c>
      <c r="G2211" s="12">
        <v>43880</v>
      </c>
      <c r="H2211" s="11" t="s">
        <v>108</v>
      </c>
      <c r="I2211" s="14" t="s">
        <v>97</v>
      </c>
      <c r="J2211" s="11" t="s">
        <v>97</v>
      </c>
      <c r="K2211" s="11" t="s">
        <v>82</v>
      </c>
      <c r="L2211" s="14" t="s">
        <v>82</v>
      </c>
      <c r="M2211" s="11" t="s">
        <v>3121</v>
      </c>
      <c r="N2211" s="15" t="s">
        <v>85</v>
      </c>
      <c r="O2211" s="15" t="str">
        <f>VLOOKUP(A2211,Result!A:D,2,FALSE)</f>
        <v>No</v>
      </c>
      <c r="P2211" s="15">
        <f>VLOOKUP(A2211,Result!A:D,4,FALSE)</f>
        <v>0</v>
      </c>
      <c r="Q2211" s="16">
        <f>VLOOKUP(A2211,Result!A:D,3,FALSE)</f>
        <v>0</v>
      </c>
      <c r="R2211" s="16">
        <f>VLOOKUP(A2211,Result!A:E,5,FALSE)</f>
        <v>0</v>
      </c>
      <c r="S2211" s="28">
        <f>P2211+Q2211+R2211</f>
        <v>0</v>
      </c>
      <c r="T2211" s="32">
        <f>SUM((Q2211+R2211)*60/0.1)</f>
        <v>0</v>
      </c>
      <c r="U2211" s="32">
        <f>SUM(S2211*60/0.1)</f>
        <v>0</v>
      </c>
      <c r="V2211" s="33">
        <f t="shared" si="143"/>
        <v>270</v>
      </c>
      <c r="W2211" s="34">
        <f t="shared" si="144"/>
        <v>270</v>
      </c>
      <c r="X2211" s="10"/>
      <c r="Y2211" s="10"/>
      <c r="Z2211" s="10"/>
      <c r="AA2211" s="10"/>
      <c r="AB2211" s="10"/>
      <c r="AC2211" s="10"/>
      <c r="AD2211" s="10"/>
      <c r="AE2211" s="10"/>
      <c r="AF2211" s="10"/>
      <c r="AG2211" s="10"/>
      <c r="AH2211" s="10"/>
      <c r="AI2211" s="10"/>
    </row>
    <row r="2212" spans="1:35" ht="15" customHeight="1" x14ac:dyDescent="0.25">
      <c r="A2212" s="6">
        <v>890</v>
      </c>
      <c r="B2212" s="11" t="s">
        <v>274</v>
      </c>
      <c r="C2212" s="11" t="s">
        <v>1606</v>
      </c>
      <c r="D2212" s="11" t="s">
        <v>3122</v>
      </c>
      <c r="E2212" s="12">
        <v>19172</v>
      </c>
      <c r="F2212" s="17">
        <v>43964</v>
      </c>
      <c r="G2212" s="12">
        <v>43887</v>
      </c>
      <c r="H2212" s="11" t="s">
        <v>114</v>
      </c>
      <c r="I2212" s="14" t="s">
        <v>3123</v>
      </c>
      <c r="J2212" s="11" t="s">
        <v>3124</v>
      </c>
      <c r="K2212" s="11" t="s">
        <v>82</v>
      </c>
      <c r="L2212" s="14" t="s">
        <v>82</v>
      </c>
      <c r="M2212" s="11" t="s">
        <v>3125</v>
      </c>
      <c r="N2212" s="15" t="s">
        <v>85</v>
      </c>
      <c r="O2212" s="15" t="str">
        <f>VLOOKUP(A2212,Result!A:D,2,FALSE)</f>
        <v>No</v>
      </c>
      <c r="P2212" s="15">
        <f>VLOOKUP(A2212,Result!A:D,4,FALSE)</f>
        <v>0.54900000000000004</v>
      </c>
      <c r="Q2212" s="16">
        <f>VLOOKUP(A2212,Result!A:D,3,FALSE)</f>
        <v>0</v>
      </c>
      <c r="R2212" s="16">
        <f>VLOOKUP(A2212,Result!A:E,5,FALSE)</f>
        <v>0</v>
      </c>
      <c r="S2212" s="28">
        <f>P2212+Q2212+R2212</f>
        <v>0.54900000000000004</v>
      </c>
      <c r="T2212" s="32">
        <f>SUM((Q2212+R2212)*60/0.1)</f>
        <v>0</v>
      </c>
      <c r="U2212" s="32">
        <f>SUM(S2212*60/0.1)</f>
        <v>329.40000000000003</v>
      </c>
      <c r="V2212" s="33">
        <f t="shared" si="143"/>
        <v>270</v>
      </c>
      <c r="W2212" s="34">
        <f t="shared" si="144"/>
        <v>599.40000000000009</v>
      </c>
      <c r="X2212" s="10"/>
      <c r="Y2212" s="10"/>
      <c r="Z2212" s="10"/>
      <c r="AA2212" s="10"/>
      <c r="AB2212" s="10"/>
      <c r="AC2212" s="10"/>
      <c r="AD2212" s="10"/>
      <c r="AE2212" s="10"/>
      <c r="AF2212" s="10"/>
      <c r="AG2212" s="10"/>
      <c r="AH2212" s="10"/>
      <c r="AI2212" s="10"/>
    </row>
    <row r="2213" spans="1:35" ht="15" customHeight="1" x14ac:dyDescent="0.25">
      <c r="A2213" s="6">
        <v>891</v>
      </c>
      <c r="B2213" s="11" t="s">
        <v>274</v>
      </c>
      <c r="C2213" s="11" t="s">
        <v>1606</v>
      </c>
      <c r="D2213" s="11" t="s">
        <v>3126</v>
      </c>
      <c r="E2213" s="12">
        <v>18135</v>
      </c>
      <c r="F2213" s="17">
        <v>44028</v>
      </c>
      <c r="G2213" s="12">
        <v>43887</v>
      </c>
      <c r="H2213" s="11" t="s">
        <v>114</v>
      </c>
      <c r="I2213" s="14" t="s">
        <v>97</v>
      </c>
      <c r="J2213" s="11" t="s">
        <v>97</v>
      </c>
      <c r="K2213" s="11" t="s">
        <v>82</v>
      </c>
      <c r="L2213" s="14" t="s">
        <v>82</v>
      </c>
      <c r="M2213" s="11" t="s">
        <v>1130</v>
      </c>
      <c r="N2213" s="15" t="s">
        <v>85</v>
      </c>
      <c r="O2213" s="15" t="str">
        <f>VLOOKUP(A2213,Result!A:D,2,FALSE)</f>
        <v>No</v>
      </c>
      <c r="P2213" s="15">
        <f>VLOOKUP(A2213,Result!A:D,4,FALSE)</f>
        <v>0</v>
      </c>
      <c r="Q2213" s="16">
        <f>VLOOKUP(A2213,Result!A:D,3,FALSE)</f>
        <v>0</v>
      </c>
      <c r="R2213" s="16">
        <f>VLOOKUP(A2213,Result!A:E,5,FALSE)</f>
        <v>0</v>
      </c>
      <c r="S2213" s="28">
        <f>P2213+Q2213+R2213</f>
        <v>0</v>
      </c>
      <c r="T2213" s="32">
        <f>SUM((Q2213+R2213)*60/0.1)</f>
        <v>0</v>
      </c>
      <c r="U2213" s="32">
        <f>SUM(S2213*60/0.1)</f>
        <v>0</v>
      </c>
      <c r="V2213" s="33">
        <f t="shared" si="143"/>
        <v>270</v>
      </c>
      <c r="W2213" s="34">
        <f t="shared" si="144"/>
        <v>270</v>
      </c>
      <c r="X2213" s="10"/>
      <c r="Y2213" s="10"/>
      <c r="Z2213" s="10"/>
      <c r="AA2213" s="10"/>
      <c r="AB2213" s="10"/>
      <c r="AC2213" s="10"/>
      <c r="AD2213" s="10"/>
      <c r="AE2213" s="10"/>
      <c r="AF2213" s="10"/>
      <c r="AG2213" s="10"/>
      <c r="AH2213" s="10"/>
      <c r="AI2213" s="10"/>
    </row>
    <row r="2214" spans="1:35" ht="15" customHeight="1" x14ac:dyDescent="0.25">
      <c r="A2214" s="6">
        <v>892</v>
      </c>
      <c r="B2214" s="11" t="s">
        <v>274</v>
      </c>
      <c r="C2214" s="11" t="s">
        <v>1606</v>
      </c>
      <c r="D2214" s="11" t="s">
        <v>3127</v>
      </c>
      <c r="E2214" s="12">
        <v>17234</v>
      </c>
      <c r="F2214" s="17">
        <v>43970</v>
      </c>
      <c r="G2214" s="12">
        <v>43868</v>
      </c>
      <c r="H2214" s="11" t="s">
        <v>114</v>
      </c>
      <c r="I2214" s="14" t="s">
        <v>3128</v>
      </c>
      <c r="J2214" s="11" t="s">
        <v>80</v>
      </c>
      <c r="K2214" s="11" t="s">
        <v>82</v>
      </c>
      <c r="L2214" s="14" t="s">
        <v>82</v>
      </c>
      <c r="M2214" s="11"/>
      <c r="N2214" s="15" t="s">
        <v>85</v>
      </c>
      <c r="O2214" s="15" t="str">
        <f>VLOOKUP(A2214,Result!A:D,2,FALSE)</f>
        <v>No</v>
      </c>
      <c r="P2214" s="15">
        <f>VLOOKUP(A2214,Result!A:D,4,FALSE)</f>
        <v>1.4730000000000001</v>
      </c>
      <c r="Q2214" s="16">
        <f>VLOOKUP(A2214,Result!A:D,3,FALSE)</f>
        <v>0</v>
      </c>
      <c r="R2214" s="16">
        <f>VLOOKUP(A2214,Result!A:E,5,FALSE)</f>
        <v>0</v>
      </c>
      <c r="S2214" s="28">
        <f>P2214+Q2214+R2214</f>
        <v>1.4730000000000001</v>
      </c>
      <c r="T2214" s="32">
        <f>SUM((Q2214+R2214)*60/0.1)</f>
        <v>0</v>
      </c>
      <c r="U2214" s="32">
        <f>SUM(S2214*60/0.1)</f>
        <v>883.80000000000007</v>
      </c>
      <c r="V2214" s="33">
        <f t="shared" si="143"/>
        <v>270</v>
      </c>
      <c r="W2214" s="34">
        <f t="shared" si="144"/>
        <v>1153.8000000000002</v>
      </c>
      <c r="X2214" s="10"/>
      <c r="Y2214" s="10"/>
      <c r="Z2214" s="10"/>
      <c r="AA2214" s="10"/>
      <c r="AB2214" s="10"/>
      <c r="AC2214" s="10"/>
      <c r="AD2214" s="10"/>
      <c r="AE2214" s="10"/>
      <c r="AF2214" s="10"/>
      <c r="AG2214" s="10"/>
      <c r="AH2214" s="10"/>
      <c r="AI2214" s="10"/>
    </row>
    <row r="2215" spans="1:35" ht="15" customHeight="1" x14ac:dyDescent="0.25">
      <c r="A2215" s="6">
        <v>893</v>
      </c>
      <c r="B2215" s="11" t="s">
        <v>274</v>
      </c>
      <c r="C2215" s="11" t="s">
        <v>1606</v>
      </c>
      <c r="D2215" s="11" t="s">
        <v>3129</v>
      </c>
      <c r="E2215" s="12">
        <v>17518</v>
      </c>
      <c r="F2215" s="17">
        <v>43938</v>
      </c>
      <c r="G2215" s="12">
        <v>43868</v>
      </c>
      <c r="H2215" s="11" t="s">
        <v>114</v>
      </c>
      <c r="I2215" s="14" t="s">
        <v>3130</v>
      </c>
      <c r="J2215" s="11" t="s">
        <v>3131</v>
      </c>
      <c r="K2215" s="11" t="s">
        <v>3132</v>
      </c>
      <c r="L2215" s="14" t="s">
        <v>3133</v>
      </c>
      <c r="M2215" s="11" t="s">
        <v>1686</v>
      </c>
      <c r="N2215" s="15" t="s">
        <v>85</v>
      </c>
      <c r="O2215" s="15" t="str">
        <f>VLOOKUP(A2215,Result!A:D,2,FALSE)</f>
        <v>No</v>
      </c>
      <c r="P2215" s="15">
        <f>VLOOKUP(A2215,Result!A:D,4,FALSE)</f>
        <v>1.5289999999999999</v>
      </c>
      <c r="Q2215" s="16">
        <f>VLOOKUP(A2215,Result!A:D,3,FALSE)</f>
        <v>0.307</v>
      </c>
      <c r="R2215" s="16">
        <f>VLOOKUP(A2215,Result!A:E,5,FALSE)</f>
        <v>0</v>
      </c>
      <c r="S2215" s="28">
        <f>P2215+Q2215+R2215</f>
        <v>1.8359999999999999</v>
      </c>
      <c r="T2215" s="32">
        <f>SUM((Q2215+R2215)*60/0.1)</f>
        <v>184.19999999999996</v>
      </c>
      <c r="U2215" s="32">
        <f>SUM(S2215*60/0.1)</f>
        <v>1101.5999999999999</v>
      </c>
      <c r="V2215" s="33">
        <f t="shared" si="143"/>
        <v>270</v>
      </c>
      <c r="W2215" s="34">
        <f t="shared" si="144"/>
        <v>1371.6</v>
      </c>
      <c r="X2215" s="10"/>
      <c r="Y2215" s="10"/>
      <c r="Z2215" s="10"/>
      <c r="AA2215" s="10"/>
      <c r="AB2215" s="10"/>
      <c r="AC2215" s="10"/>
      <c r="AD2215" s="10"/>
      <c r="AE2215" s="10"/>
      <c r="AF2215" s="10"/>
      <c r="AG2215" s="10"/>
      <c r="AH2215" s="10"/>
      <c r="AI2215" s="10"/>
    </row>
    <row r="2216" spans="1:35" ht="15" customHeight="1" x14ac:dyDescent="0.25">
      <c r="A2216" s="6">
        <v>894</v>
      </c>
      <c r="B2216" s="11" t="s">
        <v>274</v>
      </c>
      <c r="C2216" s="11" t="s">
        <v>1606</v>
      </c>
      <c r="D2216" s="11" t="s">
        <v>3134</v>
      </c>
      <c r="E2216" s="12">
        <v>11782</v>
      </c>
      <c r="F2216" s="17">
        <v>44026</v>
      </c>
      <c r="G2216" s="12">
        <v>43887</v>
      </c>
      <c r="H2216" s="11" t="s">
        <v>114</v>
      </c>
      <c r="I2216" s="14" t="s">
        <v>3135</v>
      </c>
      <c r="J2216" s="11" t="s">
        <v>80</v>
      </c>
      <c r="K2216" s="11"/>
      <c r="L2216" s="14"/>
      <c r="M2216" s="11" t="s">
        <v>1130</v>
      </c>
      <c r="N2216" s="15" t="s">
        <v>85</v>
      </c>
      <c r="O2216" s="15" t="str">
        <f>VLOOKUP(A2216,Result!A:D,2,FALSE)</f>
        <v>No</v>
      </c>
      <c r="P2216" s="15">
        <f>VLOOKUP(A2216,Result!A:D,4,FALSE)</f>
        <v>1.228</v>
      </c>
      <c r="Q2216" s="16">
        <f>VLOOKUP(A2216,Result!A:D,3,FALSE)</f>
        <v>0</v>
      </c>
      <c r="R2216" s="16">
        <f>VLOOKUP(A2216,Result!A:E,5,FALSE)</f>
        <v>0.20200000000000001</v>
      </c>
      <c r="S2216" s="28">
        <f>P2216+Q2216+R2216</f>
        <v>1.43</v>
      </c>
      <c r="T2216" s="32">
        <f>SUM((Q2216+R2216)*60/0.1)</f>
        <v>121.2</v>
      </c>
      <c r="U2216" s="32">
        <f>SUM(S2216*60/0.1)</f>
        <v>857.99999999999989</v>
      </c>
      <c r="V2216" s="33">
        <f t="shared" si="143"/>
        <v>270</v>
      </c>
      <c r="W2216" s="34">
        <f t="shared" si="144"/>
        <v>1128</v>
      </c>
      <c r="X2216" s="10"/>
      <c r="Y2216" s="10"/>
      <c r="Z2216" s="10"/>
      <c r="AA2216" s="10"/>
      <c r="AB2216" s="10"/>
      <c r="AC2216" s="10"/>
      <c r="AD2216" s="10"/>
      <c r="AE2216" s="10"/>
      <c r="AF2216" s="10"/>
      <c r="AG2216" s="10"/>
      <c r="AH2216" s="10"/>
      <c r="AI2216" s="10"/>
    </row>
    <row r="2217" spans="1:35" ht="15" customHeight="1" x14ac:dyDescent="0.25">
      <c r="A2217" s="6">
        <v>895</v>
      </c>
      <c r="B2217" s="11" t="s">
        <v>274</v>
      </c>
      <c r="C2217" s="11" t="s">
        <v>1606</v>
      </c>
      <c r="D2217" s="11" t="s">
        <v>3136</v>
      </c>
      <c r="E2217" s="12">
        <v>19053</v>
      </c>
      <c r="F2217" s="17">
        <v>43950</v>
      </c>
      <c r="G2217" s="12">
        <v>43887</v>
      </c>
      <c r="H2217" s="11" t="s">
        <v>114</v>
      </c>
      <c r="I2217" s="14" t="s">
        <v>97</v>
      </c>
      <c r="J2217" s="11" t="s">
        <v>97</v>
      </c>
      <c r="K2217" s="11" t="s">
        <v>82</v>
      </c>
      <c r="L2217" s="14" t="s">
        <v>82</v>
      </c>
      <c r="M2217" s="11"/>
      <c r="N2217" s="15" t="s">
        <v>85</v>
      </c>
      <c r="O2217" s="15" t="str">
        <f>VLOOKUP(A2217,Result!A:D,2,FALSE)</f>
        <v>No</v>
      </c>
      <c r="P2217" s="15">
        <f>VLOOKUP(A2217,Result!A:D,4,FALSE)</f>
        <v>0</v>
      </c>
      <c r="Q2217" s="16">
        <f>VLOOKUP(A2217,Result!A:D,3,FALSE)</f>
        <v>0</v>
      </c>
      <c r="R2217" s="16">
        <f>VLOOKUP(A2217,Result!A:E,5,FALSE)</f>
        <v>0</v>
      </c>
      <c r="S2217" s="28">
        <f>P2217+Q2217+R2217</f>
        <v>0</v>
      </c>
      <c r="T2217" s="32">
        <f>SUM((Q2217+R2217)*60/0.1)</f>
        <v>0</v>
      </c>
      <c r="U2217" s="32">
        <f>SUM(S2217*60/0.1)</f>
        <v>0</v>
      </c>
      <c r="V2217" s="33">
        <f t="shared" si="143"/>
        <v>270</v>
      </c>
      <c r="W2217" s="34">
        <f t="shared" si="144"/>
        <v>270</v>
      </c>
      <c r="X2217" s="10"/>
      <c r="Y2217" s="10"/>
      <c r="Z2217" s="10"/>
      <c r="AA2217" s="10"/>
      <c r="AB2217" s="10"/>
      <c r="AC2217" s="10"/>
      <c r="AD2217" s="10"/>
      <c r="AE2217" s="10"/>
      <c r="AF2217" s="10"/>
      <c r="AG2217" s="10"/>
      <c r="AH2217" s="10"/>
      <c r="AI2217" s="10"/>
    </row>
    <row r="2218" spans="1:35" ht="15" customHeight="1" x14ac:dyDescent="0.25">
      <c r="A2218" s="6">
        <v>896</v>
      </c>
      <c r="B2218" s="11" t="s">
        <v>274</v>
      </c>
      <c r="C2218" s="11" t="s">
        <v>1606</v>
      </c>
      <c r="D2218" s="11" t="s">
        <v>3137</v>
      </c>
      <c r="E2218" s="12">
        <v>16616</v>
      </c>
      <c r="F2218" s="17">
        <v>43992</v>
      </c>
      <c r="G2218" s="12">
        <v>43887</v>
      </c>
      <c r="H2218" s="11" t="s">
        <v>114</v>
      </c>
      <c r="I2218" s="14" t="s">
        <v>265</v>
      </c>
      <c r="J2218" s="11" t="s">
        <v>1644</v>
      </c>
      <c r="K2218" s="11" t="s">
        <v>82</v>
      </c>
      <c r="L2218" s="14" t="s">
        <v>82</v>
      </c>
      <c r="M2218" s="11" t="s">
        <v>3138</v>
      </c>
      <c r="N2218" s="15" t="s">
        <v>85</v>
      </c>
      <c r="O2218" s="15" t="str">
        <f>VLOOKUP(A2218,Result!A:D,2,FALSE)</f>
        <v>No</v>
      </c>
      <c r="P2218" s="15">
        <f>VLOOKUP(A2218,Result!A:D,4,FALSE)</f>
        <v>6.8000000000000005E-2</v>
      </c>
      <c r="Q2218" s="16">
        <f>VLOOKUP(A2218,Result!A:D,3,FALSE)</f>
        <v>0</v>
      </c>
      <c r="R2218" s="16">
        <f>VLOOKUP(A2218,Result!A:E,5,FALSE)</f>
        <v>0</v>
      </c>
      <c r="S2218" s="28">
        <f>P2218+Q2218+R2218</f>
        <v>6.8000000000000005E-2</v>
      </c>
      <c r="T2218" s="32">
        <f>SUM((Q2218+R2218)*60/0.1)</f>
        <v>0</v>
      </c>
      <c r="U2218" s="32">
        <f>SUM(S2218*60/0.1)</f>
        <v>40.799999999999997</v>
      </c>
      <c r="V2218" s="33">
        <f t="shared" si="143"/>
        <v>270</v>
      </c>
      <c r="W2218" s="34">
        <f t="shared" si="144"/>
        <v>310.8</v>
      </c>
      <c r="X2218" s="10"/>
      <c r="Y2218" s="10"/>
      <c r="Z2218" s="10"/>
      <c r="AA2218" s="10"/>
      <c r="AB2218" s="10"/>
      <c r="AC2218" s="10"/>
      <c r="AD2218" s="10"/>
      <c r="AE2218" s="10"/>
      <c r="AF2218" s="10"/>
      <c r="AG2218" s="10"/>
      <c r="AH2218" s="10"/>
      <c r="AI2218" s="10"/>
    </row>
    <row r="2219" spans="1:35" ht="15" customHeight="1" x14ac:dyDescent="0.25">
      <c r="A2219" s="6">
        <v>897</v>
      </c>
      <c r="B2219" s="11" t="s">
        <v>274</v>
      </c>
      <c r="C2219" s="11" t="s">
        <v>1606</v>
      </c>
      <c r="D2219" s="11" t="s">
        <v>3139</v>
      </c>
      <c r="E2219" s="12">
        <v>13185</v>
      </c>
      <c r="F2219" s="17">
        <v>44046</v>
      </c>
      <c r="G2219" s="12">
        <v>43887</v>
      </c>
      <c r="H2219" s="11" t="s">
        <v>114</v>
      </c>
      <c r="I2219" s="14" t="s">
        <v>3140</v>
      </c>
      <c r="J2219" s="11" t="s">
        <v>3141</v>
      </c>
      <c r="K2219" s="11" t="s">
        <v>82</v>
      </c>
      <c r="L2219" s="14" t="s">
        <v>82</v>
      </c>
      <c r="M2219" s="11" t="s">
        <v>3142</v>
      </c>
      <c r="N2219" s="15" t="s">
        <v>85</v>
      </c>
      <c r="O2219" s="15" t="str">
        <f>VLOOKUP(A2219,Result!A:D,2,FALSE)</f>
        <v>No</v>
      </c>
      <c r="P2219" s="15">
        <f>VLOOKUP(A2219,Result!A:D,4,FALSE)</f>
        <v>1.462</v>
      </c>
      <c r="Q2219" s="16">
        <f>VLOOKUP(A2219,Result!A:D,3,FALSE)</f>
        <v>0</v>
      </c>
      <c r="R2219" s="16">
        <f>VLOOKUP(A2219,Result!A:E,5,FALSE)</f>
        <v>0</v>
      </c>
      <c r="S2219" s="28">
        <f>P2219+Q2219+R2219</f>
        <v>1.462</v>
      </c>
      <c r="T2219" s="32">
        <f>SUM((Q2219+R2219)*60/0.1)</f>
        <v>0</v>
      </c>
      <c r="U2219" s="32">
        <f>SUM(S2219*60/0.1)</f>
        <v>877.19999999999993</v>
      </c>
      <c r="V2219" s="33">
        <f t="shared" si="143"/>
        <v>270</v>
      </c>
      <c r="W2219" s="34">
        <f t="shared" si="144"/>
        <v>1147.1999999999998</v>
      </c>
      <c r="X2219" s="10"/>
      <c r="Y2219" s="10"/>
      <c r="Z2219" s="10"/>
      <c r="AA2219" s="10"/>
      <c r="AB2219" s="10"/>
      <c r="AC2219" s="10"/>
      <c r="AD2219" s="10"/>
      <c r="AE2219" s="10"/>
      <c r="AF2219" s="10"/>
      <c r="AG2219" s="10"/>
      <c r="AH2219" s="10"/>
      <c r="AI2219" s="10"/>
    </row>
    <row r="2220" spans="1:35" ht="15" customHeight="1" x14ac:dyDescent="0.25">
      <c r="A2220" s="6">
        <v>898</v>
      </c>
      <c r="B2220" s="11" t="s">
        <v>274</v>
      </c>
      <c r="C2220" s="11" t="s">
        <v>1606</v>
      </c>
      <c r="D2220" s="11" t="s">
        <v>3143</v>
      </c>
      <c r="E2220" s="12">
        <v>18233</v>
      </c>
      <c r="F2220" s="17">
        <v>44056</v>
      </c>
      <c r="G2220" s="12">
        <v>43887</v>
      </c>
      <c r="H2220" s="11" t="s">
        <v>114</v>
      </c>
      <c r="I2220" s="14" t="s">
        <v>3144</v>
      </c>
      <c r="J2220" s="11" t="s">
        <v>3145</v>
      </c>
      <c r="K2220" s="11" t="s">
        <v>3146</v>
      </c>
      <c r="L2220" s="14" t="s">
        <v>82</v>
      </c>
      <c r="M2220" s="11" t="s">
        <v>920</v>
      </c>
      <c r="N2220" s="15" t="s">
        <v>85</v>
      </c>
      <c r="O2220" s="15" t="str">
        <f>VLOOKUP(A2220,Result!A:D,2,FALSE)</f>
        <v>No</v>
      </c>
      <c r="P2220" s="15">
        <f>VLOOKUP(A2220,Result!A:D,4,FALSE)</f>
        <v>1.718</v>
      </c>
      <c r="Q2220" s="16">
        <f>VLOOKUP(A2220,Result!A:D,3,FALSE)</f>
        <v>0</v>
      </c>
      <c r="R2220" s="16">
        <f>VLOOKUP(A2220,Result!A:E,5,FALSE)</f>
        <v>0</v>
      </c>
      <c r="S2220" s="28">
        <f>P2220+Q2220+R2220</f>
        <v>1.718</v>
      </c>
      <c r="T2220" s="32">
        <f>SUM((Q2220+R2220)*60/0.1)</f>
        <v>0</v>
      </c>
      <c r="U2220" s="32">
        <f>SUM(S2220*60/0.1)</f>
        <v>1030.8</v>
      </c>
      <c r="V2220" s="33">
        <f t="shared" si="143"/>
        <v>270</v>
      </c>
      <c r="W2220" s="34">
        <f t="shared" si="144"/>
        <v>1300.8</v>
      </c>
      <c r="X2220" s="10"/>
      <c r="Y2220" s="10"/>
      <c r="Z2220" s="10"/>
      <c r="AA2220" s="10"/>
      <c r="AB2220" s="10"/>
      <c r="AC2220" s="10"/>
      <c r="AD2220" s="10"/>
      <c r="AE2220" s="10"/>
      <c r="AF2220" s="10"/>
      <c r="AG2220" s="10"/>
      <c r="AH2220" s="10"/>
      <c r="AI2220" s="10"/>
    </row>
    <row r="2221" spans="1:35" ht="15" customHeight="1" x14ac:dyDescent="0.25">
      <c r="A2221" s="6">
        <v>899</v>
      </c>
      <c r="B2221" s="11" t="s">
        <v>274</v>
      </c>
      <c r="C2221" s="11" t="s">
        <v>1606</v>
      </c>
      <c r="D2221" s="11" t="s">
        <v>3147</v>
      </c>
      <c r="E2221" s="12">
        <v>16807</v>
      </c>
      <c r="F2221" s="17">
        <v>44014</v>
      </c>
      <c r="G2221" s="12">
        <v>43887</v>
      </c>
      <c r="H2221" s="11" t="s">
        <v>114</v>
      </c>
      <c r="I2221" s="14" t="s">
        <v>3148</v>
      </c>
      <c r="J2221" s="11" t="s">
        <v>3149</v>
      </c>
      <c r="K2221" s="11" t="s">
        <v>82</v>
      </c>
      <c r="L2221" s="14" t="s">
        <v>82</v>
      </c>
      <c r="M2221" s="11" t="s">
        <v>1609</v>
      </c>
      <c r="N2221" s="15" t="s">
        <v>85</v>
      </c>
      <c r="O2221" s="15" t="str">
        <f>VLOOKUP(A2221,Result!A:D,2,FALSE)</f>
        <v>No</v>
      </c>
      <c r="P2221" s="15">
        <f>VLOOKUP(A2221,Result!A:D,4,FALSE)</f>
        <v>1.53</v>
      </c>
      <c r="Q2221" s="16">
        <f>VLOOKUP(A2221,Result!A:D,3,FALSE)</f>
        <v>0</v>
      </c>
      <c r="R2221" s="16">
        <f>VLOOKUP(A2221,Result!A:E,5,FALSE)</f>
        <v>0</v>
      </c>
      <c r="S2221" s="28">
        <f>P2221+Q2221+R2221</f>
        <v>1.53</v>
      </c>
      <c r="T2221" s="32">
        <f>SUM((Q2221+R2221)*60/0.1)</f>
        <v>0</v>
      </c>
      <c r="U2221" s="32">
        <f>SUM(S2221*60/0.1)</f>
        <v>917.99999999999989</v>
      </c>
      <c r="V2221" s="33">
        <f t="shared" si="143"/>
        <v>270</v>
      </c>
      <c r="W2221" s="34">
        <f t="shared" si="144"/>
        <v>1188</v>
      </c>
      <c r="X2221" s="10"/>
      <c r="Y2221" s="10"/>
      <c r="Z2221" s="10"/>
      <c r="AA2221" s="10"/>
      <c r="AB2221" s="10"/>
      <c r="AC2221" s="10"/>
      <c r="AD2221" s="10"/>
      <c r="AE2221" s="10"/>
      <c r="AF2221" s="10"/>
      <c r="AG2221" s="10"/>
      <c r="AH2221" s="10"/>
      <c r="AI2221" s="10"/>
    </row>
    <row r="2222" spans="1:35" ht="15" customHeight="1" x14ac:dyDescent="0.25">
      <c r="A2222" s="6">
        <v>900</v>
      </c>
      <c r="B2222" s="11" t="s">
        <v>274</v>
      </c>
      <c r="C2222" s="11" t="s">
        <v>1606</v>
      </c>
      <c r="D2222" s="11" t="s">
        <v>3150</v>
      </c>
      <c r="E2222" s="12">
        <v>11416</v>
      </c>
      <c r="F2222" s="17">
        <v>43977</v>
      </c>
      <c r="G2222" s="12">
        <v>43887</v>
      </c>
      <c r="H2222" s="11" t="s">
        <v>114</v>
      </c>
      <c r="I2222" s="14" t="s">
        <v>3151</v>
      </c>
      <c r="J2222" s="11" t="s">
        <v>3152</v>
      </c>
      <c r="K2222" s="11" t="s">
        <v>3153</v>
      </c>
      <c r="L2222" s="14" t="s">
        <v>3154</v>
      </c>
      <c r="M2222" s="11"/>
      <c r="N2222" s="15" t="s">
        <v>85</v>
      </c>
      <c r="O2222" s="15" t="str">
        <f>VLOOKUP(A2222,Result!A:D,2,FALSE)</f>
        <v>No</v>
      </c>
      <c r="P2222" s="15">
        <f>VLOOKUP(A2222,Result!A:D,4,FALSE)</f>
        <v>2.427</v>
      </c>
      <c r="Q2222" s="16">
        <f>VLOOKUP(A2222,Result!A:D,3,FALSE)</f>
        <v>0.49099999999999999</v>
      </c>
      <c r="R2222" s="16">
        <f>VLOOKUP(A2222,Result!A:E,5,FALSE)</f>
        <v>0.20200000000000001</v>
      </c>
      <c r="S2222" s="28">
        <f>P2222+Q2222+R2222</f>
        <v>3.12</v>
      </c>
      <c r="T2222" s="32">
        <f>SUM((Q2222+R2222)*60/0.1)</f>
        <v>415.8</v>
      </c>
      <c r="U2222" s="32">
        <f>SUM(S2222*60/0.1)</f>
        <v>1872</v>
      </c>
      <c r="V2222" s="33">
        <f t="shared" si="143"/>
        <v>270</v>
      </c>
      <c r="W2222" s="34">
        <f t="shared" si="144"/>
        <v>2142</v>
      </c>
      <c r="X2222" s="10"/>
      <c r="Y2222" s="10"/>
      <c r="Z2222" s="10"/>
      <c r="AA2222" s="10"/>
      <c r="AB2222" s="10"/>
      <c r="AC2222" s="10"/>
      <c r="AD2222" s="10"/>
      <c r="AE2222" s="10"/>
      <c r="AF2222" s="10"/>
      <c r="AG2222" s="10"/>
      <c r="AH2222" s="10"/>
      <c r="AI2222" s="10"/>
    </row>
    <row r="2223" spans="1:35" ht="15" customHeight="1" x14ac:dyDescent="0.25">
      <c r="A2223" s="6">
        <v>901</v>
      </c>
      <c r="B2223" s="11" t="s">
        <v>274</v>
      </c>
      <c r="C2223" s="11" t="s">
        <v>1606</v>
      </c>
      <c r="D2223" s="11" t="s">
        <v>3155</v>
      </c>
      <c r="E2223" s="12">
        <v>21063</v>
      </c>
      <c r="F2223" s="17">
        <v>43943</v>
      </c>
      <c r="G2223" s="12">
        <v>43871</v>
      </c>
      <c r="H2223" s="11" t="s">
        <v>114</v>
      </c>
      <c r="I2223" s="14" t="s">
        <v>3156</v>
      </c>
      <c r="J2223" s="11" t="s">
        <v>3157</v>
      </c>
      <c r="K2223" s="11" t="s">
        <v>3158</v>
      </c>
      <c r="L2223" s="14" t="s">
        <v>3159</v>
      </c>
      <c r="M2223" s="11" t="s">
        <v>3160</v>
      </c>
      <c r="N2223" s="15" t="s">
        <v>85</v>
      </c>
      <c r="O2223" s="15" t="str">
        <f>VLOOKUP(A2223,Result!A:D,2,FALSE)</f>
        <v>No</v>
      </c>
      <c r="P2223" s="15">
        <f>VLOOKUP(A2223,Result!A:D,4,FALSE)</f>
        <v>2.714</v>
      </c>
      <c r="Q2223" s="16">
        <f>VLOOKUP(A2223,Result!A:D,3,FALSE)</f>
        <v>0.85899999999999999</v>
      </c>
      <c r="R2223" s="16">
        <f>VLOOKUP(A2223,Result!A:E,5,FALSE)</f>
        <v>0</v>
      </c>
      <c r="S2223" s="28">
        <f>P2223+Q2223+R2223</f>
        <v>3.573</v>
      </c>
      <c r="T2223" s="32">
        <f>SUM((Q2223+R2223)*60/0.1)</f>
        <v>515.4</v>
      </c>
      <c r="U2223" s="32">
        <f>SUM(S2223*60/0.1)</f>
        <v>2143.7999999999997</v>
      </c>
      <c r="V2223" s="33">
        <f t="shared" si="143"/>
        <v>270</v>
      </c>
      <c r="W2223" s="34">
        <f t="shared" si="144"/>
        <v>2413.7999999999997</v>
      </c>
      <c r="X2223" s="10"/>
      <c r="Y2223" s="10"/>
      <c r="Z2223" s="10"/>
      <c r="AA2223" s="10"/>
      <c r="AB2223" s="10"/>
      <c r="AC2223" s="10"/>
      <c r="AD2223" s="10"/>
      <c r="AE2223" s="10"/>
      <c r="AF2223" s="10"/>
      <c r="AG2223" s="10"/>
      <c r="AH2223" s="10"/>
      <c r="AI2223" s="10"/>
    </row>
    <row r="2224" spans="1:35" ht="15" customHeight="1" x14ac:dyDescent="0.25">
      <c r="A2224" s="6">
        <v>902</v>
      </c>
      <c r="B2224" s="11" t="s">
        <v>274</v>
      </c>
      <c r="C2224" s="11" t="s">
        <v>1606</v>
      </c>
      <c r="D2224" s="11" t="s">
        <v>3161</v>
      </c>
      <c r="E2224" s="12">
        <v>16894</v>
      </c>
      <c r="F2224" s="17">
        <v>44025</v>
      </c>
      <c r="G2224" s="12">
        <v>43887</v>
      </c>
      <c r="H2224" s="11" t="s">
        <v>114</v>
      </c>
      <c r="I2224" s="14" t="s">
        <v>3162</v>
      </c>
      <c r="J2224" s="11" t="s">
        <v>3163</v>
      </c>
      <c r="K2224" s="11" t="s">
        <v>1950</v>
      </c>
      <c r="L2224" s="14" t="s">
        <v>3164</v>
      </c>
      <c r="M2224" s="11"/>
      <c r="N2224" s="15" t="s">
        <v>85</v>
      </c>
      <c r="O2224" s="15" t="str">
        <f>VLOOKUP(A2224,Result!A:D,2,FALSE)</f>
        <v>No</v>
      </c>
      <c r="P2224" s="15">
        <f>VLOOKUP(A2224,Result!A:D,4,FALSE)</f>
        <v>0.67500000000000004</v>
      </c>
      <c r="Q2224" s="16">
        <f>VLOOKUP(A2224,Result!A:D,3,FALSE)</f>
        <v>0.307</v>
      </c>
      <c r="R2224" s="16">
        <f>VLOOKUP(A2224,Result!A:E,5,FALSE)</f>
        <v>0</v>
      </c>
      <c r="S2224" s="28">
        <f>P2224+Q2224+R2224</f>
        <v>0.98199999999999998</v>
      </c>
      <c r="T2224" s="32">
        <f>SUM((Q2224+R2224)*60/0.1)</f>
        <v>184.19999999999996</v>
      </c>
      <c r="U2224" s="32">
        <f>SUM(S2224*60/0.1)</f>
        <v>589.19999999999993</v>
      </c>
      <c r="V2224" s="33">
        <f t="shared" si="143"/>
        <v>270</v>
      </c>
      <c r="W2224" s="34">
        <f t="shared" si="144"/>
        <v>859.19999999999993</v>
      </c>
      <c r="X2224" s="10"/>
      <c r="Y2224" s="10"/>
      <c r="Z2224" s="10"/>
      <c r="AA2224" s="10"/>
      <c r="AB2224" s="10"/>
      <c r="AC2224" s="10"/>
      <c r="AD2224" s="10"/>
      <c r="AE2224" s="10"/>
      <c r="AF2224" s="10"/>
      <c r="AG2224" s="10"/>
      <c r="AH2224" s="10"/>
      <c r="AI2224" s="10"/>
    </row>
    <row r="2225" spans="1:35" ht="15" customHeight="1" x14ac:dyDescent="0.25">
      <c r="A2225" s="6">
        <v>903</v>
      </c>
      <c r="B2225" s="11" t="s">
        <v>274</v>
      </c>
      <c r="C2225" s="11" t="s">
        <v>1606</v>
      </c>
      <c r="D2225" s="11" t="s">
        <v>3165</v>
      </c>
      <c r="E2225" s="12">
        <v>17582</v>
      </c>
      <c r="F2225" s="19"/>
      <c r="G2225" s="12">
        <v>43868</v>
      </c>
      <c r="H2225" s="11" t="s">
        <v>114</v>
      </c>
      <c r="I2225" s="14" t="s">
        <v>3166</v>
      </c>
      <c r="J2225" s="11" t="s">
        <v>2775</v>
      </c>
      <c r="K2225" s="11" t="s">
        <v>3167</v>
      </c>
      <c r="L2225" s="14" t="s">
        <v>3168</v>
      </c>
      <c r="M2225" s="11" t="s">
        <v>3169</v>
      </c>
      <c r="N2225" s="15" t="s">
        <v>85</v>
      </c>
      <c r="O2225" s="15" t="str">
        <f>VLOOKUP(A2225,Result!A:D,2,FALSE)</f>
        <v>No</v>
      </c>
      <c r="P2225" s="15">
        <f>VLOOKUP(A2225,Result!A:D,4,FALSE)</f>
        <v>0.41299999999999998</v>
      </c>
      <c r="Q2225" s="16">
        <f>VLOOKUP(A2225,Result!A:D,3,FALSE)</f>
        <v>0</v>
      </c>
      <c r="R2225" s="16">
        <f>VLOOKUP(A2225,Result!A:E,5,FALSE)</f>
        <v>0</v>
      </c>
      <c r="S2225" s="28">
        <f>P2225+Q2225+R2225</f>
        <v>0.41299999999999998</v>
      </c>
      <c r="T2225" s="32">
        <f>SUM((Q2225+R2225)*60/0.1)</f>
        <v>0</v>
      </c>
      <c r="U2225" s="32">
        <f>SUM(S2225*60/0.1)</f>
        <v>247.79999999999995</v>
      </c>
      <c r="V2225" s="33">
        <f t="shared" si="143"/>
        <v>270</v>
      </c>
      <c r="W2225" s="34">
        <f t="shared" si="144"/>
        <v>517.79999999999995</v>
      </c>
      <c r="X2225" s="10"/>
      <c r="Y2225" s="10"/>
      <c r="Z2225" s="10"/>
      <c r="AA2225" s="10"/>
      <c r="AB2225" s="10"/>
      <c r="AC2225" s="10"/>
      <c r="AD2225" s="10"/>
      <c r="AE2225" s="10"/>
      <c r="AF2225" s="10"/>
      <c r="AG2225" s="10"/>
      <c r="AH2225" s="10"/>
      <c r="AI2225" s="10"/>
    </row>
    <row r="2226" spans="1:35" ht="15" customHeight="1" x14ac:dyDescent="0.25">
      <c r="A2226" s="6">
        <v>904</v>
      </c>
      <c r="B2226" s="11" t="s">
        <v>274</v>
      </c>
      <c r="C2226" s="11" t="s">
        <v>1606</v>
      </c>
      <c r="D2226" s="11" t="s">
        <v>3170</v>
      </c>
      <c r="E2226" s="12">
        <v>17540</v>
      </c>
      <c r="F2226" s="17">
        <v>44028</v>
      </c>
      <c r="G2226" s="12">
        <v>43887</v>
      </c>
      <c r="H2226" s="11" t="s">
        <v>114</v>
      </c>
      <c r="I2226" s="14" t="s">
        <v>3171</v>
      </c>
      <c r="J2226" s="11" t="s">
        <v>80</v>
      </c>
      <c r="K2226" s="11" t="s">
        <v>82</v>
      </c>
      <c r="L2226" s="14" t="s">
        <v>82</v>
      </c>
      <c r="M2226" s="11" t="s">
        <v>650</v>
      </c>
      <c r="N2226" s="15" t="s">
        <v>85</v>
      </c>
      <c r="O2226" s="15" t="str">
        <f>VLOOKUP(A2226,Result!A:D,2,FALSE)</f>
        <v>No</v>
      </c>
      <c r="P2226" s="15">
        <f>VLOOKUP(A2226,Result!A:D,4,FALSE)</f>
        <v>1.88</v>
      </c>
      <c r="Q2226" s="16">
        <f>VLOOKUP(A2226,Result!A:D,3,FALSE)</f>
        <v>0</v>
      </c>
      <c r="R2226" s="16">
        <f>VLOOKUP(A2226,Result!A:E,5,FALSE)</f>
        <v>0</v>
      </c>
      <c r="S2226" s="28">
        <f>P2226+Q2226+R2226</f>
        <v>1.88</v>
      </c>
      <c r="T2226" s="32">
        <f>SUM((Q2226+R2226)*60/0.1)</f>
        <v>0</v>
      </c>
      <c r="U2226" s="32">
        <f>SUM(S2226*60/0.1)</f>
        <v>1128</v>
      </c>
      <c r="V2226" s="33">
        <f t="shared" si="143"/>
        <v>270</v>
      </c>
      <c r="W2226" s="34">
        <f t="shared" si="144"/>
        <v>1398</v>
      </c>
      <c r="X2226" s="10"/>
      <c r="Y2226" s="10"/>
      <c r="Z2226" s="10"/>
      <c r="AA2226" s="10"/>
      <c r="AB2226" s="10"/>
      <c r="AC2226" s="10"/>
      <c r="AD2226" s="10"/>
      <c r="AE2226" s="10"/>
      <c r="AF2226" s="10"/>
      <c r="AG2226" s="10"/>
      <c r="AH2226" s="10"/>
      <c r="AI2226" s="10"/>
    </row>
    <row r="2227" spans="1:35" ht="15" customHeight="1" x14ac:dyDescent="0.25">
      <c r="A2227" s="6">
        <v>905</v>
      </c>
      <c r="B2227" s="11" t="s">
        <v>274</v>
      </c>
      <c r="C2227" s="11" t="s">
        <v>1606</v>
      </c>
      <c r="D2227" s="11" t="s">
        <v>3172</v>
      </c>
      <c r="E2227" s="12">
        <v>18273</v>
      </c>
      <c r="F2227" s="17">
        <v>43993</v>
      </c>
      <c r="G2227" s="12">
        <v>43887</v>
      </c>
      <c r="H2227" s="11" t="s">
        <v>114</v>
      </c>
      <c r="I2227" s="14" t="s">
        <v>3173</v>
      </c>
      <c r="J2227" s="11" t="s">
        <v>80</v>
      </c>
      <c r="K2227" s="11" t="s">
        <v>82</v>
      </c>
      <c r="L2227" s="14" t="s">
        <v>82</v>
      </c>
      <c r="M2227" s="11"/>
      <c r="N2227" s="15" t="s">
        <v>85</v>
      </c>
      <c r="O2227" s="15" t="str">
        <f>VLOOKUP(A2227,Result!A:D,2,FALSE)</f>
        <v>No</v>
      </c>
      <c r="P2227" s="15">
        <f>VLOOKUP(A2227,Result!A:D,4,FALSE)</f>
        <v>0.746</v>
      </c>
      <c r="Q2227" s="16">
        <f>VLOOKUP(A2227,Result!A:D,3,FALSE)</f>
        <v>0</v>
      </c>
      <c r="R2227" s="16">
        <f>VLOOKUP(A2227,Result!A:E,5,FALSE)</f>
        <v>0</v>
      </c>
      <c r="S2227" s="28">
        <f>P2227+Q2227+R2227</f>
        <v>0.746</v>
      </c>
      <c r="T2227" s="32">
        <f>SUM((Q2227+R2227)*60/0.1)</f>
        <v>0</v>
      </c>
      <c r="U2227" s="32">
        <f>SUM(S2227*60/0.1)</f>
        <v>447.59999999999997</v>
      </c>
      <c r="V2227" s="33">
        <f t="shared" si="143"/>
        <v>270</v>
      </c>
      <c r="W2227" s="34">
        <f t="shared" si="144"/>
        <v>717.59999999999991</v>
      </c>
      <c r="X2227" s="10"/>
      <c r="Y2227" s="10"/>
      <c r="Z2227" s="10"/>
      <c r="AA2227" s="10"/>
      <c r="AB2227" s="10"/>
      <c r="AC2227" s="10"/>
      <c r="AD2227" s="10"/>
      <c r="AE2227" s="10"/>
      <c r="AF2227" s="10"/>
      <c r="AG2227" s="10"/>
      <c r="AH2227" s="10"/>
      <c r="AI2227" s="10"/>
    </row>
    <row r="2228" spans="1:35" ht="15" customHeight="1" x14ac:dyDescent="0.25">
      <c r="A2228" s="6">
        <v>906</v>
      </c>
      <c r="B2228" s="11" t="s">
        <v>274</v>
      </c>
      <c r="C2228" s="11" t="s">
        <v>1606</v>
      </c>
      <c r="D2228" s="11" t="s">
        <v>3174</v>
      </c>
      <c r="E2228" s="12">
        <v>15891</v>
      </c>
      <c r="F2228" s="17">
        <v>44029</v>
      </c>
      <c r="G2228" s="12">
        <v>43887</v>
      </c>
      <c r="H2228" s="11" t="s">
        <v>114</v>
      </c>
      <c r="I2228" s="14" t="s">
        <v>3175</v>
      </c>
      <c r="J2228" s="11" t="s">
        <v>80</v>
      </c>
      <c r="K2228" s="11" t="s">
        <v>82</v>
      </c>
      <c r="L2228" s="14" t="s">
        <v>82</v>
      </c>
      <c r="M2228" s="11" t="s">
        <v>3176</v>
      </c>
      <c r="N2228" s="15" t="s">
        <v>85</v>
      </c>
      <c r="O2228" s="15" t="str">
        <f>VLOOKUP(A2228,Result!A:D,2,FALSE)</f>
        <v>No</v>
      </c>
      <c r="P2228" s="15">
        <f>VLOOKUP(A2228,Result!A:D,4,FALSE)</f>
        <v>2.1539999999999999</v>
      </c>
      <c r="Q2228" s="16">
        <f>VLOOKUP(A2228,Result!A:D,3,FALSE)</f>
        <v>0</v>
      </c>
      <c r="R2228" s="16">
        <f>VLOOKUP(A2228,Result!A:E,5,FALSE)</f>
        <v>0.46500000000000002</v>
      </c>
      <c r="S2228" s="28">
        <f>P2228+Q2228+R2228</f>
        <v>2.6189999999999998</v>
      </c>
      <c r="T2228" s="32">
        <f>SUM((Q2228+R2228)*60/0.1)</f>
        <v>279</v>
      </c>
      <c r="U2228" s="32">
        <f>SUM(S2228*60/0.1)</f>
        <v>1571.3999999999999</v>
      </c>
      <c r="V2228" s="33">
        <f t="shared" si="143"/>
        <v>270</v>
      </c>
      <c r="W2228" s="34">
        <f t="shared" si="144"/>
        <v>1841.3999999999999</v>
      </c>
      <c r="X2228" s="10"/>
      <c r="Y2228" s="10"/>
      <c r="Z2228" s="10"/>
      <c r="AA2228" s="10"/>
      <c r="AB2228" s="10"/>
      <c r="AC2228" s="10"/>
      <c r="AD2228" s="10"/>
      <c r="AE2228" s="10"/>
      <c r="AF2228" s="10"/>
      <c r="AG2228" s="10"/>
      <c r="AH2228" s="10"/>
      <c r="AI2228" s="10"/>
    </row>
    <row r="2229" spans="1:35" ht="15" customHeight="1" x14ac:dyDescent="0.25">
      <c r="A2229" s="6">
        <v>907</v>
      </c>
      <c r="B2229" s="11" t="s">
        <v>274</v>
      </c>
      <c r="C2229" s="11" t="s">
        <v>1606</v>
      </c>
      <c r="D2229" s="11" t="s">
        <v>3177</v>
      </c>
      <c r="E2229" s="12">
        <v>15679</v>
      </c>
      <c r="F2229" s="17">
        <v>43941</v>
      </c>
      <c r="G2229" s="12">
        <v>43888</v>
      </c>
      <c r="H2229" s="11" t="s">
        <v>114</v>
      </c>
      <c r="I2229" s="14" t="s">
        <v>2207</v>
      </c>
      <c r="J2229" s="11" t="s">
        <v>80</v>
      </c>
      <c r="K2229" s="11" t="s">
        <v>82</v>
      </c>
      <c r="L2229" s="14" t="s">
        <v>82</v>
      </c>
      <c r="M2229" s="11" t="s">
        <v>1717</v>
      </c>
      <c r="N2229" s="15" t="s">
        <v>85</v>
      </c>
      <c r="O2229" s="15" t="str">
        <f>VLOOKUP(A2229,Result!A:D,2,FALSE)</f>
        <v>No</v>
      </c>
      <c r="P2229" s="15">
        <f>VLOOKUP(A2229,Result!A:D,4,FALSE)</f>
        <v>0.78600000000000003</v>
      </c>
      <c r="Q2229" s="16">
        <f>VLOOKUP(A2229,Result!A:D,3,FALSE)</f>
        <v>0</v>
      </c>
      <c r="R2229" s="16">
        <f>VLOOKUP(A2229,Result!A:E,5,FALSE)</f>
        <v>0</v>
      </c>
      <c r="S2229" s="28">
        <f>P2229+Q2229+R2229</f>
        <v>0.78600000000000003</v>
      </c>
      <c r="T2229" s="32">
        <f>SUM((Q2229+R2229)*60/0.1)</f>
        <v>0</v>
      </c>
      <c r="U2229" s="32">
        <f>SUM(S2229*60/0.1)</f>
        <v>471.6</v>
      </c>
      <c r="V2229" s="33">
        <f t="shared" si="143"/>
        <v>270</v>
      </c>
      <c r="W2229" s="34">
        <f t="shared" si="144"/>
        <v>741.6</v>
      </c>
      <c r="X2229" s="10"/>
      <c r="Y2229" s="10"/>
      <c r="Z2229" s="10"/>
      <c r="AA2229" s="10"/>
      <c r="AB2229" s="10"/>
      <c r="AC2229" s="10"/>
      <c r="AD2229" s="10"/>
      <c r="AE2229" s="10"/>
      <c r="AF2229" s="10"/>
      <c r="AG2229" s="10"/>
      <c r="AH2229" s="10"/>
      <c r="AI2229" s="10"/>
    </row>
    <row r="2230" spans="1:35" ht="15" customHeight="1" x14ac:dyDescent="0.25">
      <c r="A2230" s="6">
        <v>908</v>
      </c>
      <c r="B2230" s="11" t="s">
        <v>274</v>
      </c>
      <c r="C2230" s="11" t="s">
        <v>1606</v>
      </c>
      <c r="D2230" s="11" t="s">
        <v>3178</v>
      </c>
      <c r="E2230" s="12">
        <v>21454</v>
      </c>
      <c r="F2230" s="17">
        <v>43997</v>
      </c>
      <c r="G2230" s="12">
        <v>43888</v>
      </c>
      <c r="H2230" s="11" t="s">
        <v>114</v>
      </c>
      <c r="I2230" s="14" t="s">
        <v>214</v>
      </c>
      <c r="J2230" s="11" t="s">
        <v>80</v>
      </c>
      <c r="K2230" s="11" t="s">
        <v>82</v>
      </c>
      <c r="L2230" s="14" t="s">
        <v>82</v>
      </c>
      <c r="M2230" s="11"/>
      <c r="N2230" s="15" t="s">
        <v>85</v>
      </c>
      <c r="O2230" s="15" t="str">
        <f>VLOOKUP(A2230,Result!A:D,2,FALSE)</f>
        <v>No</v>
      </c>
      <c r="P2230" s="15">
        <f>VLOOKUP(A2230,Result!A:D,4,FALSE)</f>
        <v>0.72099999999999997</v>
      </c>
      <c r="Q2230" s="16">
        <f>VLOOKUP(A2230,Result!A:D,3,FALSE)</f>
        <v>0</v>
      </c>
      <c r="R2230" s="16">
        <f>VLOOKUP(A2230,Result!A:E,5,FALSE)</f>
        <v>0</v>
      </c>
      <c r="S2230" s="28">
        <f>P2230+Q2230+R2230</f>
        <v>0.72099999999999997</v>
      </c>
      <c r="T2230" s="32">
        <f>SUM((Q2230+R2230)*60/0.1)</f>
        <v>0</v>
      </c>
      <c r="U2230" s="32">
        <f>SUM(S2230*60/0.1)</f>
        <v>432.59999999999997</v>
      </c>
      <c r="V2230" s="33">
        <f t="shared" si="143"/>
        <v>270</v>
      </c>
      <c r="W2230" s="34">
        <f t="shared" si="144"/>
        <v>702.59999999999991</v>
      </c>
      <c r="X2230" s="10"/>
      <c r="Y2230" s="10"/>
      <c r="Z2230" s="10"/>
      <c r="AA2230" s="10"/>
      <c r="AB2230" s="10"/>
      <c r="AC2230" s="10"/>
      <c r="AD2230" s="10"/>
      <c r="AE2230" s="10"/>
      <c r="AF2230" s="10"/>
      <c r="AG2230" s="10"/>
      <c r="AH2230" s="10"/>
      <c r="AI2230" s="10"/>
    </row>
    <row r="2231" spans="1:35" ht="15" customHeight="1" x14ac:dyDescent="0.25">
      <c r="A2231" s="6">
        <v>909</v>
      </c>
      <c r="B2231" s="11" t="s">
        <v>274</v>
      </c>
      <c r="C2231" s="11" t="s">
        <v>1606</v>
      </c>
      <c r="D2231" s="11" t="s">
        <v>3179</v>
      </c>
      <c r="E2231" s="12">
        <v>11053</v>
      </c>
      <c r="F2231" s="17">
        <v>44034</v>
      </c>
      <c r="G2231" s="12">
        <v>43888</v>
      </c>
      <c r="H2231" s="11" t="s">
        <v>114</v>
      </c>
      <c r="I2231" s="14" t="s">
        <v>3180</v>
      </c>
      <c r="J2231" s="11" t="s">
        <v>80</v>
      </c>
      <c r="K2231" s="11" t="s">
        <v>82</v>
      </c>
      <c r="L2231" s="14" t="s">
        <v>82</v>
      </c>
      <c r="M2231" s="11"/>
      <c r="N2231" s="15" t="s">
        <v>85</v>
      </c>
      <c r="O2231" s="15" t="str">
        <f>VLOOKUP(A2231,Result!A:D,2,FALSE)</f>
        <v>No</v>
      </c>
      <c r="P2231" s="15">
        <f>VLOOKUP(A2231,Result!A:D,4,FALSE)</f>
        <v>1.5960000000000001</v>
      </c>
      <c r="Q2231" s="16">
        <f>VLOOKUP(A2231,Result!A:D,3,FALSE)</f>
        <v>0</v>
      </c>
      <c r="R2231" s="16">
        <f>VLOOKUP(A2231,Result!A:E,5,FALSE)</f>
        <v>0</v>
      </c>
      <c r="S2231" s="28">
        <f>P2231+Q2231+R2231</f>
        <v>1.5960000000000001</v>
      </c>
      <c r="T2231" s="32">
        <f>SUM((Q2231+R2231)*60/0.1)</f>
        <v>0</v>
      </c>
      <c r="U2231" s="32">
        <f>SUM(S2231*60/0.1)</f>
        <v>957.6</v>
      </c>
      <c r="V2231" s="33">
        <f t="shared" si="143"/>
        <v>270</v>
      </c>
      <c r="W2231" s="34">
        <f t="shared" si="144"/>
        <v>1227.5999999999999</v>
      </c>
      <c r="X2231" s="10"/>
      <c r="Y2231" s="10"/>
      <c r="Z2231" s="10"/>
      <c r="AA2231" s="10"/>
      <c r="AB2231" s="10"/>
      <c r="AC2231" s="10"/>
      <c r="AD2231" s="10"/>
      <c r="AE2231" s="10"/>
      <c r="AF2231" s="10"/>
      <c r="AG2231" s="10"/>
      <c r="AH2231" s="10"/>
      <c r="AI2231" s="10"/>
    </row>
    <row r="2232" spans="1:35" ht="15" customHeight="1" x14ac:dyDescent="0.25">
      <c r="A2232" s="6">
        <v>910</v>
      </c>
      <c r="B2232" s="11" t="s">
        <v>274</v>
      </c>
      <c r="C2232" s="11" t="s">
        <v>1606</v>
      </c>
      <c r="D2232" s="11" t="s">
        <v>3181</v>
      </c>
      <c r="E2232" s="12">
        <v>10901</v>
      </c>
      <c r="F2232" s="17">
        <v>44005</v>
      </c>
      <c r="G2232" s="12">
        <v>43888</v>
      </c>
      <c r="H2232" s="11" t="s">
        <v>114</v>
      </c>
      <c r="I2232" s="14" t="s">
        <v>446</v>
      </c>
      <c r="J2232" s="11" t="s">
        <v>80</v>
      </c>
      <c r="K2232" s="11" t="s">
        <v>82</v>
      </c>
      <c r="L2232" s="14" t="s">
        <v>82</v>
      </c>
      <c r="M2232" s="11"/>
      <c r="N2232" s="15" t="s">
        <v>85</v>
      </c>
      <c r="O2232" s="15" t="str">
        <f>VLOOKUP(A2232,Result!A:D,2,FALSE)</f>
        <v>No</v>
      </c>
      <c r="P2232" s="15">
        <f>VLOOKUP(A2232,Result!A:D,4,FALSE)</f>
        <v>0.30499999999999999</v>
      </c>
      <c r="Q2232" s="16">
        <f>VLOOKUP(A2232,Result!A:D,3,FALSE)</f>
        <v>0</v>
      </c>
      <c r="R2232" s="16">
        <f>VLOOKUP(A2232,Result!A:E,5,FALSE)</f>
        <v>0</v>
      </c>
      <c r="S2232" s="28">
        <f>P2232+Q2232+R2232</f>
        <v>0.30499999999999999</v>
      </c>
      <c r="T2232" s="32">
        <f>SUM((Q2232+R2232)*60/0.1)</f>
        <v>0</v>
      </c>
      <c r="U2232" s="32">
        <f>SUM(S2232*60/0.1)</f>
        <v>183</v>
      </c>
      <c r="V2232" s="33">
        <f t="shared" si="143"/>
        <v>270</v>
      </c>
      <c r="W2232" s="34">
        <f t="shared" si="144"/>
        <v>453</v>
      </c>
      <c r="X2232" s="10"/>
      <c r="Y2232" s="10"/>
      <c r="Z2232" s="10"/>
      <c r="AA2232" s="10"/>
      <c r="AB2232" s="10"/>
      <c r="AC2232" s="10"/>
      <c r="AD2232" s="10"/>
      <c r="AE2232" s="10"/>
      <c r="AF2232" s="10"/>
      <c r="AG2232" s="10"/>
      <c r="AH2232" s="10"/>
      <c r="AI2232" s="10"/>
    </row>
    <row r="2233" spans="1:35" ht="15" customHeight="1" x14ac:dyDescent="0.25">
      <c r="A2233" s="6">
        <v>911</v>
      </c>
      <c r="B2233" s="11" t="s">
        <v>274</v>
      </c>
      <c r="C2233" s="11" t="s">
        <v>1606</v>
      </c>
      <c r="D2233" s="11" t="s">
        <v>3182</v>
      </c>
      <c r="E2233" s="12">
        <v>17084</v>
      </c>
      <c r="F2233" s="19"/>
      <c r="G2233" s="12">
        <v>43888</v>
      </c>
      <c r="H2233" s="11" t="s">
        <v>114</v>
      </c>
      <c r="I2233" s="14" t="s">
        <v>115</v>
      </c>
      <c r="J2233" s="11"/>
      <c r="K2233" s="11"/>
      <c r="L2233" s="14"/>
      <c r="M2233" s="11"/>
      <c r="N2233" s="15" t="s">
        <v>85</v>
      </c>
      <c r="O2233" s="15" t="str">
        <f>VLOOKUP(A2233,Result!A:D,2,FALSE)</f>
        <v>No</v>
      </c>
      <c r="P2233" s="15">
        <f>VLOOKUP(A2233,Result!A:D,4,FALSE)</f>
        <v>0</v>
      </c>
      <c r="Q2233" s="16">
        <f>VLOOKUP(A2233,Result!A:D,3,FALSE)</f>
        <v>0</v>
      </c>
      <c r="R2233" s="16">
        <f>VLOOKUP(A2233,Result!A:E,5,FALSE)</f>
        <v>0</v>
      </c>
      <c r="S2233" s="28">
        <f>P2233+Q2233+R2233</f>
        <v>0</v>
      </c>
      <c r="T2233" s="32">
        <f>SUM((Q2233+R2233)*60/0.1)</f>
        <v>0</v>
      </c>
      <c r="U2233" s="32">
        <f>SUM(S2233*60/0.1)</f>
        <v>0</v>
      </c>
      <c r="V2233" s="33">
        <f t="shared" si="143"/>
        <v>270</v>
      </c>
      <c r="W2233" s="34">
        <f t="shared" si="144"/>
        <v>270</v>
      </c>
      <c r="X2233" s="10"/>
      <c r="Y2233" s="10"/>
      <c r="Z2233" s="10"/>
      <c r="AA2233" s="10"/>
      <c r="AB2233" s="10"/>
      <c r="AC2233" s="10"/>
      <c r="AD2233" s="10"/>
      <c r="AE2233" s="10"/>
      <c r="AF2233" s="10"/>
      <c r="AG2233" s="10"/>
      <c r="AH2233" s="10"/>
      <c r="AI2233" s="10"/>
    </row>
    <row r="2234" spans="1:35" ht="15" customHeight="1" x14ac:dyDescent="0.25">
      <c r="A2234" s="6">
        <v>912</v>
      </c>
      <c r="B2234" s="11" t="s">
        <v>274</v>
      </c>
      <c r="C2234" s="11" t="s">
        <v>1606</v>
      </c>
      <c r="D2234" s="11" t="s">
        <v>3183</v>
      </c>
      <c r="E2234" s="12">
        <v>17870</v>
      </c>
      <c r="F2234" s="17">
        <v>43985</v>
      </c>
      <c r="G2234" s="12">
        <v>43888</v>
      </c>
      <c r="H2234" s="11" t="s">
        <v>114</v>
      </c>
      <c r="I2234" s="14" t="s">
        <v>3184</v>
      </c>
      <c r="J2234" s="11" t="s">
        <v>3185</v>
      </c>
      <c r="K2234" s="11" t="s">
        <v>82</v>
      </c>
      <c r="L2234" s="14" t="s">
        <v>82</v>
      </c>
      <c r="M2234" s="11"/>
      <c r="N2234" s="15" t="s">
        <v>85</v>
      </c>
      <c r="O2234" s="15" t="str">
        <f>VLOOKUP(A2234,Result!A:D,2,FALSE)</f>
        <v>No</v>
      </c>
      <c r="P2234" s="15">
        <f>VLOOKUP(A2234,Result!A:D,4,FALSE)</f>
        <v>0.996</v>
      </c>
      <c r="Q2234" s="16">
        <f>VLOOKUP(A2234,Result!A:D,3,FALSE)</f>
        <v>0</v>
      </c>
      <c r="R2234" s="16">
        <f>VLOOKUP(A2234,Result!A:E,5,FALSE)</f>
        <v>0</v>
      </c>
      <c r="S2234" s="28">
        <f>P2234+Q2234+R2234</f>
        <v>0.996</v>
      </c>
      <c r="T2234" s="32">
        <f>SUM((Q2234+R2234)*60/0.1)</f>
        <v>0</v>
      </c>
      <c r="U2234" s="32">
        <f>SUM(S2234*60/0.1)</f>
        <v>597.59999999999991</v>
      </c>
      <c r="V2234" s="33">
        <f t="shared" si="143"/>
        <v>270</v>
      </c>
      <c r="W2234" s="34">
        <f t="shared" si="144"/>
        <v>867.59999999999991</v>
      </c>
      <c r="X2234" s="10"/>
      <c r="Y2234" s="10"/>
      <c r="Z2234" s="10"/>
      <c r="AA2234" s="10"/>
      <c r="AB2234" s="10"/>
      <c r="AC2234" s="10"/>
      <c r="AD2234" s="10"/>
      <c r="AE2234" s="10"/>
      <c r="AF2234" s="10"/>
      <c r="AG2234" s="10"/>
      <c r="AH2234" s="10"/>
      <c r="AI2234" s="10"/>
    </row>
    <row r="2235" spans="1:35" ht="15" customHeight="1" x14ac:dyDescent="0.25">
      <c r="A2235" s="6">
        <v>913</v>
      </c>
      <c r="B2235" s="11" t="s">
        <v>274</v>
      </c>
      <c r="C2235" s="11" t="s">
        <v>1606</v>
      </c>
      <c r="D2235" s="11" t="s">
        <v>3186</v>
      </c>
      <c r="E2235" s="12">
        <v>16548</v>
      </c>
      <c r="F2235" s="17">
        <v>43945</v>
      </c>
      <c r="G2235" s="12">
        <v>43888</v>
      </c>
      <c r="H2235" s="11" t="s">
        <v>114</v>
      </c>
      <c r="I2235" s="14" t="s">
        <v>3187</v>
      </c>
      <c r="J2235" s="11" t="s">
        <v>3188</v>
      </c>
      <c r="K2235" s="11" t="s">
        <v>3189</v>
      </c>
      <c r="L2235" s="14" t="s">
        <v>3190</v>
      </c>
      <c r="M2235" s="11" t="s">
        <v>3191</v>
      </c>
      <c r="N2235" s="15" t="s">
        <v>85</v>
      </c>
      <c r="O2235" s="15" t="str">
        <f>VLOOKUP(A2235,Result!A:D,2,FALSE)</f>
        <v>No</v>
      </c>
      <c r="P2235" s="15">
        <f>VLOOKUP(A2235,Result!A:D,4,FALSE)</f>
        <v>1.754</v>
      </c>
      <c r="Q2235" s="16">
        <f>VLOOKUP(A2235,Result!A:D,3,FALSE)</f>
        <v>0.31</v>
      </c>
      <c r="R2235" s="16">
        <f>VLOOKUP(A2235,Result!A:E,5,FALSE)</f>
        <v>0.35399999999999998</v>
      </c>
      <c r="S2235" s="28">
        <f>P2235+Q2235+R2235</f>
        <v>2.4180000000000001</v>
      </c>
      <c r="T2235" s="32">
        <f>SUM((Q2235+R2235)*60/0.1)</f>
        <v>398.39999999999992</v>
      </c>
      <c r="U2235" s="32">
        <f>SUM(S2235*60/0.1)</f>
        <v>1450.8</v>
      </c>
      <c r="V2235" s="33">
        <f t="shared" si="143"/>
        <v>270</v>
      </c>
      <c r="W2235" s="34">
        <f t="shared" si="144"/>
        <v>1720.8</v>
      </c>
      <c r="X2235" s="10"/>
      <c r="Y2235" s="10"/>
      <c r="Z2235" s="10"/>
      <c r="AA2235" s="10"/>
      <c r="AB2235" s="10"/>
      <c r="AC2235" s="10"/>
      <c r="AD2235" s="10"/>
      <c r="AE2235" s="10"/>
      <c r="AF2235" s="10"/>
      <c r="AG2235" s="10"/>
      <c r="AH2235" s="10"/>
      <c r="AI2235" s="10"/>
    </row>
    <row r="2236" spans="1:35" ht="15" customHeight="1" x14ac:dyDescent="0.25">
      <c r="A2236" s="6">
        <v>914</v>
      </c>
      <c r="B2236" s="11" t="s">
        <v>274</v>
      </c>
      <c r="C2236" s="11" t="s">
        <v>1606</v>
      </c>
      <c r="D2236" s="11" t="s">
        <v>3192</v>
      </c>
      <c r="E2236" s="12">
        <v>24604</v>
      </c>
      <c r="F2236" s="19"/>
      <c r="G2236" s="12">
        <v>43888</v>
      </c>
      <c r="H2236" s="11" t="s">
        <v>114</v>
      </c>
      <c r="I2236" s="14" t="s">
        <v>3193</v>
      </c>
      <c r="J2236" s="11" t="s">
        <v>3194</v>
      </c>
      <c r="K2236" s="11" t="s">
        <v>3195</v>
      </c>
      <c r="L2236" s="14" t="s">
        <v>82</v>
      </c>
      <c r="M2236" s="11" t="s">
        <v>94</v>
      </c>
      <c r="N2236" s="15" t="s">
        <v>85</v>
      </c>
      <c r="O2236" s="15" t="str">
        <f>VLOOKUP(A2236,Result!A:D,2,FALSE)</f>
        <v>No</v>
      </c>
      <c r="P2236" s="15">
        <f>VLOOKUP(A2236,Result!A:D,4,FALSE)</f>
        <v>1.7509999999999999</v>
      </c>
      <c r="Q2236" s="16">
        <f>VLOOKUP(A2236,Result!A:D,3,FALSE)</f>
        <v>0</v>
      </c>
      <c r="R2236" s="16">
        <f>VLOOKUP(A2236,Result!A:E,5,FALSE)</f>
        <v>0</v>
      </c>
      <c r="S2236" s="28">
        <f>P2236+Q2236+R2236</f>
        <v>1.7509999999999999</v>
      </c>
      <c r="T2236" s="32">
        <f>SUM((Q2236+R2236)*60/0.1)</f>
        <v>0</v>
      </c>
      <c r="U2236" s="32">
        <f>SUM(S2236*60/0.1)</f>
        <v>1050.5999999999999</v>
      </c>
      <c r="V2236" s="33">
        <f t="shared" si="143"/>
        <v>270</v>
      </c>
      <c r="W2236" s="34">
        <f t="shared" si="144"/>
        <v>1320.6</v>
      </c>
      <c r="X2236" s="10"/>
      <c r="Y2236" s="10"/>
      <c r="Z2236" s="10"/>
      <c r="AA2236" s="10"/>
      <c r="AB2236" s="10"/>
      <c r="AC2236" s="10"/>
      <c r="AD2236" s="10"/>
      <c r="AE2236" s="10"/>
      <c r="AF2236" s="10"/>
      <c r="AG2236" s="10"/>
      <c r="AH2236" s="10"/>
      <c r="AI2236" s="10"/>
    </row>
    <row r="2237" spans="1:35" ht="15" customHeight="1" x14ac:dyDescent="0.25">
      <c r="A2237" s="6">
        <v>915</v>
      </c>
      <c r="B2237" s="11" t="s">
        <v>274</v>
      </c>
      <c r="C2237" s="11" t="s">
        <v>1606</v>
      </c>
      <c r="D2237" s="11" t="s">
        <v>3196</v>
      </c>
      <c r="E2237" s="12">
        <v>16023</v>
      </c>
      <c r="F2237" s="17">
        <v>43998</v>
      </c>
      <c r="G2237" s="12">
        <v>43888</v>
      </c>
      <c r="H2237" s="11" t="s">
        <v>114</v>
      </c>
      <c r="I2237" s="14" t="s">
        <v>3197</v>
      </c>
      <c r="J2237" s="11" t="s">
        <v>80</v>
      </c>
      <c r="K2237" s="11" t="s">
        <v>3198</v>
      </c>
      <c r="L2237" s="14" t="s">
        <v>3199</v>
      </c>
      <c r="M2237" s="11" t="s">
        <v>3200</v>
      </c>
      <c r="N2237" s="15" t="s">
        <v>85</v>
      </c>
      <c r="O2237" s="15" t="str">
        <f>VLOOKUP(A2237,Result!A:D,2,FALSE)</f>
        <v>No</v>
      </c>
      <c r="P2237" s="15">
        <f>VLOOKUP(A2237,Result!A:D,4,FALSE)</f>
        <v>5.0719999999999992</v>
      </c>
      <c r="Q2237" s="16">
        <f>VLOOKUP(A2237,Result!A:D,3,FALSE)</f>
        <v>1.635</v>
      </c>
      <c r="R2237" s="16">
        <f>VLOOKUP(A2237,Result!A:E,5,FALSE)</f>
        <v>0.999</v>
      </c>
      <c r="S2237" s="28">
        <f>P2237+Q2237+R2237</f>
        <v>7.7059999999999986</v>
      </c>
      <c r="T2237" s="32">
        <f>SUM((Q2237+R2237)*60/0.1)</f>
        <v>1580.3999999999999</v>
      </c>
      <c r="U2237" s="32">
        <f>SUM(S2237*60/0.1)</f>
        <v>4623.5999999999985</v>
      </c>
      <c r="V2237" s="33">
        <f t="shared" si="143"/>
        <v>270</v>
      </c>
      <c r="W2237" s="34">
        <f t="shared" si="144"/>
        <v>4893.5999999999985</v>
      </c>
      <c r="X2237" s="10"/>
      <c r="Y2237" s="10"/>
      <c r="Z2237" s="10"/>
      <c r="AA2237" s="10"/>
      <c r="AB2237" s="10"/>
      <c r="AC2237" s="10"/>
      <c r="AD2237" s="10"/>
      <c r="AE2237" s="10"/>
      <c r="AF2237" s="10"/>
      <c r="AG2237" s="10"/>
      <c r="AH2237" s="10"/>
      <c r="AI2237" s="10"/>
    </row>
    <row r="2238" spans="1:35" ht="15" customHeight="1" x14ac:dyDescent="0.25">
      <c r="A2238" s="6">
        <v>916</v>
      </c>
      <c r="B2238" s="11" t="s">
        <v>274</v>
      </c>
      <c r="C2238" s="11" t="s">
        <v>1619</v>
      </c>
      <c r="D2238" s="11" t="s">
        <v>3201</v>
      </c>
      <c r="E2238" s="12">
        <v>14187</v>
      </c>
      <c r="F2238" s="17">
        <v>43956</v>
      </c>
      <c r="G2238" s="11"/>
      <c r="H2238" s="18"/>
      <c r="I2238" s="14"/>
      <c r="J2238" s="11"/>
      <c r="K2238" s="11"/>
      <c r="L2238" s="14"/>
      <c r="M2238" s="11"/>
      <c r="N2238" s="15" t="s">
        <v>85</v>
      </c>
      <c r="O2238" s="15" t="str">
        <f>VLOOKUP(A2238,Result!A:D,2,FALSE)</f>
        <v>No</v>
      </c>
      <c r="P2238" s="15">
        <f>VLOOKUP(A2238,Result!A:D,4,FALSE)</f>
        <v>0</v>
      </c>
      <c r="Q2238" s="16">
        <f>VLOOKUP(A2238,Result!A:D,3,FALSE)</f>
        <v>0</v>
      </c>
      <c r="R2238" s="16">
        <f>VLOOKUP(A2238,Result!A:E,5,FALSE)</f>
        <v>0</v>
      </c>
      <c r="S2238" s="28">
        <f>P2238+Q2238+R2238</f>
        <v>0</v>
      </c>
      <c r="T2238" s="32">
        <f>SUM((Q2238+R2238)*60/0.1)</f>
        <v>0</v>
      </c>
      <c r="U2238" s="32">
        <f>SUM(S2238*60/0.1)</f>
        <v>0</v>
      </c>
      <c r="V2238" s="33">
        <f t="shared" si="143"/>
        <v>270</v>
      </c>
      <c r="W2238" s="34">
        <f t="shared" si="144"/>
        <v>270</v>
      </c>
      <c r="X2238" s="10"/>
      <c r="Y2238" s="10"/>
      <c r="Z2238" s="10"/>
      <c r="AA2238" s="10"/>
      <c r="AB2238" s="10"/>
      <c r="AC2238" s="10"/>
      <c r="AD2238" s="10"/>
      <c r="AE2238" s="10"/>
      <c r="AF2238" s="10"/>
      <c r="AG2238" s="10"/>
      <c r="AH2238" s="10"/>
      <c r="AI2238" s="10"/>
    </row>
    <row r="2239" spans="1:35" ht="15" customHeight="1" x14ac:dyDescent="0.25">
      <c r="A2239" s="6">
        <v>917</v>
      </c>
      <c r="B2239" s="11" t="s">
        <v>274</v>
      </c>
      <c r="C2239" s="11" t="s">
        <v>1606</v>
      </c>
      <c r="D2239" s="11" t="s">
        <v>3202</v>
      </c>
      <c r="E2239" s="12">
        <v>12566</v>
      </c>
      <c r="F2239" s="19"/>
      <c r="G2239" s="12">
        <v>43888</v>
      </c>
      <c r="H2239" s="11" t="s">
        <v>114</v>
      </c>
      <c r="I2239" s="14" t="s">
        <v>115</v>
      </c>
      <c r="J2239" s="11"/>
      <c r="K2239" s="11"/>
      <c r="L2239" s="14"/>
      <c r="M2239" s="11"/>
      <c r="N2239" s="15" t="s">
        <v>85</v>
      </c>
      <c r="O2239" s="15" t="str">
        <f>VLOOKUP(A2239,Result!A:D,2,FALSE)</f>
        <v>No</v>
      </c>
      <c r="P2239" s="15">
        <f>VLOOKUP(A2239,Result!A:D,4,FALSE)</f>
        <v>0</v>
      </c>
      <c r="Q2239" s="16">
        <f>VLOOKUP(A2239,Result!A:D,3,FALSE)</f>
        <v>0</v>
      </c>
      <c r="R2239" s="16">
        <f>VLOOKUP(A2239,Result!A:E,5,FALSE)</f>
        <v>0</v>
      </c>
      <c r="S2239" s="28">
        <f>P2239+Q2239+R2239</f>
        <v>0</v>
      </c>
      <c r="T2239" s="32">
        <f>SUM((Q2239+R2239)*60/0.1)</f>
        <v>0</v>
      </c>
      <c r="U2239" s="32">
        <f>SUM(S2239*60/0.1)</f>
        <v>0</v>
      </c>
      <c r="V2239" s="33">
        <f t="shared" si="143"/>
        <v>270</v>
      </c>
      <c r="W2239" s="34">
        <f t="shared" si="144"/>
        <v>270</v>
      </c>
      <c r="X2239" s="10"/>
      <c r="Y2239" s="10"/>
      <c r="Z2239" s="10"/>
      <c r="AA2239" s="10"/>
      <c r="AB2239" s="10"/>
      <c r="AC2239" s="10"/>
      <c r="AD2239" s="10"/>
      <c r="AE2239" s="10"/>
      <c r="AF2239" s="10"/>
      <c r="AG2239" s="10"/>
      <c r="AH2239" s="10"/>
      <c r="AI2239" s="10"/>
    </row>
    <row r="2240" spans="1:35" ht="15" customHeight="1" x14ac:dyDescent="0.25">
      <c r="A2240" s="6">
        <v>918</v>
      </c>
      <c r="B2240" s="11" t="s">
        <v>274</v>
      </c>
      <c r="C2240" s="11" t="s">
        <v>1606</v>
      </c>
      <c r="D2240" s="11" t="s">
        <v>3203</v>
      </c>
      <c r="E2240" s="12">
        <v>13290</v>
      </c>
      <c r="F2240" s="19"/>
      <c r="G2240" s="12">
        <v>43888</v>
      </c>
      <c r="H2240" s="11" t="s">
        <v>114</v>
      </c>
      <c r="I2240" s="14" t="s">
        <v>115</v>
      </c>
      <c r="J2240" s="11"/>
      <c r="K2240" s="11"/>
      <c r="L2240" s="14"/>
      <c r="M2240" s="11"/>
      <c r="N2240" s="15" t="s">
        <v>85</v>
      </c>
      <c r="O2240" s="15" t="str">
        <f>VLOOKUP(A2240,Result!A:D,2,FALSE)</f>
        <v>No</v>
      </c>
      <c r="P2240" s="15">
        <f>VLOOKUP(A2240,Result!A:D,4,FALSE)</f>
        <v>0</v>
      </c>
      <c r="Q2240" s="16">
        <f>VLOOKUP(A2240,Result!A:D,3,FALSE)</f>
        <v>0</v>
      </c>
      <c r="R2240" s="16">
        <f>VLOOKUP(A2240,Result!A:E,5,FALSE)</f>
        <v>0</v>
      </c>
      <c r="S2240" s="28">
        <f>P2240+Q2240+R2240</f>
        <v>0</v>
      </c>
      <c r="T2240" s="32">
        <f>SUM((Q2240+R2240)*60/0.1)</f>
        <v>0</v>
      </c>
      <c r="U2240" s="32">
        <f>SUM(S2240*60/0.1)</f>
        <v>0</v>
      </c>
      <c r="V2240" s="33">
        <f t="shared" ref="V2240:V2303" si="145">SUM(0.45*60/0.1)</f>
        <v>270</v>
      </c>
      <c r="W2240" s="34">
        <f t="shared" si="144"/>
        <v>270</v>
      </c>
      <c r="X2240" s="10"/>
      <c r="Y2240" s="10"/>
      <c r="Z2240" s="10"/>
      <c r="AA2240" s="10"/>
      <c r="AB2240" s="10"/>
      <c r="AC2240" s="10"/>
      <c r="AD2240" s="10"/>
      <c r="AE2240" s="10"/>
      <c r="AF2240" s="10"/>
      <c r="AG2240" s="10"/>
      <c r="AH2240" s="10"/>
      <c r="AI2240" s="10"/>
    </row>
    <row r="2241" spans="1:35" ht="15" customHeight="1" x14ac:dyDescent="0.25">
      <c r="A2241" s="6">
        <v>919</v>
      </c>
      <c r="B2241" s="11" t="s">
        <v>274</v>
      </c>
      <c r="C2241" s="11" t="s">
        <v>1606</v>
      </c>
      <c r="D2241" s="11" t="s">
        <v>3204</v>
      </c>
      <c r="E2241" s="12">
        <v>17169</v>
      </c>
      <c r="F2241" s="17">
        <v>43956</v>
      </c>
      <c r="G2241" s="12">
        <v>43888</v>
      </c>
      <c r="H2241" s="11" t="s">
        <v>114</v>
      </c>
      <c r="I2241" s="14" t="s">
        <v>3205</v>
      </c>
      <c r="J2241" s="11" t="s">
        <v>80</v>
      </c>
      <c r="K2241" s="11" t="s">
        <v>82</v>
      </c>
      <c r="L2241" s="14" t="s">
        <v>3206</v>
      </c>
      <c r="M2241" s="11"/>
      <c r="N2241" s="15" t="s">
        <v>85</v>
      </c>
      <c r="O2241" s="15" t="str">
        <f>VLOOKUP(A2241,Result!A:D,2,FALSE)</f>
        <v>No</v>
      </c>
      <c r="P2241" s="15">
        <f>VLOOKUP(A2241,Result!A:D,4,FALSE)</f>
        <v>0.63900000000000001</v>
      </c>
      <c r="Q2241" s="16">
        <f>VLOOKUP(A2241,Result!A:D,3,FALSE)</f>
        <v>0.48499999999999999</v>
      </c>
      <c r="R2241" s="16">
        <f>VLOOKUP(A2241,Result!A:E,5,FALSE)</f>
        <v>0</v>
      </c>
      <c r="S2241" s="28">
        <f>P2241+Q2241+R2241</f>
        <v>1.1240000000000001</v>
      </c>
      <c r="T2241" s="32">
        <f>SUM((Q2241+R2241)*60/0.1)</f>
        <v>290.99999999999994</v>
      </c>
      <c r="U2241" s="32">
        <f>SUM(S2241*60/0.1)</f>
        <v>674.40000000000009</v>
      </c>
      <c r="V2241" s="33">
        <f t="shared" si="145"/>
        <v>270</v>
      </c>
      <c r="W2241" s="34">
        <f t="shared" si="144"/>
        <v>944.40000000000009</v>
      </c>
      <c r="X2241" s="10"/>
      <c r="Y2241" s="10"/>
      <c r="Z2241" s="10"/>
      <c r="AA2241" s="10"/>
      <c r="AB2241" s="10"/>
      <c r="AC2241" s="10"/>
      <c r="AD2241" s="10"/>
      <c r="AE2241" s="10"/>
      <c r="AF2241" s="10"/>
      <c r="AG2241" s="10"/>
      <c r="AH2241" s="10"/>
      <c r="AI2241" s="10"/>
    </row>
    <row r="2242" spans="1:35" ht="15" customHeight="1" x14ac:dyDescent="0.25">
      <c r="A2242" s="6">
        <v>920</v>
      </c>
      <c r="B2242" s="11" t="s">
        <v>274</v>
      </c>
      <c r="C2242" s="11" t="s">
        <v>1606</v>
      </c>
      <c r="D2242" s="11" t="s">
        <v>3207</v>
      </c>
      <c r="E2242" s="12">
        <v>13131</v>
      </c>
      <c r="F2242" s="17">
        <v>43937</v>
      </c>
      <c r="G2242" s="12">
        <v>43888</v>
      </c>
      <c r="H2242" s="11" t="s">
        <v>114</v>
      </c>
      <c r="I2242" s="14" t="s">
        <v>3208</v>
      </c>
      <c r="J2242" s="11" t="s">
        <v>80</v>
      </c>
      <c r="K2242" s="11" t="s">
        <v>2120</v>
      </c>
      <c r="L2242" s="14" t="s">
        <v>82</v>
      </c>
      <c r="M2242" s="11"/>
      <c r="N2242" s="15" t="s">
        <v>85</v>
      </c>
      <c r="O2242" s="15" t="str">
        <f>VLOOKUP(A2242,Result!A:D,2,FALSE)</f>
        <v>No</v>
      </c>
      <c r="P2242" s="15">
        <f>VLOOKUP(A2242,Result!A:D,4,FALSE)</f>
        <v>2.0910000000000002</v>
      </c>
      <c r="Q2242" s="16">
        <f>VLOOKUP(A2242,Result!A:D,3,FALSE)</f>
        <v>0</v>
      </c>
      <c r="R2242" s="16">
        <f>VLOOKUP(A2242,Result!A:E,5,FALSE)</f>
        <v>0</v>
      </c>
      <c r="S2242" s="28">
        <f>P2242+Q2242+R2242</f>
        <v>2.0910000000000002</v>
      </c>
      <c r="T2242" s="32">
        <f>SUM((Q2242+R2242)*60/0.1)</f>
        <v>0</v>
      </c>
      <c r="U2242" s="32">
        <f>SUM(S2242*60/0.1)</f>
        <v>1254.5999999999999</v>
      </c>
      <c r="V2242" s="33">
        <f t="shared" si="145"/>
        <v>270</v>
      </c>
      <c r="W2242" s="34">
        <f t="shared" si="144"/>
        <v>1524.6</v>
      </c>
      <c r="X2242" s="10"/>
      <c r="Y2242" s="10"/>
      <c r="Z2242" s="10"/>
      <c r="AA2242" s="10"/>
      <c r="AB2242" s="10"/>
      <c r="AC2242" s="10"/>
      <c r="AD2242" s="10"/>
      <c r="AE2242" s="10"/>
      <c r="AF2242" s="10"/>
      <c r="AG2242" s="10"/>
      <c r="AH2242" s="10"/>
      <c r="AI2242" s="10"/>
    </row>
    <row r="2243" spans="1:35" ht="15" customHeight="1" x14ac:dyDescent="0.25">
      <c r="A2243" s="6">
        <v>921</v>
      </c>
      <c r="B2243" s="11" t="s">
        <v>274</v>
      </c>
      <c r="C2243" s="11" t="s">
        <v>1606</v>
      </c>
      <c r="D2243" s="11" t="s">
        <v>3209</v>
      </c>
      <c r="E2243" s="12">
        <v>18875</v>
      </c>
      <c r="F2243" s="17">
        <v>43979</v>
      </c>
      <c r="G2243" s="12">
        <v>43871</v>
      </c>
      <c r="H2243" s="11" t="s">
        <v>114</v>
      </c>
      <c r="I2243" s="14" t="s">
        <v>3210</v>
      </c>
      <c r="J2243" s="11" t="s">
        <v>97</v>
      </c>
      <c r="K2243" s="11" t="s">
        <v>3211</v>
      </c>
      <c r="L2243" s="14" t="s">
        <v>3212</v>
      </c>
      <c r="M2243" s="11" t="s">
        <v>2791</v>
      </c>
      <c r="N2243" s="15" t="s">
        <v>85</v>
      </c>
      <c r="O2243" s="15" t="str">
        <f>VLOOKUP(A2243,Result!A:D,2,FALSE)</f>
        <v>No</v>
      </c>
      <c r="P2243" s="15">
        <f>VLOOKUP(A2243,Result!A:D,4,FALSE)</f>
        <v>0.73599999999999999</v>
      </c>
      <c r="Q2243" s="16">
        <f>VLOOKUP(A2243,Result!A:D,3,FALSE)</f>
        <v>1.847</v>
      </c>
      <c r="R2243" s="16">
        <f>VLOOKUP(A2243,Result!A:E,5,FALSE)</f>
        <v>0</v>
      </c>
      <c r="S2243" s="28">
        <f>P2243+Q2243+R2243</f>
        <v>2.5830000000000002</v>
      </c>
      <c r="T2243" s="32">
        <f>SUM((Q2243+R2243)*60/0.1)</f>
        <v>1108.1999999999998</v>
      </c>
      <c r="U2243" s="32">
        <f>SUM(S2243*60/0.1)</f>
        <v>1549.8000000000002</v>
      </c>
      <c r="V2243" s="33">
        <f t="shared" si="145"/>
        <v>270</v>
      </c>
      <c r="W2243" s="34">
        <f t="shared" si="144"/>
        <v>1819.8000000000002</v>
      </c>
      <c r="X2243" s="10"/>
      <c r="Y2243" s="10"/>
      <c r="Z2243" s="10"/>
      <c r="AA2243" s="10"/>
      <c r="AB2243" s="10"/>
      <c r="AC2243" s="10"/>
      <c r="AD2243" s="10"/>
      <c r="AE2243" s="10"/>
      <c r="AF2243" s="10"/>
      <c r="AG2243" s="10"/>
      <c r="AH2243" s="10"/>
      <c r="AI2243" s="10"/>
    </row>
    <row r="2244" spans="1:35" ht="15" customHeight="1" x14ac:dyDescent="0.25">
      <c r="A2244" s="6">
        <v>922</v>
      </c>
      <c r="B2244" s="11" t="s">
        <v>274</v>
      </c>
      <c r="C2244" s="11" t="s">
        <v>1606</v>
      </c>
      <c r="D2244" s="11" t="s">
        <v>3213</v>
      </c>
      <c r="E2244" s="12">
        <v>17060</v>
      </c>
      <c r="F2244" s="17">
        <v>43956</v>
      </c>
      <c r="G2244" s="12">
        <v>43888</v>
      </c>
      <c r="H2244" s="11" t="s">
        <v>114</v>
      </c>
      <c r="I2244" s="14" t="s">
        <v>3214</v>
      </c>
      <c r="J2244" s="11" t="s">
        <v>80</v>
      </c>
      <c r="K2244" s="11" t="s">
        <v>3215</v>
      </c>
      <c r="L2244" s="14" t="s">
        <v>3216</v>
      </c>
      <c r="M2244" s="11"/>
      <c r="N2244" s="15" t="s">
        <v>85</v>
      </c>
      <c r="O2244" s="15" t="str">
        <f>VLOOKUP(A2244,Result!A:D,2,FALSE)</f>
        <v>No</v>
      </c>
      <c r="P2244" s="15">
        <f>VLOOKUP(A2244,Result!A:D,4,FALSE)</f>
        <v>1.028</v>
      </c>
      <c r="Q2244" s="16">
        <f>VLOOKUP(A2244,Result!A:D,3,FALSE)</f>
        <v>0.307</v>
      </c>
      <c r="R2244" s="16">
        <f>VLOOKUP(A2244,Result!A:E,5,FALSE)</f>
        <v>0</v>
      </c>
      <c r="S2244" s="28">
        <f>P2244+Q2244+R2244</f>
        <v>1.335</v>
      </c>
      <c r="T2244" s="32">
        <f>SUM((Q2244+R2244)*60/0.1)</f>
        <v>184.19999999999996</v>
      </c>
      <c r="U2244" s="32">
        <f>SUM(S2244*60/0.1)</f>
        <v>800.99999999999989</v>
      </c>
      <c r="V2244" s="33">
        <f t="shared" si="145"/>
        <v>270</v>
      </c>
      <c r="W2244" s="34">
        <f t="shared" si="144"/>
        <v>1071</v>
      </c>
      <c r="X2244" s="10"/>
      <c r="Y2244" s="10"/>
      <c r="Z2244" s="10"/>
      <c r="AA2244" s="10"/>
      <c r="AB2244" s="10"/>
      <c r="AC2244" s="10"/>
      <c r="AD2244" s="10"/>
      <c r="AE2244" s="10"/>
      <c r="AF2244" s="10"/>
      <c r="AG2244" s="10"/>
      <c r="AH2244" s="10"/>
      <c r="AI2244" s="10"/>
    </row>
    <row r="2245" spans="1:35" ht="15" customHeight="1" x14ac:dyDescent="0.25">
      <c r="A2245" s="6">
        <v>1186</v>
      </c>
      <c r="B2245" s="11" t="s">
        <v>274</v>
      </c>
      <c r="C2245" s="11" t="s">
        <v>3365</v>
      </c>
      <c r="D2245" s="11" t="s">
        <v>4048</v>
      </c>
      <c r="E2245" s="12">
        <v>15182</v>
      </c>
      <c r="F2245" s="17">
        <v>43944</v>
      </c>
      <c r="G2245" s="11"/>
      <c r="H2245" s="18"/>
      <c r="I2245" s="14"/>
      <c r="J2245" s="11"/>
      <c r="K2245" s="11"/>
      <c r="L2245" s="14"/>
      <c r="M2245" s="11"/>
      <c r="N2245" s="15" t="s">
        <v>85</v>
      </c>
      <c r="O2245" s="15" t="str">
        <f>VLOOKUP(A2245,Result!A:D,2,FALSE)</f>
        <v>No</v>
      </c>
      <c r="P2245" s="15">
        <f>VLOOKUP(A2245,Result!A:D,4,FALSE)</f>
        <v>0</v>
      </c>
      <c r="Q2245" s="16">
        <f>VLOOKUP(A2245,Result!A:D,3,FALSE)</f>
        <v>0</v>
      </c>
      <c r="R2245" s="16">
        <f>VLOOKUP(A2245,Result!A:E,5,FALSE)</f>
        <v>0</v>
      </c>
      <c r="S2245" s="28">
        <f>P2245+Q2245+R2245</f>
        <v>0</v>
      </c>
      <c r="T2245" s="32">
        <f>SUM((Q2245+R2245)*60/0.1)</f>
        <v>0</v>
      </c>
      <c r="U2245" s="32">
        <f>SUM(S2245*60/0.1)</f>
        <v>0</v>
      </c>
      <c r="V2245" s="33">
        <f t="shared" si="145"/>
        <v>270</v>
      </c>
      <c r="W2245" s="34">
        <f t="shared" si="144"/>
        <v>270</v>
      </c>
      <c r="X2245" s="10"/>
      <c r="Y2245" s="10"/>
      <c r="Z2245" s="10"/>
      <c r="AA2245" s="10"/>
      <c r="AB2245" s="10"/>
      <c r="AC2245" s="10"/>
      <c r="AD2245" s="10"/>
      <c r="AE2245" s="10"/>
      <c r="AF2245" s="10"/>
      <c r="AG2245" s="10"/>
      <c r="AH2245" s="10"/>
      <c r="AI2245" s="10"/>
    </row>
    <row r="2246" spans="1:35" ht="15" customHeight="1" x14ac:dyDescent="0.25">
      <c r="A2246" s="6">
        <v>1187</v>
      </c>
      <c r="B2246" s="11" t="s">
        <v>274</v>
      </c>
      <c r="C2246" s="11" t="s">
        <v>3365</v>
      </c>
      <c r="D2246" s="11" t="s">
        <v>4049</v>
      </c>
      <c r="E2246" s="12">
        <v>12442</v>
      </c>
      <c r="F2246" s="17">
        <v>44027</v>
      </c>
      <c r="G2246" s="12">
        <v>43915</v>
      </c>
      <c r="H2246" s="11" t="s">
        <v>134</v>
      </c>
      <c r="I2246" s="14" t="s">
        <v>97</v>
      </c>
      <c r="J2246" s="11" t="s">
        <v>97</v>
      </c>
      <c r="K2246" s="11" t="s">
        <v>82</v>
      </c>
      <c r="L2246" s="14" t="s">
        <v>82</v>
      </c>
      <c r="M2246" s="11" t="s">
        <v>4050</v>
      </c>
      <c r="N2246" s="15" t="s">
        <v>85</v>
      </c>
      <c r="O2246" s="15" t="str">
        <f>VLOOKUP(A2246,Result!A:D,2,FALSE)</f>
        <v>No</v>
      </c>
      <c r="P2246" s="15">
        <f>VLOOKUP(A2246,Result!A:D,4,FALSE)</f>
        <v>0</v>
      </c>
      <c r="Q2246" s="16">
        <f>VLOOKUP(A2246,Result!A:D,3,FALSE)</f>
        <v>0</v>
      </c>
      <c r="R2246" s="16">
        <f>VLOOKUP(A2246,Result!A:E,5,FALSE)</f>
        <v>0</v>
      </c>
      <c r="S2246" s="28">
        <f>P2246+Q2246+R2246</f>
        <v>0</v>
      </c>
      <c r="T2246" s="32">
        <f>SUM((Q2246+R2246)*60/0.1)</f>
        <v>0</v>
      </c>
      <c r="U2246" s="32">
        <f>SUM(S2246*60/0.1)</f>
        <v>0</v>
      </c>
      <c r="V2246" s="33">
        <f t="shared" si="145"/>
        <v>270</v>
      </c>
      <c r="W2246" s="34">
        <f t="shared" si="144"/>
        <v>270</v>
      </c>
      <c r="X2246" s="10"/>
      <c r="Y2246" s="10"/>
      <c r="Z2246" s="10"/>
      <c r="AA2246" s="10"/>
      <c r="AB2246" s="10"/>
      <c r="AC2246" s="10"/>
      <c r="AD2246" s="10"/>
      <c r="AE2246" s="10"/>
      <c r="AF2246" s="10"/>
      <c r="AG2246" s="10"/>
      <c r="AH2246" s="10"/>
      <c r="AI2246" s="10"/>
    </row>
    <row r="2247" spans="1:35" ht="15" customHeight="1" x14ac:dyDescent="0.25">
      <c r="A2247" s="6">
        <v>1188</v>
      </c>
      <c r="B2247" s="11" t="s">
        <v>274</v>
      </c>
      <c r="C2247" s="11" t="s">
        <v>3365</v>
      </c>
      <c r="D2247" s="11" t="s">
        <v>4051</v>
      </c>
      <c r="E2247" s="12">
        <v>20186</v>
      </c>
      <c r="F2247" s="17">
        <v>43955</v>
      </c>
      <c r="G2247" s="11"/>
      <c r="H2247" s="18"/>
      <c r="I2247" s="14"/>
      <c r="J2247" s="11"/>
      <c r="K2247" s="11"/>
      <c r="L2247" s="14"/>
      <c r="M2247" s="11"/>
      <c r="N2247" s="15" t="s">
        <v>85</v>
      </c>
      <c r="O2247" s="15" t="str">
        <f>VLOOKUP(A2247,Result!A:D,2,FALSE)</f>
        <v>No</v>
      </c>
      <c r="P2247" s="15">
        <f>VLOOKUP(A2247,Result!A:D,4,FALSE)</f>
        <v>0</v>
      </c>
      <c r="Q2247" s="16">
        <f>VLOOKUP(A2247,Result!A:D,3,FALSE)</f>
        <v>0</v>
      </c>
      <c r="R2247" s="16">
        <f>VLOOKUP(A2247,Result!A:E,5,FALSE)</f>
        <v>0</v>
      </c>
      <c r="S2247" s="28">
        <f>P2247+Q2247+R2247</f>
        <v>0</v>
      </c>
      <c r="T2247" s="32">
        <f>SUM((Q2247+R2247)*60/0.1)</f>
        <v>0</v>
      </c>
      <c r="U2247" s="32">
        <f>SUM(S2247*60/0.1)</f>
        <v>0</v>
      </c>
      <c r="V2247" s="33">
        <f t="shared" si="145"/>
        <v>270</v>
      </c>
      <c r="W2247" s="34">
        <f t="shared" si="144"/>
        <v>270</v>
      </c>
      <c r="X2247" s="10"/>
      <c r="Y2247" s="10"/>
      <c r="Z2247" s="10"/>
      <c r="AA2247" s="10"/>
      <c r="AB2247" s="10"/>
      <c r="AC2247" s="10"/>
      <c r="AD2247" s="10"/>
      <c r="AE2247" s="10"/>
      <c r="AF2247" s="10"/>
      <c r="AG2247" s="10"/>
      <c r="AH2247" s="10"/>
      <c r="AI2247" s="10"/>
    </row>
    <row r="2248" spans="1:35" ht="15" customHeight="1" x14ac:dyDescent="0.25">
      <c r="A2248" s="6">
        <v>1189</v>
      </c>
      <c r="B2248" s="11" t="s">
        <v>274</v>
      </c>
      <c r="C2248" s="11" t="s">
        <v>3365</v>
      </c>
      <c r="D2248" s="11" t="s">
        <v>4052</v>
      </c>
      <c r="E2248" s="12">
        <v>17283</v>
      </c>
      <c r="F2248" s="17">
        <v>44083</v>
      </c>
      <c r="G2248" s="11"/>
      <c r="H2248" s="18"/>
      <c r="I2248" s="14"/>
      <c r="J2248" s="11"/>
      <c r="K2248" s="11"/>
      <c r="L2248" s="14"/>
      <c r="M2248" s="11"/>
      <c r="N2248" s="15" t="s">
        <v>85</v>
      </c>
      <c r="O2248" s="15" t="str">
        <f>VLOOKUP(A2248,Result!A:D,2,FALSE)</f>
        <v>No</v>
      </c>
      <c r="P2248" s="15">
        <f>VLOOKUP(A2248,Result!A:D,4,FALSE)</f>
        <v>0</v>
      </c>
      <c r="Q2248" s="16">
        <f>VLOOKUP(A2248,Result!A:D,3,FALSE)</f>
        <v>0</v>
      </c>
      <c r="R2248" s="16">
        <f>VLOOKUP(A2248,Result!A:E,5,FALSE)</f>
        <v>0</v>
      </c>
      <c r="S2248" s="28">
        <f>P2248+Q2248+R2248</f>
        <v>0</v>
      </c>
      <c r="T2248" s="32">
        <f>SUM((Q2248+R2248)*60/0.1)</f>
        <v>0</v>
      </c>
      <c r="U2248" s="32">
        <f>SUM(S2248*60/0.1)</f>
        <v>0</v>
      </c>
      <c r="V2248" s="33">
        <f t="shared" si="145"/>
        <v>270</v>
      </c>
      <c r="W2248" s="34">
        <f t="shared" si="144"/>
        <v>270</v>
      </c>
      <c r="X2248" s="10"/>
      <c r="Y2248" s="10"/>
      <c r="Z2248" s="10"/>
      <c r="AA2248" s="10"/>
      <c r="AB2248" s="10"/>
      <c r="AC2248" s="10"/>
      <c r="AD2248" s="10"/>
      <c r="AE2248" s="10"/>
      <c r="AF2248" s="10"/>
      <c r="AG2248" s="10"/>
      <c r="AH2248" s="10"/>
      <c r="AI2248" s="10"/>
    </row>
    <row r="2249" spans="1:35" ht="15" customHeight="1" x14ac:dyDescent="0.25">
      <c r="A2249" s="6">
        <v>1190</v>
      </c>
      <c r="B2249" s="11" t="s">
        <v>274</v>
      </c>
      <c r="C2249" s="11" t="s">
        <v>3365</v>
      </c>
      <c r="D2249" s="11" t="s">
        <v>4053</v>
      </c>
      <c r="E2249" s="12">
        <v>10157</v>
      </c>
      <c r="F2249" s="17">
        <v>44027</v>
      </c>
      <c r="G2249" s="11"/>
      <c r="H2249" s="18"/>
      <c r="I2249" s="14"/>
      <c r="J2249" s="11"/>
      <c r="K2249" s="11"/>
      <c r="L2249" s="14"/>
      <c r="M2249" s="11"/>
      <c r="N2249" s="15" t="s">
        <v>85</v>
      </c>
      <c r="O2249" s="15" t="str">
        <f>VLOOKUP(A2249,Result!A:D,2,FALSE)</f>
        <v>No</v>
      </c>
      <c r="P2249" s="15">
        <f>VLOOKUP(A2249,Result!A:D,4,FALSE)</f>
        <v>0</v>
      </c>
      <c r="Q2249" s="16">
        <f>VLOOKUP(A2249,Result!A:D,3,FALSE)</f>
        <v>0</v>
      </c>
      <c r="R2249" s="16">
        <f>VLOOKUP(A2249,Result!A:E,5,FALSE)</f>
        <v>0</v>
      </c>
      <c r="S2249" s="28">
        <f>P2249+Q2249+R2249</f>
        <v>0</v>
      </c>
      <c r="T2249" s="32">
        <f>SUM((Q2249+R2249)*60/0.1)</f>
        <v>0</v>
      </c>
      <c r="U2249" s="32">
        <f>SUM(S2249*60/0.1)</f>
        <v>0</v>
      </c>
      <c r="V2249" s="33">
        <f t="shared" si="145"/>
        <v>270</v>
      </c>
      <c r="W2249" s="34">
        <f t="shared" si="144"/>
        <v>270</v>
      </c>
      <c r="X2249" s="10"/>
      <c r="Y2249" s="10"/>
      <c r="Z2249" s="10"/>
      <c r="AA2249" s="10"/>
      <c r="AB2249" s="10"/>
      <c r="AC2249" s="10"/>
      <c r="AD2249" s="10"/>
      <c r="AE2249" s="10"/>
      <c r="AF2249" s="10"/>
      <c r="AG2249" s="10"/>
      <c r="AH2249" s="10"/>
      <c r="AI2249" s="10"/>
    </row>
    <row r="2250" spans="1:35" ht="15" customHeight="1" x14ac:dyDescent="0.25">
      <c r="A2250" s="6">
        <v>1191</v>
      </c>
      <c r="B2250" s="11" t="s">
        <v>274</v>
      </c>
      <c r="C2250" s="11" t="s">
        <v>3365</v>
      </c>
      <c r="D2250" s="11" t="s">
        <v>4054</v>
      </c>
      <c r="E2250" s="12">
        <v>15817</v>
      </c>
      <c r="F2250" s="17">
        <v>44025</v>
      </c>
      <c r="G2250" s="11"/>
      <c r="H2250" s="18"/>
      <c r="I2250" s="14"/>
      <c r="J2250" s="11"/>
      <c r="K2250" s="11"/>
      <c r="L2250" s="14"/>
      <c r="M2250" s="11"/>
      <c r="N2250" s="15" t="s">
        <v>85</v>
      </c>
      <c r="O2250" s="15" t="str">
        <f>VLOOKUP(A2250,Result!A:D,2,FALSE)</f>
        <v>No</v>
      </c>
      <c r="P2250" s="15">
        <f>VLOOKUP(A2250,Result!A:D,4,FALSE)</f>
        <v>0</v>
      </c>
      <c r="Q2250" s="16">
        <f>VLOOKUP(A2250,Result!A:D,3,FALSE)</f>
        <v>0</v>
      </c>
      <c r="R2250" s="16">
        <f>VLOOKUP(A2250,Result!A:E,5,FALSE)</f>
        <v>0</v>
      </c>
      <c r="S2250" s="28">
        <f>P2250+Q2250+R2250</f>
        <v>0</v>
      </c>
      <c r="T2250" s="32">
        <f>SUM((Q2250+R2250)*60/0.1)</f>
        <v>0</v>
      </c>
      <c r="U2250" s="32">
        <f>SUM(S2250*60/0.1)</f>
        <v>0</v>
      </c>
      <c r="V2250" s="33">
        <f t="shared" si="145"/>
        <v>270</v>
      </c>
      <c r="W2250" s="34">
        <f t="shared" si="144"/>
        <v>270</v>
      </c>
      <c r="X2250" s="10"/>
      <c r="Y2250" s="10"/>
      <c r="Z2250" s="10"/>
      <c r="AA2250" s="10"/>
      <c r="AB2250" s="10"/>
      <c r="AC2250" s="10"/>
      <c r="AD2250" s="10"/>
      <c r="AE2250" s="10"/>
      <c r="AF2250" s="10"/>
      <c r="AG2250" s="10"/>
      <c r="AH2250" s="10"/>
      <c r="AI2250" s="10"/>
    </row>
    <row r="2251" spans="1:35" ht="15" customHeight="1" x14ac:dyDescent="0.25">
      <c r="A2251" s="6">
        <v>1413</v>
      </c>
      <c r="B2251" s="11" t="s">
        <v>274</v>
      </c>
      <c r="C2251" s="11" t="s">
        <v>4566</v>
      </c>
      <c r="D2251" s="11" t="s">
        <v>4638</v>
      </c>
      <c r="E2251" s="12">
        <v>24173</v>
      </c>
      <c r="F2251" s="17">
        <v>43938</v>
      </c>
      <c r="G2251" s="12">
        <v>43871</v>
      </c>
      <c r="H2251" s="11" t="s">
        <v>114</v>
      </c>
      <c r="I2251" s="14" t="s">
        <v>4639</v>
      </c>
      <c r="J2251" s="11" t="s">
        <v>4640</v>
      </c>
      <c r="K2251" s="11" t="s">
        <v>82</v>
      </c>
      <c r="L2251" s="14" t="s">
        <v>82</v>
      </c>
      <c r="M2251" s="11"/>
      <c r="N2251" s="15" t="s">
        <v>85</v>
      </c>
      <c r="O2251" s="15" t="str">
        <f>VLOOKUP(A2251,Result!A:D,2,FALSE)</f>
        <v>No</v>
      </c>
      <c r="P2251" s="15">
        <f>VLOOKUP(A2251,Result!A:D,4,FALSE)</f>
        <v>2.423999999999999</v>
      </c>
      <c r="Q2251" s="16">
        <f>VLOOKUP(A2251,Result!A:D,3,FALSE)</f>
        <v>0</v>
      </c>
      <c r="R2251" s="16">
        <f>VLOOKUP(A2251,Result!A:E,5,FALSE)</f>
        <v>0</v>
      </c>
      <c r="S2251" s="28">
        <f>P2251+Q2251+R2251</f>
        <v>2.423999999999999</v>
      </c>
      <c r="T2251" s="32">
        <f>SUM((Q2251+R2251)*60/0.1)</f>
        <v>0</v>
      </c>
      <c r="U2251" s="32">
        <f>SUM(S2251*60/0.1)</f>
        <v>1454.3999999999994</v>
      </c>
      <c r="V2251" s="33">
        <f t="shared" si="145"/>
        <v>270</v>
      </c>
      <c r="W2251" s="34">
        <f t="shared" si="144"/>
        <v>1724.3999999999994</v>
      </c>
      <c r="X2251" s="10"/>
      <c r="Y2251" s="10"/>
      <c r="Z2251" s="10"/>
      <c r="AA2251" s="10"/>
      <c r="AB2251" s="10"/>
      <c r="AC2251" s="10"/>
      <c r="AD2251" s="10"/>
      <c r="AE2251" s="10"/>
      <c r="AF2251" s="10"/>
      <c r="AG2251" s="10"/>
      <c r="AH2251" s="10"/>
      <c r="AI2251" s="10"/>
    </row>
    <row r="2252" spans="1:35" ht="15" customHeight="1" x14ac:dyDescent="0.25">
      <c r="A2252" s="6">
        <v>1470</v>
      </c>
      <c r="B2252" s="11" t="s">
        <v>274</v>
      </c>
      <c r="C2252" s="11" t="s">
        <v>4566</v>
      </c>
      <c r="D2252" s="11" t="s">
        <v>4867</v>
      </c>
      <c r="E2252" s="12">
        <v>19711</v>
      </c>
      <c r="F2252" s="17">
        <v>43992</v>
      </c>
      <c r="G2252" s="12">
        <v>43898</v>
      </c>
      <c r="H2252" s="11" t="s">
        <v>78</v>
      </c>
      <c r="I2252" s="14" t="s">
        <v>4868</v>
      </c>
      <c r="J2252" s="11" t="s">
        <v>80</v>
      </c>
      <c r="K2252" s="11" t="s">
        <v>82</v>
      </c>
      <c r="L2252" s="14" t="s">
        <v>82</v>
      </c>
      <c r="M2252" s="11" t="s">
        <v>4869</v>
      </c>
      <c r="N2252" s="15" t="s">
        <v>85</v>
      </c>
      <c r="O2252" s="15" t="str">
        <f>VLOOKUP(A2252,Result!A:D,2,FALSE)</f>
        <v>No</v>
      </c>
      <c r="P2252" s="15">
        <f>VLOOKUP(A2252,Result!A:D,4,FALSE)</f>
        <v>0.93499999999999994</v>
      </c>
      <c r="Q2252" s="16">
        <f>VLOOKUP(A2252,Result!A:D,3,FALSE)</f>
        <v>0</v>
      </c>
      <c r="R2252" s="16">
        <f>VLOOKUP(A2252,Result!A:E,5,FALSE)</f>
        <v>0</v>
      </c>
      <c r="S2252" s="28">
        <f>P2252+Q2252+R2252</f>
        <v>0.93499999999999994</v>
      </c>
      <c r="T2252" s="32">
        <f>SUM((Q2252+R2252)*60/0.1)</f>
        <v>0</v>
      </c>
      <c r="U2252" s="32">
        <f>SUM(S2252*60/0.1)</f>
        <v>560.99999999999989</v>
      </c>
      <c r="V2252" s="33">
        <f t="shared" si="145"/>
        <v>270</v>
      </c>
      <c r="W2252" s="34">
        <f t="shared" si="144"/>
        <v>830.99999999999989</v>
      </c>
      <c r="X2252" s="10"/>
      <c r="Y2252" s="10"/>
      <c r="Z2252" s="10"/>
      <c r="AA2252" s="10"/>
      <c r="AB2252" s="10"/>
      <c r="AC2252" s="10"/>
      <c r="AD2252" s="10"/>
      <c r="AE2252" s="10"/>
      <c r="AF2252" s="10"/>
      <c r="AG2252" s="10"/>
      <c r="AH2252" s="10"/>
      <c r="AI2252" s="10"/>
    </row>
    <row r="2253" spans="1:35" ht="15" customHeight="1" x14ac:dyDescent="0.25">
      <c r="A2253" s="6">
        <v>1505</v>
      </c>
      <c r="B2253" s="11" t="s">
        <v>274</v>
      </c>
      <c r="C2253" s="11" t="s">
        <v>4566</v>
      </c>
      <c r="D2253" s="11" t="s">
        <v>5009</v>
      </c>
      <c r="E2253" s="12">
        <v>15650</v>
      </c>
      <c r="F2253" s="17">
        <v>44027</v>
      </c>
      <c r="G2253" s="12">
        <v>43888</v>
      </c>
      <c r="H2253" s="11" t="s">
        <v>78</v>
      </c>
      <c r="I2253" s="14" t="s">
        <v>5010</v>
      </c>
      <c r="J2253" s="11" t="s">
        <v>80</v>
      </c>
      <c r="K2253" s="11" t="s">
        <v>5011</v>
      </c>
      <c r="L2253" s="14" t="s">
        <v>5012</v>
      </c>
      <c r="M2253" s="11" t="s">
        <v>5013</v>
      </c>
      <c r="N2253" s="15" t="s">
        <v>85</v>
      </c>
      <c r="O2253" s="15" t="str">
        <f>VLOOKUP(A2253,Result!A:D,2,FALSE)</f>
        <v>No</v>
      </c>
      <c r="P2253" s="15">
        <f>VLOOKUP(A2253,Result!A:D,4,FALSE)</f>
        <v>2.5609999999999999</v>
      </c>
      <c r="Q2253" s="16">
        <f>VLOOKUP(A2253,Result!A:D,3,FALSE)</f>
        <v>0.314</v>
      </c>
      <c r="R2253" s="16">
        <f>VLOOKUP(A2253,Result!A:E,5,FALSE)</f>
        <v>0</v>
      </c>
      <c r="S2253" s="28">
        <f>P2253+Q2253+R2253</f>
        <v>2.875</v>
      </c>
      <c r="T2253" s="32">
        <f>SUM((Q2253+R2253)*60/0.1)</f>
        <v>188.39999999999998</v>
      </c>
      <c r="U2253" s="32">
        <f>SUM(S2253*60/0.1)</f>
        <v>1725</v>
      </c>
      <c r="V2253" s="33">
        <f t="shared" si="145"/>
        <v>270</v>
      </c>
      <c r="W2253" s="34">
        <f t="shared" si="144"/>
        <v>1995</v>
      </c>
      <c r="X2253" s="10"/>
      <c r="Y2253" s="10"/>
      <c r="Z2253" s="10"/>
      <c r="AA2253" s="10"/>
      <c r="AB2253" s="10"/>
      <c r="AC2253" s="10"/>
      <c r="AD2253" s="10"/>
      <c r="AE2253" s="10"/>
      <c r="AF2253" s="10"/>
      <c r="AG2253" s="10"/>
      <c r="AH2253" s="10"/>
      <c r="AI2253" s="10"/>
    </row>
    <row r="2254" spans="1:35" ht="15" customHeight="1" x14ac:dyDescent="0.25">
      <c r="A2254" s="6">
        <v>1522</v>
      </c>
      <c r="B2254" s="11" t="s">
        <v>274</v>
      </c>
      <c r="C2254" s="11" t="s">
        <v>4566</v>
      </c>
      <c r="D2254" s="11" t="s">
        <v>5050</v>
      </c>
      <c r="E2254" s="12">
        <v>16060</v>
      </c>
      <c r="F2254" s="19"/>
      <c r="G2254" s="12">
        <v>43907</v>
      </c>
      <c r="H2254" s="11" t="s">
        <v>78</v>
      </c>
      <c r="I2254" s="14" t="s">
        <v>115</v>
      </c>
      <c r="J2254" s="11" t="s">
        <v>97</v>
      </c>
      <c r="K2254" s="11" t="s">
        <v>82</v>
      </c>
      <c r="L2254" s="14" t="s">
        <v>82</v>
      </c>
      <c r="M2254" s="11" t="s">
        <v>99</v>
      </c>
      <c r="N2254" s="15" t="s">
        <v>85</v>
      </c>
      <c r="O2254" s="15" t="str">
        <f>VLOOKUP(A2254,Result!A:D,2,FALSE)</f>
        <v>No</v>
      </c>
      <c r="P2254" s="15">
        <f>VLOOKUP(A2254,Result!A:D,4,FALSE)</f>
        <v>0</v>
      </c>
      <c r="Q2254" s="16">
        <f>VLOOKUP(A2254,Result!A:D,3,FALSE)</f>
        <v>0</v>
      </c>
      <c r="R2254" s="16">
        <f>VLOOKUP(A2254,Result!A:E,5,FALSE)</f>
        <v>0</v>
      </c>
      <c r="S2254" s="28">
        <f>P2254+Q2254+R2254</f>
        <v>0</v>
      </c>
      <c r="T2254" s="32">
        <f>SUM((Q2254+R2254)*60/0.1)</f>
        <v>0</v>
      </c>
      <c r="U2254" s="32">
        <f>SUM(S2254*60/0.1)</f>
        <v>0</v>
      </c>
      <c r="V2254" s="33">
        <f t="shared" si="145"/>
        <v>270</v>
      </c>
      <c r="W2254" s="34">
        <f t="shared" si="144"/>
        <v>270</v>
      </c>
      <c r="X2254" s="10"/>
      <c r="Y2254" s="10"/>
      <c r="Z2254" s="10"/>
      <c r="AA2254" s="10"/>
      <c r="AB2254" s="10"/>
      <c r="AC2254" s="10"/>
      <c r="AD2254" s="10"/>
      <c r="AE2254" s="10"/>
      <c r="AF2254" s="10"/>
      <c r="AG2254" s="10"/>
      <c r="AH2254" s="10"/>
      <c r="AI2254" s="10"/>
    </row>
    <row r="2255" spans="1:35" ht="15" customHeight="1" x14ac:dyDescent="0.25">
      <c r="A2255" s="6">
        <v>1532</v>
      </c>
      <c r="B2255" s="11" t="s">
        <v>274</v>
      </c>
      <c r="C2255" s="11" t="s">
        <v>5054</v>
      </c>
      <c r="D2255" s="11" t="s">
        <v>5082</v>
      </c>
      <c r="E2255" s="12">
        <v>18293</v>
      </c>
      <c r="F2255" s="17">
        <v>43941</v>
      </c>
      <c r="G2255" s="12">
        <v>43871</v>
      </c>
      <c r="H2255" s="11" t="s">
        <v>114</v>
      </c>
      <c r="I2255" s="14" t="s">
        <v>115</v>
      </c>
      <c r="J2255" s="11"/>
      <c r="K2255" s="11"/>
      <c r="L2255" s="14"/>
      <c r="M2255" s="11"/>
      <c r="N2255" s="15" t="s">
        <v>85</v>
      </c>
      <c r="O2255" s="15" t="str">
        <f>VLOOKUP(A2255,Result!A:D,2,FALSE)</f>
        <v>No</v>
      </c>
      <c r="P2255" s="15">
        <f>VLOOKUP(A2255,Result!A:D,4,FALSE)</f>
        <v>0</v>
      </c>
      <c r="Q2255" s="16">
        <f>VLOOKUP(A2255,Result!A:D,3,FALSE)</f>
        <v>0</v>
      </c>
      <c r="R2255" s="16">
        <f>VLOOKUP(A2255,Result!A:E,5,FALSE)</f>
        <v>0</v>
      </c>
      <c r="S2255" s="28">
        <f>P2255+Q2255+R2255</f>
        <v>0</v>
      </c>
      <c r="T2255" s="32">
        <f>SUM((Q2255+R2255)*60/0.1)</f>
        <v>0</v>
      </c>
      <c r="U2255" s="32">
        <f>SUM(S2255*60/0.1)</f>
        <v>0</v>
      </c>
      <c r="V2255" s="33">
        <f t="shared" si="145"/>
        <v>270</v>
      </c>
      <c r="W2255" s="34">
        <f t="shared" si="144"/>
        <v>270</v>
      </c>
      <c r="X2255" s="10"/>
      <c r="Y2255" s="10"/>
      <c r="Z2255" s="10"/>
      <c r="AA2255" s="10"/>
      <c r="AB2255" s="10"/>
      <c r="AC2255" s="10"/>
      <c r="AD2255" s="10"/>
      <c r="AE2255" s="10"/>
      <c r="AF2255" s="10"/>
      <c r="AG2255" s="10"/>
      <c r="AH2255" s="10"/>
      <c r="AI2255" s="10"/>
    </row>
    <row r="2256" spans="1:35" ht="15" customHeight="1" x14ac:dyDescent="0.25">
      <c r="A2256" s="6">
        <v>1552</v>
      </c>
      <c r="B2256" s="11" t="s">
        <v>274</v>
      </c>
      <c r="C2256" s="11" t="s">
        <v>5054</v>
      </c>
      <c r="D2256" s="11" t="s">
        <v>5134</v>
      </c>
      <c r="E2256" s="12">
        <v>19884</v>
      </c>
      <c r="F2256" s="17">
        <v>43951</v>
      </c>
      <c r="G2256" s="12">
        <v>43910</v>
      </c>
      <c r="H2256" s="11" t="s">
        <v>134</v>
      </c>
      <c r="I2256" s="14" t="s">
        <v>5135</v>
      </c>
      <c r="J2256" s="11" t="s">
        <v>5136</v>
      </c>
      <c r="K2256" s="11" t="s">
        <v>5137</v>
      </c>
      <c r="L2256" s="14" t="s">
        <v>82</v>
      </c>
      <c r="M2256" s="11" t="s">
        <v>1023</v>
      </c>
      <c r="N2256" s="15" t="s">
        <v>85</v>
      </c>
      <c r="O2256" s="15" t="str">
        <f>VLOOKUP(A2256,Result!A:D,2,FALSE)</f>
        <v>No</v>
      </c>
      <c r="P2256" s="15">
        <f>VLOOKUP(A2256,Result!A:D,4,FALSE)</f>
        <v>0.106</v>
      </c>
      <c r="Q2256" s="16">
        <f>VLOOKUP(A2256,Result!A:D,3,FALSE)</f>
        <v>0</v>
      </c>
      <c r="R2256" s="16">
        <f>VLOOKUP(A2256,Result!A:E,5,FALSE)</f>
        <v>0</v>
      </c>
      <c r="S2256" s="28">
        <f>P2256+Q2256+R2256</f>
        <v>0.106</v>
      </c>
      <c r="T2256" s="32">
        <f>SUM((Q2256+R2256)*60/0.1)</f>
        <v>0</v>
      </c>
      <c r="U2256" s="32">
        <f>SUM(S2256*60/0.1)</f>
        <v>63.599999999999994</v>
      </c>
      <c r="V2256" s="33">
        <f t="shared" si="145"/>
        <v>270</v>
      </c>
      <c r="W2256" s="34">
        <f t="shared" ref="W2256:W2319" si="146">SUM(U2256+V2256)</f>
        <v>333.6</v>
      </c>
      <c r="X2256" s="10"/>
      <c r="Y2256" s="10"/>
      <c r="Z2256" s="10"/>
      <c r="AA2256" s="10"/>
      <c r="AB2256" s="10"/>
      <c r="AC2256" s="10"/>
      <c r="AD2256" s="10"/>
      <c r="AE2256" s="10"/>
      <c r="AF2256" s="10"/>
      <c r="AG2256" s="10"/>
      <c r="AH2256" s="10"/>
      <c r="AI2256" s="10"/>
    </row>
    <row r="2257" spans="1:35" ht="15" customHeight="1" x14ac:dyDescent="0.25">
      <c r="A2257" s="6">
        <v>1578</v>
      </c>
      <c r="B2257" s="11" t="s">
        <v>274</v>
      </c>
      <c r="C2257" s="11" t="s">
        <v>5054</v>
      </c>
      <c r="D2257" s="11" t="s">
        <v>5228</v>
      </c>
      <c r="E2257" s="12">
        <v>20434</v>
      </c>
      <c r="F2257" s="13">
        <v>43965</v>
      </c>
      <c r="G2257" s="12">
        <v>43868</v>
      </c>
      <c r="H2257" s="11" t="s">
        <v>114</v>
      </c>
      <c r="I2257" s="14" t="s">
        <v>5229</v>
      </c>
      <c r="J2257" s="11" t="s">
        <v>80</v>
      </c>
      <c r="K2257" s="11" t="s">
        <v>82</v>
      </c>
      <c r="L2257" s="14" t="s">
        <v>82</v>
      </c>
      <c r="M2257" s="11" t="s">
        <v>1593</v>
      </c>
      <c r="N2257" s="15" t="s">
        <v>85</v>
      </c>
      <c r="O2257" s="15" t="str">
        <f>VLOOKUP(A2257,Result!A:D,2,FALSE)</f>
        <v>No</v>
      </c>
      <c r="P2257" s="15">
        <f>VLOOKUP(A2257,Result!A:D,4,FALSE)</f>
        <v>0.746</v>
      </c>
      <c r="Q2257" s="16">
        <f>VLOOKUP(A2257,Result!A:D,3,FALSE)</f>
        <v>0</v>
      </c>
      <c r="R2257" s="16">
        <f>VLOOKUP(A2257,Result!A:E,5,FALSE)</f>
        <v>0</v>
      </c>
      <c r="S2257" s="28">
        <f>P2257+Q2257+R2257</f>
        <v>0.746</v>
      </c>
      <c r="T2257" s="32">
        <f>SUM((Q2257+R2257)*60/0.1)</f>
        <v>0</v>
      </c>
      <c r="U2257" s="32">
        <f>SUM(S2257*60/0.1)</f>
        <v>447.59999999999997</v>
      </c>
      <c r="V2257" s="33">
        <f t="shared" si="145"/>
        <v>270</v>
      </c>
      <c r="W2257" s="34">
        <f t="shared" si="146"/>
        <v>717.59999999999991</v>
      </c>
      <c r="X2257" s="10"/>
      <c r="Y2257" s="10"/>
      <c r="Z2257" s="10"/>
      <c r="AA2257" s="10"/>
      <c r="AB2257" s="10"/>
      <c r="AC2257" s="10"/>
      <c r="AD2257" s="10"/>
      <c r="AE2257" s="10"/>
      <c r="AF2257" s="10"/>
      <c r="AG2257" s="10"/>
      <c r="AH2257" s="10"/>
      <c r="AI2257" s="10"/>
    </row>
    <row r="2258" spans="1:35" ht="15" customHeight="1" x14ac:dyDescent="0.25">
      <c r="A2258" s="6">
        <v>1581</v>
      </c>
      <c r="B2258" s="11" t="s">
        <v>274</v>
      </c>
      <c r="C2258" s="11" t="s">
        <v>5054</v>
      </c>
      <c r="D2258" s="11" t="s">
        <v>5236</v>
      </c>
      <c r="E2258" s="12">
        <v>19852</v>
      </c>
      <c r="F2258" s="17">
        <v>43972</v>
      </c>
      <c r="G2258" s="12">
        <v>43922</v>
      </c>
      <c r="H2258" s="11" t="s">
        <v>78</v>
      </c>
      <c r="I2258" s="14" t="s">
        <v>5237</v>
      </c>
      <c r="J2258" s="11" t="s">
        <v>80</v>
      </c>
      <c r="K2258" s="11" t="s">
        <v>5238</v>
      </c>
      <c r="L2258" s="14" t="s">
        <v>82</v>
      </c>
      <c r="M2258" s="11" t="s">
        <v>5239</v>
      </c>
      <c r="N2258" s="15" t="s">
        <v>85</v>
      </c>
      <c r="O2258" s="15" t="str">
        <f>VLOOKUP(A2258,Result!A:D,2,FALSE)</f>
        <v>No</v>
      </c>
      <c r="P2258" s="15">
        <f>VLOOKUP(A2258,Result!A:D,4,FALSE)</f>
        <v>1.2070000000000001</v>
      </c>
      <c r="Q2258" s="16">
        <f>VLOOKUP(A2258,Result!A:D,3,FALSE)</f>
        <v>0</v>
      </c>
      <c r="R2258" s="16">
        <f>VLOOKUP(A2258,Result!A:E,5,FALSE)</f>
        <v>0</v>
      </c>
      <c r="S2258" s="28">
        <f>P2258+Q2258+R2258</f>
        <v>1.2070000000000001</v>
      </c>
      <c r="T2258" s="32">
        <f>SUM((Q2258+R2258)*60/0.1)</f>
        <v>0</v>
      </c>
      <c r="U2258" s="32">
        <f>SUM(S2258*60/0.1)</f>
        <v>724.19999999999993</v>
      </c>
      <c r="V2258" s="33">
        <f t="shared" si="145"/>
        <v>270</v>
      </c>
      <c r="W2258" s="34">
        <f t="shared" si="146"/>
        <v>994.19999999999993</v>
      </c>
      <c r="X2258" s="10"/>
      <c r="Y2258" s="10"/>
      <c r="Z2258" s="10"/>
      <c r="AA2258" s="10"/>
      <c r="AB2258" s="10"/>
      <c r="AC2258" s="10"/>
      <c r="AD2258" s="10"/>
      <c r="AE2258" s="10"/>
      <c r="AF2258" s="10"/>
      <c r="AG2258" s="10"/>
      <c r="AH2258" s="10"/>
      <c r="AI2258" s="10"/>
    </row>
    <row r="2259" spans="1:35" ht="15" customHeight="1" x14ac:dyDescent="0.25">
      <c r="A2259" s="6">
        <v>1605</v>
      </c>
      <c r="B2259" s="11" t="s">
        <v>274</v>
      </c>
      <c r="C2259" s="11" t="s">
        <v>5054</v>
      </c>
      <c r="D2259" s="11" t="s">
        <v>5316</v>
      </c>
      <c r="E2259" s="12">
        <v>19767</v>
      </c>
      <c r="F2259" s="17">
        <v>43998</v>
      </c>
      <c r="G2259" s="12">
        <v>43910</v>
      </c>
      <c r="H2259" s="11" t="s">
        <v>134</v>
      </c>
      <c r="I2259" s="14" t="s">
        <v>5317</v>
      </c>
      <c r="J2259" s="11" t="s">
        <v>80</v>
      </c>
      <c r="K2259" s="11" t="s">
        <v>82</v>
      </c>
      <c r="L2259" s="14" t="s">
        <v>82</v>
      </c>
      <c r="M2259" s="11" t="s">
        <v>5318</v>
      </c>
      <c r="N2259" s="15" t="s">
        <v>85</v>
      </c>
      <c r="O2259" s="15" t="str">
        <f>VLOOKUP(A2259,Result!A:D,2,FALSE)</f>
        <v>No</v>
      </c>
      <c r="P2259" s="15">
        <f>VLOOKUP(A2259,Result!A:D,4,FALSE)</f>
        <v>0.61499999999999999</v>
      </c>
      <c r="Q2259" s="16">
        <f>VLOOKUP(A2259,Result!A:D,3,FALSE)</f>
        <v>0</v>
      </c>
      <c r="R2259" s="16">
        <f>VLOOKUP(A2259,Result!A:E,5,FALSE)</f>
        <v>0</v>
      </c>
      <c r="S2259" s="28">
        <f>P2259+Q2259+R2259</f>
        <v>0.61499999999999999</v>
      </c>
      <c r="T2259" s="32">
        <f>SUM((Q2259+R2259)*60/0.1)</f>
        <v>0</v>
      </c>
      <c r="U2259" s="32">
        <f>SUM(S2259*60/0.1)</f>
        <v>368.99999999999994</v>
      </c>
      <c r="V2259" s="33">
        <f t="shared" si="145"/>
        <v>270</v>
      </c>
      <c r="W2259" s="34">
        <f t="shared" si="146"/>
        <v>639</v>
      </c>
      <c r="X2259" s="10"/>
      <c r="Y2259" s="10"/>
      <c r="Z2259" s="10"/>
      <c r="AA2259" s="10"/>
      <c r="AB2259" s="10"/>
      <c r="AC2259" s="10"/>
      <c r="AD2259" s="10"/>
      <c r="AE2259" s="10"/>
      <c r="AF2259" s="10"/>
      <c r="AG2259" s="10"/>
      <c r="AH2259" s="10"/>
      <c r="AI2259" s="10"/>
    </row>
    <row r="2260" spans="1:35" ht="15" customHeight="1" x14ac:dyDescent="0.25">
      <c r="A2260" s="6">
        <v>1702</v>
      </c>
      <c r="B2260" s="11" t="s">
        <v>274</v>
      </c>
      <c r="C2260" s="11" t="s">
        <v>5054</v>
      </c>
      <c r="D2260" s="11" t="s">
        <v>5588</v>
      </c>
      <c r="E2260" s="12">
        <v>17830</v>
      </c>
      <c r="F2260" s="19"/>
      <c r="G2260" s="12">
        <v>43917</v>
      </c>
      <c r="H2260" s="11" t="s">
        <v>78</v>
      </c>
      <c r="I2260" s="14" t="s">
        <v>199</v>
      </c>
      <c r="J2260" s="11" t="s">
        <v>97</v>
      </c>
      <c r="K2260" s="11" t="s">
        <v>82</v>
      </c>
      <c r="L2260" s="14" t="s">
        <v>82</v>
      </c>
      <c r="M2260" s="11" t="s">
        <v>1572</v>
      </c>
      <c r="N2260" s="15" t="s">
        <v>85</v>
      </c>
      <c r="O2260" s="15" t="str">
        <f>VLOOKUP(A2260,Result!A:D,2,FALSE)</f>
        <v>No</v>
      </c>
      <c r="P2260" s="15">
        <f>VLOOKUP(A2260,Result!A:D,4,FALSE)</f>
        <v>0</v>
      </c>
      <c r="Q2260" s="16">
        <f>VLOOKUP(A2260,Result!A:D,3,FALSE)</f>
        <v>0</v>
      </c>
      <c r="R2260" s="16">
        <f>VLOOKUP(A2260,Result!A:E,5,FALSE)</f>
        <v>0</v>
      </c>
      <c r="S2260" s="28">
        <f>P2260+Q2260+R2260</f>
        <v>0</v>
      </c>
      <c r="T2260" s="32">
        <f>SUM((Q2260+R2260)*60/0.1)</f>
        <v>0</v>
      </c>
      <c r="U2260" s="32">
        <f>SUM(S2260*60/0.1)</f>
        <v>0</v>
      </c>
      <c r="V2260" s="33">
        <f t="shared" si="145"/>
        <v>270</v>
      </c>
      <c r="W2260" s="34">
        <f t="shared" si="146"/>
        <v>270</v>
      </c>
      <c r="X2260" s="10"/>
      <c r="Y2260" s="10"/>
      <c r="Z2260" s="10"/>
      <c r="AA2260" s="10"/>
      <c r="AB2260" s="10"/>
      <c r="AC2260" s="10"/>
      <c r="AD2260" s="10"/>
      <c r="AE2260" s="10"/>
      <c r="AF2260" s="10"/>
      <c r="AG2260" s="10"/>
      <c r="AH2260" s="10"/>
      <c r="AI2260" s="10"/>
    </row>
    <row r="2261" spans="1:35" ht="15" customHeight="1" x14ac:dyDescent="0.25">
      <c r="A2261" s="6">
        <v>1703</v>
      </c>
      <c r="B2261" s="11" t="s">
        <v>274</v>
      </c>
      <c r="C2261" s="11" t="s">
        <v>5054</v>
      </c>
      <c r="D2261" s="11" t="s">
        <v>5589</v>
      </c>
      <c r="E2261" s="12">
        <v>14940</v>
      </c>
      <c r="F2261" s="19"/>
      <c r="G2261" s="12">
        <v>43893</v>
      </c>
      <c r="H2261" s="11" t="s">
        <v>78</v>
      </c>
      <c r="I2261" s="14" t="s">
        <v>3304</v>
      </c>
      <c r="J2261" s="11" t="s">
        <v>80</v>
      </c>
      <c r="K2261" s="11" t="s">
        <v>82</v>
      </c>
      <c r="L2261" s="14" t="s">
        <v>5590</v>
      </c>
      <c r="M2261" s="11" t="s">
        <v>99</v>
      </c>
      <c r="N2261" s="15" t="s">
        <v>85</v>
      </c>
      <c r="O2261" s="15" t="str">
        <f>VLOOKUP(A2261,Result!A:D,2,FALSE)</f>
        <v>No</v>
      </c>
      <c r="P2261" s="15">
        <f>VLOOKUP(A2261,Result!A:D,4,FALSE)</f>
        <v>0.42599999999999999</v>
      </c>
      <c r="Q2261" s="16">
        <f>VLOOKUP(A2261,Result!A:D,3,FALSE)</f>
        <v>0.68300000000000005</v>
      </c>
      <c r="R2261" s="16">
        <f>VLOOKUP(A2261,Result!A:E,5,FALSE)</f>
        <v>0</v>
      </c>
      <c r="S2261" s="28">
        <f>P2261+Q2261+R2261</f>
        <v>1.109</v>
      </c>
      <c r="T2261" s="32">
        <f>SUM((Q2261+R2261)*60/0.1)</f>
        <v>409.8</v>
      </c>
      <c r="U2261" s="32">
        <f>SUM(S2261*60/0.1)</f>
        <v>665.39999999999986</v>
      </c>
      <c r="V2261" s="33">
        <f t="shared" si="145"/>
        <v>270</v>
      </c>
      <c r="W2261" s="34">
        <f t="shared" si="146"/>
        <v>935.39999999999986</v>
      </c>
      <c r="X2261" s="10"/>
      <c r="Y2261" s="10"/>
      <c r="Z2261" s="10"/>
      <c r="AA2261" s="10"/>
      <c r="AB2261" s="10"/>
      <c r="AC2261" s="10"/>
      <c r="AD2261" s="10"/>
      <c r="AE2261" s="10"/>
      <c r="AF2261" s="10"/>
      <c r="AG2261" s="10"/>
      <c r="AH2261" s="10"/>
      <c r="AI2261" s="10"/>
    </row>
    <row r="2262" spans="1:35" ht="15" customHeight="1" x14ac:dyDescent="0.25">
      <c r="A2262" s="6">
        <v>2073</v>
      </c>
      <c r="B2262" s="11" t="s">
        <v>274</v>
      </c>
      <c r="C2262" s="11" t="s">
        <v>5599</v>
      </c>
      <c r="D2262" s="11" t="s">
        <v>6775</v>
      </c>
      <c r="E2262" s="12">
        <v>14476</v>
      </c>
      <c r="F2262" s="17">
        <v>43936</v>
      </c>
      <c r="G2262" s="12">
        <v>43900</v>
      </c>
      <c r="H2262" s="11" t="s">
        <v>114</v>
      </c>
      <c r="I2262" s="14" t="s">
        <v>6776</v>
      </c>
      <c r="J2262" s="11" t="s">
        <v>6777</v>
      </c>
      <c r="K2262" s="11" t="s">
        <v>6778</v>
      </c>
      <c r="L2262" s="14" t="s">
        <v>82</v>
      </c>
      <c r="M2262" s="11"/>
      <c r="N2262" s="15" t="s">
        <v>85</v>
      </c>
      <c r="O2262" s="15" t="str">
        <f>VLOOKUP(A2262,Result!A:D,2,FALSE)</f>
        <v>No</v>
      </c>
      <c r="P2262" s="15">
        <f>VLOOKUP(A2262,Result!A:D,4,FALSE)</f>
        <v>1.575</v>
      </c>
      <c r="Q2262" s="16">
        <f>VLOOKUP(A2262,Result!A:D,3,FALSE)</f>
        <v>0</v>
      </c>
      <c r="R2262" s="16">
        <f>VLOOKUP(A2262,Result!A:E,5,FALSE)</f>
        <v>0</v>
      </c>
      <c r="S2262" s="28">
        <f>P2262+Q2262+R2262</f>
        <v>1.575</v>
      </c>
      <c r="T2262" s="32">
        <f>SUM((Q2262+R2262)*60/0.1)</f>
        <v>0</v>
      </c>
      <c r="U2262" s="32">
        <f>SUM(S2262*60/0.1)</f>
        <v>945</v>
      </c>
      <c r="V2262" s="33">
        <f t="shared" si="145"/>
        <v>270</v>
      </c>
      <c r="W2262" s="34">
        <f t="shared" si="146"/>
        <v>1215</v>
      </c>
      <c r="X2262" s="10"/>
      <c r="Y2262" s="10"/>
      <c r="Z2262" s="10"/>
      <c r="AA2262" s="10"/>
      <c r="AB2262" s="10"/>
      <c r="AC2262" s="10"/>
      <c r="AD2262" s="10"/>
      <c r="AE2262" s="10"/>
      <c r="AF2262" s="10"/>
      <c r="AG2262" s="10"/>
      <c r="AH2262" s="10"/>
      <c r="AI2262" s="10"/>
    </row>
    <row r="2263" spans="1:35" ht="15" customHeight="1" x14ac:dyDescent="0.25">
      <c r="A2263" s="6">
        <v>2074</v>
      </c>
      <c r="B2263" s="11" t="s">
        <v>274</v>
      </c>
      <c r="C2263" s="11" t="s">
        <v>5599</v>
      </c>
      <c r="D2263" s="11" t="s">
        <v>6779</v>
      </c>
      <c r="E2263" s="12">
        <v>17072</v>
      </c>
      <c r="F2263" s="17">
        <v>44022</v>
      </c>
      <c r="G2263" s="12">
        <v>43889</v>
      </c>
      <c r="H2263" s="11" t="s">
        <v>114</v>
      </c>
      <c r="I2263" s="14" t="s">
        <v>6780</v>
      </c>
      <c r="J2263" s="11" t="s">
        <v>80</v>
      </c>
      <c r="K2263" s="11" t="s">
        <v>82</v>
      </c>
      <c r="L2263" s="14" t="s">
        <v>6781</v>
      </c>
      <c r="M2263" s="11"/>
      <c r="N2263" s="15" t="s">
        <v>85</v>
      </c>
      <c r="O2263" s="15" t="str">
        <f>VLOOKUP(A2263,Result!A:D,2,FALSE)</f>
        <v>No</v>
      </c>
      <c r="P2263" s="15">
        <f>VLOOKUP(A2263,Result!A:D,4,FALSE)</f>
        <v>1.625</v>
      </c>
      <c r="Q2263" s="16">
        <f>VLOOKUP(A2263,Result!A:D,3,FALSE)</f>
        <v>0.42599999999999999</v>
      </c>
      <c r="R2263" s="16">
        <f>VLOOKUP(A2263,Result!A:E,5,FALSE)</f>
        <v>0</v>
      </c>
      <c r="S2263" s="28">
        <f>P2263+Q2263+R2263</f>
        <v>2.0510000000000002</v>
      </c>
      <c r="T2263" s="32">
        <f>SUM((Q2263+R2263)*60/0.1)</f>
        <v>255.59999999999997</v>
      </c>
      <c r="U2263" s="32">
        <f>SUM(S2263*60/0.1)</f>
        <v>1230.5999999999999</v>
      </c>
      <c r="V2263" s="33">
        <f t="shared" si="145"/>
        <v>270</v>
      </c>
      <c r="W2263" s="34">
        <f t="shared" si="146"/>
        <v>1500.6</v>
      </c>
      <c r="X2263" s="10"/>
      <c r="Y2263" s="10"/>
      <c r="Z2263" s="10"/>
      <c r="AA2263" s="10"/>
      <c r="AB2263" s="10"/>
      <c r="AC2263" s="10"/>
      <c r="AD2263" s="10"/>
      <c r="AE2263" s="10"/>
      <c r="AF2263" s="10"/>
      <c r="AG2263" s="10"/>
      <c r="AH2263" s="10"/>
      <c r="AI2263" s="10"/>
    </row>
    <row r="2264" spans="1:35" ht="15" customHeight="1" x14ac:dyDescent="0.25">
      <c r="A2264" s="6">
        <v>2075</v>
      </c>
      <c r="B2264" s="11" t="s">
        <v>274</v>
      </c>
      <c r="C2264" s="11" t="s">
        <v>5599</v>
      </c>
      <c r="D2264" s="11" t="s">
        <v>6782</v>
      </c>
      <c r="E2264" s="12">
        <v>19300</v>
      </c>
      <c r="F2264" s="17">
        <v>44062</v>
      </c>
      <c r="G2264" s="12">
        <v>43881</v>
      </c>
      <c r="H2264" s="11" t="s">
        <v>160</v>
      </c>
      <c r="I2264" s="14" t="s">
        <v>6783</v>
      </c>
      <c r="J2264" s="11" t="s">
        <v>80</v>
      </c>
      <c r="K2264" s="11" t="s">
        <v>82</v>
      </c>
      <c r="L2264" s="14" t="s">
        <v>6784</v>
      </c>
      <c r="M2264" s="11"/>
      <c r="N2264" s="15" t="s">
        <v>85</v>
      </c>
      <c r="O2264" s="15" t="str">
        <f>VLOOKUP(A2264,Result!A:D,2,FALSE)</f>
        <v>No</v>
      </c>
      <c r="P2264" s="15">
        <f>VLOOKUP(A2264,Result!A:D,4,FALSE)</f>
        <v>0.65999999999999992</v>
      </c>
      <c r="Q2264" s="16">
        <f>VLOOKUP(A2264,Result!A:D,3,FALSE)</f>
        <v>0</v>
      </c>
      <c r="R2264" s="16">
        <f>VLOOKUP(A2264,Result!A:E,5,FALSE)</f>
        <v>0</v>
      </c>
      <c r="S2264" s="28">
        <f>P2264+Q2264+R2264</f>
        <v>0.65999999999999992</v>
      </c>
      <c r="T2264" s="32">
        <f>SUM((Q2264+R2264)*60/0.1)</f>
        <v>0</v>
      </c>
      <c r="U2264" s="32">
        <f>SUM(S2264*60/0.1)</f>
        <v>395.99999999999994</v>
      </c>
      <c r="V2264" s="33">
        <f t="shared" si="145"/>
        <v>270</v>
      </c>
      <c r="W2264" s="34">
        <f t="shared" si="146"/>
        <v>666</v>
      </c>
      <c r="X2264" s="10"/>
      <c r="Y2264" s="10"/>
      <c r="Z2264" s="10"/>
      <c r="AA2264" s="10"/>
      <c r="AB2264" s="10"/>
      <c r="AC2264" s="10"/>
      <c r="AD2264" s="10"/>
      <c r="AE2264" s="10"/>
      <c r="AF2264" s="10"/>
      <c r="AG2264" s="10"/>
      <c r="AH2264" s="10"/>
      <c r="AI2264" s="10"/>
    </row>
    <row r="2265" spans="1:35" ht="15" customHeight="1" x14ac:dyDescent="0.25">
      <c r="A2265" s="6">
        <v>2076</v>
      </c>
      <c r="B2265" s="11" t="s">
        <v>274</v>
      </c>
      <c r="C2265" s="11" t="s">
        <v>5599</v>
      </c>
      <c r="D2265" s="11" t="s">
        <v>6785</v>
      </c>
      <c r="E2265" s="12">
        <v>20875</v>
      </c>
      <c r="F2265" s="13">
        <v>43980</v>
      </c>
      <c r="G2265" s="12">
        <v>43892</v>
      </c>
      <c r="H2265" s="11" t="s">
        <v>114</v>
      </c>
      <c r="I2265" s="14" t="s">
        <v>6786</v>
      </c>
      <c r="J2265" s="11" t="s">
        <v>6787</v>
      </c>
      <c r="K2265" s="11" t="s">
        <v>6788</v>
      </c>
      <c r="L2265" s="14" t="s">
        <v>6789</v>
      </c>
      <c r="M2265" s="11" t="s">
        <v>6790</v>
      </c>
      <c r="N2265" s="15" t="s">
        <v>85</v>
      </c>
      <c r="O2265" s="15" t="str">
        <f>VLOOKUP(A2265,Result!A:D,2,FALSE)</f>
        <v>No</v>
      </c>
      <c r="P2265" s="15">
        <f>VLOOKUP(A2265,Result!A:D,4,FALSE)</f>
        <v>0.94700000000000006</v>
      </c>
      <c r="Q2265" s="16">
        <f>VLOOKUP(A2265,Result!A:D,3,FALSE)</f>
        <v>0.30499999999999999</v>
      </c>
      <c r="R2265" s="16">
        <f>VLOOKUP(A2265,Result!A:E,5,FALSE)</f>
        <v>0</v>
      </c>
      <c r="S2265" s="28">
        <f>P2265+Q2265+R2265</f>
        <v>1.252</v>
      </c>
      <c r="T2265" s="32">
        <f>SUM((Q2265+R2265)*60/0.1)</f>
        <v>183</v>
      </c>
      <c r="U2265" s="32">
        <f>SUM(S2265*60/0.1)</f>
        <v>751.2</v>
      </c>
      <c r="V2265" s="33">
        <f t="shared" si="145"/>
        <v>270</v>
      </c>
      <c r="W2265" s="34">
        <f t="shared" si="146"/>
        <v>1021.2</v>
      </c>
      <c r="X2265" s="10"/>
      <c r="Y2265" s="10"/>
      <c r="Z2265" s="10"/>
      <c r="AA2265" s="10"/>
      <c r="AB2265" s="10"/>
      <c r="AC2265" s="10"/>
      <c r="AD2265" s="10"/>
      <c r="AE2265" s="10"/>
      <c r="AF2265" s="10"/>
      <c r="AG2265" s="10"/>
      <c r="AH2265" s="10"/>
      <c r="AI2265" s="10"/>
    </row>
    <row r="2266" spans="1:35" ht="15" customHeight="1" x14ac:dyDescent="0.25">
      <c r="A2266" s="6">
        <v>2077</v>
      </c>
      <c r="B2266" s="11" t="s">
        <v>274</v>
      </c>
      <c r="C2266" s="11" t="s">
        <v>5599</v>
      </c>
      <c r="D2266" s="11" t="s">
        <v>6791</v>
      </c>
      <c r="E2266" s="12">
        <v>17626</v>
      </c>
      <c r="F2266" s="17">
        <v>43977</v>
      </c>
      <c r="G2266" s="12">
        <v>43893</v>
      </c>
      <c r="H2266" s="11" t="s">
        <v>114</v>
      </c>
      <c r="I2266" s="14" t="s">
        <v>6792</v>
      </c>
      <c r="J2266" s="11" t="s">
        <v>6793</v>
      </c>
      <c r="K2266" s="11" t="s">
        <v>82</v>
      </c>
      <c r="L2266" s="14" t="s">
        <v>6794</v>
      </c>
      <c r="M2266" s="11"/>
      <c r="N2266" s="15" t="s">
        <v>85</v>
      </c>
      <c r="O2266" s="15" t="str">
        <f>VLOOKUP(A2266,Result!A:D,2,FALSE)</f>
        <v>No</v>
      </c>
      <c r="P2266" s="15">
        <f>VLOOKUP(A2266,Result!A:D,4,FALSE)</f>
        <v>3.7719999999999998</v>
      </c>
      <c r="Q2266" s="16">
        <f>VLOOKUP(A2266,Result!A:D,3,FALSE)</f>
        <v>0.76800000000000002</v>
      </c>
      <c r="R2266" s="16">
        <f>VLOOKUP(A2266,Result!A:E,5,FALSE)</f>
        <v>0.84699999999999998</v>
      </c>
      <c r="S2266" s="28">
        <f>P2266+Q2266+R2266</f>
        <v>5.3870000000000005</v>
      </c>
      <c r="T2266" s="32">
        <f>SUM((Q2266+R2266)*60/0.1)</f>
        <v>969</v>
      </c>
      <c r="U2266" s="32">
        <f>SUM(S2266*60/0.1)</f>
        <v>3232.2000000000003</v>
      </c>
      <c r="V2266" s="33">
        <f t="shared" si="145"/>
        <v>270</v>
      </c>
      <c r="W2266" s="34">
        <f t="shared" si="146"/>
        <v>3502.2000000000003</v>
      </c>
      <c r="X2266" s="10"/>
      <c r="Y2266" s="10"/>
      <c r="Z2266" s="10"/>
      <c r="AA2266" s="10"/>
      <c r="AB2266" s="10"/>
      <c r="AC2266" s="10"/>
      <c r="AD2266" s="10"/>
      <c r="AE2266" s="10"/>
      <c r="AF2266" s="10"/>
      <c r="AG2266" s="10"/>
      <c r="AH2266" s="10"/>
      <c r="AI2266" s="10"/>
    </row>
    <row r="2267" spans="1:35" ht="15" customHeight="1" x14ac:dyDescent="0.25">
      <c r="A2267" s="6">
        <v>2078</v>
      </c>
      <c r="B2267" s="11" t="s">
        <v>274</v>
      </c>
      <c r="C2267" s="11" t="s">
        <v>5599</v>
      </c>
      <c r="D2267" s="11" t="s">
        <v>6795</v>
      </c>
      <c r="E2267" s="12">
        <v>17351</v>
      </c>
      <c r="F2267" s="19"/>
      <c r="G2267" s="12">
        <v>43900</v>
      </c>
      <c r="H2267" s="11" t="s">
        <v>114</v>
      </c>
      <c r="I2267" s="14" t="s">
        <v>6796</v>
      </c>
      <c r="J2267" s="11" t="s">
        <v>1568</v>
      </c>
      <c r="K2267" s="11" t="s">
        <v>6797</v>
      </c>
      <c r="L2267" s="14" t="s">
        <v>82</v>
      </c>
      <c r="M2267" s="11"/>
      <c r="N2267" s="15" t="s">
        <v>85</v>
      </c>
      <c r="O2267" s="15" t="str">
        <f>VLOOKUP(A2267,Result!A:D,2,FALSE)</f>
        <v>No</v>
      </c>
      <c r="P2267" s="15">
        <f>VLOOKUP(A2267,Result!A:D,4,FALSE)</f>
        <v>1.327</v>
      </c>
      <c r="Q2267" s="16">
        <f>VLOOKUP(A2267,Result!A:D,3,FALSE)</f>
        <v>0</v>
      </c>
      <c r="R2267" s="16">
        <f>VLOOKUP(A2267,Result!A:E,5,FALSE)</f>
        <v>0</v>
      </c>
      <c r="S2267" s="28">
        <f>P2267+Q2267+R2267</f>
        <v>1.327</v>
      </c>
      <c r="T2267" s="32">
        <f>SUM((Q2267+R2267)*60/0.1)</f>
        <v>0</v>
      </c>
      <c r="U2267" s="32">
        <f>SUM(S2267*60/0.1)</f>
        <v>796.2</v>
      </c>
      <c r="V2267" s="33">
        <f t="shared" si="145"/>
        <v>270</v>
      </c>
      <c r="W2267" s="34">
        <f t="shared" si="146"/>
        <v>1066.2</v>
      </c>
      <c r="X2267" s="10"/>
      <c r="Y2267" s="10"/>
      <c r="Z2267" s="10"/>
      <c r="AA2267" s="10"/>
      <c r="AB2267" s="10"/>
      <c r="AC2267" s="10"/>
      <c r="AD2267" s="10"/>
      <c r="AE2267" s="10"/>
      <c r="AF2267" s="10"/>
      <c r="AG2267" s="10"/>
      <c r="AH2267" s="10"/>
      <c r="AI2267" s="10"/>
    </row>
    <row r="2268" spans="1:35" ht="15" customHeight="1" x14ac:dyDescent="0.25">
      <c r="A2268" s="6">
        <v>2079</v>
      </c>
      <c r="B2268" s="11" t="s">
        <v>274</v>
      </c>
      <c r="C2268" s="11" t="s">
        <v>5599</v>
      </c>
      <c r="D2268" s="11" t="s">
        <v>6798</v>
      </c>
      <c r="E2268" s="12">
        <v>24435</v>
      </c>
      <c r="F2268" s="17">
        <v>43938</v>
      </c>
      <c r="G2268" s="12">
        <v>43832</v>
      </c>
      <c r="H2268" s="11" t="s">
        <v>134</v>
      </c>
      <c r="I2268" s="14" t="s">
        <v>6799</v>
      </c>
      <c r="J2268" s="11" t="s">
        <v>6800</v>
      </c>
      <c r="K2268" s="11" t="s">
        <v>82</v>
      </c>
      <c r="L2268" s="14" t="s">
        <v>6801</v>
      </c>
      <c r="M2268" s="11" t="s">
        <v>6802</v>
      </c>
      <c r="N2268" s="15" t="s">
        <v>85</v>
      </c>
      <c r="O2268" s="15" t="str">
        <f>VLOOKUP(A2268,Result!A:D,2,FALSE)</f>
        <v>No</v>
      </c>
      <c r="P2268" s="15">
        <f>VLOOKUP(A2268,Result!A:D,4,FALSE)</f>
        <v>1.75</v>
      </c>
      <c r="Q2268" s="16">
        <f>VLOOKUP(A2268,Result!A:D,3,FALSE)</f>
        <v>0.30499999999999999</v>
      </c>
      <c r="R2268" s="16">
        <f>VLOOKUP(A2268,Result!A:E,5,FALSE)</f>
        <v>0</v>
      </c>
      <c r="S2268" s="28">
        <f>P2268+Q2268+R2268</f>
        <v>2.0550000000000002</v>
      </c>
      <c r="T2268" s="32">
        <f>SUM((Q2268+R2268)*60/0.1)</f>
        <v>183</v>
      </c>
      <c r="U2268" s="32">
        <f>SUM(S2268*60/0.1)</f>
        <v>1233</v>
      </c>
      <c r="V2268" s="33">
        <f t="shared" si="145"/>
        <v>270</v>
      </c>
      <c r="W2268" s="34">
        <f t="shared" si="146"/>
        <v>1503</v>
      </c>
      <c r="X2268" s="10"/>
      <c r="Y2268" s="10"/>
      <c r="Z2268" s="10"/>
      <c r="AA2268" s="10"/>
      <c r="AB2268" s="10"/>
      <c r="AC2268" s="10"/>
      <c r="AD2268" s="10"/>
      <c r="AE2268" s="10"/>
      <c r="AF2268" s="10"/>
      <c r="AG2268" s="10"/>
      <c r="AH2268" s="10"/>
      <c r="AI2268" s="10"/>
    </row>
    <row r="2269" spans="1:35" ht="15" customHeight="1" x14ac:dyDescent="0.25">
      <c r="A2269" s="6">
        <v>2080</v>
      </c>
      <c r="B2269" s="11" t="s">
        <v>274</v>
      </c>
      <c r="C2269" s="11" t="s">
        <v>5599</v>
      </c>
      <c r="D2269" s="11" t="s">
        <v>6803</v>
      </c>
      <c r="E2269" s="12">
        <v>19887</v>
      </c>
      <c r="F2269" s="17">
        <v>43984</v>
      </c>
      <c r="G2269" s="12">
        <v>43900</v>
      </c>
      <c r="H2269" s="11" t="s">
        <v>114</v>
      </c>
      <c r="I2269" s="14" t="s">
        <v>6804</v>
      </c>
      <c r="J2269" s="11" t="s">
        <v>6805</v>
      </c>
      <c r="K2269" s="11" t="s">
        <v>6806</v>
      </c>
      <c r="L2269" s="14" t="s">
        <v>82</v>
      </c>
      <c r="M2269" s="11" t="s">
        <v>6807</v>
      </c>
      <c r="N2269" s="15" t="s">
        <v>85</v>
      </c>
      <c r="O2269" s="15" t="str">
        <f>VLOOKUP(A2269,Result!A:D,2,FALSE)</f>
        <v>No</v>
      </c>
      <c r="P2269" s="15">
        <f>VLOOKUP(A2269,Result!A:D,4,FALSE)</f>
        <v>0.76300000000000001</v>
      </c>
      <c r="Q2269" s="16">
        <f>VLOOKUP(A2269,Result!A:D,3,FALSE)</f>
        <v>0</v>
      </c>
      <c r="R2269" s="16">
        <f>VLOOKUP(A2269,Result!A:E,5,FALSE)</f>
        <v>0</v>
      </c>
      <c r="S2269" s="28">
        <f>P2269+Q2269+R2269</f>
        <v>0.76300000000000001</v>
      </c>
      <c r="T2269" s="32">
        <f>SUM((Q2269+R2269)*60/0.1)</f>
        <v>0</v>
      </c>
      <c r="U2269" s="32">
        <f>SUM(S2269*60/0.1)</f>
        <v>457.8</v>
      </c>
      <c r="V2269" s="33">
        <f t="shared" si="145"/>
        <v>270</v>
      </c>
      <c r="W2269" s="34">
        <f t="shared" si="146"/>
        <v>727.8</v>
      </c>
      <c r="X2269" s="10"/>
      <c r="Y2269" s="10"/>
      <c r="Z2269" s="10"/>
      <c r="AA2269" s="10"/>
      <c r="AB2269" s="10"/>
      <c r="AC2269" s="10"/>
      <c r="AD2269" s="10"/>
      <c r="AE2269" s="10"/>
      <c r="AF2269" s="10"/>
      <c r="AG2269" s="10"/>
      <c r="AH2269" s="10"/>
      <c r="AI2269" s="10"/>
    </row>
    <row r="2270" spans="1:35" ht="15" customHeight="1" x14ac:dyDescent="0.25">
      <c r="A2270" s="6">
        <v>2081</v>
      </c>
      <c r="B2270" s="11" t="s">
        <v>274</v>
      </c>
      <c r="C2270" s="11" t="s">
        <v>5599</v>
      </c>
      <c r="D2270" s="11" t="s">
        <v>6808</v>
      </c>
      <c r="E2270" s="12">
        <v>15508</v>
      </c>
      <c r="F2270" s="17">
        <v>43983</v>
      </c>
      <c r="G2270" s="12">
        <v>43861</v>
      </c>
      <c r="H2270" s="11" t="s">
        <v>134</v>
      </c>
      <c r="I2270" s="14" t="s">
        <v>6809</v>
      </c>
      <c r="J2270" s="11" t="s">
        <v>6810</v>
      </c>
      <c r="K2270" s="11" t="s">
        <v>6811</v>
      </c>
      <c r="L2270" s="14" t="s">
        <v>6812</v>
      </c>
      <c r="M2270" s="11" t="s">
        <v>6813</v>
      </c>
      <c r="N2270" s="15" t="s">
        <v>85</v>
      </c>
      <c r="O2270" s="15" t="str">
        <f>VLOOKUP(A2270,Result!A:D,2,FALSE)</f>
        <v>No</v>
      </c>
      <c r="P2270" s="15">
        <f>VLOOKUP(A2270,Result!A:D,4,FALSE)</f>
        <v>2.875</v>
      </c>
      <c r="Q2270" s="16">
        <f>VLOOKUP(A2270,Result!A:D,3,FALSE)</f>
        <v>0.49099999999999999</v>
      </c>
      <c r="R2270" s="16">
        <f>VLOOKUP(A2270,Result!A:E,5,FALSE)</f>
        <v>0</v>
      </c>
      <c r="S2270" s="28">
        <f>P2270+Q2270+R2270</f>
        <v>3.3660000000000001</v>
      </c>
      <c r="T2270" s="32">
        <f>SUM((Q2270+R2270)*60/0.1)</f>
        <v>294.59999999999997</v>
      </c>
      <c r="U2270" s="32">
        <f>SUM(S2270*60/0.1)</f>
        <v>2019.6</v>
      </c>
      <c r="V2270" s="33">
        <f t="shared" si="145"/>
        <v>270</v>
      </c>
      <c r="W2270" s="34">
        <f t="shared" si="146"/>
        <v>2289.6</v>
      </c>
      <c r="X2270" s="10"/>
      <c r="Y2270" s="10"/>
      <c r="Z2270" s="10"/>
      <c r="AA2270" s="10"/>
      <c r="AB2270" s="10"/>
      <c r="AC2270" s="10"/>
      <c r="AD2270" s="10"/>
      <c r="AE2270" s="10"/>
      <c r="AF2270" s="10"/>
      <c r="AG2270" s="10"/>
      <c r="AH2270" s="10"/>
      <c r="AI2270" s="10"/>
    </row>
    <row r="2271" spans="1:35" ht="15" customHeight="1" x14ac:dyDescent="0.25">
      <c r="A2271" s="6">
        <v>2082</v>
      </c>
      <c r="B2271" s="11" t="s">
        <v>274</v>
      </c>
      <c r="C2271" s="11" t="s">
        <v>5599</v>
      </c>
      <c r="D2271" s="11" t="s">
        <v>6814</v>
      </c>
      <c r="E2271" s="12">
        <v>13126</v>
      </c>
      <c r="F2271" s="17">
        <v>43983</v>
      </c>
      <c r="G2271" s="12">
        <v>43892</v>
      </c>
      <c r="H2271" s="11" t="s">
        <v>114</v>
      </c>
      <c r="I2271" s="14" t="s">
        <v>6815</v>
      </c>
      <c r="J2271" s="11" t="s">
        <v>6816</v>
      </c>
      <c r="K2271" s="11" t="s">
        <v>82</v>
      </c>
      <c r="L2271" s="14" t="s">
        <v>6817</v>
      </c>
      <c r="M2271" s="11" t="s">
        <v>6818</v>
      </c>
      <c r="N2271" s="15" t="s">
        <v>85</v>
      </c>
      <c r="O2271" s="15" t="str">
        <f>VLOOKUP(A2271,Result!A:D,2,FALSE)</f>
        <v>No</v>
      </c>
      <c r="P2271" s="15">
        <f>VLOOKUP(A2271,Result!A:D,4,FALSE)</f>
        <v>1.8280000000000001</v>
      </c>
      <c r="Q2271" s="16">
        <f>VLOOKUP(A2271,Result!A:D,3,FALSE)</f>
        <v>0.36799999999999999</v>
      </c>
      <c r="R2271" s="16">
        <f>VLOOKUP(A2271,Result!A:E,5,FALSE)</f>
        <v>0</v>
      </c>
      <c r="S2271" s="28">
        <f>P2271+Q2271+R2271</f>
        <v>2.1960000000000002</v>
      </c>
      <c r="T2271" s="32">
        <f>SUM((Q2271+R2271)*60/0.1)</f>
        <v>220.79999999999998</v>
      </c>
      <c r="U2271" s="32">
        <f>SUM(S2271*60/0.1)</f>
        <v>1317.6000000000001</v>
      </c>
      <c r="V2271" s="33">
        <f t="shared" si="145"/>
        <v>270</v>
      </c>
      <c r="W2271" s="34">
        <f t="shared" si="146"/>
        <v>1587.6000000000001</v>
      </c>
      <c r="X2271" s="10"/>
      <c r="Y2271" s="10"/>
      <c r="Z2271" s="10"/>
      <c r="AA2271" s="10"/>
      <c r="AB2271" s="10"/>
      <c r="AC2271" s="10"/>
      <c r="AD2271" s="10"/>
      <c r="AE2271" s="10"/>
      <c r="AF2271" s="10"/>
      <c r="AG2271" s="10"/>
      <c r="AH2271" s="10"/>
      <c r="AI2271" s="10"/>
    </row>
    <row r="2272" spans="1:35" ht="15" customHeight="1" x14ac:dyDescent="0.25">
      <c r="A2272" s="6">
        <v>2083</v>
      </c>
      <c r="B2272" s="11" t="s">
        <v>274</v>
      </c>
      <c r="C2272" s="11" t="s">
        <v>5599</v>
      </c>
      <c r="D2272" s="11" t="s">
        <v>6819</v>
      </c>
      <c r="E2272" s="12">
        <v>18018</v>
      </c>
      <c r="F2272" s="17">
        <v>43983</v>
      </c>
      <c r="G2272" s="12">
        <v>43900</v>
      </c>
      <c r="H2272" s="11" t="s">
        <v>114</v>
      </c>
      <c r="I2272" s="14" t="s">
        <v>6820</v>
      </c>
      <c r="J2272" s="11" t="s">
        <v>6821</v>
      </c>
      <c r="K2272" s="11" t="s">
        <v>82</v>
      </c>
      <c r="L2272" s="14" t="s">
        <v>82</v>
      </c>
      <c r="M2272" s="11" t="s">
        <v>6822</v>
      </c>
      <c r="N2272" s="15" t="s">
        <v>85</v>
      </c>
      <c r="O2272" s="15" t="str">
        <f>VLOOKUP(A2272,Result!A:D,2,FALSE)</f>
        <v>No</v>
      </c>
      <c r="P2272" s="15">
        <f>VLOOKUP(A2272,Result!A:D,4,FALSE)</f>
        <v>0.51700000000000002</v>
      </c>
      <c r="Q2272" s="16">
        <f>VLOOKUP(A2272,Result!A:D,3,FALSE)</f>
        <v>0</v>
      </c>
      <c r="R2272" s="16">
        <f>VLOOKUP(A2272,Result!A:E,5,FALSE)</f>
        <v>0</v>
      </c>
      <c r="S2272" s="28">
        <f>P2272+Q2272+R2272</f>
        <v>0.51700000000000002</v>
      </c>
      <c r="T2272" s="32">
        <f>SUM((Q2272+R2272)*60/0.1)</f>
        <v>0</v>
      </c>
      <c r="U2272" s="32">
        <f>SUM(S2272*60/0.1)</f>
        <v>310.2</v>
      </c>
      <c r="V2272" s="33">
        <f t="shared" si="145"/>
        <v>270</v>
      </c>
      <c r="W2272" s="34">
        <f t="shared" si="146"/>
        <v>580.20000000000005</v>
      </c>
      <c r="X2272" s="10"/>
      <c r="Y2272" s="10"/>
      <c r="Z2272" s="10"/>
      <c r="AA2272" s="10"/>
      <c r="AB2272" s="10"/>
      <c r="AC2272" s="10"/>
      <c r="AD2272" s="10"/>
      <c r="AE2272" s="10"/>
      <c r="AF2272" s="10"/>
      <c r="AG2272" s="10"/>
      <c r="AH2272" s="10"/>
      <c r="AI2272" s="10"/>
    </row>
    <row r="2273" spans="1:35" ht="15" customHeight="1" x14ac:dyDescent="0.25">
      <c r="A2273" s="6">
        <v>2084</v>
      </c>
      <c r="B2273" s="11" t="s">
        <v>274</v>
      </c>
      <c r="C2273" s="11" t="s">
        <v>5599</v>
      </c>
      <c r="D2273" s="11" t="s">
        <v>6823</v>
      </c>
      <c r="E2273" s="12">
        <v>16799</v>
      </c>
      <c r="F2273" s="19"/>
      <c r="G2273" s="12">
        <v>43895</v>
      </c>
      <c r="H2273" s="11" t="s">
        <v>78</v>
      </c>
      <c r="I2273" s="14" t="s">
        <v>115</v>
      </c>
      <c r="J2273" s="11" t="s">
        <v>97</v>
      </c>
      <c r="K2273" s="11" t="s">
        <v>82</v>
      </c>
      <c r="L2273" s="14" t="s">
        <v>82</v>
      </c>
      <c r="M2273" s="11" t="s">
        <v>5520</v>
      </c>
      <c r="N2273" s="15" t="s">
        <v>85</v>
      </c>
      <c r="O2273" s="15" t="str">
        <f>VLOOKUP(A2273,Result!A:D,2,FALSE)</f>
        <v>No</v>
      </c>
      <c r="P2273" s="15">
        <f>VLOOKUP(A2273,Result!A:D,4,FALSE)</f>
        <v>0</v>
      </c>
      <c r="Q2273" s="16">
        <f>VLOOKUP(A2273,Result!A:D,3,FALSE)</f>
        <v>0</v>
      </c>
      <c r="R2273" s="16">
        <f>VLOOKUP(A2273,Result!A:E,5,FALSE)</f>
        <v>0</v>
      </c>
      <c r="S2273" s="28">
        <f>P2273+Q2273+R2273</f>
        <v>0</v>
      </c>
      <c r="T2273" s="32">
        <f>SUM((Q2273+R2273)*60/0.1)</f>
        <v>0</v>
      </c>
      <c r="U2273" s="32">
        <f>SUM(S2273*60/0.1)</f>
        <v>0</v>
      </c>
      <c r="V2273" s="33">
        <f t="shared" si="145"/>
        <v>270</v>
      </c>
      <c r="W2273" s="34">
        <f t="shared" si="146"/>
        <v>270</v>
      </c>
      <c r="X2273" s="10"/>
      <c r="Y2273" s="10"/>
      <c r="Z2273" s="10"/>
      <c r="AA2273" s="10"/>
      <c r="AB2273" s="10"/>
      <c r="AC2273" s="10"/>
      <c r="AD2273" s="10"/>
      <c r="AE2273" s="10"/>
      <c r="AF2273" s="10"/>
      <c r="AG2273" s="10"/>
      <c r="AH2273" s="10"/>
      <c r="AI2273" s="10"/>
    </row>
    <row r="2274" spans="1:35" ht="15" customHeight="1" x14ac:dyDescent="0.25">
      <c r="A2274" s="6">
        <v>2085</v>
      </c>
      <c r="B2274" s="11" t="s">
        <v>274</v>
      </c>
      <c r="C2274" s="11" t="s">
        <v>5599</v>
      </c>
      <c r="D2274" s="11" t="s">
        <v>6824</v>
      </c>
      <c r="E2274" s="12">
        <v>15634</v>
      </c>
      <c r="F2274" s="17">
        <v>43985</v>
      </c>
      <c r="G2274" s="12">
        <v>43900</v>
      </c>
      <c r="H2274" s="11" t="s">
        <v>114</v>
      </c>
      <c r="I2274" s="14" t="s">
        <v>6825</v>
      </c>
      <c r="J2274" s="11" t="s">
        <v>6826</v>
      </c>
      <c r="K2274" s="11" t="s">
        <v>6827</v>
      </c>
      <c r="L2274" s="14" t="s">
        <v>6828</v>
      </c>
      <c r="M2274" s="11" t="s">
        <v>6829</v>
      </c>
      <c r="N2274" s="15" t="s">
        <v>85</v>
      </c>
      <c r="O2274" s="15" t="str">
        <f>VLOOKUP(A2274,Result!A:D,2,FALSE)</f>
        <v>No</v>
      </c>
      <c r="P2274" s="15">
        <f>VLOOKUP(A2274,Result!A:D,4,FALSE)</f>
        <v>1.1060000000000001</v>
      </c>
      <c r="Q2274" s="16">
        <f>VLOOKUP(A2274,Result!A:D,3,FALSE)</f>
        <v>0.42599999999999999</v>
      </c>
      <c r="R2274" s="16">
        <f>VLOOKUP(A2274,Result!A:E,5,FALSE)</f>
        <v>0</v>
      </c>
      <c r="S2274" s="28">
        <f>P2274+Q2274+R2274</f>
        <v>1.532</v>
      </c>
      <c r="T2274" s="32">
        <f>SUM((Q2274+R2274)*60/0.1)</f>
        <v>255.59999999999997</v>
      </c>
      <c r="U2274" s="32">
        <f>SUM(S2274*60/0.1)</f>
        <v>919.19999999999993</v>
      </c>
      <c r="V2274" s="33">
        <f t="shared" si="145"/>
        <v>270</v>
      </c>
      <c r="W2274" s="34">
        <f t="shared" si="146"/>
        <v>1189.1999999999998</v>
      </c>
      <c r="X2274" s="10"/>
      <c r="Y2274" s="10"/>
      <c r="Z2274" s="10"/>
      <c r="AA2274" s="10"/>
      <c r="AB2274" s="10"/>
      <c r="AC2274" s="10"/>
      <c r="AD2274" s="10"/>
      <c r="AE2274" s="10"/>
      <c r="AF2274" s="10"/>
      <c r="AG2274" s="10"/>
      <c r="AH2274" s="10"/>
      <c r="AI2274" s="10"/>
    </row>
    <row r="2275" spans="1:35" ht="15" customHeight="1" x14ac:dyDescent="0.25">
      <c r="A2275" s="6">
        <v>2086</v>
      </c>
      <c r="B2275" s="11" t="s">
        <v>274</v>
      </c>
      <c r="C2275" s="11" t="s">
        <v>5599</v>
      </c>
      <c r="D2275" s="11" t="s">
        <v>6830</v>
      </c>
      <c r="E2275" s="12">
        <v>15811</v>
      </c>
      <c r="F2275" s="17">
        <v>43985</v>
      </c>
      <c r="G2275" s="12">
        <v>43901</v>
      </c>
      <c r="H2275" s="11" t="s">
        <v>114</v>
      </c>
      <c r="I2275" s="14" t="s">
        <v>6831</v>
      </c>
      <c r="J2275" s="11" t="s">
        <v>6332</v>
      </c>
      <c r="K2275" s="11" t="s">
        <v>82</v>
      </c>
      <c r="L2275" s="14" t="s">
        <v>6832</v>
      </c>
      <c r="M2275" s="11"/>
      <c r="N2275" s="15" t="s">
        <v>85</v>
      </c>
      <c r="O2275" s="15" t="str">
        <f>VLOOKUP(A2275,Result!A:D,2,FALSE)</f>
        <v>No</v>
      </c>
      <c r="P2275" s="15">
        <f>VLOOKUP(A2275,Result!A:D,4,FALSE)</f>
        <v>0.51900000000000002</v>
      </c>
      <c r="Q2275" s="16">
        <f>VLOOKUP(A2275,Result!A:D,3,FALSE)</f>
        <v>0.307</v>
      </c>
      <c r="R2275" s="16">
        <f>VLOOKUP(A2275,Result!A:E,5,FALSE)</f>
        <v>0</v>
      </c>
      <c r="S2275" s="28">
        <f>P2275+Q2275+R2275</f>
        <v>0.82600000000000007</v>
      </c>
      <c r="T2275" s="32">
        <f>SUM((Q2275+R2275)*60/0.1)</f>
        <v>184.19999999999996</v>
      </c>
      <c r="U2275" s="32">
        <f>SUM(S2275*60/0.1)</f>
        <v>495.6</v>
      </c>
      <c r="V2275" s="33">
        <f t="shared" si="145"/>
        <v>270</v>
      </c>
      <c r="W2275" s="34">
        <f t="shared" si="146"/>
        <v>765.6</v>
      </c>
      <c r="X2275" s="10"/>
      <c r="Y2275" s="10"/>
      <c r="Z2275" s="10"/>
      <c r="AA2275" s="10"/>
      <c r="AB2275" s="10"/>
      <c r="AC2275" s="10"/>
      <c r="AD2275" s="10"/>
      <c r="AE2275" s="10"/>
      <c r="AF2275" s="10"/>
      <c r="AG2275" s="10"/>
      <c r="AH2275" s="10"/>
      <c r="AI2275" s="10"/>
    </row>
    <row r="2276" spans="1:35" ht="15" customHeight="1" x14ac:dyDescent="0.25">
      <c r="A2276" s="6">
        <v>2087</v>
      </c>
      <c r="B2276" s="11" t="s">
        <v>274</v>
      </c>
      <c r="C2276" s="11" t="s">
        <v>5599</v>
      </c>
      <c r="D2276" s="11" t="s">
        <v>6833</v>
      </c>
      <c r="E2276" s="12">
        <v>15712</v>
      </c>
      <c r="F2276" s="17">
        <v>44148</v>
      </c>
      <c r="G2276" s="12">
        <v>43928</v>
      </c>
      <c r="H2276" s="11" t="s">
        <v>134</v>
      </c>
      <c r="I2276" s="14" t="s">
        <v>6834</v>
      </c>
      <c r="J2276" s="11" t="s">
        <v>708</v>
      </c>
      <c r="K2276" s="11" t="s">
        <v>5416</v>
      </c>
      <c r="L2276" s="14" t="s">
        <v>82</v>
      </c>
      <c r="M2276" s="11" t="s">
        <v>6835</v>
      </c>
      <c r="N2276" s="15" t="s">
        <v>85</v>
      </c>
      <c r="O2276" s="15" t="str">
        <f>VLOOKUP(A2276,Result!A:D,2,FALSE)</f>
        <v>No</v>
      </c>
      <c r="P2276" s="15">
        <f>VLOOKUP(A2276,Result!A:D,4,FALSE)</f>
        <v>1.0149999999999999</v>
      </c>
      <c r="Q2276" s="16">
        <f>VLOOKUP(A2276,Result!A:D,3,FALSE)</f>
        <v>0</v>
      </c>
      <c r="R2276" s="16">
        <f>VLOOKUP(A2276,Result!A:E,5,FALSE)</f>
        <v>0</v>
      </c>
      <c r="S2276" s="28">
        <f>P2276+Q2276+R2276</f>
        <v>1.0149999999999999</v>
      </c>
      <c r="T2276" s="32">
        <f>SUM((Q2276+R2276)*60/0.1)</f>
        <v>0</v>
      </c>
      <c r="U2276" s="32">
        <f>SUM(S2276*60/0.1)</f>
        <v>608.99999999999989</v>
      </c>
      <c r="V2276" s="33">
        <f t="shared" si="145"/>
        <v>270</v>
      </c>
      <c r="W2276" s="34">
        <f t="shared" si="146"/>
        <v>878.99999999999989</v>
      </c>
      <c r="X2276" s="10"/>
      <c r="Y2276" s="10"/>
      <c r="Z2276" s="10"/>
      <c r="AA2276" s="10"/>
      <c r="AB2276" s="10"/>
      <c r="AC2276" s="10"/>
      <c r="AD2276" s="10"/>
      <c r="AE2276" s="10"/>
      <c r="AF2276" s="10"/>
      <c r="AG2276" s="10"/>
      <c r="AH2276" s="10"/>
      <c r="AI2276" s="10"/>
    </row>
    <row r="2277" spans="1:35" ht="15" customHeight="1" x14ac:dyDescent="0.25">
      <c r="A2277" s="6">
        <v>2088</v>
      </c>
      <c r="B2277" s="11" t="s">
        <v>274</v>
      </c>
      <c r="C2277" s="11" t="s">
        <v>5599</v>
      </c>
      <c r="D2277" s="11" t="s">
        <v>6836</v>
      </c>
      <c r="E2277" s="12">
        <v>18889</v>
      </c>
      <c r="F2277" s="13">
        <v>43944</v>
      </c>
      <c r="G2277" s="12">
        <v>43901</v>
      </c>
      <c r="H2277" s="11" t="s">
        <v>114</v>
      </c>
      <c r="I2277" s="14" t="s">
        <v>6837</v>
      </c>
      <c r="J2277" s="11" t="s">
        <v>80</v>
      </c>
      <c r="K2277" s="11" t="s">
        <v>6838</v>
      </c>
      <c r="L2277" s="14" t="s">
        <v>6839</v>
      </c>
      <c r="M2277" s="11" t="s">
        <v>6840</v>
      </c>
      <c r="N2277" s="15" t="s">
        <v>85</v>
      </c>
      <c r="O2277" s="15" t="str">
        <f>VLOOKUP(A2277,Result!A:D,2,FALSE)</f>
        <v>No</v>
      </c>
      <c r="P2277" s="15">
        <f>VLOOKUP(A2277,Result!A:D,4,FALSE)</f>
        <v>0.33500000000000002</v>
      </c>
      <c r="Q2277" s="16">
        <f>VLOOKUP(A2277,Result!A:D,3,FALSE)</f>
        <v>0.35299999999999998</v>
      </c>
      <c r="R2277" s="16">
        <f>VLOOKUP(A2277,Result!A:E,5,FALSE)</f>
        <v>0</v>
      </c>
      <c r="S2277" s="28">
        <f>P2277+Q2277+R2277</f>
        <v>0.68799999999999994</v>
      </c>
      <c r="T2277" s="32">
        <f>SUM((Q2277+R2277)*60/0.1)</f>
        <v>211.79999999999998</v>
      </c>
      <c r="U2277" s="32">
        <f>SUM(S2277*60/0.1)</f>
        <v>412.7999999999999</v>
      </c>
      <c r="V2277" s="33">
        <f t="shared" si="145"/>
        <v>270</v>
      </c>
      <c r="W2277" s="34">
        <f t="shared" si="146"/>
        <v>682.8</v>
      </c>
      <c r="X2277" s="10"/>
      <c r="Y2277" s="10"/>
      <c r="Z2277" s="10"/>
      <c r="AA2277" s="10"/>
      <c r="AB2277" s="10"/>
      <c r="AC2277" s="10"/>
      <c r="AD2277" s="10"/>
      <c r="AE2277" s="10"/>
      <c r="AF2277" s="10"/>
      <c r="AG2277" s="10"/>
      <c r="AH2277" s="10"/>
      <c r="AI2277" s="10"/>
    </row>
    <row r="2278" spans="1:35" ht="15" customHeight="1" x14ac:dyDescent="0.25">
      <c r="A2278" s="6">
        <v>2089</v>
      </c>
      <c r="B2278" s="11" t="s">
        <v>274</v>
      </c>
      <c r="C2278" s="11" t="s">
        <v>5599</v>
      </c>
      <c r="D2278" s="11" t="s">
        <v>6841</v>
      </c>
      <c r="E2278" s="12">
        <v>18829</v>
      </c>
      <c r="F2278" s="17">
        <v>43941</v>
      </c>
      <c r="G2278" s="12">
        <v>43901</v>
      </c>
      <c r="H2278" s="11" t="s">
        <v>114</v>
      </c>
      <c r="I2278" s="14" t="s">
        <v>6842</v>
      </c>
      <c r="J2278" s="11" t="s">
        <v>6843</v>
      </c>
      <c r="K2278" s="11" t="s">
        <v>6844</v>
      </c>
      <c r="L2278" s="14" t="s">
        <v>6845</v>
      </c>
      <c r="M2278" s="11" t="s">
        <v>6846</v>
      </c>
      <c r="N2278" s="15" t="s">
        <v>85</v>
      </c>
      <c r="O2278" s="15" t="str">
        <f>VLOOKUP(A2278,Result!A:D,2,FALSE)</f>
        <v>No</v>
      </c>
      <c r="P2278" s="15">
        <f>VLOOKUP(A2278,Result!A:D,4,FALSE)</f>
        <v>1.254</v>
      </c>
      <c r="Q2278" s="16">
        <f>VLOOKUP(A2278,Result!A:D,3,FALSE)</f>
        <v>0.56699999999999995</v>
      </c>
      <c r="R2278" s="16">
        <f>VLOOKUP(A2278,Result!A:E,5,FALSE)</f>
        <v>0</v>
      </c>
      <c r="S2278" s="28">
        <f>P2278+Q2278+R2278</f>
        <v>1.821</v>
      </c>
      <c r="T2278" s="32">
        <f>SUM((Q2278+R2278)*60/0.1)</f>
        <v>340.19999999999993</v>
      </c>
      <c r="U2278" s="32">
        <f>SUM(S2278*60/0.1)</f>
        <v>1092.5999999999999</v>
      </c>
      <c r="V2278" s="33">
        <f t="shared" si="145"/>
        <v>270</v>
      </c>
      <c r="W2278" s="34">
        <f t="shared" si="146"/>
        <v>1362.6</v>
      </c>
      <c r="X2278" s="10"/>
      <c r="Y2278" s="10"/>
      <c r="Z2278" s="10"/>
      <c r="AA2278" s="10"/>
      <c r="AB2278" s="10"/>
      <c r="AC2278" s="10"/>
      <c r="AD2278" s="10"/>
      <c r="AE2278" s="10"/>
      <c r="AF2278" s="10"/>
      <c r="AG2278" s="10"/>
      <c r="AH2278" s="10"/>
      <c r="AI2278" s="10"/>
    </row>
    <row r="2279" spans="1:35" ht="15" customHeight="1" x14ac:dyDescent="0.25">
      <c r="A2279" s="6">
        <v>2090</v>
      </c>
      <c r="B2279" s="11" t="s">
        <v>274</v>
      </c>
      <c r="C2279" s="11" t="s">
        <v>5599</v>
      </c>
      <c r="D2279" s="11" t="s">
        <v>6847</v>
      </c>
      <c r="E2279" s="12">
        <v>17010</v>
      </c>
      <c r="F2279" s="19"/>
      <c r="G2279" s="12">
        <v>43909</v>
      </c>
      <c r="H2279" s="11" t="s">
        <v>114</v>
      </c>
      <c r="I2279" s="14" t="s">
        <v>97</v>
      </c>
      <c r="J2279" s="11" t="s">
        <v>97</v>
      </c>
      <c r="K2279" s="11" t="s">
        <v>82</v>
      </c>
      <c r="L2279" s="14" t="s">
        <v>82</v>
      </c>
      <c r="M2279" s="11" t="s">
        <v>6848</v>
      </c>
      <c r="N2279" s="15" t="s">
        <v>85</v>
      </c>
      <c r="O2279" s="15" t="str">
        <f>VLOOKUP(A2279,Result!A:D,2,FALSE)</f>
        <v>No</v>
      </c>
      <c r="P2279" s="15">
        <f>VLOOKUP(A2279,Result!A:D,4,FALSE)</f>
        <v>0</v>
      </c>
      <c r="Q2279" s="16">
        <f>VLOOKUP(A2279,Result!A:D,3,FALSE)</f>
        <v>0</v>
      </c>
      <c r="R2279" s="16">
        <f>VLOOKUP(A2279,Result!A:E,5,FALSE)</f>
        <v>0</v>
      </c>
      <c r="S2279" s="28">
        <f>P2279+Q2279+R2279</f>
        <v>0</v>
      </c>
      <c r="T2279" s="32">
        <f>SUM((Q2279+R2279)*60/0.1)</f>
        <v>0</v>
      </c>
      <c r="U2279" s="32">
        <f>SUM(S2279*60/0.1)</f>
        <v>0</v>
      </c>
      <c r="V2279" s="33">
        <f t="shared" si="145"/>
        <v>270</v>
      </c>
      <c r="W2279" s="34">
        <f t="shared" si="146"/>
        <v>270</v>
      </c>
      <c r="X2279" s="10"/>
      <c r="Y2279" s="10"/>
      <c r="Z2279" s="10"/>
      <c r="AA2279" s="10"/>
      <c r="AB2279" s="10"/>
      <c r="AC2279" s="10"/>
      <c r="AD2279" s="10"/>
      <c r="AE2279" s="10"/>
      <c r="AF2279" s="10"/>
      <c r="AG2279" s="10"/>
      <c r="AH2279" s="10"/>
      <c r="AI2279" s="10"/>
    </row>
    <row r="2280" spans="1:35" ht="15" customHeight="1" x14ac:dyDescent="0.25">
      <c r="A2280" s="6">
        <v>2091</v>
      </c>
      <c r="B2280" s="11" t="s">
        <v>274</v>
      </c>
      <c r="C2280" s="11" t="s">
        <v>5599</v>
      </c>
      <c r="D2280" s="11" t="s">
        <v>6849</v>
      </c>
      <c r="E2280" s="12">
        <v>11416</v>
      </c>
      <c r="F2280" s="19"/>
      <c r="G2280" s="12">
        <v>43909</v>
      </c>
      <c r="H2280" s="11" t="s">
        <v>114</v>
      </c>
      <c r="I2280" s="14" t="s">
        <v>6850</v>
      </c>
      <c r="J2280" s="11" t="s">
        <v>6851</v>
      </c>
      <c r="K2280" s="11" t="s">
        <v>82</v>
      </c>
      <c r="L2280" s="14" t="s">
        <v>6852</v>
      </c>
      <c r="M2280" s="11" t="s">
        <v>6818</v>
      </c>
      <c r="N2280" s="15" t="s">
        <v>85</v>
      </c>
      <c r="O2280" s="15" t="str">
        <f>VLOOKUP(A2280,Result!A:D,2,FALSE)</f>
        <v>No</v>
      </c>
      <c r="P2280" s="15">
        <f>VLOOKUP(A2280,Result!A:D,4,FALSE)</f>
        <v>0.996</v>
      </c>
      <c r="Q2280" s="16">
        <f>VLOOKUP(A2280,Result!A:D,3,FALSE)</f>
        <v>0.78899999999999992</v>
      </c>
      <c r="R2280" s="16">
        <f>VLOOKUP(A2280,Result!A:E,5,FALSE)</f>
        <v>0.20200000000000001</v>
      </c>
      <c r="S2280" s="28">
        <f>P2280+Q2280+R2280</f>
        <v>1.9869999999999999</v>
      </c>
      <c r="T2280" s="32">
        <f>SUM((Q2280+R2280)*60/0.1)</f>
        <v>594.59999999999991</v>
      </c>
      <c r="U2280" s="32">
        <f>SUM(S2280*60/0.1)</f>
        <v>1192.1999999999998</v>
      </c>
      <c r="V2280" s="33">
        <f t="shared" si="145"/>
        <v>270</v>
      </c>
      <c r="W2280" s="34">
        <f t="shared" si="146"/>
        <v>1462.1999999999998</v>
      </c>
      <c r="X2280" s="10"/>
      <c r="Y2280" s="10"/>
      <c r="Z2280" s="10"/>
      <c r="AA2280" s="10"/>
      <c r="AB2280" s="10"/>
      <c r="AC2280" s="10"/>
      <c r="AD2280" s="10"/>
      <c r="AE2280" s="10"/>
      <c r="AF2280" s="10"/>
      <c r="AG2280" s="10"/>
      <c r="AH2280" s="10"/>
      <c r="AI2280" s="10"/>
    </row>
    <row r="2281" spans="1:35" ht="15" customHeight="1" x14ac:dyDescent="0.25">
      <c r="A2281" s="6">
        <v>2092</v>
      </c>
      <c r="B2281" s="11" t="s">
        <v>274</v>
      </c>
      <c r="C2281" s="11" t="s">
        <v>5599</v>
      </c>
      <c r="D2281" s="11" t="s">
        <v>6853</v>
      </c>
      <c r="E2281" s="12">
        <v>18164</v>
      </c>
      <c r="F2281" s="19"/>
      <c r="G2281" s="12">
        <v>43909</v>
      </c>
      <c r="H2281" s="11" t="s">
        <v>114</v>
      </c>
      <c r="I2281" s="14" t="s">
        <v>6854</v>
      </c>
      <c r="J2281" s="11" t="s">
        <v>6855</v>
      </c>
      <c r="K2281" s="11" t="s">
        <v>82</v>
      </c>
      <c r="L2281" s="14" t="s">
        <v>6856</v>
      </c>
      <c r="M2281" s="11" t="s">
        <v>2985</v>
      </c>
      <c r="N2281" s="15" t="s">
        <v>85</v>
      </c>
      <c r="O2281" s="15" t="str">
        <f>VLOOKUP(A2281,Result!A:D,2,FALSE)</f>
        <v>No</v>
      </c>
      <c r="P2281" s="15">
        <f>VLOOKUP(A2281,Result!A:D,4,FALSE)</f>
        <v>1.4159999999999999</v>
      </c>
      <c r="Q2281" s="16">
        <f>VLOOKUP(A2281,Result!A:D,3,FALSE)</f>
        <v>0.36799999999999999</v>
      </c>
      <c r="R2281" s="16">
        <f>VLOOKUP(A2281,Result!A:E,5,FALSE)</f>
        <v>0</v>
      </c>
      <c r="S2281" s="28">
        <f>P2281+Q2281+R2281</f>
        <v>1.7839999999999998</v>
      </c>
      <c r="T2281" s="32">
        <f>SUM((Q2281+R2281)*60/0.1)</f>
        <v>220.79999999999998</v>
      </c>
      <c r="U2281" s="32">
        <f>SUM(S2281*60/0.1)</f>
        <v>1070.3999999999999</v>
      </c>
      <c r="V2281" s="33">
        <f t="shared" si="145"/>
        <v>270</v>
      </c>
      <c r="W2281" s="34">
        <f t="shared" si="146"/>
        <v>1340.3999999999999</v>
      </c>
      <c r="X2281" s="10"/>
      <c r="Y2281" s="10"/>
      <c r="Z2281" s="10"/>
      <c r="AA2281" s="10"/>
      <c r="AB2281" s="10"/>
      <c r="AC2281" s="10"/>
      <c r="AD2281" s="10"/>
      <c r="AE2281" s="10"/>
      <c r="AF2281" s="10"/>
      <c r="AG2281" s="10"/>
      <c r="AH2281" s="10"/>
      <c r="AI2281" s="10"/>
    </row>
    <row r="2282" spans="1:35" ht="15" customHeight="1" x14ac:dyDescent="0.25">
      <c r="A2282" s="6">
        <v>2093</v>
      </c>
      <c r="B2282" s="11" t="s">
        <v>274</v>
      </c>
      <c r="C2282" s="11" t="s">
        <v>5599</v>
      </c>
      <c r="D2282" s="11" t="s">
        <v>6857</v>
      </c>
      <c r="E2282" s="12">
        <v>19279</v>
      </c>
      <c r="F2282" s="17">
        <v>43992</v>
      </c>
      <c r="G2282" s="12">
        <v>43909</v>
      </c>
      <c r="H2282" s="11" t="s">
        <v>114</v>
      </c>
      <c r="I2282" s="14" t="s">
        <v>6858</v>
      </c>
      <c r="J2282" s="11" t="s">
        <v>80</v>
      </c>
      <c r="K2282" s="11" t="s">
        <v>82</v>
      </c>
      <c r="L2282" s="14" t="s">
        <v>82</v>
      </c>
      <c r="M2282" s="11"/>
      <c r="N2282" s="15" t="s">
        <v>85</v>
      </c>
      <c r="O2282" s="15" t="str">
        <f>VLOOKUP(A2282,Result!A:D,2,FALSE)</f>
        <v>No</v>
      </c>
      <c r="P2282" s="15">
        <f>VLOOKUP(A2282,Result!A:D,4,FALSE)</f>
        <v>0.93699999999999994</v>
      </c>
      <c r="Q2282" s="16">
        <f>VLOOKUP(A2282,Result!A:D,3,FALSE)</f>
        <v>0</v>
      </c>
      <c r="R2282" s="16">
        <f>VLOOKUP(A2282,Result!A:E,5,FALSE)</f>
        <v>0</v>
      </c>
      <c r="S2282" s="28">
        <f>P2282+Q2282+R2282</f>
        <v>0.93699999999999994</v>
      </c>
      <c r="T2282" s="32">
        <f>SUM((Q2282+R2282)*60/0.1)</f>
        <v>0</v>
      </c>
      <c r="U2282" s="32">
        <f>SUM(S2282*60/0.1)</f>
        <v>562.19999999999993</v>
      </c>
      <c r="V2282" s="33">
        <f t="shared" si="145"/>
        <v>270</v>
      </c>
      <c r="W2282" s="34">
        <f t="shared" si="146"/>
        <v>832.19999999999993</v>
      </c>
      <c r="X2282" s="10"/>
      <c r="Y2282" s="10"/>
      <c r="Z2282" s="10"/>
      <c r="AA2282" s="10"/>
      <c r="AB2282" s="10"/>
      <c r="AC2282" s="10"/>
      <c r="AD2282" s="10"/>
      <c r="AE2282" s="10"/>
      <c r="AF2282" s="10"/>
      <c r="AG2282" s="10"/>
      <c r="AH2282" s="10"/>
      <c r="AI2282" s="10"/>
    </row>
    <row r="2283" spans="1:35" ht="15" customHeight="1" x14ac:dyDescent="0.25">
      <c r="A2283" s="6">
        <v>2094</v>
      </c>
      <c r="B2283" s="11" t="s">
        <v>274</v>
      </c>
      <c r="C2283" s="11" t="s">
        <v>5599</v>
      </c>
      <c r="D2283" s="11" t="s">
        <v>6859</v>
      </c>
      <c r="E2283" s="12">
        <v>18906</v>
      </c>
      <c r="F2283" s="17">
        <v>43999</v>
      </c>
      <c r="G2283" s="12">
        <v>43901</v>
      </c>
      <c r="H2283" s="11" t="s">
        <v>114</v>
      </c>
      <c r="I2283" s="14" t="s">
        <v>3257</v>
      </c>
      <c r="J2283" s="11" t="s">
        <v>80</v>
      </c>
      <c r="K2283" s="11" t="s">
        <v>82</v>
      </c>
      <c r="L2283" s="14" t="s">
        <v>6860</v>
      </c>
      <c r="M2283" s="11" t="s">
        <v>6861</v>
      </c>
      <c r="N2283" s="15" t="s">
        <v>85</v>
      </c>
      <c r="O2283" s="15" t="str">
        <f>VLOOKUP(A2283,Result!A:D,2,FALSE)</f>
        <v>No</v>
      </c>
      <c r="P2283" s="15">
        <f>VLOOKUP(A2283,Result!A:D,4,FALSE)</f>
        <v>0.80299999999999994</v>
      </c>
      <c r="Q2283" s="16">
        <f>VLOOKUP(A2283,Result!A:D,3,FALSE)</f>
        <v>0.23200000000000001</v>
      </c>
      <c r="R2283" s="16">
        <f>VLOOKUP(A2283,Result!A:E,5,FALSE)</f>
        <v>0</v>
      </c>
      <c r="S2283" s="28">
        <f>P2283+Q2283+R2283</f>
        <v>1.0349999999999999</v>
      </c>
      <c r="T2283" s="32">
        <f>SUM((Q2283+R2283)*60/0.1)</f>
        <v>139.19999999999999</v>
      </c>
      <c r="U2283" s="32">
        <f>SUM(S2283*60/0.1)</f>
        <v>620.99999999999989</v>
      </c>
      <c r="V2283" s="33">
        <f t="shared" si="145"/>
        <v>270</v>
      </c>
      <c r="W2283" s="34">
        <f t="shared" si="146"/>
        <v>890.99999999999989</v>
      </c>
      <c r="X2283" s="10"/>
      <c r="Y2283" s="10"/>
      <c r="Z2283" s="10"/>
      <c r="AA2283" s="10"/>
      <c r="AB2283" s="10"/>
      <c r="AC2283" s="10"/>
      <c r="AD2283" s="10"/>
      <c r="AE2283" s="10"/>
      <c r="AF2283" s="10"/>
      <c r="AG2283" s="10"/>
      <c r="AH2283" s="10"/>
      <c r="AI2283" s="10"/>
    </row>
    <row r="2284" spans="1:35" ht="15" customHeight="1" x14ac:dyDescent="0.25">
      <c r="A2284" s="6">
        <v>2095</v>
      </c>
      <c r="B2284" s="11" t="s">
        <v>274</v>
      </c>
      <c r="C2284" s="11" t="s">
        <v>5599</v>
      </c>
      <c r="D2284" s="11" t="s">
        <v>6862</v>
      </c>
      <c r="E2284" s="12">
        <v>19482</v>
      </c>
      <c r="F2284" s="17">
        <v>43937</v>
      </c>
      <c r="G2284" s="12">
        <v>43909</v>
      </c>
      <c r="H2284" s="11" t="s">
        <v>114</v>
      </c>
      <c r="I2284" s="14" t="s">
        <v>6863</v>
      </c>
      <c r="J2284" s="11" t="s">
        <v>6864</v>
      </c>
      <c r="K2284" s="11" t="s">
        <v>82</v>
      </c>
      <c r="L2284" s="14" t="s">
        <v>82</v>
      </c>
      <c r="M2284" s="11"/>
      <c r="N2284" s="15" t="s">
        <v>85</v>
      </c>
      <c r="O2284" s="15" t="str">
        <f>VLOOKUP(A2284,Result!A:D,2,FALSE)</f>
        <v>No</v>
      </c>
      <c r="P2284" s="15">
        <f>VLOOKUP(A2284,Result!A:D,4,FALSE)</f>
        <v>1.3180000000000001</v>
      </c>
      <c r="Q2284" s="16">
        <f>VLOOKUP(A2284,Result!A:D,3,FALSE)</f>
        <v>0</v>
      </c>
      <c r="R2284" s="16">
        <f>VLOOKUP(A2284,Result!A:E,5,FALSE)</f>
        <v>0</v>
      </c>
      <c r="S2284" s="28">
        <f>P2284+Q2284+R2284</f>
        <v>1.3180000000000001</v>
      </c>
      <c r="T2284" s="32">
        <f>SUM((Q2284+R2284)*60/0.1)</f>
        <v>0</v>
      </c>
      <c r="U2284" s="32">
        <f>SUM(S2284*60/0.1)</f>
        <v>790.8</v>
      </c>
      <c r="V2284" s="33">
        <f t="shared" si="145"/>
        <v>270</v>
      </c>
      <c r="W2284" s="34">
        <f t="shared" si="146"/>
        <v>1060.8</v>
      </c>
      <c r="X2284" s="10"/>
      <c r="Y2284" s="10"/>
      <c r="Z2284" s="10"/>
      <c r="AA2284" s="10"/>
      <c r="AB2284" s="10"/>
      <c r="AC2284" s="10"/>
      <c r="AD2284" s="10"/>
      <c r="AE2284" s="10"/>
      <c r="AF2284" s="10"/>
      <c r="AG2284" s="10"/>
      <c r="AH2284" s="10"/>
      <c r="AI2284" s="10"/>
    </row>
    <row r="2285" spans="1:35" ht="15" customHeight="1" x14ac:dyDescent="0.25">
      <c r="A2285" s="6">
        <v>2096</v>
      </c>
      <c r="B2285" s="11" t="s">
        <v>274</v>
      </c>
      <c r="C2285" s="11" t="s">
        <v>5599</v>
      </c>
      <c r="D2285" s="11" t="s">
        <v>6865</v>
      </c>
      <c r="E2285" s="12">
        <v>14875</v>
      </c>
      <c r="F2285" s="13">
        <v>44088</v>
      </c>
      <c r="G2285" s="12">
        <v>43901</v>
      </c>
      <c r="H2285" s="11" t="s">
        <v>114</v>
      </c>
      <c r="I2285" s="14" t="s">
        <v>97</v>
      </c>
      <c r="J2285" s="11" t="s">
        <v>97</v>
      </c>
      <c r="K2285" s="11" t="s">
        <v>82</v>
      </c>
      <c r="L2285" s="14" t="s">
        <v>82</v>
      </c>
      <c r="M2285" s="11" t="s">
        <v>94</v>
      </c>
      <c r="N2285" s="15" t="s">
        <v>85</v>
      </c>
      <c r="O2285" s="15" t="str">
        <f>VLOOKUP(A2285,Result!A:D,2,FALSE)</f>
        <v>No</v>
      </c>
      <c r="P2285" s="15">
        <f>VLOOKUP(A2285,Result!A:D,4,FALSE)</f>
        <v>0</v>
      </c>
      <c r="Q2285" s="16">
        <f>VLOOKUP(A2285,Result!A:D,3,FALSE)</f>
        <v>0</v>
      </c>
      <c r="R2285" s="16">
        <f>VLOOKUP(A2285,Result!A:E,5,FALSE)</f>
        <v>0</v>
      </c>
      <c r="S2285" s="28">
        <f>P2285+Q2285+R2285</f>
        <v>0</v>
      </c>
      <c r="T2285" s="32">
        <f>SUM((Q2285+R2285)*60/0.1)</f>
        <v>0</v>
      </c>
      <c r="U2285" s="32">
        <f>SUM(S2285*60/0.1)</f>
        <v>0</v>
      </c>
      <c r="V2285" s="33">
        <f t="shared" si="145"/>
        <v>270</v>
      </c>
      <c r="W2285" s="34">
        <f t="shared" si="146"/>
        <v>270</v>
      </c>
      <c r="X2285" s="10"/>
      <c r="Y2285" s="10"/>
      <c r="Z2285" s="10"/>
      <c r="AA2285" s="10"/>
      <c r="AB2285" s="10"/>
      <c r="AC2285" s="10"/>
      <c r="AD2285" s="10"/>
      <c r="AE2285" s="10"/>
      <c r="AF2285" s="10"/>
      <c r="AG2285" s="10"/>
      <c r="AH2285" s="10"/>
      <c r="AI2285" s="10"/>
    </row>
    <row r="2286" spans="1:35" ht="15" customHeight="1" x14ac:dyDescent="0.25">
      <c r="A2286" s="6">
        <v>2097</v>
      </c>
      <c r="B2286" s="11" t="s">
        <v>274</v>
      </c>
      <c r="C2286" s="11" t="s">
        <v>5599</v>
      </c>
      <c r="D2286" s="11" t="s">
        <v>6866</v>
      </c>
      <c r="E2286" s="12">
        <v>18549</v>
      </c>
      <c r="F2286" s="17">
        <v>43965</v>
      </c>
      <c r="G2286" s="12">
        <v>43901</v>
      </c>
      <c r="H2286" s="11" t="s">
        <v>114</v>
      </c>
      <c r="I2286" s="14" t="s">
        <v>131</v>
      </c>
      <c r="J2286" s="11" t="s">
        <v>80</v>
      </c>
      <c r="K2286" s="11" t="s">
        <v>82</v>
      </c>
      <c r="L2286" s="14" t="s">
        <v>82</v>
      </c>
      <c r="M2286" s="11"/>
      <c r="N2286" s="15" t="s">
        <v>85</v>
      </c>
      <c r="O2286" s="15" t="str">
        <f>VLOOKUP(A2286,Result!A:D,2,FALSE)</f>
        <v>No</v>
      </c>
      <c r="P2286" s="15">
        <f>VLOOKUP(A2286,Result!A:D,4,FALSE)</f>
        <v>0.33500000000000002</v>
      </c>
      <c r="Q2286" s="16">
        <f>VLOOKUP(A2286,Result!A:D,3,FALSE)</f>
        <v>0</v>
      </c>
      <c r="R2286" s="16">
        <f>VLOOKUP(A2286,Result!A:E,5,FALSE)</f>
        <v>0</v>
      </c>
      <c r="S2286" s="28">
        <f>P2286+Q2286+R2286</f>
        <v>0.33500000000000002</v>
      </c>
      <c r="T2286" s="32">
        <f>SUM((Q2286+R2286)*60/0.1)</f>
        <v>0</v>
      </c>
      <c r="U2286" s="32">
        <f>SUM(S2286*60/0.1)</f>
        <v>201</v>
      </c>
      <c r="V2286" s="33">
        <f t="shared" si="145"/>
        <v>270</v>
      </c>
      <c r="W2286" s="34">
        <f t="shared" si="146"/>
        <v>471</v>
      </c>
      <c r="X2286" s="10"/>
      <c r="Y2286" s="10"/>
      <c r="Z2286" s="10"/>
      <c r="AA2286" s="10"/>
      <c r="AB2286" s="10"/>
      <c r="AC2286" s="10"/>
      <c r="AD2286" s="10"/>
      <c r="AE2286" s="10"/>
      <c r="AF2286" s="10"/>
      <c r="AG2286" s="10"/>
      <c r="AH2286" s="10"/>
      <c r="AI2286" s="10"/>
    </row>
    <row r="2287" spans="1:35" ht="15" customHeight="1" x14ac:dyDescent="0.25">
      <c r="A2287" s="6">
        <v>2098</v>
      </c>
      <c r="B2287" s="11" t="s">
        <v>274</v>
      </c>
      <c r="C2287" s="11" t="s">
        <v>5599</v>
      </c>
      <c r="D2287" s="11" t="s">
        <v>6867</v>
      </c>
      <c r="E2287" s="12">
        <v>14283</v>
      </c>
      <c r="F2287" s="17">
        <v>43949</v>
      </c>
      <c r="G2287" s="12">
        <v>43892</v>
      </c>
      <c r="H2287" s="11" t="s">
        <v>114</v>
      </c>
      <c r="I2287" s="14" t="s">
        <v>6868</v>
      </c>
      <c r="J2287" s="11" t="s">
        <v>6869</v>
      </c>
      <c r="K2287" s="11" t="s">
        <v>6870</v>
      </c>
      <c r="L2287" s="14" t="s">
        <v>6871</v>
      </c>
      <c r="M2287" s="11"/>
      <c r="N2287" s="15" t="s">
        <v>85</v>
      </c>
      <c r="O2287" s="15" t="str">
        <f>VLOOKUP(A2287,Result!A:D,2,FALSE)</f>
        <v>No</v>
      </c>
      <c r="P2287" s="15">
        <f>VLOOKUP(A2287,Result!A:D,4,FALSE)</f>
        <v>1.8320000000000001</v>
      </c>
      <c r="Q2287" s="16">
        <f>VLOOKUP(A2287,Result!A:D,3,FALSE)</f>
        <v>0.307</v>
      </c>
      <c r="R2287" s="16">
        <f>VLOOKUP(A2287,Result!A:E,5,FALSE)</f>
        <v>0</v>
      </c>
      <c r="S2287" s="28">
        <f>P2287+Q2287+R2287</f>
        <v>2.1390000000000002</v>
      </c>
      <c r="T2287" s="32">
        <f>SUM((Q2287+R2287)*60/0.1)</f>
        <v>184.19999999999996</v>
      </c>
      <c r="U2287" s="32">
        <f>SUM(S2287*60/0.1)</f>
        <v>1283.3999999999999</v>
      </c>
      <c r="V2287" s="33">
        <f t="shared" si="145"/>
        <v>270</v>
      </c>
      <c r="W2287" s="34">
        <f t="shared" si="146"/>
        <v>1553.3999999999999</v>
      </c>
      <c r="X2287" s="10"/>
      <c r="Y2287" s="10"/>
      <c r="Z2287" s="10"/>
      <c r="AA2287" s="10"/>
      <c r="AB2287" s="10"/>
      <c r="AC2287" s="10"/>
      <c r="AD2287" s="10"/>
      <c r="AE2287" s="10"/>
      <c r="AF2287" s="10"/>
      <c r="AG2287" s="10"/>
      <c r="AH2287" s="10"/>
      <c r="AI2287" s="10"/>
    </row>
    <row r="2288" spans="1:35" ht="15" customHeight="1" x14ac:dyDescent="0.25">
      <c r="A2288" s="6">
        <v>2099</v>
      </c>
      <c r="B2288" s="11" t="s">
        <v>274</v>
      </c>
      <c r="C2288" s="11" t="s">
        <v>5599</v>
      </c>
      <c r="D2288" s="11" t="s">
        <v>6872</v>
      </c>
      <c r="E2288" s="12">
        <v>16076</v>
      </c>
      <c r="F2288" s="17">
        <v>43937</v>
      </c>
      <c r="G2288" s="12">
        <v>43901</v>
      </c>
      <c r="H2288" s="11" t="s">
        <v>114</v>
      </c>
      <c r="I2288" s="14" t="s">
        <v>6873</v>
      </c>
      <c r="J2288" s="11" t="s">
        <v>6874</v>
      </c>
      <c r="K2288" s="11" t="s">
        <v>6875</v>
      </c>
      <c r="L2288" s="14" t="s">
        <v>6876</v>
      </c>
      <c r="M2288" s="11" t="s">
        <v>2352</v>
      </c>
      <c r="N2288" s="15" t="s">
        <v>85</v>
      </c>
      <c r="O2288" s="15" t="str">
        <f>VLOOKUP(A2288,Result!A:D,2,FALSE)</f>
        <v>No</v>
      </c>
      <c r="P2288" s="15">
        <f>VLOOKUP(A2288,Result!A:D,4,FALSE)</f>
        <v>2.8519999999999999</v>
      </c>
      <c r="Q2288" s="16">
        <f>VLOOKUP(A2288,Result!A:D,3,FALSE)</f>
        <v>0.61199999999999999</v>
      </c>
      <c r="R2288" s="16">
        <f>VLOOKUP(A2288,Result!A:E,5,FALSE)</f>
        <v>0</v>
      </c>
      <c r="S2288" s="28">
        <f>P2288+Q2288+R2288</f>
        <v>3.464</v>
      </c>
      <c r="T2288" s="32">
        <f>SUM((Q2288+R2288)*60/0.1)</f>
        <v>367.2</v>
      </c>
      <c r="U2288" s="32">
        <f>SUM(S2288*60/0.1)</f>
        <v>2078.4</v>
      </c>
      <c r="V2288" s="33">
        <f t="shared" si="145"/>
        <v>270</v>
      </c>
      <c r="W2288" s="34">
        <f t="shared" si="146"/>
        <v>2348.4</v>
      </c>
      <c r="X2288" s="10"/>
      <c r="Y2288" s="10"/>
      <c r="Z2288" s="10"/>
      <c r="AA2288" s="10"/>
      <c r="AB2288" s="10"/>
      <c r="AC2288" s="10"/>
      <c r="AD2288" s="10"/>
      <c r="AE2288" s="10"/>
      <c r="AF2288" s="10"/>
      <c r="AG2288" s="10"/>
      <c r="AH2288" s="10"/>
      <c r="AI2288" s="10"/>
    </row>
    <row r="2289" spans="1:35" ht="15" customHeight="1" x14ac:dyDescent="0.25">
      <c r="A2289" s="6">
        <v>2100</v>
      </c>
      <c r="B2289" s="11" t="s">
        <v>274</v>
      </c>
      <c r="C2289" s="11" t="s">
        <v>5599</v>
      </c>
      <c r="D2289" s="11" t="s">
        <v>6877</v>
      </c>
      <c r="E2289" s="12">
        <v>19746</v>
      </c>
      <c r="F2289" s="17">
        <v>44050</v>
      </c>
      <c r="G2289" s="12">
        <v>43901</v>
      </c>
      <c r="H2289" s="11" t="s">
        <v>114</v>
      </c>
      <c r="I2289" s="14" t="s">
        <v>6878</v>
      </c>
      <c r="J2289" s="11" t="s">
        <v>80</v>
      </c>
      <c r="K2289" s="11" t="s">
        <v>82</v>
      </c>
      <c r="L2289" s="14" t="s">
        <v>82</v>
      </c>
      <c r="M2289" s="11" t="s">
        <v>6879</v>
      </c>
      <c r="N2289" s="15" t="s">
        <v>85</v>
      </c>
      <c r="O2289" s="15" t="str">
        <f>VLOOKUP(A2289,Result!A:D,2,FALSE)</f>
        <v>No</v>
      </c>
      <c r="P2289" s="15">
        <f>VLOOKUP(A2289,Result!A:D,4,FALSE)</f>
        <v>0.91999999999999993</v>
      </c>
      <c r="Q2289" s="16">
        <f>VLOOKUP(A2289,Result!A:D,3,FALSE)</f>
        <v>0</v>
      </c>
      <c r="R2289" s="16">
        <f>VLOOKUP(A2289,Result!A:E,5,FALSE)</f>
        <v>0</v>
      </c>
      <c r="S2289" s="28">
        <f>P2289+Q2289+R2289</f>
        <v>0.91999999999999993</v>
      </c>
      <c r="T2289" s="32">
        <f>SUM((Q2289+R2289)*60/0.1)</f>
        <v>0</v>
      </c>
      <c r="U2289" s="32">
        <f>SUM(S2289*60/0.1)</f>
        <v>551.99999999999989</v>
      </c>
      <c r="V2289" s="33">
        <f t="shared" si="145"/>
        <v>270</v>
      </c>
      <c r="W2289" s="34">
        <f t="shared" si="146"/>
        <v>821.99999999999989</v>
      </c>
      <c r="X2289" s="10"/>
      <c r="Y2289" s="10"/>
      <c r="Z2289" s="10"/>
      <c r="AA2289" s="10"/>
      <c r="AB2289" s="10"/>
      <c r="AC2289" s="10"/>
      <c r="AD2289" s="10"/>
      <c r="AE2289" s="10"/>
      <c r="AF2289" s="10"/>
      <c r="AG2289" s="10"/>
      <c r="AH2289" s="10"/>
      <c r="AI2289" s="10"/>
    </row>
    <row r="2290" spans="1:35" ht="15" customHeight="1" x14ac:dyDescent="0.25">
      <c r="A2290" s="6">
        <v>2101</v>
      </c>
      <c r="B2290" s="11" t="s">
        <v>274</v>
      </c>
      <c r="C2290" s="11" t="s">
        <v>5599</v>
      </c>
      <c r="D2290" s="11" t="s">
        <v>6880</v>
      </c>
      <c r="E2290" s="12">
        <v>16235</v>
      </c>
      <c r="F2290" s="17">
        <v>43964</v>
      </c>
      <c r="G2290" s="12">
        <v>43901</v>
      </c>
      <c r="H2290" s="11" t="s">
        <v>114</v>
      </c>
      <c r="I2290" s="14" t="s">
        <v>446</v>
      </c>
      <c r="J2290" s="11" t="s">
        <v>80</v>
      </c>
      <c r="K2290" s="11" t="s">
        <v>82</v>
      </c>
      <c r="L2290" s="14" t="s">
        <v>82</v>
      </c>
      <c r="M2290" s="11" t="s">
        <v>6881</v>
      </c>
      <c r="N2290" s="15" t="s">
        <v>85</v>
      </c>
      <c r="O2290" s="15" t="str">
        <f>VLOOKUP(A2290,Result!A:D,2,FALSE)</f>
        <v>No</v>
      </c>
      <c r="P2290" s="15">
        <f>VLOOKUP(A2290,Result!A:D,4,FALSE)</f>
        <v>0.30499999999999999</v>
      </c>
      <c r="Q2290" s="16">
        <f>VLOOKUP(A2290,Result!A:D,3,FALSE)</f>
        <v>0</v>
      </c>
      <c r="R2290" s="16">
        <f>VLOOKUP(A2290,Result!A:E,5,FALSE)</f>
        <v>0</v>
      </c>
      <c r="S2290" s="28">
        <f>P2290+Q2290+R2290</f>
        <v>0.30499999999999999</v>
      </c>
      <c r="T2290" s="32">
        <f>SUM((Q2290+R2290)*60/0.1)</f>
        <v>0</v>
      </c>
      <c r="U2290" s="32">
        <f>SUM(S2290*60/0.1)</f>
        <v>183</v>
      </c>
      <c r="V2290" s="33">
        <f t="shared" si="145"/>
        <v>270</v>
      </c>
      <c r="W2290" s="34">
        <f t="shared" si="146"/>
        <v>453</v>
      </c>
      <c r="X2290" s="10"/>
      <c r="Y2290" s="10"/>
      <c r="Z2290" s="10"/>
      <c r="AA2290" s="10"/>
      <c r="AB2290" s="10"/>
      <c r="AC2290" s="10"/>
      <c r="AD2290" s="10"/>
      <c r="AE2290" s="10"/>
      <c r="AF2290" s="10"/>
      <c r="AG2290" s="10"/>
      <c r="AH2290" s="10"/>
      <c r="AI2290" s="10"/>
    </row>
    <row r="2291" spans="1:35" ht="15" customHeight="1" x14ac:dyDescent="0.25">
      <c r="A2291" s="6">
        <v>2102</v>
      </c>
      <c r="B2291" s="11" t="s">
        <v>274</v>
      </c>
      <c r="C2291" s="11" t="s">
        <v>5599</v>
      </c>
      <c r="D2291" s="11" t="s">
        <v>6882</v>
      </c>
      <c r="E2291" s="12">
        <v>13815</v>
      </c>
      <c r="F2291" s="17">
        <v>43964</v>
      </c>
      <c r="G2291" s="12">
        <v>43901</v>
      </c>
      <c r="H2291" s="11" t="s">
        <v>114</v>
      </c>
      <c r="I2291" s="14" t="s">
        <v>5643</v>
      </c>
      <c r="J2291" s="11" t="s">
        <v>80</v>
      </c>
      <c r="K2291" s="11" t="s">
        <v>6883</v>
      </c>
      <c r="L2291" s="14" t="s">
        <v>82</v>
      </c>
      <c r="M2291" s="11"/>
      <c r="N2291" s="15" t="s">
        <v>85</v>
      </c>
      <c r="O2291" s="15" t="str">
        <f>VLOOKUP(A2291,Result!A:D,2,FALSE)</f>
        <v>No</v>
      </c>
      <c r="P2291" s="15">
        <f>VLOOKUP(A2291,Result!A:D,4,FALSE)</f>
        <v>0.66300000000000003</v>
      </c>
      <c r="Q2291" s="16">
        <f>VLOOKUP(A2291,Result!A:D,3,FALSE)</f>
        <v>0</v>
      </c>
      <c r="R2291" s="16">
        <f>VLOOKUP(A2291,Result!A:E,5,FALSE)</f>
        <v>0</v>
      </c>
      <c r="S2291" s="28">
        <f>P2291+Q2291+R2291</f>
        <v>0.66300000000000003</v>
      </c>
      <c r="T2291" s="32">
        <f>SUM((Q2291+R2291)*60/0.1)</f>
        <v>0</v>
      </c>
      <c r="U2291" s="32">
        <f>SUM(S2291*60/0.1)</f>
        <v>397.8</v>
      </c>
      <c r="V2291" s="33">
        <f t="shared" si="145"/>
        <v>270</v>
      </c>
      <c r="W2291" s="34">
        <f t="shared" si="146"/>
        <v>667.8</v>
      </c>
      <c r="X2291" s="10"/>
      <c r="Y2291" s="10"/>
      <c r="Z2291" s="10"/>
      <c r="AA2291" s="10"/>
      <c r="AB2291" s="10"/>
      <c r="AC2291" s="10"/>
      <c r="AD2291" s="10"/>
      <c r="AE2291" s="10"/>
      <c r="AF2291" s="10"/>
      <c r="AG2291" s="10"/>
      <c r="AH2291" s="10"/>
      <c r="AI2291" s="10"/>
    </row>
    <row r="2292" spans="1:35" ht="15" customHeight="1" x14ac:dyDescent="0.25">
      <c r="A2292" s="6">
        <v>2103</v>
      </c>
      <c r="B2292" s="11" t="s">
        <v>274</v>
      </c>
      <c r="C2292" s="11" t="s">
        <v>5599</v>
      </c>
      <c r="D2292" s="11" t="s">
        <v>6884</v>
      </c>
      <c r="E2292" s="12">
        <v>14433</v>
      </c>
      <c r="F2292" s="17">
        <v>43942</v>
      </c>
      <c r="G2292" s="12">
        <v>43901</v>
      </c>
      <c r="H2292" s="11" t="s">
        <v>114</v>
      </c>
      <c r="I2292" s="14" t="s">
        <v>2221</v>
      </c>
      <c r="J2292" s="11" t="s">
        <v>97</v>
      </c>
      <c r="K2292" s="11" t="s">
        <v>6885</v>
      </c>
      <c r="L2292" s="14" t="s">
        <v>3119</v>
      </c>
      <c r="M2292" s="11" t="s">
        <v>6886</v>
      </c>
      <c r="N2292" s="15" t="s">
        <v>85</v>
      </c>
      <c r="O2292" s="15" t="str">
        <f>VLOOKUP(A2292,Result!A:D,2,FALSE)</f>
        <v>No</v>
      </c>
      <c r="P2292" s="15">
        <f>VLOOKUP(A2292,Result!A:D,4,FALSE)</f>
        <v>0.35299999999999998</v>
      </c>
      <c r="Q2292" s="16">
        <f>VLOOKUP(A2292,Result!A:D,3,FALSE)</f>
        <v>0.36799999999999999</v>
      </c>
      <c r="R2292" s="16">
        <f>VLOOKUP(A2292,Result!A:E,5,FALSE)</f>
        <v>0</v>
      </c>
      <c r="S2292" s="28">
        <f>P2292+Q2292+R2292</f>
        <v>0.72099999999999997</v>
      </c>
      <c r="T2292" s="32">
        <f>SUM((Q2292+R2292)*60/0.1)</f>
        <v>220.79999999999998</v>
      </c>
      <c r="U2292" s="32">
        <f>SUM(S2292*60/0.1)</f>
        <v>432.59999999999997</v>
      </c>
      <c r="V2292" s="33">
        <f t="shared" si="145"/>
        <v>270</v>
      </c>
      <c r="W2292" s="34">
        <f t="shared" si="146"/>
        <v>702.59999999999991</v>
      </c>
      <c r="X2292" s="10"/>
      <c r="Y2292" s="10"/>
      <c r="Z2292" s="10"/>
      <c r="AA2292" s="10"/>
      <c r="AB2292" s="10"/>
      <c r="AC2292" s="10"/>
      <c r="AD2292" s="10"/>
      <c r="AE2292" s="10"/>
      <c r="AF2292" s="10"/>
      <c r="AG2292" s="10"/>
      <c r="AH2292" s="10"/>
      <c r="AI2292" s="10"/>
    </row>
    <row r="2293" spans="1:35" ht="15" customHeight="1" x14ac:dyDescent="0.25">
      <c r="A2293" s="6">
        <v>2104</v>
      </c>
      <c r="B2293" s="11" t="s">
        <v>274</v>
      </c>
      <c r="C2293" s="11" t="s">
        <v>5599</v>
      </c>
      <c r="D2293" s="11" t="s">
        <v>6887</v>
      </c>
      <c r="E2293" s="12">
        <v>19326</v>
      </c>
      <c r="F2293" s="17">
        <v>44013</v>
      </c>
      <c r="G2293" s="12">
        <v>43865</v>
      </c>
      <c r="H2293" s="11" t="s">
        <v>134</v>
      </c>
      <c r="I2293" s="14" t="s">
        <v>6888</v>
      </c>
      <c r="J2293" s="11" t="s">
        <v>6889</v>
      </c>
      <c r="K2293" s="11" t="s">
        <v>6890</v>
      </c>
      <c r="L2293" s="14" t="s">
        <v>82</v>
      </c>
      <c r="M2293" s="11" t="s">
        <v>119</v>
      </c>
      <c r="N2293" s="15" t="s">
        <v>85</v>
      </c>
      <c r="O2293" s="15" t="str">
        <f>VLOOKUP(A2293,Result!A:D,2,FALSE)</f>
        <v>No</v>
      </c>
      <c r="P2293" s="15">
        <f>VLOOKUP(A2293,Result!A:D,4,FALSE)</f>
        <v>2.9670000000000001</v>
      </c>
      <c r="Q2293" s="16">
        <f>VLOOKUP(A2293,Result!A:D,3,FALSE)</f>
        <v>0</v>
      </c>
      <c r="R2293" s="16">
        <f>VLOOKUP(A2293,Result!A:E,5,FALSE)</f>
        <v>0</v>
      </c>
      <c r="S2293" s="28">
        <f>P2293+Q2293+R2293</f>
        <v>2.9670000000000001</v>
      </c>
      <c r="T2293" s="32">
        <f>SUM((Q2293+R2293)*60/0.1)</f>
        <v>0</v>
      </c>
      <c r="U2293" s="32">
        <f>SUM(S2293*60/0.1)</f>
        <v>1780.2</v>
      </c>
      <c r="V2293" s="33">
        <f t="shared" si="145"/>
        <v>270</v>
      </c>
      <c r="W2293" s="34">
        <f t="shared" si="146"/>
        <v>2050.1999999999998</v>
      </c>
      <c r="X2293" s="10"/>
      <c r="Y2293" s="10"/>
      <c r="Z2293" s="10"/>
      <c r="AA2293" s="10"/>
      <c r="AB2293" s="10"/>
      <c r="AC2293" s="10"/>
      <c r="AD2293" s="10"/>
      <c r="AE2293" s="10"/>
      <c r="AF2293" s="10"/>
      <c r="AG2293" s="10"/>
      <c r="AH2293" s="10"/>
      <c r="AI2293" s="10"/>
    </row>
    <row r="2294" spans="1:35" ht="15" customHeight="1" x14ac:dyDescent="0.25">
      <c r="A2294" s="6">
        <v>2105</v>
      </c>
      <c r="B2294" s="11" t="s">
        <v>274</v>
      </c>
      <c r="C2294" s="11" t="s">
        <v>5599</v>
      </c>
      <c r="D2294" s="11" t="s">
        <v>6891</v>
      </c>
      <c r="E2294" s="12">
        <v>21044</v>
      </c>
      <c r="F2294" s="17">
        <v>43955</v>
      </c>
      <c r="G2294" s="12">
        <v>43909</v>
      </c>
      <c r="H2294" s="11" t="s">
        <v>114</v>
      </c>
      <c r="I2294" s="14" t="s">
        <v>97</v>
      </c>
      <c r="J2294" s="11" t="s">
        <v>97</v>
      </c>
      <c r="K2294" s="11" t="s">
        <v>82</v>
      </c>
      <c r="L2294" s="14" t="s">
        <v>82</v>
      </c>
      <c r="M2294" s="11"/>
      <c r="N2294" s="15" t="s">
        <v>85</v>
      </c>
      <c r="O2294" s="15" t="str">
        <f>VLOOKUP(A2294,Result!A:D,2,FALSE)</f>
        <v>No</v>
      </c>
      <c r="P2294" s="15">
        <f>VLOOKUP(A2294,Result!A:D,4,FALSE)</f>
        <v>0</v>
      </c>
      <c r="Q2294" s="16">
        <f>VLOOKUP(A2294,Result!A:D,3,FALSE)</f>
        <v>0</v>
      </c>
      <c r="R2294" s="16">
        <f>VLOOKUP(A2294,Result!A:E,5,FALSE)</f>
        <v>0</v>
      </c>
      <c r="S2294" s="28">
        <f>P2294+Q2294+R2294</f>
        <v>0</v>
      </c>
      <c r="T2294" s="32">
        <f>SUM((Q2294+R2294)*60/0.1)</f>
        <v>0</v>
      </c>
      <c r="U2294" s="32">
        <f>SUM(S2294*60/0.1)</f>
        <v>0</v>
      </c>
      <c r="V2294" s="33">
        <f t="shared" si="145"/>
        <v>270</v>
      </c>
      <c r="W2294" s="34">
        <f t="shared" si="146"/>
        <v>270</v>
      </c>
      <c r="X2294" s="10"/>
      <c r="Y2294" s="10"/>
      <c r="Z2294" s="10"/>
      <c r="AA2294" s="10"/>
      <c r="AB2294" s="10"/>
      <c r="AC2294" s="10"/>
      <c r="AD2294" s="10"/>
      <c r="AE2294" s="10"/>
      <c r="AF2294" s="10"/>
      <c r="AG2294" s="10"/>
      <c r="AH2294" s="10"/>
      <c r="AI2294" s="10"/>
    </row>
    <row r="2295" spans="1:35" ht="15" customHeight="1" x14ac:dyDescent="0.25">
      <c r="A2295" s="6">
        <v>2106</v>
      </c>
      <c r="B2295" s="11" t="s">
        <v>274</v>
      </c>
      <c r="C2295" s="11" t="s">
        <v>5599</v>
      </c>
      <c r="D2295" s="11" t="s">
        <v>6892</v>
      </c>
      <c r="E2295" s="12">
        <v>20085</v>
      </c>
      <c r="F2295" s="17">
        <v>43963</v>
      </c>
      <c r="G2295" s="12">
        <v>43901</v>
      </c>
      <c r="H2295" s="11" t="s">
        <v>114</v>
      </c>
      <c r="I2295" s="14" t="s">
        <v>6893</v>
      </c>
      <c r="J2295" s="11" t="s">
        <v>6894</v>
      </c>
      <c r="K2295" s="11" t="s">
        <v>82</v>
      </c>
      <c r="L2295" s="14" t="s">
        <v>6895</v>
      </c>
      <c r="M2295" s="11"/>
      <c r="N2295" s="15" t="s">
        <v>85</v>
      </c>
      <c r="O2295" s="15" t="str">
        <f>VLOOKUP(A2295,Result!A:D,2,FALSE)</f>
        <v>No</v>
      </c>
      <c r="P2295" s="15">
        <f>VLOOKUP(A2295,Result!A:D,4,FALSE)</f>
        <v>2.3330000000000002</v>
      </c>
      <c r="Q2295" s="16">
        <f>VLOOKUP(A2295,Result!A:D,3,FALSE)</f>
        <v>0.31</v>
      </c>
      <c r="R2295" s="16">
        <f>VLOOKUP(A2295,Result!A:E,5,FALSE)</f>
        <v>0</v>
      </c>
      <c r="S2295" s="28">
        <f>P2295+Q2295+R2295</f>
        <v>2.6430000000000002</v>
      </c>
      <c r="T2295" s="32">
        <f>SUM((Q2295+R2295)*60/0.1)</f>
        <v>186</v>
      </c>
      <c r="U2295" s="32">
        <f>SUM(S2295*60/0.1)</f>
        <v>1585.8</v>
      </c>
      <c r="V2295" s="33">
        <f t="shared" si="145"/>
        <v>270</v>
      </c>
      <c r="W2295" s="34">
        <f t="shared" si="146"/>
        <v>1855.8</v>
      </c>
      <c r="X2295" s="10"/>
      <c r="Y2295" s="10"/>
      <c r="Z2295" s="10"/>
      <c r="AA2295" s="10"/>
      <c r="AB2295" s="10"/>
      <c r="AC2295" s="10"/>
      <c r="AD2295" s="10"/>
      <c r="AE2295" s="10"/>
      <c r="AF2295" s="10"/>
      <c r="AG2295" s="10"/>
      <c r="AH2295" s="10"/>
      <c r="AI2295" s="10"/>
    </row>
    <row r="2296" spans="1:35" ht="15" customHeight="1" x14ac:dyDescent="0.25">
      <c r="A2296" s="6">
        <v>2107</v>
      </c>
      <c r="B2296" s="11" t="s">
        <v>274</v>
      </c>
      <c r="C2296" s="11" t="s">
        <v>5599</v>
      </c>
      <c r="D2296" s="11" t="s">
        <v>6896</v>
      </c>
      <c r="E2296" s="12">
        <v>16512</v>
      </c>
      <c r="F2296" s="17">
        <v>44000</v>
      </c>
      <c r="G2296" s="12">
        <v>43888</v>
      </c>
      <c r="H2296" s="11" t="s">
        <v>114</v>
      </c>
      <c r="I2296" s="14" t="s">
        <v>6897</v>
      </c>
      <c r="J2296" s="11" t="s">
        <v>6898</v>
      </c>
      <c r="K2296" s="11" t="s">
        <v>82</v>
      </c>
      <c r="L2296" s="14" t="s">
        <v>6899</v>
      </c>
      <c r="M2296" s="11" t="s">
        <v>5928</v>
      </c>
      <c r="N2296" s="15" t="s">
        <v>85</v>
      </c>
      <c r="O2296" s="15" t="str">
        <f>VLOOKUP(A2296,Result!A:D,2,FALSE)</f>
        <v>No</v>
      </c>
      <c r="P2296" s="15">
        <f>VLOOKUP(A2296,Result!A:D,4,FALSE)</f>
        <v>1.1739999999999999</v>
      </c>
      <c r="Q2296" s="16">
        <f>VLOOKUP(A2296,Result!A:D,3,FALSE)</f>
        <v>0.35299999999999998</v>
      </c>
      <c r="R2296" s="16">
        <f>VLOOKUP(A2296,Result!A:E,5,FALSE)</f>
        <v>0</v>
      </c>
      <c r="S2296" s="28">
        <f>P2296+Q2296+R2296</f>
        <v>1.5269999999999999</v>
      </c>
      <c r="T2296" s="32">
        <f>SUM((Q2296+R2296)*60/0.1)</f>
        <v>211.79999999999998</v>
      </c>
      <c r="U2296" s="32">
        <f>SUM(S2296*60/0.1)</f>
        <v>916.19999999999982</v>
      </c>
      <c r="V2296" s="33">
        <f t="shared" si="145"/>
        <v>270</v>
      </c>
      <c r="W2296" s="34">
        <f t="shared" si="146"/>
        <v>1186.1999999999998</v>
      </c>
      <c r="X2296" s="10"/>
      <c r="Y2296" s="10"/>
      <c r="Z2296" s="10"/>
      <c r="AA2296" s="10"/>
      <c r="AB2296" s="10"/>
      <c r="AC2296" s="10"/>
      <c r="AD2296" s="10"/>
      <c r="AE2296" s="10"/>
      <c r="AF2296" s="10"/>
      <c r="AG2296" s="10"/>
      <c r="AH2296" s="10"/>
      <c r="AI2296" s="10"/>
    </row>
    <row r="2297" spans="1:35" ht="15" customHeight="1" x14ac:dyDescent="0.25">
      <c r="A2297" s="6">
        <v>2108</v>
      </c>
      <c r="B2297" s="11" t="s">
        <v>274</v>
      </c>
      <c r="C2297" s="11" t="s">
        <v>5599</v>
      </c>
      <c r="D2297" s="11" t="s">
        <v>6900</v>
      </c>
      <c r="E2297" s="12">
        <v>18945</v>
      </c>
      <c r="F2297" s="17">
        <v>43951</v>
      </c>
      <c r="G2297" s="12">
        <v>43917</v>
      </c>
      <c r="H2297" s="11" t="s">
        <v>78</v>
      </c>
      <c r="I2297" s="14" t="s">
        <v>6901</v>
      </c>
      <c r="J2297" s="11" t="s">
        <v>6902</v>
      </c>
      <c r="K2297" s="11" t="s">
        <v>82</v>
      </c>
      <c r="L2297" s="14" t="s">
        <v>82</v>
      </c>
      <c r="M2297" s="11" t="s">
        <v>82</v>
      </c>
      <c r="N2297" s="15" t="s">
        <v>85</v>
      </c>
      <c r="O2297" s="15" t="str">
        <f>VLOOKUP(A2297,Result!A:D,2,FALSE)</f>
        <v>No</v>
      </c>
      <c r="P2297" s="15">
        <f>VLOOKUP(A2297,Result!A:D,4,FALSE)</f>
        <v>1.23</v>
      </c>
      <c r="Q2297" s="16">
        <f>VLOOKUP(A2297,Result!A:D,3,FALSE)</f>
        <v>0</v>
      </c>
      <c r="R2297" s="16">
        <f>VLOOKUP(A2297,Result!A:E,5,FALSE)</f>
        <v>0</v>
      </c>
      <c r="S2297" s="28">
        <f>P2297+Q2297+R2297</f>
        <v>1.23</v>
      </c>
      <c r="T2297" s="32">
        <f>SUM((Q2297+R2297)*60/0.1)</f>
        <v>0</v>
      </c>
      <c r="U2297" s="32">
        <f>SUM(S2297*60/0.1)</f>
        <v>737.99999999999989</v>
      </c>
      <c r="V2297" s="33">
        <f t="shared" si="145"/>
        <v>270</v>
      </c>
      <c r="W2297" s="34">
        <f t="shared" si="146"/>
        <v>1007.9999999999999</v>
      </c>
      <c r="X2297" s="10"/>
      <c r="Y2297" s="10"/>
      <c r="Z2297" s="10"/>
      <c r="AA2297" s="10"/>
      <c r="AB2297" s="10"/>
      <c r="AC2297" s="10"/>
      <c r="AD2297" s="10"/>
      <c r="AE2297" s="10"/>
      <c r="AF2297" s="10"/>
      <c r="AG2297" s="10"/>
      <c r="AH2297" s="10"/>
      <c r="AI2297" s="10"/>
    </row>
    <row r="2298" spans="1:35" ht="15" customHeight="1" x14ac:dyDescent="0.25">
      <c r="A2298" s="6">
        <v>2109</v>
      </c>
      <c r="B2298" s="11" t="s">
        <v>274</v>
      </c>
      <c r="C2298" s="11" t="s">
        <v>5599</v>
      </c>
      <c r="D2298" s="11" t="s">
        <v>6903</v>
      </c>
      <c r="E2298" s="12">
        <v>23829</v>
      </c>
      <c r="F2298" s="17">
        <v>43966</v>
      </c>
      <c r="G2298" s="12">
        <v>43901</v>
      </c>
      <c r="H2298" s="11" t="s">
        <v>114</v>
      </c>
      <c r="I2298" s="14" t="s">
        <v>6904</v>
      </c>
      <c r="J2298" s="11" t="s">
        <v>6905</v>
      </c>
      <c r="K2298" s="11" t="s">
        <v>6906</v>
      </c>
      <c r="L2298" s="14" t="s">
        <v>82</v>
      </c>
      <c r="M2298" s="11"/>
      <c r="N2298" s="15" t="s">
        <v>85</v>
      </c>
      <c r="O2298" s="15" t="str">
        <f>VLOOKUP(A2298,Result!A:D,2,FALSE)</f>
        <v>No</v>
      </c>
      <c r="P2298" s="15">
        <f>VLOOKUP(A2298,Result!A:D,4,FALSE)</f>
        <v>2.2850000000000001</v>
      </c>
      <c r="Q2298" s="16">
        <f>VLOOKUP(A2298,Result!A:D,3,FALSE)</f>
        <v>0</v>
      </c>
      <c r="R2298" s="16">
        <f>VLOOKUP(A2298,Result!A:E,5,FALSE)</f>
        <v>0</v>
      </c>
      <c r="S2298" s="28">
        <f>P2298+Q2298+R2298</f>
        <v>2.2850000000000001</v>
      </c>
      <c r="T2298" s="32">
        <f>SUM((Q2298+R2298)*60/0.1)</f>
        <v>0</v>
      </c>
      <c r="U2298" s="32">
        <f>SUM(S2298*60/0.1)</f>
        <v>1371.0000000000002</v>
      </c>
      <c r="V2298" s="33">
        <f t="shared" si="145"/>
        <v>270</v>
      </c>
      <c r="W2298" s="34">
        <f t="shared" si="146"/>
        <v>1641.0000000000002</v>
      </c>
      <c r="X2298" s="10"/>
      <c r="Y2298" s="10"/>
      <c r="Z2298" s="10"/>
      <c r="AA2298" s="10"/>
      <c r="AB2298" s="10"/>
      <c r="AC2298" s="10"/>
      <c r="AD2298" s="10"/>
      <c r="AE2298" s="10"/>
      <c r="AF2298" s="10"/>
      <c r="AG2298" s="10"/>
      <c r="AH2298" s="10"/>
      <c r="AI2298" s="10"/>
    </row>
    <row r="2299" spans="1:35" ht="15" customHeight="1" x14ac:dyDescent="0.25">
      <c r="A2299" s="6">
        <v>2110</v>
      </c>
      <c r="B2299" s="11" t="s">
        <v>274</v>
      </c>
      <c r="C2299" s="11" t="s">
        <v>5599</v>
      </c>
      <c r="D2299" s="11" t="s">
        <v>6907</v>
      </c>
      <c r="E2299" s="12">
        <v>12646</v>
      </c>
      <c r="F2299" s="19"/>
      <c r="G2299" s="12">
        <v>43889</v>
      </c>
      <c r="H2299" s="11" t="s">
        <v>114</v>
      </c>
      <c r="I2299" s="14" t="s">
        <v>6908</v>
      </c>
      <c r="J2299" s="11" t="s">
        <v>6909</v>
      </c>
      <c r="K2299" s="11" t="s">
        <v>82</v>
      </c>
      <c r="L2299" s="14" t="s">
        <v>82</v>
      </c>
      <c r="M2299" s="11"/>
      <c r="N2299" s="15" t="s">
        <v>85</v>
      </c>
      <c r="O2299" s="15" t="str">
        <f>VLOOKUP(A2299,Result!A:D,2,FALSE)</f>
        <v>No</v>
      </c>
      <c r="P2299" s="15">
        <f>VLOOKUP(A2299,Result!A:D,4,FALSE)</f>
        <v>1.159</v>
      </c>
      <c r="Q2299" s="16">
        <f>VLOOKUP(A2299,Result!A:D,3,FALSE)</f>
        <v>0</v>
      </c>
      <c r="R2299" s="16">
        <f>VLOOKUP(A2299,Result!A:E,5,FALSE)</f>
        <v>0</v>
      </c>
      <c r="S2299" s="28">
        <f>P2299+Q2299+R2299</f>
        <v>1.159</v>
      </c>
      <c r="T2299" s="32">
        <f>SUM((Q2299+R2299)*60/0.1)</f>
        <v>0</v>
      </c>
      <c r="U2299" s="32">
        <f>SUM(S2299*60/0.1)</f>
        <v>695.4</v>
      </c>
      <c r="V2299" s="33">
        <f t="shared" si="145"/>
        <v>270</v>
      </c>
      <c r="W2299" s="34">
        <f t="shared" si="146"/>
        <v>965.4</v>
      </c>
      <c r="X2299" s="10"/>
      <c r="Y2299" s="10"/>
      <c r="Z2299" s="10"/>
      <c r="AA2299" s="10"/>
      <c r="AB2299" s="10"/>
      <c r="AC2299" s="10"/>
      <c r="AD2299" s="10"/>
      <c r="AE2299" s="10"/>
      <c r="AF2299" s="10"/>
      <c r="AG2299" s="10"/>
      <c r="AH2299" s="10"/>
      <c r="AI2299" s="10"/>
    </row>
    <row r="2300" spans="1:35" ht="15" customHeight="1" x14ac:dyDescent="0.25">
      <c r="A2300" s="6">
        <v>2111</v>
      </c>
      <c r="B2300" s="11" t="s">
        <v>274</v>
      </c>
      <c r="C2300" s="11" t="s">
        <v>5599</v>
      </c>
      <c r="D2300" s="11" t="s">
        <v>6910</v>
      </c>
      <c r="E2300" s="12">
        <v>18565</v>
      </c>
      <c r="F2300" s="17">
        <v>43987</v>
      </c>
      <c r="G2300" s="12">
        <v>43901</v>
      </c>
      <c r="H2300" s="11" t="s">
        <v>114</v>
      </c>
      <c r="I2300" s="14" t="s">
        <v>6159</v>
      </c>
      <c r="J2300" s="11" t="s">
        <v>6911</v>
      </c>
      <c r="K2300" s="11" t="s">
        <v>82</v>
      </c>
      <c r="L2300" s="14" t="s">
        <v>6912</v>
      </c>
      <c r="M2300" s="11"/>
      <c r="N2300" s="15" t="s">
        <v>85</v>
      </c>
      <c r="O2300" s="15" t="str">
        <f>VLOOKUP(A2300,Result!A:D,2,FALSE)</f>
        <v>No</v>
      </c>
      <c r="P2300" s="15">
        <f>VLOOKUP(A2300,Result!A:D,4,FALSE)</f>
        <v>0.82899999999999996</v>
      </c>
      <c r="Q2300" s="16">
        <f>VLOOKUP(A2300,Result!A:D,3,FALSE)</f>
        <v>0.51100000000000001</v>
      </c>
      <c r="R2300" s="16">
        <f>VLOOKUP(A2300,Result!A:E,5,FALSE)</f>
        <v>0</v>
      </c>
      <c r="S2300" s="28">
        <f>P2300+Q2300+R2300</f>
        <v>1.3399999999999999</v>
      </c>
      <c r="T2300" s="32">
        <f>SUM((Q2300+R2300)*60/0.1)</f>
        <v>306.59999999999997</v>
      </c>
      <c r="U2300" s="32">
        <f>SUM(S2300*60/0.1)</f>
        <v>803.99999999999989</v>
      </c>
      <c r="V2300" s="33">
        <f t="shared" si="145"/>
        <v>270</v>
      </c>
      <c r="W2300" s="34">
        <f t="shared" si="146"/>
        <v>1074</v>
      </c>
      <c r="X2300" s="10"/>
      <c r="Y2300" s="10"/>
      <c r="Z2300" s="10"/>
      <c r="AA2300" s="10"/>
      <c r="AB2300" s="10"/>
      <c r="AC2300" s="10"/>
      <c r="AD2300" s="10"/>
      <c r="AE2300" s="10"/>
      <c r="AF2300" s="10"/>
      <c r="AG2300" s="10"/>
      <c r="AH2300" s="10"/>
      <c r="AI2300" s="10"/>
    </row>
    <row r="2301" spans="1:35" ht="15" customHeight="1" x14ac:dyDescent="0.25">
      <c r="A2301" s="6">
        <v>2112</v>
      </c>
      <c r="B2301" s="11" t="s">
        <v>274</v>
      </c>
      <c r="C2301" s="11" t="s">
        <v>5599</v>
      </c>
      <c r="D2301" s="11" t="s">
        <v>6913</v>
      </c>
      <c r="E2301" s="12">
        <v>19417</v>
      </c>
      <c r="F2301" s="17">
        <v>43951</v>
      </c>
      <c r="G2301" s="12">
        <v>43901</v>
      </c>
      <c r="H2301" s="11" t="s">
        <v>114</v>
      </c>
      <c r="I2301" s="14" t="s">
        <v>6914</v>
      </c>
      <c r="J2301" s="11" t="s">
        <v>6915</v>
      </c>
      <c r="K2301" s="11" t="s">
        <v>5638</v>
      </c>
      <c r="L2301" s="14" t="s">
        <v>82</v>
      </c>
      <c r="M2301" s="11"/>
      <c r="N2301" s="15" t="s">
        <v>85</v>
      </c>
      <c r="O2301" s="15" t="str">
        <f>VLOOKUP(A2301,Result!A:D,2,FALSE)</f>
        <v>No</v>
      </c>
      <c r="P2301" s="15">
        <f>VLOOKUP(A2301,Result!A:D,4,FALSE)</f>
        <v>0.71</v>
      </c>
      <c r="Q2301" s="16">
        <f>VLOOKUP(A2301,Result!A:D,3,FALSE)</f>
        <v>0</v>
      </c>
      <c r="R2301" s="16">
        <f>VLOOKUP(A2301,Result!A:E,5,FALSE)</f>
        <v>0</v>
      </c>
      <c r="S2301" s="28">
        <f>P2301+Q2301+R2301</f>
        <v>0.71</v>
      </c>
      <c r="T2301" s="32">
        <f>SUM((Q2301+R2301)*60/0.1)</f>
        <v>0</v>
      </c>
      <c r="U2301" s="32">
        <f>SUM(S2301*60/0.1)</f>
        <v>425.99999999999994</v>
      </c>
      <c r="V2301" s="33">
        <f t="shared" si="145"/>
        <v>270</v>
      </c>
      <c r="W2301" s="34">
        <f t="shared" si="146"/>
        <v>696</v>
      </c>
      <c r="X2301" s="10"/>
      <c r="Y2301" s="10"/>
      <c r="Z2301" s="10"/>
      <c r="AA2301" s="10"/>
      <c r="AB2301" s="10"/>
      <c r="AC2301" s="10"/>
      <c r="AD2301" s="10"/>
      <c r="AE2301" s="10"/>
      <c r="AF2301" s="10"/>
      <c r="AG2301" s="10"/>
      <c r="AH2301" s="10"/>
      <c r="AI2301" s="10"/>
    </row>
    <row r="2302" spans="1:35" ht="15" customHeight="1" x14ac:dyDescent="0.25">
      <c r="A2302" s="6">
        <v>2113</v>
      </c>
      <c r="B2302" s="11" t="s">
        <v>274</v>
      </c>
      <c r="C2302" s="11" t="s">
        <v>5599</v>
      </c>
      <c r="D2302" s="11" t="s">
        <v>6916</v>
      </c>
      <c r="E2302" s="12">
        <v>15817</v>
      </c>
      <c r="F2302" s="17">
        <v>43966</v>
      </c>
      <c r="G2302" s="12">
        <v>43901</v>
      </c>
      <c r="H2302" s="11" t="s">
        <v>114</v>
      </c>
      <c r="I2302" s="14" t="s">
        <v>6917</v>
      </c>
      <c r="J2302" s="11" t="s">
        <v>6918</v>
      </c>
      <c r="K2302" s="11"/>
      <c r="L2302" s="14"/>
      <c r="M2302" s="11"/>
      <c r="N2302" s="15" t="s">
        <v>85</v>
      </c>
      <c r="O2302" s="15" t="str">
        <f>VLOOKUP(A2302,Result!A:D,2,FALSE)</f>
        <v>No</v>
      </c>
      <c r="P2302" s="15">
        <f>VLOOKUP(A2302,Result!A:D,4,FALSE)</f>
        <v>0.82600000000000007</v>
      </c>
      <c r="Q2302" s="16">
        <f>VLOOKUP(A2302,Result!A:D,3,FALSE)</f>
        <v>0</v>
      </c>
      <c r="R2302" s="16">
        <f>VLOOKUP(A2302,Result!A:E,5,FALSE)</f>
        <v>0</v>
      </c>
      <c r="S2302" s="28">
        <f>P2302+Q2302+R2302</f>
        <v>0.82600000000000007</v>
      </c>
      <c r="T2302" s="32">
        <f>SUM((Q2302+R2302)*60/0.1)</f>
        <v>0</v>
      </c>
      <c r="U2302" s="32">
        <f>SUM(S2302*60/0.1)</f>
        <v>495.6</v>
      </c>
      <c r="V2302" s="33">
        <f t="shared" si="145"/>
        <v>270</v>
      </c>
      <c r="W2302" s="34">
        <f t="shared" si="146"/>
        <v>765.6</v>
      </c>
      <c r="X2302" s="10"/>
      <c r="Y2302" s="10"/>
      <c r="Z2302" s="10"/>
      <c r="AA2302" s="10"/>
      <c r="AB2302" s="10"/>
      <c r="AC2302" s="10"/>
      <c r="AD2302" s="10"/>
      <c r="AE2302" s="10"/>
      <c r="AF2302" s="10"/>
      <c r="AG2302" s="10"/>
      <c r="AH2302" s="10"/>
      <c r="AI2302" s="10"/>
    </row>
    <row r="2303" spans="1:35" ht="15" customHeight="1" x14ac:dyDescent="0.25">
      <c r="A2303" s="6">
        <v>2114</v>
      </c>
      <c r="B2303" s="11" t="s">
        <v>274</v>
      </c>
      <c r="C2303" s="11" t="s">
        <v>5599</v>
      </c>
      <c r="D2303" s="11" t="s">
        <v>6919</v>
      </c>
      <c r="E2303" s="12">
        <v>19812</v>
      </c>
      <c r="F2303" s="13">
        <v>43948</v>
      </c>
      <c r="G2303" s="12">
        <v>43880</v>
      </c>
      <c r="H2303" s="11" t="s">
        <v>134</v>
      </c>
      <c r="I2303" s="14" t="s">
        <v>115</v>
      </c>
      <c r="J2303" s="11" t="s">
        <v>97</v>
      </c>
      <c r="K2303" s="11" t="s">
        <v>82</v>
      </c>
      <c r="L2303" s="14" t="s">
        <v>82</v>
      </c>
      <c r="M2303" s="11" t="s">
        <v>5520</v>
      </c>
      <c r="N2303" s="15" t="s">
        <v>85</v>
      </c>
      <c r="O2303" s="15" t="str">
        <f>VLOOKUP(A2303,Result!A:D,2,FALSE)</f>
        <v>No</v>
      </c>
      <c r="P2303" s="15">
        <f>VLOOKUP(A2303,Result!A:D,4,FALSE)</f>
        <v>0</v>
      </c>
      <c r="Q2303" s="16">
        <f>VLOOKUP(A2303,Result!A:D,3,FALSE)</f>
        <v>0</v>
      </c>
      <c r="R2303" s="16">
        <f>VLOOKUP(A2303,Result!A:E,5,FALSE)</f>
        <v>0</v>
      </c>
      <c r="S2303" s="28">
        <f>P2303+Q2303+R2303</f>
        <v>0</v>
      </c>
      <c r="T2303" s="32">
        <f>SUM((Q2303+R2303)*60/0.1)</f>
        <v>0</v>
      </c>
      <c r="U2303" s="32">
        <f>SUM(S2303*60/0.1)</f>
        <v>0</v>
      </c>
      <c r="V2303" s="33">
        <f t="shared" si="145"/>
        <v>270</v>
      </c>
      <c r="W2303" s="34">
        <f t="shared" si="146"/>
        <v>270</v>
      </c>
      <c r="X2303" s="10"/>
      <c r="Y2303" s="10"/>
      <c r="Z2303" s="10"/>
      <c r="AA2303" s="10"/>
      <c r="AB2303" s="10"/>
      <c r="AC2303" s="10"/>
      <c r="AD2303" s="10"/>
      <c r="AE2303" s="10"/>
      <c r="AF2303" s="10"/>
      <c r="AG2303" s="10"/>
      <c r="AH2303" s="10"/>
      <c r="AI2303" s="10"/>
    </row>
    <row r="2304" spans="1:35" ht="15" customHeight="1" x14ac:dyDescent="0.25">
      <c r="A2304" s="6">
        <v>2115</v>
      </c>
      <c r="B2304" s="11" t="s">
        <v>274</v>
      </c>
      <c r="C2304" s="11" t="s">
        <v>5599</v>
      </c>
      <c r="D2304" s="11" t="s">
        <v>6920</v>
      </c>
      <c r="E2304" s="12">
        <v>17336</v>
      </c>
      <c r="F2304" s="17">
        <v>44088</v>
      </c>
      <c r="G2304" s="12">
        <v>43893</v>
      </c>
      <c r="H2304" s="11" t="s">
        <v>114</v>
      </c>
      <c r="I2304" s="14" t="s">
        <v>6921</v>
      </c>
      <c r="J2304" s="11" t="s">
        <v>6922</v>
      </c>
      <c r="K2304" s="11" t="s">
        <v>6923</v>
      </c>
      <c r="L2304" s="14" t="s">
        <v>82</v>
      </c>
      <c r="M2304" s="11"/>
      <c r="N2304" s="15" t="s">
        <v>85</v>
      </c>
      <c r="O2304" s="15" t="str">
        <f>VLOOKUP(A2304,Result!A:D,2,FALSE)</f>
        <v>No</v>
      </c>
      <c r="P2304" s="15">
        <f>VLOOKUP(A2304,Result!A:D,4,FALSE)</f>
        <v>1.417</v>
      </c>
      <c r="Q2304" s="16">
        <f>VLOOKUP(A2304,Result!A:D,3,FALSE)</f>
        <v>0</v>
      </c>
      <c r="R2304" s="16">
        <f>VLOOKUP(A2304,Result!A:E,5,FALSE)</f>
        <v>0</v>
      </c>
      <c r="S2304" s="28">
        <f>P2304+Q2304+R2304</f>
        <v>1.417</v>
      </c>
      <c r="T2304" s="32">
        <f>SUM((Q2304+R2304)*60/0.1)</f>
        <v>0</v>
      </c>
      <c r="U2304" s="32">
        <f>SUM(S2304*60/0.1)</f>
        <v>850.19999999999993</v>
      </c>
      <c r="V2304" s="33">
        <f t="shared" ref="V2304:V2367" si="147">SUM(0.45*60/0.1)</f>
        <v>270</v>
      </c>
      <c r="W2304" s="34">
        <f t="shared" si="146"/>
        <v>1120.1999999999998</v>
      </c>
      <c r="X2304" s="10"/>
      <c r="Y2304" s="10"/>
      <c r="Z2304" s="10"/>
      <c r="AA2304" s="10"/>
      <c r="AB2304" s="10"/>
      <c r="AC2304" s="10"/>
      <c r="AD2304" s="10"/>
      <c r="AE2304" s="10"/>
      <c r="AF2304" s="10"/>
      <c r="AG2304" s="10"/>
      <c r="AH2304" s="10"/>
      <c r="AI2304" s="10"/>
    </row>
    <row r="2305" spans="1:35" ht="15" customHeight="1" x14ac:dyDescent="0.25">
      <c r="A2305" s="6">
        <v>2116</v>
      </c>
      <c r="B2305" s="11" t="s">
        <v>274</v>
      </c>
      <c r="C2305" s="11" t="s">
        <v>5599</v>
      </c>
      <c r="D2305" s="11" t="s">
        <v>6924</v>
      </c>
      <c r="E2305" s="12">
        <v>19244</v>
      </c>
      <c r="F2305" s="17">
        <v>44113</v>
      </c>
      <c r="G2305" s="12">
        <v>43909</v>
      </c>
      <c r="H2305" s="11" t="s">
        <v>114</v>
      </c>
      <c r="I2305" s="14" t="s">
        <v>5654</v>
      </c>
      <c r="J2305" s="11" t="s">
        <v>5655</v>
      </c>
      <c r="K2305" s="11" t="s">
        <v>82</v>
      </c>
      <c r="L2305" s="14" t="s">
        <v>82</v>
      </c>
      <c r="M2305" s="11" t="s">
        <v>5940</v>
      </c>
      <c r="N2305" s="15" t="s">
        <v>85</v>
      </c>
      <c r="O2305" s="15" t="str">
        <f>VLOOKUP(A2305,Result!A:D,2,FALSE)</f>
        <v>No</v>
      </c>
      <c r="P2305" s="15">
        <f>VLOOKUP(A2305,Result!A:D,4,FALSE)</f>
        <v>0.64</v>
      </c>
      <c r="Q2305" s="16">
        <f>VLOOKUP(A2305,Result!A:D,3,FALSE)</f>
        <v>0</v>
      </c>
      <c r="R2305" s="16">
        <f>VLOOKUP(A2305,Result!A:E,5,FALSE)</f>
        <v>0</v>
      </c>
      <c r="S2305" s="28">
        <f>P2305+Q2305+R2305</f>
        <v>0.64</v>
      </c>
      <c r="T2305" s="32">
        <f>SUM((Q2305+R2305)*60/0.1)</f>
        <v>0</v>
      </c>
      <c r="U2305" s="32">
        <f>SUM(S2305*60/0.1)</f>
        <v>383.99999999999994</v>
      </c>
      <c r="V2305" s="33">
        <f t="shared" si="147"/>
        <v>270</v>
      </c>
      <c r="W2305" s="34">
        <f t="shared" si="146"/>
        <v>654</v>
      </c>
      <c r="X2305" s="10"/>
      <c r="Y2305" s="10"/>
      <c r="Z2305" s="10"/>
      <c r="AA2305" s="10"/>
      <c r="AB2305" s="10"/>
      <c r="AC2305" s="10"/>
      <c r="AD2305" s="10"/>
      <c r="AE2305" s="10"/>
      <c r="AF2305" s="10"/>
      <c r="AG2305" s="10"/>
      <c r="AH2305" s="10"/>
      <c r="AI2305" s="10"/>
    </row>
    <row r="2306" spans="1:35" ht="15" customHeight="1" x14ac:dyDescent="0.25">
      <c r="A2306" s="6">
        <v>2117</v>
      </c>
      <c r="B2306" s="11" t="s">
        <v>274</v>
      </c>
      <c r="C2306" s="11" t="s">
        <v>5599</v>
      </c>
      <c r="D2306" s="11" t="s">
        <v>6925</v>
      </c>
      <c r="E2306" s="12">
        <v>27825</v>
      </c>
      <c r="F2306" s="17">
        <v>44019</v>
      </c>
      <c r="G2306" s="12">
        <v>43835</v>
      </c>
      <c r="H2306" s="11" t="s">
        <v>134</v>
      </c>
      <c r="I2306" s="14" t="s">
        <v>6926</v>
      </c>
      <c r="J2306" s="11" t="s">
        <v>6927</v>
      </c>
      <c r="K2306" s="11" t="s">
        <v>82</v>
      </c>
      <c r="L2306" s="14" t="s">
        <v>82</v>
      </c>
      <c r="M2306" s="11" t="s">
        <v>94</v>
      </c>
      <c r="N2306" s="15" t="s">
        <v>85</v>
      </c>
      <c r="O2306" s="15" t="str">
        <f>VLOOKUP(A2306,Result!A:D,2,FALSE)</f>
        <v>No</v>
      </c>
      <c r="P2306" s="15">
        <f>VLOOKUP(A2306,Result!A:D,4,FALSE)</f>
        <v>0.72099999999999997</v>
      </c>
      <c r="Q2306" s="16">
        <f>VLOOKUP(A2306,Result!A:D,3,FALSE)</f>
        <v>0</v>
      </c>
      <c r="R2306" s="16">
        <f>VLOOKUP(A2306,Result!A:E,5,FALSE)</f>
        <v>0</v>
      </c>
      <c r="S2306" s="28">
        <f>P2306+Q2306+R2306</f>
        <v>0.72099999999999997</v>
      </c>
      <c r="T2306" s="32">
        <f>SUM((Q2306+R2306)*60/0.1)</f>
        <v>0</v>
      </c>
      <c r="U2306" s="32">
        <f>SUM(S2306*60/0.1)</f>
        <v>432.59999999999997</v>
      </c>
      <c r="V2306" s="33">
        <f t="shared" si="147"/>
        <v>270</v>
      </c>
      <c r="W2306" s="34">
        <f t="shared" si="146"/>
        <v>702.59999999999991</v>
      </c>
      <c r="X2306" s="10"/>
      <c r="Y2306" s="10"/>
      <c r="Z2306" s="10"/>
      <c r="AA2306" s="10"/>
      <c r="AB2306" s="10"/>
      <c r="AC2306" s="10"/>
      <c r="AD2306" s="10"/>
      <c r="AE2306" s="10"/>
      <c r="AF2306" s="10"/>
      <c r="AG2306" s="10"/>
      <c r="AH2306" s="10"/>
      <c r="AI2306" s="10"/>
    </row>
    <row r="2307" spans="1:35" ht="15" customHeight="1" x14ac:dyDescent="0.25">
      <c r="A2307" s="6">
        <v>2118</v>
      </c>
      <c r="B2307" s="11" t="s">
        <v>274</v>
      </c>
      <c r="C2307" s="11" t="s">
        <v>5599</v>
      </c>
      <c r="D2307" s="11" t="s">
        <v>6928</v>
      </c>
      <c r="E2307" s="12">
        <v>17859</v>
      </c>
      <c r="F2307" s="19"/>
      <c r="G2307" s="12">
        <v>43908</v>
      </c>
      <c r="H2307" s="11" t="s">
        <v>114</v>
      </c>
      <c r="I2307" s="14" t="s">
        <v>6929</v>
      </c>
      <c r="J2307" s="11" t="s">
        <v>80</v>
      </c>
      <c r="K2307" s="11" t="s">
        <v>2120</v>
      </c>
      <c r="L2307" s="14" t="s">
        <v>6930</v>
      </c>
      <c r="M2307" s="11" t="s">
        <v>6931</v>
      </c>
      <c r="N2307" s="15" t="s">
        <v>85</v>
      </c>
      <c r="O2307" s="15" t="str">
        <f>VLOOKUP(A2307,Result!A:D,2,FALSE)</f>
        <v>No</v>
      </c>
      <c r="P2307" s="15">
        <f>VLOOKUP(A2307,Result!A:D,4,FALSE)</f>
        <v>1.2070000000000001</v>
      </c>
      <c r="Q2307" s="16">
        <f>VLOOKUP(A2307,Result!A:D,3,FALSE)</f>
        <v>0.436</v>
      </c>
      <c r="R2307" s="16">
        <f>VLOOKUP(A2307,Result!A:E,5,FALSE)</f>
        <v>0</v>
      </c>
      <c r="S2307" s="28">
        <f>P2307+Q2307+R2307</f>
        <v>1.643</v>
      </c>
      <c r="T2307" s="32">
        <f>SUM((Q2307+R2307)*60/0.1)</f>
        <v>261.59999999999997</v>
      </c>
      <c r="U2307" s="32">
        <f>SUM(S2307*60/0.1)</f>
        <v>985.8</v>
      </c>
      <c r="V2307" s="33">
        <f t="shared" si="147"/>
        <v>270</v>
      </c>
      <c r="W2307" s="34">
        <f t="shared" si="146"/>
        <v>1255.8</v>
      </c>
      <c r="X2307" s="10"/>
      <c r="Y2307" s="10"/>
      <c r="Z2307" s="10"/>
      <c r="AA2307" s="10"/>
      <c r="AB2307" s="10"/>
      <c r="AC2307" s="10"/>
      <c r="AD2307" s="10"/>
      <c r="AE2307" s="10"/>
      <c r="AF2307" s="10"/>
      <c r="AG2307" s="10"/>
      <c r="AH2307" s="10"/>
      <c r="AI2307" s="10"/>
    </row>
    <row r="2308" spans="1:35" ht="15" customHeight="1" x14ac:dyDescent="0.25">
      <c r="A2308" s="6">
        <v>2119</v>
      </c>
      <c r="B2308" s="11" t="s">
        <v>274</v>
      </c>
      <c r="C2308" s="11" t="s">
        <v>5599</v>
      </c>
      <c r="D2308" s="11" t="s">
        <v>6932</v>
      </c>
      <c r="E2308" s="12">
        <v>17744</v>
      </c>
      <c r="F2308" s="17">
        <v>43973</v>
      </c>
      <c r="G2308" s="12">
        <v>43901</v>
      </c>
      <c r="H2308" s="11" t="s">
        <v>114</v>
      </c>
      <c r="I2308" s="14" t="s">
        <v>6933</v>
      </c>
      <c r="J2308" s="11" t="s">
        <v>6934</v>
      </c>
      <c r="K2308" s="11" t="s">
        <v>82</v>
      </c>
      <c r="L2308" s="14" t="s">
        <v>6935</v>
      </c>
      <c r="M2308" s="11" t="s">
        <v>2791</v>
      </c>
      <c r="N2308" s="15" t="s">
        <v>85</v>
      </c>
      <c r="O2308" s="15" t="str">
        <f>VLOOKUP(A2308,Result!A:D,2,FALSE)</f>
        <v>No</v>
      </c>
      <c r="P2308" s="15">
        <f>VLOOKUP(A2308,Result!A:D,4,FALSE)</f>
        <v>1.8160000000000001</v>
      </c>
      <c r="Q2308" s="16">
        <f>VLOOKUP(A2308,Result!A:D,3,FALSE)</f>
        <v>0.35299999999999998</v>
      </c>
      <c r="R2308" s="16">
        <f>VLOOKUP(A2308,Result!A:E,5,FALSE)</f>
        <v>0</v>
      </c>
      <c r="S2308" s="28">
        <f>P2308+Q2308+R2308</f>
        <v>2.169</v>
      </c>
      <c r="T2308" s="32">
        <f>SUM((Q2308+R2308)*60/0.1)</f>
        <v>211.79999999999998</v>
      </c>
      <c r="U2308" s="32">
        <f>SUM(S2308*60/0.1)</f>
        <v>1301.4000000000001</v>
      </c>
      <c r="V2308" s="33">
        <f t="shared" si="147"/>
        <v>270</v>
      </c>
      <c r="W2308" s="34">
        <f t="shared" si="146"/>
        <v>1571.4</v>
      </c>
      <c r="X2308" s="10"/>
      <c r="Y2308" s="10"/>
      <c r="Z2308" s="10"/>
      <c r="AA2308" s="10"/>
      <c r="AB2308" s="10"/>
      <c r="AC2308" s="10"/>
      <c r="AD2308" s="10"/>
      <c r="AE2308" s="10"/>
      <c r="AF2308" s="10"/>
      <c r="AG2308" s="10"/>
      <c r="AH2308" s="10"/>
      <c r="AI2308" s="10"/>
    </row>
    <row r="2309" spans="1:35" ht="15" customHeight="1" x14ac:dyDescent="0.25">
      <c r="A2309" s="6">
        <v>2120</v>
      </c>
      <c r="B2309" s="11" t="s">
        <v>274</v>
      </c>
      <c r="C2309" s="11" t="s">
        <v>5599</v>
      </c>
      <c r="D2309" s="11" t="s">
        <v>6936</v>
      </c>
      <c r="E2309" s="12">
        <v>19963</v>
      </c>
      <c r="F2309" s="17">
        <v>43959</v>
      </c>
      <c r="G2309" s="12">
        <v>43901</v>
      </c>
      <c r="H2309" s="11" t="s">
        <v>114</v>
      </c>
      <c r="I2309" s="14" t="s">
        <v>6937</v>
      </c>
      <c r="J2309" s="11" t="s">
        <v>6938</v>
      </c>
      <c r="K2309" s="11" t="s">
        <v>82</v>
      </c>
      <c r="L2309" s="14" t="s">
        <v>6939</v>
      </c>
      <c r="M2309" s="11" t="s">
        <v>6940</v>
      </c>
      <c r="N2309" s="15" t="s">
        <v>85</v>
      </c>
      <c r="O2309" s="15" t="str">
        <f>VLOOKUP(A2309,Result!A:D,2,FALSE)</f>
        <v>No</v>
      </c>
      <c r="P2309" s="15">
        <f>VLOOKUP(A2309,Result!A:D,4,FALSE)</f>
        <v>0.86399999999999988</v>
      </c>
      <c r="Q2309" s="16">
        <f>VLOOKUP(A2309,Result!A:D,3,FALSE)</f>
        <v>2.0270000000000001</v>
      </c>
      <c r="R2309" s="16">
        <f>VLOOKUP(A2309,Result!A:E,5,FALSE)</f>
        <v>0.313</v>
      </c>
      <c r="S2309" s="28">
        <f>P2309+Q2309+R2309</f>
        <v>3.2040000000000002</v>
      </c>
      <c r="T2309" s="32">
        <f>SUM((Q2309+R2309)*60/0.1)</f>
        <v>1404</v>
      </c>
      <c r="U2309" s="32">
        <f>SUM(S2309*60/0.1)</f>
        <v>1922.4</v>
      </c>
      <c r="V2309" s="33">
        <f t="shared" si="147"/>
        <v>270</v>
      </c>
      <c r="W2309" s="34">
        <f t="shared" si="146"/>
        <v>2192.4</v>
      </c>
      <c r="X2309" s="10"/>
      <c r="Y2309" s="10"/>
      <c r="Z2309" s="10"/>
      <c r="AA2309" s="10"/>
      <c r="AB2309" s="10"/>
      <c r="AC2309" s="10"/>
      <c r="AD2309" s="10"/>
      <c r="AE2309" s="10"/>
      <c r="AF2309" s="10"/>
      <c r="AG2309" s="10"/>
      <c r="AH2309" s="10"/>
      <c r="AI2309" s="10"/>
    </row>
    <row r="2310" spans="1:35" ht="15" customHeight="1" x14ac:dyDescent="0.25">
      <c r="A2310" s="6">
        <v>2121</v>
      </c>
      <c r="B2310" s="11" t="s">
        <v>274</v>
      </c>
      <c r="C2310" s="11" t="s">
        <v>5599</v>
      </c>
      <c r="D2310" s="11" t="s">
        <v>6941</v>
      </c>
      <c r="E2310" s="12">
        <v>22298</v>
      </c>
      <c r="F2310" s="17">
        <v>43992</v>
      </c>
      <c r="G2310" s="12">
        <v>43892</v>
      </c>
      <c r="H2310" s="11" t="s">
        <v>114</v>
      </c>
      <c r="I2310" s="14" t="s">
        <v>6942</v>
      </c>
      <c r="J2310" s="11" t="s">
        <v>6943</v>
      </c>
      <c r="K2310" s="11" t="s">
        <v>82</v>
      </c>
      <c r="L2310" s="14" t="s">
        <v>6944</v>
      </c>
      <c r="M2310" s="11" t="s">
        <v>6945</v>
      </c>
      <c r="N2310" s="15" t="s">
        <v>85</v>
      </c>
      <c r="O2310" s="15" t="str">
        <f>VLOOKUP(A2310,Result!A:D,2,FALSE)</f>
        <v>No</v>
      </c>
      <c r="P2310" s="15">
        <f>VLOOKUP(A2310,Result!A:D,4,FALSE)</f>
        <v>1.6040000000000001</v>
      </c>
      <c r="Q2310" s="16">
        <f>VLOOKUP(A2310,Result!A:D,3,FALSE)</f>
        <v>1.53</v>
      </c>
      <c r="R2310" s="16">
        <f>VLOOKUP(A2310,Result!A:E,5,FALSE)</f>
        <v>0</v>
      </c>
      <c r="S2310" s="28">
        <f>P2310+Q2310+R2310</f>
        <v>3.1340000000000003</v>
      </c>
      <c r="T2310" s="32">
        <f>SUM((Q2310+R2310)*60/0.1)</f>
        <v>917.99999999999989</v>
      </c>
      <c r="U2310" s="32">
        <f>SUM(S2310*60/0.1)</f>
        <v>1880.4</v>
      </c>
      <c r="V2310" s="33">
        <f t="shared" si="147"/>
        <v>270</v>
      </c>
      <c r="W2310" s="34">
        <f t="shared" si="146"/>
        <v>2150.4</v>
      </c>
      <c r="X2310" s="10"/>
      <c r="Y2310" s="10"/>
      <c r="Z2310" s="10"/>
      <c r="AA2310" s="10"/>
      <c r="AB2310" s="10"/>
      <c r="AC2310" s="10"/>
      <c r="AD2310" s="10"/>
      <c r="AE2310" s="10"/>
      <c r="AF2310" s="10"/>
      <c r="AG2310" s="10"/>
      <c r="AH2310" s="10"/>
      <c r="AI2310" s="10"/>
    </row>
    <row r="2311" spans="1:35" ht="15" customHeight="1" x14ac:dyDescent="0.25">
      <c r="A2311" s="6">
        <v>2122</v>
      </c>
      <c r="B2311" s="11" t="s">
        <v>274</v>
      </c>
      <c r="C2311" s="11" t="s">
        <v>5599</v>
      </c>
      <c r="D2311" s="11" t="s">
        <v>6946</v>
      </c>
      <c r="E2311" s="12">
        <v>16825</v>
      </c>
      <c r="F2311" s="19"/>
      <c r="G2311" s="12">
        <v>43908</v>
      </c>
      <c r="H2311" s="11" t="s">
        <v>114</v>
      </c>
      <c r="I2311" s="14" t="s">
        <v>97</v>
      </c>
      <c r="J2311" s="11" t="s">
        <v>97</v>
      </c>
      <c r="K2311" s="11" t="s">
        <v>82</v>
      </c>
      <c r="L2311" s="14" t="s">
        <v>6947</v>
      </c>
      <c r="M2311" s="11" t="s">
        <v>4482</v>
      </c>
      <c r="N2311" s="15" t="s">
        <v>85</v>
      </c>
      <c r="O2311" s="15" t="str">
        <f>VLOOKUP(A2311,Result!A:D,2,FALSE)</f>
        <v>No</v>
      </c>
      <c r="P2311" s="15">
        <f>VLOOKUP(A2311,Result!A:D,4,FALSE)</f>
        <v>0</v>
      </c>
      <c r="Q2311" s="16">
        <f>VLOOKUP(A2311,Result!A:D,3,FALSE)</f>
        <v>0.26200000000000001</v>
      </c>
      <c r="R2311" s="16">
        <f>VLOOKUP(A2311,Result!A:E,5,FALSE)</f>
        <v>0</v>
      </c>
      <c r="S2311" s="28">
        <f>P2311+Q2311+R2311</f>
        <v>0.26200000000000001</v>
      </c>
      <c r="T2311" s="32">
        <f>SUM((Q2311+R2311)*60/0.1)</f>
        <v>157.19999999999999</v>
      </c>
      <c r="U2311" s="32">
        <f>SUM(S2311*60/0.1)</f>
        <v>157.19999999999999</v>
      </c>
      <c r="V2311" s="33">
        <f t="shared" si="147"/>
        <v>270</v>
      </c>
      <c r="W2311" s="34">
        <f t="shared" si="146"/>
        <v>427.2</v>
      </c>
      <c r="X2311" s="10"/>
      <c r="Y2311" s="10"/>
      <c r="Z2311" s="10"/>
      <c r="AA2311" s="10"/>
      <c r="AB2311" s="10"/>
      <c r="AC2311" s="10"/>
      <c r="AD2311" s="10"/>
      <c r="AE2311" s="10"/>
      <c r="AF2311" s="10"/>
      <c r="AG2311" s="10"/>
      <c r="AH2311" s="10"/>
      <c r="AI2311" s="10"/>
    </row>
    <row r="2312" spans="1:35" ht="15" customHeight="1" x14ac:dyDescent="0.25">
      <c r="A2312" s="6">
        <v>2123</v>
      </c>
      <c r="B2312" s="11" t="s">
        <v>274</v>
      </c>
      <c r="C2312" s="11" t="s">
        <v>5599</v>
      </c>
      <c r="D2312" s="11" t="s">
        <v>6948</v>
      </c>
      <c r="E2312" s="12">
        <v>16719</v>
      </c>
      <c r="F2312" s="19"/>
      <c r="G2312" s="12">
        <v>43908</v>
      </c>
      <c r="H2312" s="11" t="s">
        <v>114</v>
      </c>
      <c r="I2312" s="14" t="s">
        <v>121</v>
      </c>
      <c r="J2312" s="11" t="s">
        <v>2775</v>
      </c>
      <c r="K2312" s="11" t="s">
        <v>82</v>
      </c>
      <c r="L2312" s="14" t="s">
        <v>82</v>
      </c>
      <c r="M2312" s="11" t="s">
        <v>4482</v>
      </c>
      <c r="N2312" s="15" t="s">
        <v>85</v>
      </c>
      <c r="O2312" s="15" t="str">
        <f>VLOOKUP(A2312,Result!A:D,2,FALSE)</f>
        <v>No</v>
      </c>
      <c r="P2312" s="15">
        <f>VLOOKUP(A2312,Result!A:D,4,FALSE)</f>
        <v>0.307</v>
      </c>
      <c r="Q2312" s="16">
        <f>VLOOKUP(A2312,Result!A:D,3,FALSE)</f>
        <v>0</v>
      </c>
      <c r="R2312" s="16">
        <f>VLOOKUP(A2312,Result!A:E,5,FALSE)</f>
        <v>0</v>
      </c>
      <c r="S2312" s="28">
        <f>P2312+Q2312+R2312</f>
        <v>0.307</v>
      </c>
      <c r="T2312" s="32">
        <f>SUM((Q2312+R2312)*60/0.1)</f>
        <v>0</v>
      </c>
      <c r="U2312" s="32">
        <f>SUM(S2312*60/0.1)</f>
        <v>184.19999999999996</v>
      </c>
      <c r="V2312" s="33">
        <f t="shared" si="147"/>
        <v>270</v>
      </c>
      <c r="W2312" s="34">
        <f t="shared" si="146"/>
        <v>454.19999999999993</v>
      </c>
      <c r="X2312" s="10"/>
      <c r="Y2312" s="10"/>
      <c r="Z2312" s="10"/>
      <c r="AA2312" s="10"/>
      <c r="AB2312" s="10"/>
      <c r="AC2312" s="10"/>
      <c r="AD2312" s="10"/>
      <c r="AE2312" s="10"/>
      <c r="AF2312" s="10"/>
      <c r="AG2312" s="10"/>
      <c r="AH2312" s="10"/>
      <c r="AI2312" s="10"/>
    </row>
    <row r="2313" spans="1:35" ht="15" customHeight="1" x14ac:dyDescent="0.25">
      <c r="A2313" s="6">
        <v>2124</v>
      </c>
      <c r="B2313" s="11" t="s">
        <v>274</v>
      </c>
      <c r="C2313" s="11" t="s">
        <v>5599</v>
      </c>
      <c r="D2313" s="11" t="s">
        <v>6949</v>
      </c>
      <c r="E2313" s="12">
        <v>10958</v>
      </c>
      <c r="F2313" s="17">
        <v>43945</v>
      </c>
      <c r="G2313" s="12">
        <v>43893</v>
      </c>
      <c r="H2313" s="11" t="s">
        <v>114</v>
      </c>
      <c r="I2313" s="14" t="s">
        <v>6950</v>
      </c>
      <c r="J2313" s="11" t="s">
        <v>97</v>
      </c>
      <c r="K2313" s="11" t="s">
        <v>6951</v>
      </c>
      <c r="L2313" s="14" t="s">
        <v>6952</v>
      </c>
      <c r="M2313" s="11" t="s">
        <v>6953</v>
      </c>
      <c r="N2313" s="15" t="s">
        <v>85</v>
      </c>
      <c r="O2313" s="15" t="str">
        <f>VLOOKUP(A2313,Result!A:D,2,FALSE)</f>
        <v>No</v>
      </c>
      <c r="P2313" s="15">
        <f>VLOOKUP(A2313,Result!A:D,4,FALSE)</f>
        <v>0.85600000000000009</v>
      </c>
      <c r="Q2313" s="16">
        <f>VLOOKUP(A2313,Result!A:D,3,FALSE)</f>
        <v>1.4710000000000001</v>
      </c>
      <c r="R2313" s="16">
        <f>VLOOKUP(A2313,Result!A:E,5,FALSE)</f>
        <v>0</v>
      </c>
      <c r="S2313" s="28">
        <f>P2313+Q2313+R2313</f>
        <v>2.327</v>
      </c>
      <c r="T2313" s="32">
        <f>SUM((Q2313+R2313)*60/0.1)</f>
        <v>882.6</v>
      </c>
      <c r="U2313" s="32">
        <f>SUM(S2313*60/0.1)</f>
        <v>1396.2</v>
      </c>
      <c r="V2313" s="33">
        <f t="shared" si="147"/>
        <v>270</v>
      </c>
      <c r="W2313" s="34">
        <f t="shared" si="146"/>
        <v>1666.2</v>
      </c>
      <c r="X2313" s="10"/>
      <c r="Y2313" s="10"/>
      <c r="Z2313" s="10"/>
      <c r="AA2313" s="10"/>
      <c r="AB2313" s="10"/>
      <c r="AC2313" s="10"/>
      <c r="AD2313" s="10"/>
      <c r="AE2313" s="10"/>
      <c r="AF2313" s="10"/>
      <c r="AG2313" s="10"/>
      <c r="AH2313" s="10"/>
      <c r="AI2313" s="10"/>
    </row>
    <row r="2314" spans="1:35" ht="15" customHeight="1" x14ac:dyDescent="0.25">
      <c r="A2314" s="6">
        <v>2125</v>
      </c>
      <c r="B2314" s="11" t="s">
        <v>274</v>
      </c>
      <c r="C2314" s="11" t="s">
        <v>5599</v>
      </c>
      <c r="D2314" s="11" t="s">
        <v>6954</v>
      </c>
      <c r="E2314" s="12">
        <v>17326</v>
      </c>
      <c r="F2314" s="17">
        <v>43938</v>
      </c>
      <c r="G2314" s="12">
        <v>43931</v>
      </c>
      <c r="H2314" s="11" t="s">
        <v>134</v>
      </c>
      <c r="I2314" s="14" t="s">
        <v>6955</v>
      </c>
      <c r="J2314" s="11" t="s">
        <v>6956</v>
      </c>
      <c r="K2314" s="11" t="s">
        <v>82</v>
      </c>
      <c r="L2314" s="14" t="s">
        <v>82</v>
      </c>
      <c r="M2314" s="11" t="s">
        <v>6957</v>
      </c>
      <c r="N2314" s="15" t="s">
        <v>85</v>
      </c>
      <c r="O2314" s="15" t="str">
        <f>VLOOKUP(A2314,Result!A:D,2,FALSE)</f>
        <v>No</v>
      </c>
      <c r="P2314" s="15">
        <f>VLOOKUP(A2314,Result!A:D,4,FALSE)</f>
        <v>0.64</v>
      </c>
      <c r="Q2314" s="16">
        <f>VLOOKUP(A2314,Result!A:D,3,FALSE)</f>
        <v>0</v>
      </c>
      <c r="R2314" s="16">
        <f>VLOOKUP(A2314,Result!A:E,5,FALSE)</f>
        <v>0</v>
      </c>
      <c r="S2314" s="28">
        <f>P2314+Q2314+R2314</f>
        <v>0.64</v>
      </c>
      <c r="T2314" s="32">
        <f>SUM((Q2314+R2314)*60/0.1)</f>
        <v>0</v>
      </c>
      <c r="U2314" s="32">
        <f>SUM(S2314*60/0.1)</f>
        <v>383.99999999999994</v>
      </c>
      <c r="V2314" s="33">
        <f t="shared" si="147"/>
        <v>270</v>
      </c>
      <c r="W2314" s="34">
        <f t="shared" si="146"/>
        <v>654</v>
      </c>
      <c r="X2314" s="10"/>
      <c r="Y2314" s="10"/>
      <c r="Z2314" s="10"/>
      <c r="AA2314" s="10"/>
      <c r="AB2314" s="10"/>
      <c r="AC2314" s="10"/>
      <c r="AD2314" s="10"/>
      <c r="AE2314" s="10"/>
      <c r="AF2314" s="10"/>
      <c r="AG2314" s="10"/>
      <c r="AH2314" s="10"/>
      <c r="AI2314" s="10"/>
    </row>
    <row r="2315" spans="1:35" ht="15" customHeight="1" x14ac:dyDescent="0.25">
      <c r="A2315" s="6">
        <v>2126</v>
      </c>
      <c r="B2315" s="11" t="s">
        <v>274</v>
      </c>
      <c r="C2315" s="11" t="s">
        <v>5599</v>
      </c>
      <c r="D2315" s="11" t="s">
        <v>6958</v>
      </c>
      <c r="E2315" s="12">
        <v>11095</v>
      </c>
      <c r="F2315" s="17">
        <v>43962</v>
      </c>
      <c r="G2315" s="12">
        <v>43931</v>
      </c>
      <c r="H2315" s="11" t="s">
        <v>134</v>
      </c>
      <c r="I2315" s="14" t="s">
        <v>6959</v>
      </c>
      <c r="J2315" s="11" t="s">
        <v>80</v>
      </c>
      <c r="K2315" s="11" t="s">
        <v>82</v>
      </c>
      <c r="L2315" s="14" t="s">
        <v>6960</v>
      </c>
      <c r="M2315" s="11" t="s">
        <v>6961</v>
      </c>
      <c r="N2315" s="15" t="s">
        <v>85</v>
      </c>
      <c r="O2315" s="15" t="str">
        <f>VLOOKUP(A2315,Result!A:D,2,FALSE)</f>
        <v>No</v>
      </c>
      <c r="P2315" s="15">
        <f>VLOOKUP(A2315,Result!A:D,4,FALSE)</f>
        <v>0.56699999999999995</v>
      </c>
      <c r="Q2315" s="16">
        <f>VLOOKUP(A2315,Result!A:D,3,FALSE)</f>
        <v>0.57600000000000007</v>
      </c>
      <c r="R2315" s="16">
        <f>VLOOKUP(A2315,Result!A:E,5,FALSE)</f>
        <v>0</v>
      </c>
      <c r="S2315" s="28">
        <f>P2315+Q2315+R2315</f>
        <v>1.143</v>
      </c>
      <c r="T2315" s="32">
        <f>SUM((Q2315+R2315)*60/0.1)</f>
        <v>345.6</v>
      </c>
      <c r="U2315" s="32">
        <f>SUM(S2315*60/0.1)</f>
        <v>685.8</v>
      </c>
      <c r="V2315" s="33">
        <f t="shared" si="147"/>
        <v>270</v>
      </c>
      <c r="W2315" s="34">
        <f t="shared" si="146"/>
        <v>955.8</v>
      </c>
      <c r="X2315" s="10"/>
      <c r="Y2315" s="10"/>
      <c r="Z2315" s="10"/>
      <c r="AA2315" s="10"/>
      <c r="AB2315" s="10"/>
      <c r="AC2315" s="10"/>
      <c r="AD2315" s="10"/>
      <c r="AE2315" s="10"/>
      <c r="AF2315" s="10"/>
      <c r="AG2315" s="10"/>
      <c r="AH2315" s="10"/>
      <c r="AI2315" s="10"/>
    </row>
    <row r="2316" spans="1:35" ht="15" customHeight="1" x14ac:dyDescent="0.25">
      <c r="A2316" s="6">
        <v>2127</v>
      </c>
      <c r="B2316" s="11" t="s">
        <v>274</v>
      </c>
      <c r="C2316" s="11" t="s">
        <v>5599</v>
      </c>
      <c r="D2316" s="11" t="s">
        <v>6962</v>
      </c>
      <c r="E2316" s="12">
        <v>17064</v>
      </c>
      <c r="F2316" s="17">
        <v>44000</v>
      </c>
      <c r="G2316" s="12">
        <v>43881</v>
      </c>
      <c r="H2316" s="11" t="s">
        <v>160</v>
      </c>
      <c r="I2316" s="14" t="s">
        <v>6963</v>
      </c>
      <c r="J2316" s="11" t="s">
        <v>80</v>
      </c>
      <c r="K2316" s="11" t="s">
        <v>82</v>
      </c>
      <c r="L2316" s="14" t="s">
        <v>82</v>
      </c>
      <c r="M2316" s="11" t="s">
        <v>589</v>
      </c>
      <c r="N2316" s="15" t="s">
        <v>85</v>
      </c>
      <c r="O2316" s="15" t="str">
        <f>VLOOKUP(A2316,Result!A:D,2,FALSE)</f>
        <v>No</v>
      </c>
      <c r="P2316" s="15">
        <f>VLOOKUP(A2316,Result!A:D,4,FALSE)</f>
        <v>2.3929999999999998</v>
      </c>
      <c r="Q2316" s="16">
        <f>VLOOKUP(A2316,Result!A:D,3,FALSE)</f>
        <v>0</v>
      </c>
      <c r="R2316" s="16">
        <f>VLOOKUP(A2316,Result!A:E,5,FALSE)</f>
        <v>0</v>
      </c>
      <c r="S2316" s="28">
        <f>P2316+Q2316+R2316</f>
        <v>2.3929999999999998</v>
      </c>
      <c r="T2316" s="32">
        <f>SUM((Q2316+R2316)*60/0.1)</f>
        <v>0</v>
      </c>
      <c r="U2316" s="32">
        <f>SUM(S2316*60/0.1)</f>
        <v>1435.7999999999997</v>
      </c>
      <c r="V2316" s="33">
        <f t="shared" si="147"/>
        <v>270</v>
      </c>
      <c r="W2316" s="34">
        <f t="shared" si="146"/>
        <v>1705.7999999999997</v>
      </c>
      <c r="X2316" s="10"/>
      <c r="Y2316" s="10"/>
      <c r="Z2316" s="10"/>
      <c r="AA2316" s="10"/>
      <c r="AB2316" s="10"/>
      <c r="AC2316" s="10"/>
      <c r="AD2316" s="10"/>
      <c r="AE2316" s="10"/>
      <c r="AF2316" s="10"/>
      <c r="AG2316" s="10"/>
      <c r="AH2316" s="10"/>
      <c r="AI2316" s="10"/>
    </row>
    <row r="2317" spans="1:35" ht="15" customHeight="1" x14ac:dyDescent="0.25">
      <c r="A2317" s="6">
        <v>2128</v>
      </c>
      <c r="B2317" s="11" t="s">
        <v>274</v>
      </c>
      <c r="C2317" s="11" t="s">
        <v>5599</v>
      </c>
      <c r="D2317" s="11" t="s">
        <v>6964</v>
      </c>
      <c r="E2317" s="12">
        <v>13194</v>
      </c>
      <c r="F2317" s="17">
        <v>43962</v>
      </c>
      <c r="G2317" s="12">
        <v>43901</v>
      </c>
      <c r="H2317" s="11" t="s">
        <v>114</v>
      </c>
      <c r="I2317" s="14" t="s">
        <v>97</v>
      </c>
      <c r="J2317" s="11" t="s">
        <v>97</v>
      </c>
      <c r="K2317" s="11" t="s">
        <v>82</v>
      </c>
      <c r="L2317" s="14" t="s">
        <v>82</v>
      </c>
      <c r="M2317" s="11"/>
      <c r="N2317" s="15" t="s">
        <v>85</v>
      </c>
      <c r="O2317" s="15" t="str">
        <f>VLOOKUP(A2317,Result!A:D,2,FALSE)</f>
        <v>No</v>
      </c>
      <c r="P2317" s="15">
        <f>VLOOKUP(A2317,Result!A:D,4,FALSE)</f>
        <v>0</v>
      </c>
      <c r="Q2317" s="16">
        <f>VLOOKUP(A2317,Result!A:D,3,FALSE)</f>
        <v>0</v>
      </c>
      <c r="R2317" s="16">
        <f>VLOOKUP(A2317,Result!A:E,5,FALSE)</f>
        <v>0</v>
      </c>
      <c r="S2317" s="28">
        <f>P2317+Q2317+R2317</f>
        <v>0</v>
      </c>
      <c r="T2317" s="32">
        <f>SUM((Q2317+R2317)*60/0.1)</f>
        <v>0</v>
      </c>
      <c r="U2317" s="32">
        <f>SUM(S2317*60/0.1)</f>
        <v>0</v>
      </c>
      <c r="V2317" s="33">
        <f t="shared" si="147"/>
        <v>270</v>
      </c>
      <c r="W2317" s="34">
        <f t="shared" si="146"/>
        <v>270</v>
      </c>
      <c r="X2317" s="10"/>
      <c r="Y2317" s="10"/>
      <c r="Z2317" s="10"/>
      <c r="AA2317" s="10"/>
      <c r="AB2317" s="10"/>
      <c r="AC2317" s="10"/>
      <c r="AD2317" s="10"/>
      <c r="AE2317" s="10"/>
      <c r="AF2317" s="10"/>
      <c r="AG2317" s="10"/>
      <c r="AH2317" s="10"/>
      <c r="AI2317" s="10"/>
    </row>
    <row r="2318" spans="1:35" ht="15" customHeight="1" x14ac:dyDescent="0.25">
      <c r="A2318" s="6">
        <v>2129</v>
      </c>
      <c r="B2318" s="11" t="s">
        <v>274</v>
      </c>
      <c r="C2318" s="11" t="s">
        <v>5599</v>
      </c>
      <c r="D2318" s="11" t="s">
        <v>6965</v>
      </c>
      <c r="E2318" s="12">
        <v>18514</v>
      </c>
      <c r="F2318" s="17">
        <v>44001</v>
      </c>
      <c r="G2318" s="12">
        <v>43901</v>
      </c>
      <c r="H2318" s="11" t="s">
        <v>114</v>
      </c>
      <c r="I2318" s="14" t="s">
        <v>6966</v>
      </c>
      <c r="J2318" s="11" t="s">
        <v>80</v>
      </c>
      <c r="K2318" s="11" t="s">
        <v>6967</v>
      </c>
      <c r="L2318" s="14" t="s">
        <v>82</v>
      </c>
      <c r="M2318" s="11"/>
      <c r="N2318" s="15" t="s">
        <v>85</v>
      </c>
      <c r="O2318" s="15" t="str">
        <f>VLOOKUP(A2318,Result!A:D,2,FALSE)</f>
        <v>No</v>
      </c>
      <c r="P2318" s="15">
        <f>VLOOKUP(A2318,Result!A:D,4,FALSE)</f>
        <v>0.35299999999999998</v>
      </c>
      <c r="Q2318" s="16">
        <f>VLOOKUP(A2318,Result!A:D,3,FALSE)</f>
        <v>0</v>
      </c>
      <c r="R2318" s="16">
        <f>VLOOKUP(A2318,Result!A:E,5,FALSE)</f>
        <v>0</v>
      </c>
      <c r="S2318" s="28">
        <f>P2318+Q2318+R2318</f>
        <v>0.35299999999999998</v>
      </c>
      <c r="T2318" s="32">
        <f>SUM((Q2318+R2318)*60/0.1)</f>
        <v>0</v>
      </c>
      <c r="U2318" s="32">
        <f>SUM(S2318*60/0.1)</f>
        <v>211.79999999999998</v>
      </c>
      <c r="V2318" s="33">
        <f t="shared" si="147"/>
        <v>270</v>
      </c>
      <c r="W2318" s="34">
        <f t="shared" si="146"/>
        <v>481.79999999999995</v>
      </c>
      <c r="X2318" s="10"/>
      <c r="Y2318" s="10"/>
      <c r="Z2318" s="10"/>
      <c r="AA2318" s="10"/>
      <c r="AB2318" s="10"/>
      <c r="AC2318" s="10"/>
      <c r="AD2318" s="10"/>
      <c r="AE2318" s="10"/>
      <c r="AF2318" s="10"/>
      <c r="AG2318" s="10"/>
      <c r="AH2318" s="10"/>
      <c r="AI2318" s="10"/>
    </row>
    <row r="2319" spans="1:35" ht="15" customHeight="1" x14ac:dyDescent="0.25">
      <c r="A2319" s="6">
        <v>2130</v>
      </c>
      <c r="B2319" s="11" t="s">
        <v>274</v>
      </c>
      <c r="C2319" s="11" t="s">
        <v>5599</v>
      </c>
      <c r="D2319" s="11" t="s">
        <v>6968</v>
      </c>
      <c r="E2319" s="12">
        <v>9209</v>
      </c>
      <c r="F2319" s="17">
        <v>43937</v>
      </c>
      <c r="G2319" s="12">
        <v>43901</v>
      </c>
      <c r="H2319" s="11" t="s">
        <v>114</v>
      </c>
      <c r="I2319" s="14" t="s">
        <v>6969</v>
      </c>
      <c r="J2319" s="11" t="s">
        <v>6970</v>
      </c>
      <c r="K2319" s="11" t="s">
        <v>6883</v>
      </c>
      <c r="L2319" s="14" t="s">
        <v>6971</v>
      </c>
      <c r="M2319" s="11" t="s">
        <v>5928</v>
      </c>
      <c r="N2319" s="15" t="s">
        <v>85</v>
      </c>
      <c r="O2319" s="15" t="str">
        <f>VLOOKUP(A2319,Result!A:D,2,FALSE)</f>
        <v>No</v>
      </c>
      <c r="P2319" s="15">
        <f>VLOOKUP(A2319,Result!A:D,4,FALSE)</f>
        <v>1.2390000000000001</v>
      </c>
      <c r="Q2319" s="16">
        <f>VLOOKUP(A2319,Result!A:D,3,FALSE)</f>
        <v>6.8000000000000005E-2</v>
      </c>
      <c r="R2319" s="16">
        <f>VLOOKUP(A2319,Result!A:E,5,FALSE)</f>
        <v>0</v>
      </c>
      <c r="S2319" s="28">
        <f>P2319+Q2319+R2319</f>
        <v>1.3070000000000002</v>
      </c>
      <c r="T2319" s="32">
        <f>SUM((Q2319+R2319)*60/0.1)</f>
        <v>40.799999999999997</v>
      </c>
      <c r="U2319" s="32">
        <f>SUM(S2319*60/0.1)</f>
        <v>784.20000000000016</v>
      </c>
      <c r="V2319" s="33">
        <f t="shared" si="147"/>
        <v>270</v>
      </c>
      <c r="W2319" s="34">
        <f t="shared" si="146"/>
        <v>1054.2000000000003</v>
      </c>
      <c r="X2319" s="10"/>
      <c r="Y2319" s="10"/>
      <c r="Z2319" s="10"/>
      <c r="AA2319" s="10"/>
      <c r="AB2319" s="10"/>
      <c r="AC2319" s="10"/>
      <c r="AD2319" s="10"/>
      <c r="AE2319" s="10"/>
      <c r="AF2319" s="10"/>
      <c r="AG2319" s="10"/>
      <c r="AH2319" s="10"/>
      <c r="AI2319" s="10"/>
    </row>
    <row r="2320" spans="1:35" ht="15" customHeight="1" x14ac:dyDescent="0.25">
      <c r="A2320" s="6">
        <v>2131</v>
      </c>
      <c r="B2320" s="11" t="s">
        <v>274</v>
      </c>
      <c r="C2320" s="11" t="s">
        <v>5599</v>
      </c>
      <c r="D2320" s="11" t="s">
        <v>6972</v>
      </c>
      <c r="E2320" s="12">
        <v>20087</v>
      </c>
      <c r="F2320" s="19"/>
      <c r="G2320" s="12">
        <v>43901</v>
      </c>
      <c r="H2320" s="11" t="s">
        <v>114</v>
      </c>
      <c r="I2320" s="14" t="s">
        <v>97</v>
      </c>
      <c r="J2320" s="11" t="s">
        <v>97</v>
      </c>
      <c r="K2320" s="11" t="s">
        <v>82</v>
      </c>
      <c r="L2320" s="14" t="s">
        <v>82</v>
      </c>
      <c r="M2320" s="11" t="s">
        <v>6829</v>
      </c>
      <c r="N2320" s="15" t="s">
        <v>85</v>
      </c>
      <c r="O2320" s="15" t="str">
        <f>VLOOKUP(A2320,Result!A:D,2,FALSE)</f>
        <v>No</v>
      </c>
      <c r="P2320" s="15">
        <f>VLOOKUP(A2320,Result!A:D,4,FALSE)</f>
        <v>0</v>
      </c>
      <c r="Q2320" s="16">
        <f>VLOOKUP(A2320,Result!A:D,3,FALSE)</f>
        <v>0</v>
      </c>
      <c r="R2320" s="16">
        <f>VLOOKUP(A2320,Result!A:E,5,FALSE)</f>
        <v>0</v>
      </c>
      <c r="S2320" s="28">
        <f>P2320+Q2320+R2320</f>
        <v>0</v>
      </c>
      <c r="T2320" s="32">
        <f>SUM((Q2320+R2320)*60/0.1)</f>
        <v>0</v>
      </c>
      <c r="U2320" s="32">
        <f>SUM(S2320*60/0.1)</f>
        <v>0</v>
      </c>
      <c r="V2320" s="33">
        <f t="shared" si="147"/>
        <v>270</v>
      </c>
      <c r="W2320" s="34">
        <f t="shared" ref="W2320:W2383" si="148">SUM(U2320+V2320)</f>
        <v>270</v>
      </c>
      <c r="X2320" s="10"/>
      <c r="Y2320" s="10"/>
      <c r="Z2320" s="10"/>
      <c r="AA2320" s="10"/>
      <c r="AB2320" s="10"/>
      <c r="AC2320" s="10"/>
      <c r="AD2320" s="10"/>
      <c r="AE2320" s="10"/>
      <c r="AF2320" s="10"/>
      <c r="AG2320" s="10"/>
      <c r="AH2320" s="10"/>
      <c r="AI2320" s="10"/>
    </row>
    <row r="2321" spans="1:35" ht="15" customHeight="1" x14ac:dyDescent="0.25">
      <c r="A2321" s="6">
        <v>2132</v>
      </c>
      <c r="B2321" s="11" t="s">
        <v>274</v>
      </c>
      <c r="C2321" s="11" t="s">
        <v>5599</v>
      </c>
      <c r="D2321" s="11" t="s">
        <v>6973</v>
      </c>
      <c r="E2321" s="12">
        <v>20029</v>
      </c>
      <c r="F2321" s="19"/>
      <c r="G2321" s="12">
        <v>43931</v>
      </c>
      <c r="H2321" s="11" t="s">
        <v>134</v>
      </c>
      <c r="I2321" s="14" t="s">
        <v>115</v>
      </c>
      <c r="J2321" s="11" t="s">
        <v>97</v>
      </c>
      <c r="K2321" s="11" t="s">
        <v>82</v>
      </c>
      <c r="L2321" s="14" t="s">
        <v>82</v>
      </c>
      <c r="M2321" s="11" t="s">
        <v>5520</v>
      </c>
      <c r="N2321" s="15" t="s">
        <v>85</v>
      </c>
      <c r="O2321" s="15" t="str">
        <f>VLOOKUP(A2321,Result!A:D,2,FALSE)</f>
        <v>No</v>
      </c>
      <c r="P2321" s="15">
        <f>VLOOKUP(A2321,Result!A:D,4,FALSE)</f>
        <v>0</v>
      </c>
      <c r="Q2321" s="16">
        <f>VLOOKUP(A2321,Result!A:D,3,FALSE)</f>
        <v>0</v>
      </c>
      <c r="R2321" s="16">
        <f>VLOOKUP(A2321,Result!A:E,5,FALSE)</f>
        <v>0</v>
      </c>
      <c r="S2321" s="28">
        <f>P2321+Q2321+R2321</f>
        <v>0</v>
      </c>
      <c r="T2321" s="32">
        <f>SUM((Q2321+R2321)*60/0.1)</f>
        <v>0</v>
      </c>
      <c r="U2321" s="32">
        <f>SUM(S2321*60/0.1)</f>
        <v>0</v>
      </c>
      <c r="V2321" s="33">
        <f t="shared" si="147"/>
        <v>270</v>
      </c>
      <c r="W2321" s="34">
        <f t="shared" si="148"/>
        <v>270</v>
      </c>
      <c r="X2321" s="10"/>
      <c r="Y2321" s="10"/>
      <c r="Z2321" s="10"/>
      <c r="AA2321" s="10"/>
      <c r="AB2321" s="10"/>
      <c r="AC2321" s="10"/>
      <c r="AD2321" s="10"/>
      <c r="AE2321" s="10"/>
      <c r="AF2321" s="10"/>
      <c r="AG2321" s="10"/>
      <c r="AH2321" s="10"/>
      <c r="AI2321" s="10"/>
    </row>
    <row r="2322" spans="1:35" ht="15" customHeight="1" x14ac:dyDescent="0.25">
      <c r="A2322" s="6">
        <v>2133</v>
      </c>
      <c r="B2322" s="11" t="s">
        <v>274</v>
      </c>
      <c r="C2322" s="11" t="s">
        <v>5599</v>
      </c>
      <c r="D2322" s="11" t="s">
        <v>6974</v>
      </c>
      <c r="E2322" s="12">
        <v>19222</v>
      </c>
      <c r="F2322" s="17">
        <v>44050</v>
      </c>
      <c r="G2322" s="12">
        <v>43901</v>
      </c>
      <c r="H2322" s="11" t="s">
        <v>114</v>
      </c>
      <c r="I2322" s="14" t="s">
        <v>1665</v>
      </c>
      <c r="J2322" s="11" t="s">
        <v>3005</v>
      </c>
      <c r="K2322" s="11" t="s">
        <v>82</v>
      </c>
      <c r="L2322" s="14" t="s">
        <v>82</v>
      </c>
      <c r="M2322" s="11"/>
      <c r="N2322" s="15" t="s">
        <v>85</v>
      </c>
      <c r="O2322" s="15" t="str">
        <f>VLOOKUP(A2322,Result!A:D,2,FALSE)</f>
        <v>No</v>
      </c>
      <c r="P2322" s="15">
        <f>VLOOKUP(A2322,Result!A:D,4,FALSE)</f>
        <v>0.31</v>
      </c>
      <c r="Q2322" s="16">
        <f>VLOOKUP(A2322,Result!A:D,3,FALSE)</f>
        <v>0</v>
      </c>
      <c r="R2322" s="16">
        <f>VLOOKUP(A2322,Result!A:E,5,FALSE)</f>
        <v>0</v>
      </c>
      <c r="S2322" s="28">
        <f>P2322+Q2322+R2322</f>
        <v>0.31</v>
      </c>
      <c r="T2322" s="32">
        <f>SUM((Q2322+R2322)*60/0.1)</f>
        <v>0</v>
      </c>
      <c r="U2322" s="32">
        <f>SUM(S2322*60/0.1)</f>
        <v>186</v>
      </c>
      <c r="V2322" s="33">
        <f t="shared" si="147"/>
        <v>270</v>
      </c>
      <c r="W2322" s="34">
        <f t="shared" si="148"/>
        <v>456</v>
      </c>
      <c r="X2322" s="10"/>
      <c r="Y2322" s="10"/>
      <c r="Z2322" s="10"/>
      <c r="AA2322" s="10"/>
      <c r="AB2322" s="10"/>
      <c r="AC2322" s="10"/>
      <c r="AD2322" s="10"/>
      <c r="AE2322" s="10"/>
      <c r="AF2322" s="10"/>
      <c r="AG2322" s="10"/>
      <c r="AH2322" s="10"/>
      <c r="AI2322" s="10"/>
    </row>
    <row r="2323" spans="1:35" ht="15" customHeight="1" x14ac:dyDescent="0.25">
      <c r="A2323" s="6">
        <v>2134</v>
      </c>
      <c r="B2323" s="11" t="s">
        <v>274</v>
      </c>
      <c r="C2323" s="11" t="s">
        <v>5599</v>
      </c>
      <c r="D2323" s="11" t="s">
        <v>6975</v>
      </c>
      <c r="E2323" s="12">
        <v>16981</v>
      </c>
      <c r="F2323" s="17">
        <v>44055</v>
      </c>
      <c r="G2323" s="12">
        <v>43901</v>
      </c>
      <c r="H2323" s="11" t="s">
        <v>114</v>
      </c>
      <c r="I2323" s="14" t="s">
        <v>6976</v>
      </c>
      <c r="J2323" s="11" t="s">
        <v>6911</v>
      </c>
      <c r="K2323" s="11" t="s">
        <v>82</v>
      </c>
      <c r="L2323" s="14" t="s">
        <v>82</v>
      </c>
      <c r="M2323" s="11"/>
      <c r="N2323" s="15" t="s">
        <v>85</v>
      </c>
      <c r="O2323" s="15" t="str">
        <f>VLOOKUP(A2323,Result!A:D,2,FALSE)</f>
        <v>No</v>
      </c>
      <c r="P2323" s="15">
        <f>VLOOKUP(A2323,Result!A:D,4,FALSE)</f>
        <v>0.82899999999999996</v>
      </c>
      <c r="Q2323" s="16">
        <f>VLOOKUP(A2323,Result!A:D,3,FALSE)</f>
        <v>0</v>
      </c>
      <c r="R2323" s="16">
        <f>VLOOKUP(A2323,Result!A:E,5,FALSE)</f>
        <v>0</v>
      </c>
      <c r="S2323" s="28">
        <f>P2323+Q2323+R2323</f>
        <v>0.82899999999999996</v>
      </c>
      <c r="T2323" s="32">
        <f>SUM((Q2323+R2323)*60/0.1)</f>
        <v>0</v>
      </c>
      <c r="U2323" s="32">
        <f>SUM(S2323*60/0.1)</f>
        <v>497.39999999999992</v>
      </c>
      <c r="V2323" s="33">
        <f t="shared" si="147"/>
        <v>270</v>
      </c>
      <c r="W2323" s="34">
        <f t="shared" si="148"/>
        <v>767.39999999999986</v>
      </c>
      <c r="X2323" s="10"/>
      <c r="Y2323" s="10"/>
      <c r="Z2323" s="10"/>
      <c r="AA2323" s="10"/>
      <c r="AB2323" s="10"/>
      <c r="AC2323" s="10"/>
      <c r="AD2323" s="10"/>
      <c r="AE2323" s="10"/>
      <c r="AF2323" s="10"/>
      <c r="AG2323" s="10"/>
      <c r="AH2323" s="10"/>
      <c r="AI2323" s="10"/>
    </row>
    <row r="2324" spans="1:35" ht="15" customHeight="1" x14ac:dyDescent="0.25">
      <c r="A2324" s="6">
        <v>2135</v>
      </c>
      <c r="B2324" s="11" t="s">
        <v>274</v>
      </c>
      <c r="C2324" s="11" t="s">
        <v>5599</v>
      </c>
      <c r="D2324" s="11" t="s">
        <v>6977</v>
      </c>
      <c r="E2324" s="12">
        <v>12672</v>
      </c>
      <c r="F2324" s="17">
        <v>43966</v>
      </c>
      <c r="G2324" s="12">
        <v>43895</v>
      </c>
      <c r="H2324" s="11" t="s">
        <v>78</v>
      </c>
      <c r="I2324" s="14" t="s">
        <v>6978</v>
      </c>
      <c r="J2324" s="11" t="s">
        <v>80</v>
      </c>
      <c r="K2324" s="11" t="s">
        <v>82</v>
      </c>
      <c r="L2324" s="14" t="s">
        <v>82</v>
      </c>
      <c r="M2324" s="11" t="s">
        <v>6979</v>
      </c>
      <c r="N2324" s="15" t="s">
        <v>85</v>
      </c>
      <c r="O2324" s="15" t="str">
        <f>VLOOKUP(A2324,Result!A:D,2,FALSE)</f>
        <v>No</v>
      </c>
      <c r="P2324" s="15">
        <f>VLOOKUP(A2324,Result!A:D,4,FALSE)</f>
        <v>1.2569999999999999</v>
      </c>
      <c r="Q2324" s="16">
        <f>VLOOKUP(A2324,Result!A:D,3,FALSE)</f>
        <v>0</v>
      </c>
      <c r="R2324" s="16">
        <f>VLOOKUP(A2324,Result!A:E,5,FALSE)</f>
        <v>0</v>
      </c>
      <c r="S2324" s="28">
        <f>P2324+Q2324+R2324</f>
        <v>1.2569999999999999</v>
      </c>
      <c r="T2324" s="32">
        <f>SUM((Q2324+R2324)*60/0.1)</f>
        <v>0</v>
      </c>
      <c r="U2324" s="32">
        <f>SUM(S2324*60/0.1)</f>
        <v>754.19999999999982</v>
      </c>
      <c r="V2324" s="33">
        <f t="shared" si="147"/>
        <v>270</v>
      </c>
      <c r="W2324" s="34">
        <f t="shared" si="148"/>
        <v>1024.1999999999998</v>
      </c>
      <c r="X2324" s="10"/>
      <c r="Y2324" s="10"/>
      <c r="Z2324" s="10"/>
      <c r="AA2324" s="10"/>
      <c r="AB2324" s="10"/>
      <c r="AC2324" s="10"/>
      <c r="AD2324" s="10"/>
      <c r="AE2324" s="10"/>
      <c r="AF2324" s="10"/>
      <c r="AG2324" s="10"/>
      <c r="AH2324" s="10"/>
      <c r="AI2324" s="10"/>
    </row>
    <row r="2325" spans="1:35" ht="15" customHeight="1" x14ac:dyDescent="0.25">
      <c r="A2325" s="6">
        <v>2158</v>
      </c>
      <c r="B2325" s="11" t="s">
        <v>274</v>
      </c>
      <c r="C2325" s="11" t="s">
        <v>7045</v>
      </c>
      <c r="D2325" s="11" t="s">
        <v>7055</v>
      </c>
      <c r="E2325" s="12">
        <v>19999</v>
      </c>
      <c r="F2325" s="13">
        <v>43936</v>
      </c>
      <c r="G2325" s="12">
        <v>43923</v>
      </c>
      <c r="H2325" s="11" t="s">
        <v>466</v>
      </c>
      <c r="I2325" s="14" t="s">
        <v>7056</v>
      </c>
      <c r="J2325" s="11" t="s">
        <v>97</v>
      </c>
      <c r="K2325" s="11" t="s">
        <v>7057</v>
      </c>
      <c r="L2325" s="14" t="s">
        <v>82</v>
      </c>
      <c r="M2325" s="11" t="s">
        <v>7058</v>
      </c>
      <c r="N2325" s="15" t="s">
        <v>85</v>
      </c>
      <c r="O2325" s="15" t="str">
        <f>VLOOKUP(A2325,Result!A:D,2,FALSE)</f>
        <v>No</v>
      </c>
      <c r="P2325" s="15">
        <f>VLOOKUP(A2325,Result!A:D,4,FALSE)</f>
        <v>0.42099999999999999</v>
      </c>
      <c r="Q2325" s="16">
        <f>VLOOKUP(A2325,Result!A:D,3,FALSE)</f>
        <v>0</v>
      </c>
      <c r="R2325" s="16">
        <f>VLOOKUP(A2325,Result!A:E,5,FALSE)</f>
        <v>0</v>
      </c>
      <c r="S2325" s="28">
        <f>P2325+Q2325+R2325</f>
        <v>0.42099999999999999</v>
      </c>
      <c r="T2325" s="32">
        <f>SUM((Q2325+R2325)*60/0.1)</f>
        <v>0</v>
      </c>
      <c r="U2325" s="32">
        <f>SUM(S2325*60/0.1)</f>
        <v>252.59999999999997</v>
      </c>
      <c r="V2325" s="33">
        <f t="shared" si="147"/>
        <v>270</v>
      </c>
      <c r="W2325" s="34">
        <f t="shared" si="148"/>
        <v>522.59999999999991</v>
      </c>
      <c r="X2325" s="10"/>
      <c r="Y2325" s="10"/>
      <c r="Z2325" s="10"/>
      <c r="AA2325" s="10"/>
      <c r="AB2325" s="10"/>
      <c r="AC2325" s="10"/>
      <c r="AD2325" s="10"/>
      <c r="AE2325" s="10"/>
      <c r="AF2325" s="10"/>
      <c r="AG2325" s="10"/>
      <c r="AH2325" s="10"/>
      <c r="AI2325" s="10"/>
    </row>
    <row r="2326" spans="1:35" ht="15" customHeight="1" x14ac:dyDescent="0.25">
      <c r="A2326" s="6">
        <v>2164</v>
      </c>
      <c r="B2326" s="11" t="s">
        <v>274</v>
      </c>
      <c r="C2326" s="11" t="s">
        <v>7045</v>
      </c>
      <c r="D2326" s="11" t="s">
        <v>7077</v>
      </c>
      <c r="E2326" s="12">
        <v>18181</v>
      </c>
      <c r="F2326" s="17">
        <v>43937</v>
      </c>
      <c r="G2326" s="12">
        <v>43893</v>
      </c>
      <c r="H2326" s="11" t="s">
        <v>78</v>
      </c>
      <c r="I2326" s="14" t="s">
        <v>7078</v>
      </c>
      <c r="J2326" s="11" t="s">
        <v>80</v>
      </c>
      <c r="K2326" s="11" t="s">
        <v>82</v>
      </c>
      <c r="L2326" s="14" t="s">
        <v>7079</v>
      </c>
      <c r="M2326" s="11" t="s">
        <v>7080</v>
      </c>
      <c r="N2326" s="15" t="s">
        <v>85</v>
      </c>
      <c r="O2326" s="15" t="str">
        <f>VLOOKUP(A2326,Result!A:D,2,FALSE)</f>
        <v>No</v>
      </c>
      <c r="P2326" s="15">
        <f>VLOOKUP(A2326,Result!A:D,4,FALSE)</f>
        <v>0.49399999999999999</v>
      </c>
      <c r="Q2326" s="16">
        <f>VLOOKUP(A2326,Result!A:D,3,FALSE)</f>
        <v>0.307</v>
      </c>
      <c r="R2326" s="16">
        <f>VLOOKUP(A2326,Result!A:E,5,FALSE)</f>
        <v>0</v>
      </c>
      <c r="S2326" s="28">
        <f>P2326+Q2326+R2326</f>
        <v>0.80099999999999993</v>
      </c>
      <c r="T2326" s="32">
        <f>SUM((Q2326+R2326)*60/0.1)</f>
        <v>184.19999999999996</v>
      </c>
      <c r="U2326" s="32">
        <f>SUM(S2326*60/0.1)</f>
        <v>480.59999999999991</v>
      </c>
      <c r="V2326" s="33">
        <f t="shared" si="147"/>
        <v>270</v>
      </c>
      <c r="W2326" s="34">
        <f t="shared" si="148"/>
        <v>750.59999999999991</v>
      </c>
      <c r="X2326" s="10"/>
      <c r="Y2326" s="10"/>
      <c r="Z2326" s="10"/>
      <c r="AA2326" s="10"/>
      <c r="AB2326" s="10"/>
      <c r="AC2326" s="10"/>
      <c r="AD2326" s="10"/>
      <c r="AE2326" s="10"/>
      <c r="AF2326" s="10"/>
      <c r="AG2326" s="10"/>
      <c r="AH2326" s="10"/>
      <c r="AI2326" s="10"/>
    </row>
    <row r="2327" spans="1:35" ht="15" customHeight="1" x14ac:dyDescent="0.25">
      <c r="A2327" s="6">
        <v>2177</v>
      </c>
      <c r="B2327" s="11" t="s">
        <v>274</v>
      </c>
      <c r="C2327" s="11" t="s">
        <v>7045</v>
      </c>
      <c r="D2327" s="11" t="s">
        <v>7118</v>
      </c>
      <c r="E2327" s="12">
        <v>17929</v>
      </c>
      <c r="F2327" s="17">
        <v>43942</v>
      </c>
      <c r="G2327" s="12">
        <v>43893</v>
      </c>
      <c r="H2327" s="11" t="s">
        <v>78</v>
      </c>
      <c r="I2327" s="14" t="s">
        <v>97</v>
      </c>
      <c r="J2327" s="11" t="s">
        <v>97</v>
      </c>
      <c r="K2327" s="11" t="s">
        <v>7119</v>
      </c>
      <c r="L2327" s="14" t="s">
        <v>7120</v>
      </c>
      <c r="M2327" s="11" t="s">
        <v>650</v>
      </c>
      <c r="N2327" s="15" t="s">
        <v>85</v>
      </c>
      <c r="O2327" s="15" t="str">
        <f>VLOOKUP(A2327,Result!A:D,2,FALSE)</f>
        <v>No</v>
      </c>
      <c r="P2327" s="15">
        <f>VLOOKUP(A2327,Result!A:D,4,FALSE)</f>
        <v>0</v>
      </c>
      <c r="Q2327" s="16">
        <f>VLOOKUP(A2327,Result!A:D,3,FALSE)</f>
        <v>0.35299999999999998</v>
      </c>
      <c r="R2327" s="16">
        <f>VLOOKUP(A2327,Result!A:E,5,FALSE)</f>
        <v>0</v>
      </c>
      <c r="S2327" s="28">
        <f>P2327+Q2327+R2327</f>
        <v>0.35299999999999998</v>
      </c>
      <c r="T2327" s="32">
        <f>SUM((Q2327+R2327)*60/0.1)</f>
        <v>211.79999999999998</v>
      </c>
      <c r="U2327" s="32">
        <f>SUM(S2327*60/0.1)</f>
        <v>211.79999999999998</v>
      </c>
      <c r="V2327" s="33">
        <f t="shared" si="147"/>
        <v>270</v>
      </c>
      <c r="W2327" s="34">
        <f t="shared" si="148"/>
        <v>481.79999999999995</v>
      </c>
      <c r="X2327" s="10"/>
      <c r="Y2327" s="10"/>
      <c r="Z2327" s="10"/>
      <c r="AA2327" s="10"/>
      <c r="AB2327" s="10"/>
      <c r="AC2327" s="10"/>
      <c r="AD2327" s="10"/>
      <c r="AE2327" s="10"/>
      <c r="AF2327" s="10"/>
      <c r="AG2327" s="10"/>
      <c r="AH2327" s="10"/>
      <c r="AI2327" s="10"/>
    </row>
    <row r="2328" spans="1:35" ht="15" customHeight="1" x14ac:dyDescent="0.25">
      <c r="A2328" s="6">
        <v>2178</v>
      </c>
      <c r="B2328" s="11" t="s">
        <v>274</v>
      </c>
      <c r="C2328" s="11" t="s">
        <v>7045</v>
      </c>
      <c r="D2328" s="11" t="s">
        <v>7121</v>
      </c>
      <c r="E2328" s="12">
        <v>14086</v>
      </c>
      <c r="F2328" s="17">
        <v>43942</v>
      </c>
      <c r="G2328" s="12">
        <v>43923</v>
      </c>
      <c r="H2328" s="11" t="s">
        <v>466</v>
      </c>
      <c r="I2328" s="14" t="s">
        <v>2200</v>
      </c>
      <c r="J2328" s="11" t="s">
        <v>7122</v>
      </c>
      <c r="K2328" s="11" t="s">
        <v>82</v>
      </c>
      <c r="L2328" s="14" t="s">
        <v>82</v>
      </c>
      <c r="M2328" s="11" t="s">
        <v>322</v>
      </c>
      <c r="N2328" s="15" t="s">
        <v>85</v>
      </c>
      <c r="O2328" s="15" t="str">
        <f>VLOOKUP(A2328,Result!A:D,2,FALSE)</f>
        <v>No</v>
      </c>
      <c r="P2328" s="15">
        <f>VLOOKUP(A2328,Result!A:D,4,FALSE)</f>
        <v>0.44800000000000001</v>
      </c>
      <c r="Q2328" s="16">
        <f>VLOOKUP(A2328,Result!A:D,3,FALSE)</f>
        <v>0</v>
      </c>
      <c r="R2328" s="16">
        <f>VLOOKUP(A2328,Result!A:E,5,FALSE)</f>
        <v>0</v>
      </c>
      <c r="S2328" s="28">
        <f>P2328+Q2328+R2328</f>
        <v>0.44800000000000001</v>
      </c>
      <c r="T2328" s="32">
        <f>SUM((Q2328+R2328)*60/0.1)</f>
        <v>0</v>
      </c>
      <c r="U2328" s="32">
        <f>SUM(S2328*60/0.1)</f>
        <v>268.79999999999995</v>
      </c>
      <c r="V2328" s="33">
        <f t="shared" si="147"/>
        <v>270</v>
      </c>
      <c r="W2328" s="34">
        <f t="shared" si="148"/>
        <v>538.79999999999995</v>
      </c>
      <c r="X2328" s="10"/>
      <c r="Y2328" s="10"/>
      <c r="Z2328" s="10"/>
      <c r="AA2328" s="10"/>
      <c r="AB2328" s="10"/>
      <c r="AC2328" s="10"/>
      <c r="AD2328" s="10"/>
      <c r="AE2328" s="10"/>
      <c r="AF2328" s="10"/>
      <c r="AG2328" s="10"/>
      <c r="AH2328" s="10"/>
      <c r="AI2328" s="10"/>
    </row>
    <row r="2329" spans="1:35" ht="15" customHeight="1" x14ac:dyDescent="0.25">
      <c r="A2329" s="6">
        <v>2181</v>
      </c>
      <c r="B2329" s="11" t="s">
        <v>274</v>
      </c>
      <c r="C2329" s="11" t="s">
        <v>7045</v>
      </c>
      <c r="D2329" s="11" t="s">
        <v>7129</v>
      </c>
      <c r="E2329" s="12">
        <v>20422</v>
      </c>
      <c r="F2329" s="13">
        <v>43942</v>
      </c>
      <c r="G2329" s="12">
        <v>43893</v>
      </c>
      <c r="H2329" s="11" t="s">
        <v>78</v>
      </c>
      <c r="I2329" s="14" t="s">
        <v>7130</v>
      </c>
      <c r="J2329" s="11" t="s">
        <v>80</v>
      </c>
      <c r="K2329" s="11" t="s">
        <v>82</v>
      </c>
      <c r="L2329" s="14" t="s">
        <v>7131</v>
      </c>
      <c r="M2329" s="11" t="s">
        <v>7132</v>
      </c>
      <c r="N2329" s="15" t="s">
        <v>85</v>
      </c>
      <c r="O2329" s="15" t="str">
        <f>VLOOKUP(A2329,Result!A:D,2,FALSE)</f>
        <v>Yes</v>
      </c>
      <c r="P2329" s="15">
        <f>VLOOKUP(A2329,Result!A:D,4,FALSE)</f>
        <v>0.56899999999999995</v>
      </c>
      <c r="Q2329" s="16">
        <f>VLOOKUP(A2329,Result!A:D,3,FALSE)</f>
        <v>0.624</v>
      </c>
      <c r="R2329" s="16">
        <f>VLOOKUP(A2329,Result!A:E,5,FALSE)</f>
        <v>0</v>
      </c>
      <c r="S2329" s="28">
        <f>P2329+Q2329+R2329</f>
        <v>1.1930000000000001</v>
      </c>
      <c r="T2329" s="32">
        <f>SUM((Q2329+R2329)*60/0.1)</f>
        <v>374.4</v>
      </c>
      <c r="U2329" s="32">
        <f>SUM(S2329*60/0.1)</f>
        <v>715.8</v>
      </c>
      <c r="V2329" s="33">
        <f t="shared" si="147"/>
        <v>270</v>
      </c>
      <c r="W2329" s="34">
        <f t="shared" si="148"/>
        <v>985.8</v>
      </c>
      <c r="X2329" s="10"/>
      <c r="Y2329" s="10"/>
      <c r="Z2329" s="10"/>
      <c r="AA2329" s="10"/>
      <c r="AB2329" s="10"/>
      <c r="AC2329" s="10"/>
      <c r="AD2329" s="10"/>
      <c r="AE2329" s="10"/>
      <c r="AF2329" s="10"/>
      <c r="AG2329" s="10"/>
      <c r="AH2329" s="10"/>
      <c r="AI2329" s="10"/>
    </row>
    <row r="2330" spans="1:35" ht="15" customHeight="1" x14ac:dyDescent="0.25">
      <c r="A2330" s="6">
        <v>2189</v>
      </c>
      <c r="B2330" s="11" t="s">
        <v>274</v>
      </c>
      <c r="C2330" s="11" t="s">
        <v>7045</v>
      </c>
      <c r="D2330" s="11" t="s">
        <v>7151</v>
      </c>
      <c r="E2330" s="12">
        <v>18908</v>
      </c>
      <c r="F2330" s="17">
        <v>43943</v>
      </c>
      <c r="G2330" s="12">
        <v>43924</v>
      </c>
      <c r="H2330" s="11" t="s">
        <v>78</v>
      </c>
      <c r="I2330" s="14" t="s">
        <v>6955</v>
      </c>
      <c r="J2330" s="11" t="s">
        <v>80</v>
      </c>
      <c r="K2330" s="11" t="s">
        <v>82</v>
      </c>
      <c r="L2330" s="14" t="s">
        <v>7152</v>
      </c>
      <c r="M2330" s="11" t="s">
        <v>7153</v>
      </c>
      <c r="N2330" s="15" t="s">
        <v>85</v>
      </c>
      <c r="O2330" s="15" t="str">
        <f>VLOOKUP(A2330,Result!A:D,2,FALSE)</f>
        <v>No</v>
      </c>
      <c r="P2330" s="15">
        <f>VLOOKUP(A2330,Result!A:D,4,FALSE)</f>
        <v>0.64</v>
      </c>
      <c r="Q2330" s="16">
        <f>VLOOKUP(A2330,Result!A:D,3,FALSE)</f>
        <v>0.36799999999999999</v>
      </c>
      <c r="R2330" s="16">
        <f>VLOOKUP(A2330,Result!A:E,5,FALSE)</f>
        <v>0</v>
      </c>
      <c r="S2330" s="28">
        <f>P2330+Q2330+R2330</f>
        <v>1.008</v>
      </c>
      <c r="T2330" s="32">
        <f>SUM((Q2330+R2330)*60/0.1)</f>
        <v>220.79999999999998</v>
      </c>
      <c r="U2330" s="32">
        <f>SUM(S2330*60/0.1)</f>
        <v>604.79999999999995</v>
      </c>
      <c r="V2330" s="33">
        <f t="shared" si="147"/>
        <v>270</v>
      </c>
      <c r="W2330" s="34">
        <f t="shared" si="148"/>
        <v>874.8</v>
      </c>
      <c r="X2330" s="10"/>
      <c r="Y2330" s="10"/>
      <c r="Z2330" s="10"/>
      <c r="AA2330" s="10"/>
      <c r="AB2330" s="10"/>
      <c r="AC2330" s="10"/>
      <c r="AD2330" s="10"/>
      <c r="AE2330" s="10"/>
      <c r="AF2330" s="10"/>
      <c r="AG2330" s="10"/>
      <c r="AH2330" s="10"/>
      <c r="AI2330" s="10"/>
    </row>
    <row r="2331" spans="1:35" ht="15" customHeight="1" x14ac:dyDescent="0.25">
      <c r="A2331" s="6">
        <v>2197</v>
      </c>
      <c r="B2331" s="11" t="s">
        <v>274</v>
      </c>
      <c r="C2331" s="11" t="s">
        <v>7045</v>
      </c>
      <c r="D2331" s="11" t="s">
        <v>7176</v>
      </c>
      <c r="E2331" s="12">
        <v>19250</v>
      </c>
      <c r="F2331" s="17">
        <v>43944</v>
      </c>
      <c r="G2331" s="12">
        <v>43851</v>
      </c>
      <c r="H2331" s="11" t="s">
        <v>217</v>
      </c>
      <c r="I2331" s="14" t="s">
        <v>7177</v>
      </c>
      <c r="J2331" s="11" t="s">
        <v>7178</v>
      </c>
      <c r="K2331" s="11" t="s">
        <v>82</v>
      </c>
      <c r="L2331" s="14" t="s">
        <v>82</v>
      </c>
      <c r="M2331" s="11" t="s">
        <v>7179</v>
      </c>
      <c r="N2331" s="15" t="s">
        <v>85</v>
      </c>
      <c r="O2331" s="15" t="str">
        <f>VLOOKUP(A2331,Result!A:D,2,FALSE)</f>
        <v>No</v>
      </c>
      <c r="P2331" s="15">
        <f>VLOOKUP(A2331,Result!A:D,4,FALSE)</f>
        <v>0.56899999999999995</v>
      </c>
      <c r="Q2331" s="16">
        <f>VLOOKUP(A2331,Result!A:D,3,FALSE)</f>
        <v>0</v>
      </c>
      <c r="R2331" s="16">
        <f>VLOOKUP(A2331,Result!A:E,5,FALSE)</f>
        <v>0</v>
      </c>
      <c r="S2331" s="28">
        <f>P2331+Q2331+R2331</f>
        <v>0.56899999999999995</v>
      </c>
      <c r="T2331" s="32">
        <f>SUM((Q2331+R2331)*60/0.1)</f>
        <v>0</v>
      </c>
      <c r="U2331" s="32">
        <f>SUM(S2331*60/0.1)</f>
        <v>341.4</v>
      </c>
      <c r="V2331" s="33">
        <f t="shared" si="147"/>
        <v>270</v>
      </c>
      <c r="W2331" s="34">
        <f t="shared" si="148"/>
        <v>611.4</v>
      </c>
      <c r="X2331" s="10"/>
      <c r="Y2331" s="10"/>
      <c r="Z2331" s="10"/>
      <c r="AA2331" s="10"/>
      <c r="AB2331" s="10"/>
      <c r="AC2331" s="10"/>
      <c r="AD2331" s="10"/>
      <c r="AE2331" s="10"/>
      <c r="AF2331" s="10"/>
      <c r="AG2331" s="10"/>
      <c r="AH2331" s="10"/>
      <c r="AI2331" s="10"/>
    </row>
    <row r="2332" spans="1:35" ht="15" customHeight="1" x14ac:dyDescent="0.25">
      <c r="A2332" s="6">
        <v>2209</v>
      </c>
      <c r="B2332" s="11" t="s">
        <v>274</v>
      </c>
      <c r="C2332" s="11" t="s">
        <v>7045</v>
      </c>
      <c r="D2332" s="11" t="s">
        <v>7213</v>
      </c>
      <c r="E2332" s="12">
        <v>20109</v>
      </c>
      <c r="F2332" s="17">
        <v>43948</v>
      </c>
      <c r="G2332" s="12">
        <v>43882</v>
      </c>
      <c r="H2332" s="11" t="s">
        <v>160</v>
      </c>
      <c r="I2332" s="14" t="s">
        <v>97</v>
      </c>
      <c r="J2332" s="11" t="s">
        <v>97</v>
      </c>
      <c r="K2332" s="11" t="s">
        <v>82</v>
      </c>
      <c r="L2332" s="14" t="s">
        <v>82</v>
      </c>
      <c r="M2332" s="11" t="s">
        <v>589</v>
      </c>
      <c r="N2332" s="15" t="s">
        <v>85</v>
      </c>
      <c r="O2332" s="15" t="str">
        <f>VLOOKUP(A2332,Result!A:D,2,FALSE)</f>
        <v>No</v>
      </c>
      <c r="P2332" s="15">
        <f>VLOOKUP(A2332,Result!A:D,4,FALSE)</f>
        <v>0</v>
      </c>
      <c r="Q2332" s="16">
        <f>VLOOKUP(A2332,Result!A:D,3,FALSE)</f>
        <v>0</v>
      </c>
      <c r="R2332" s="16">
        <f>VLOOKUP(A2332,Result!A:E,5,FALSE)</f>
        <v>0</v>
      </c>
      <c r="S2332" s="28">
        <f>P2332+Q2332+R2332</f>
        <v>0</v>
      </c>
      <c r="T2332" s="32">
        <f>SUM((Q2332+R2332)*60/0.1)</f>
        <v>0</v>
      </c>
      <c r="U2332" s="32">
        <f>SUM(S2332*60/0.1)</f>
        <v>0</v>
      </c>
      <c r="V2332" s="33">
        <f t="shared" si="147"/>
        <v>270</v>
      </c>
      <c r="W2332" s="34">
        <f t="shared" si="148"/>
        <v>270</v>
      </c>
      <c r="X2332" s="10"/>
      <c r="Y2332" s="10"/>
      <c r="Z2332" s="10"/>
      <c r="AA2332" s="10"/>
      <c r="AB2332" s="10"/>
      <c r="AC2332" s="10"/>
      <c r="AD2332" s="10"/>
      <c r="AE2332" s="10"/>
      <c r="AF2332" s="10"/>
      <c r="AG2332" s="10"/>
      <c r="AH2332" s="10"/>
      <c r="AI2332" s="10"/>
    </row>
    <row r="2333" spans="1:35" ht="15" customHeight="1" x14ac:dyDescent="0.25">
      <c r="A2333" s="6">
        <v>2222</v>
      </c>
      <c r="B2333" s="11" t="s">
        <v>274</v>
      </c>
      <c r="C2333" s="11" t="s">
        <v>7045</v>
      </c>
      <c r="D2333" s="11" t="s">
        <v>7252</v>
      </c>
      <c r="E2333" s="12">
        <v>13640</v>
      </c>
      <c r="F2333" s="17">
        <v>43950</v>
      </c>
      <c r="G2333" s="12">
        <v>43916</v>
      </c>
      <c r="H2333" s="11" t="s">
        <v>466</v>
      </c>
      <c r="I2333" s="14" t="s">
        <v>97</v>
      </c>
      <c r="J2333" s="11" t="s">
        <v>97</v>
      </c>
      <c r="K2333" s="11" t="s">
        <v>82</v>
      </c>
      <c r="L2333" s="14" t="s">
        <v>82</v>
      </c>
      <c r="M2333" s="11" t="s">
        <v>7253</v>
      </c>
      <c r="N2333" s="15" t="s">
        <v>85</v>
      </c>
      <c r="O2333" s="15" t="str">
        <f>VLOOKUP(A2333,Result!A:D,2,FALSE)</f>
        <v>No</v>
      </c>
      <c r="P2333" s="15">
        <f>VLOOKUP(A2333,Result!A:D,4,FALSE)</f>
        <v>0</v>
      </c>
      <c r="Q2333" s="16">
        <f>VLOOKUP(A2333,Result!A:D,3,FALSE)</f>
        <v>0</v>
      </c>
      <c r="R2333" s="16">
        <f>VLOOKUP(A2333,Result!A:E,5,FALSE)</f>
        <v>0</v>
      </c>
      <c r="S2333" s="28">
        <f>P2333+Q2333+R2333</f>
        <v>0</v>
      </c>
      <c r="T2333" s="32">
        <f>SUM((Q2333+R2333)*60/0.1)</f>
        <v>0</v>
      </c>
      <c r="U2333" s="32">
        <f>SUM(S2333*60/0.1)</f>
        <v>0</v>
      </c>
      <c r="V2333" s="33">
        <f t="shared" si="147"/>
        <v>270</v>
      </c>
      <c r="W2333" s="34">
        <f t="shared" si="148"/>
        <v>270</v>
      </c>
      <c r="X2333" s="10"/>
      <c r="Y2333" s="10"/>
      <c r="Z2333" s="10"/>
      <c r="AA2333" s="10"/>
      <c r="AB2333" s="10"/>
      <c r="AC2333" s="10"/>
      <c r="AD2333" s="10"/>
      <c r="AE2333" s="10"/>
      <c r="AF2333" s="10"/>
      <c r="AG2333" s="10"/>
      <c r="AH2333" s="10"/>
      <c r="AI2333" s="10"/>
    </row>
    <row r="2334" spans="1:35" ht="15" customHeight="1" x14ac:dyDescent="0.25">
      <c r="A2334" s="6">
        <v>2226</v>
      </c>
      <c r="B2334" s="11" t="s">
        <v>274</v>
      </c>
      <c r="C2334" s="11" t="s">
        <v>7045</v>
      </c>
      <c r="D2334" s="11" t="s">
        <v>7268</v>
      </c>
      <c r="E2334" s="12">
        <v>19127</v>
      </c>
      <c r="F2334" s="13">
        <v>43950</v>
      </c>
      <c r="G2334" s="12">
        <v>43878</v>
      </c>
      <c r="H2334" s="11" t="s">
        <v>783</v>
      </c>
      <c r="I2334" s="14" t="s">
        <v>97</v>
      </c>
      <c r="J2334" s="11" t="s">
        <v>97</v>
      </c>
      <c r="K2334" s="11" t="s">
        <v>82</v>
      </c>
      <c r="L2334" s="14" t="s">
        <v>82</v>
      </c>
      <c r="M2334" s="11" t="s">
        <v>7269</v>
      </c>
      <c r="N2334" s="15" t="s">
        <v>85</v>
      </c>
      <c r="O2334" s="15" t="str">
        <f>VLOOKUP(A2334,Result!A:D,2,FALSE)</f>
        <v>No</v>
      </c>
      <c r="P2334" s="15">
        <f>VLOOKUP(A2334,Result!A:D,4,FALSE)</f>
        <v>0</v>
      </c>
      <c r="Q2334" s="16">
        <f>VLOOKUP(A2334,Result!A:D,3,FALSE)</f>
        <v>0</v>
      </c>
      <c r="R2334" s="16">
        <f>VLOOKUP(A2334,Result!A:E,5,FALSE)</f>
        <v>0</v>
      </c>
      <c r="S2334" s="28">
        <f>P2334+Q2334+R2334</f>
        <v>0</v>
      </c>
      <c r="T2334" s="32">
        <f>SUM((Q2334+R2334)*60/0.1)</f>
        <v>0</v>
      </c>
      <c r="U2334" s="32">
        <f>SUM(S2334*60/0.1)</f>
        <v>0</v>
      </c>
      <c r="V2334" s="33">
        <f t="shared" si="147"/>
        <v>270</v>
      </c>
      <c r="W2334" s="34">
        <f t="shared" si="148"/>
        <v>270</v>
      </c>
      <c r="X2334" s="10"/>
      <c r="Y2334" s="10"/>
      <c r="Z2334" s="10"/>
      <c r="AA2334" s="10"/>
      <c r="AB2334" s="10"/>
      <c r="AC2334" s="10"/>
      <c r="AD2334" s="10"/>
      <c r="AE2334" s="10"/>
      <c r="AF2334" s="10"/>
      <c r="AG2334" s="10"/>
      <c r="AH2334" s="10"/>
      <c r="AI2334" s="10"/>
    </row>
    <row r="2335" spans="1:35" ht="15" customHeight="1" x14ac:dyDescent="0.25">
      <c r="A2335" s="6">
        <v>2233</v>
      </c>
      <c r="B2335" s="11" t="s">
        <v>274</v>
      </c>
      <c r="C2335" s="11" t="s">
        <v>7045</v>
      </c>
      <c r="D2335" s="11" t="s">
        <v>7293</v>
      </c>
      <c r="E2335" s="12">
        <v>19785</v>
      </c>
      <c r="F2335" s="17">
        <v>43955</v>
      </c>
      <c r="G2335" s="12">
        <v>43898</v>
      </c>
      <c r="H2335" s="11" t="s">
        <v>78</v>
      </c>
      <c r="I2335" s="14" t="s">
        <v>7294</v>
      </c>
      <c r="J2335" s="11" t="s">
        <v>80</v>
      </c>
      <c r="K2335" s="11" t="s">
        <v>82</v>
      </c>
      <c r="L2335" s="14" t="s">
        <v>82</v>
      </c>
      <c r="M2335" s="11" t="s">
        <v>7295</v>
      </c>
      <c r="N2335" s="15" t="s">
        <v>85</v>
      </c>
      <c r="O2335" s="15" t="str">
        <f>VLOOKUP(A2335,Result!A:D,2,FALSE)</f>
        <v>No</v>
      </c>
      <c r="P2335" s="15">
        <f>VLOOKUP(A2335,Result!A:D,4,FALSE)</f>
        <v>0.30599999999999999</v>
      </c>
      <c r="Q2335" s="16">
        <f>VLOOKUP(A2335,Result!A:D,3,FALSE)</f>
        <v>0</v>
      </c>
      <c r="R2335" s="16">
        <f>VLOOKUP(A2335,Result!A:E,5,FALSE)</f>
        <v>0</v>
      </c>
      <c r="S2335" s="28">
        <f>P2335+Q2335+R2335</f>
        <v>0.30599999999999999</v>
      </c>
      <c r="T2335" s="32">
        <f>SUM((Q2335+R2335)*60/0.1)</f>
        <v>0</v>
      </c>
      <c r="U2335" s="32">
        <f>SUM(S2335*60/0.1)</f>
        <v>183.6</v>
      </c>
      <c r="V2335" s="33">
        <f t="shared" si="147"/>
        <v>270</v>
      </c>
      <c r="W2335" s="34">
        <f t="shared" si="148"/>
        <v>453.6</v>
      </c>
      <c r="X2335" s="10"/>
      <c r="Y2335" s="10"/>
      <c r="Z2335" s="10"/>
      <c r="AA2335" s="10"/>
      <c r="AB2335" s="10"/>
      <c r="AC2335" s="10"/>
      <c r="AD2335" s="10"/>
      <c r="AE2335" s="10"/>
      <c r="AF2335" s="10"/>
      <c r="AG2335" s="10"/>
      <c r="AH2335" s="10"/>
      <c r="AI2335" s="10"/>
    </row>
    <row r="2336" spans="1:35" ht="15" customHeight="1" x14ac:dyDescent="0.25">
      <c r="A2336" s="6">
        <v>2250</v>
      </c>
      <c r="B2336" s="11" t="s">
        <v>274</v>
      </c>
      <c r="C2336" s="11" t="s">
        <v>7045</v>
      </c>
      <c r="D2336" s="11" t="s">
        <v>7344</v>
      </c>
      <c r="E2336" s="12">
        <v>20127</v>
      </c>
      <c r="F2336" s="17">
        <v>43960</v>
      </c>
      <c r="G2336" s="12">
        <v>43935</v>
      </c>
      <c r="H2336" s="11" t="s">
        <v>466</v>
      </c>
      <c r="I2336" s="14" t="s">
        <v>97</v>
      </c>
      <c r="J2336" s="11" t="s">
        <v>97</v>
      </c>
      <c r="K2336" s="11" t="s">
        <v>82</v>
      </c>
      <c r="L2336" s="14" t="s">
        <v>82</v>
      </c>
      <c r="M2336" s="11" t="s">
        <v>322</v>
      </c>
      <c r="N2336" s="15" t="s">
        <v>85</v>
      </c>
      <c r="O2336" s="15" t="str">
        <f>VLOOKUP(A2336,Result!A:D,2,FALSE)</f>
        <v>No</v>
      </c>
      <c r="P2336" s="15">
        <f>VLOOKUP(A2336,Result!A:D,4,FALSE)</f>
        <v>0</v>
      </c>
      <c r="Q2336" s="16">
        <f>VLOOKUP(A2336,Result!A:D,3,FALSE)</f>
        <v>0</v>
      </c>
      <c r="R2336" s="16">
        <f>VLOOKUP(A2336,Result!A:E,5,FALSE)</f>
        <v>0</v>
      </c>
      <c r="S2336" s="28">
        <f>P2336+Q2336+R2336</f>
        <v>0</v>
      </c>
      <c r="T2336" s="32">
        <f>SUM((Q2336+R2336)*60/0.1)</f>
        <v>0</v>
      </c>
      <c r="U2336" s="32">
        <f>SUM(S2336*60/0.1)</f>
        <v>0</v>
      </c>
      <c r="V2336" s="33">
        <f t="shared" si="147"/>
        <v>270</v>
      </c>
      <c r="W2336" s="34">
        <f t="shared" si="148"/>
        <v>270</v>
      </c>
      <c r="X2336" s="10"/>
      <c r="Y2336" s="10"/>
      <c r="Z2336" s="10"/>
      <c r="AA2336" s="10"/>
      <c r="AB2336" s="10"/>
      <c r="AC2336" s="10"/>
      <c r="AD2336" s="10"/>
      <c r="AE2336" s="10"/>
      <c r="AF2336" s="10"/>
      <c r="AG2336" s="10"/>
      <c r="AH2336" s="10"/>
      <c r="AI2336" s="10"/>
    </row>
    <row r="2337" spans="1:35" ht="15" customHeight="1" x14ac:dyDescent="0.25">
      <c r="A2337" s="6">
        <v>2253</v>
      </c>
      <c r="B2337" s="11" t="s">
        <v>274</v>
      </c>
      <c r="C2337" s="11" t="s">
        <v>7045</v>
      </c>
      <c r="D2337" s="11" t="s">
        <v>7351</v>
      </c>
      <c r="E2337" s="12">
        <v>17934</v>
      </c>
      <c r="F2337" s="17">
        <v>43962</v>
      </c>
      <c r="G2337" s="12">
        <v>43851</v>
      </c>
      <c r="H2337" s="11" t="s">
        <v>217</v>
      </c>
      <c r="I2337" s="14" t="s">
        <v>7352</v>
      </c>
      <c r="J2337" s="11" t="s">
        <v>80</v>
      </c>
      <c r="K2337" s="11" t="s">
        <v>82</v>
      </c>
      <c r="L2337" s="14" t="s">
        <v>82</v>
      </c>
      <c r="M2337" s="11" t="s">
        <v>7353</v>
      </c>
      <c r="N2337" s="15" t="s">
        <v>85</v>
      </c>
      <c r="O2337" s="15" t="str">
        <f>VLOOKUP(A2337,Result!A:D,2,FALSE)</f>
        <v>No</v>
      </c>
      <c r="P2337" s="15">
        <f>VLOOKUP(A2337,Result!A:D,4,FALSE)</f>
        <v>0.81800000000000006</v>
      </c>
      <c r="Q2337" s="16">
        <f>VLOOKUP(A2337,Result!A:D,3,FALSE)</f>
        <v>0</v>
      </c>
      <c r="R2337" s="16">
        <f>VLOOKUP(A2337,Result!A:E,5,FALSE)</f>
        <v>0</v>
      </c>
      <c r="S2337" s="28">
        <f>P2337+Q2337+R2337</f>
        <v>0.81800000000000006</v>
      </c>
      <c r="T2337" s="32">
        <f>SUM((Q2337+R2337)*60/0.1)</f>
        <v>0</v>
      </c>
      <c r="U2337" s="32">
        <f>SUM(S2337*60/0.1)</f>
        <v>490.8</v>
      </c>
      <c r="V2337" s="33">
        <f t="shared" si="147"/>
        <v>270</v>
      </c>
      <c r="W2337" s="34">
        <f t="shared" si="148"/>
        <v>760.8</v>
      </c>
      <c r="X2337" s="10"/>
      <c r="Y2337" s="10"/>
      <c r="Z2337" s="10"/>
      <c r="AA2337" s="10"/>
      <c r="AB2337" s="10"/>
      <c r="AC2337" s="10"/>
      <c r="AD2337" s="10"/>
      <c r="AE2337" s="10"/>
      <c r="AF2337" s="10"/>
      <c r="AG2337" s="10"/>
      <c r="AH2337" s="10"/>
      <c r="AI2337" s="10"/>
    </row>
    <row r="2338" spans="1:35" ht="15" customHeight="1" x14ac:dyDescent="0.25">
      <c r="A2338" s="6">
        <v>2262</v>
      </c>
      <c r="B2338" s="11" t="s">
        <v>274</v>
      </c>
      <c r="C2338" s="11" t="s">
        <v>7045</v>
      </c>
      <c r="D2338" s="11" t="s">
        <v>7375</v>
      </c>
      <c r="E2338" s="12">
        <v>18284</v>
      </c>
      <c r="F2338" s="17">
        <v>43964</v>
      </c>
      <c r="G2338" s="12">
        <v>43851</v>
      </c>
      <c r="H2338" s="11" t="s">
        <v>217</v>
      </c>
      <c r="I2338" s="14" t="s">
        <v>7376</v>
      </c>
      <c r="J2338" s="11" t="s">
        <v>80</v>
      </c>
      <c r="K2338" s="11" t="s">
        <v>82</v>
      </c>
      <c r="L2338" s="14" t="s">
        <v>82</v>
      </c>
      <c r="M2338" s="11" t="s">
        <v>7377</v>
      </c>
      <c r="N2338" s="15" t="s">
        <v>85</v>
      </c>
      <c r="O2338" s="15" t="str">
        <f>VLOOKUP(A2338,Result!A:D,2,FALSE)</f>
        <v>No</v>
      </c>
      <c r="P2338" s="15">
        <f>VLOOKUP(A2338,Result!A:D,4,FALSE)</f>
        <v>1.028</v>
      </c>
      <c r="Q2338" s="16">
        <f>VLOOKUP(A2338,Result!A:D,3,FALSE)</f>
        <v>0</v>
      </c>
      <c r="R2338" s="16">
        <f>VLOOKUP(A2338,Result!A:E,5,FALSE)</f>
        <v>0</v>
      </c>
      <c r="S2338" s="28">
        <f>P2338+Q2338+R2338</f>
        <v>1.028</v>
      </c>
      <c r="T2338" s="32">
        <f>SUM((Q2338+R2338)*60/0.1)</f>
        <v>0</v>
      </c>
      <c r="U2338" s="32">
        <f>SUM(S2338*60/0.1)</f>
        <v>616.79999999999995</v>
      </c>
      <c r="V2338" s="33">
        <f t="shared" si="147"/>
        <v>270</v>
      </c>
      <c r="W2338" s="34">
        <f t="shared" si="148"/>
        <v>886.8</v>
      </c>
      <c r="X2338" s="10"/>
      <c r="Y2338" s="10"/>
      <c r="Z2338" s="10"/>
      <c r="AA2338" s="10"/>
      <c r="AB2338" s="10"/>
      <c r="AC2338" s="10"/>
      <c r="AD2338" s="10"/>
      <c r="AE2338" s="10"/>
      <c r="AF2338" s="10"/>
      <c r="AG2338" s="10"/>
      <c r="AH2338" s="10"/>
      <c r="AI2338" s="10"/>
    </row>
    <row r="2339" spans="1:35" ht="15" customHeight="1" x14ac:dyDescent="0.25">
      <c r="A2339" s="6">
        <v>2269</v>
      </c>
      <c r="B2339" s="11" t="s">
        <v>274</v>
      </c>
      <c r="C2339" s="11" t="s">
        <v>7045</v>
      </c>
      <c r="D2339" s="11" t="s">
        <v>7400</v>
      </c>
      <c r="E2339" s="12">
        <v>17413</v>
      </c>
      <c r="F2339" s="17">
        <v>43965</v>
      </c>
      <c r="G2339" s="12">
        <v>43935</v>
      </c>
      <c r="H2339" s="11" t="s">
        <v>466</v>
      </c>
      <c r="I2339" s="14" t="s">
        <v>211</v>
      </c>
      <c r="J2339" s="11" t="s">
        <v>80</v>
      </c>
      <c r="K2339" s="11" t="s">
        <v>82</v>
      </c>
      <c r="L2339" s="14" t="s">
        <v>82</v>
      </c>
      <c r="M2339" s="11" t="s">
        <v>7209</v>
      </c>
      <c r="N2339" s="15" t="s">
        <v>85</v>
      </c>
      <c r="O2339" s="15" t="str">
        <f>VLOOKUP(A2339,Result!A:D,2,FALSE)</f>
        <v>No</v>
      </c>
      <c r="P2339" s="15">
        <f>VLOOKUP(A2339,Result!A:D,4,FALSE)</f>
        <v>0.35299999999999998</v>
      </c>
      <c r="Q2339" s="16">
        <f>VLOOKUP(A2339,Result!A:D,3,FALSE)</f>
        <v>0</v>
      </c>
      <c r="R2339" s="16">
        <f>VLOOKUP(A2339,Result!A:E,5,FALSE)</f>
        <v>0</v>
      </c>
      <c r="S2339" s="28">
        <f>P2339+Q2339+R2339</f>
        <v>0.35299999999999998</v>
      </c>
      <c r="T2339" s="32">
        <f>SUM((Q2339+R2339)*60/0.1)</f>
        <v>0</v>
      </c>
      <c r="U2339" s="32">
        <f>SUM(S2339*60/0.1)</f>
        <v>211.79999999999998</v>
      </c>
      <c r="V2339" s="33">
        <f t="shared" si="147"/>
        <v>270</v>
      </c>
      <c r="W2339" s="34">
        <f t="shared" si="148"/>
        <v>481.79999999999995</v>
      </c>
      <c r="X2339" s="10"/>
      <c r="Y2339" s="10"/>
      <c r="Z2339" s="10"/>
      <c r="AA2339" s="10"/>
      <c r="AB2339" s="10"/>
      <c r="AC2339" s="10"/>
      <c r="AD2339" s="10"/>
      <c r="AE2339" s="10"/>
      <c r="AF2339" s="10"/>
      <c r="AG2339" s="10"/>
      <c r="AH2339" s="10"/>
      <c r="AI2339" s="10"/>
    </row>
    <row r="2340" spans="1:35" ht="15" customHeight="1" x14ac:dyDescent="0.25">
      <c r="A2340" s="6">
        <v>2270</v>
      </c>
      <c r="B2340" s="11" t="s">
        <v>274</v>
      </c>
      <c r="C2340" s="11" t="s">
        <v>7045</v>
      </c>
      <c r="D2340" s="11" t="s">
        <v>7401</v>
      </c>
      <c r="E2340" s="12">
        <v>16506</v>
      </c>
      <c r="F2340" s="17">
        <v>43965</v>
      </c>
      <c r="G2340" s="12">
        <v>43935</v>
      </c>
      <c r="H2340" s="11" t="s">
        <v>466</v>
      </c>
      <c r="I2340" s="14" t="s">
        <v>2045</v>
      </c>
      <c r="J2340" s="11" t="s">
        <v>80</v>
      </c>
      <c r="K2340" s="11" t="s">
        <v>82</v>
      </c>
      <c r="L2340" s="14" t="s">
        <v>82</v>
      </c>
      <c r="M2340" s="11" t="s">
        <v>322</v>
      </c>
      <c r="N2340" s="15" t="s">
        <v>85</v>
      </c>
      <c r="O2340" s="15" t="str">
        <f>VLOOKUP(A2340,Result!A:D,2,FALSE)</f>
        <v>No</v>
      </c>
      <c r="P2340" s="15">
        <f>VLOOKUP(A2340,Result!A:D,4,FALSE)</f>
        <v>0.36799999999999999</v>
      </c>
      <c r="Q2340" s="16">
        <f>VLOOKUP(A2340,Result!A:D,3,FALSE)</f>
        <v>0</v>
      </c>
      <c r="R2340" s="16">
        <f>VLOOKUP(A2340,Result!A:E,5,FALSE)</f>
        <v>0</v>
      </c>
      <c r="S2340" s="28">
        <f>P2340+Q2340+R2340</f>
        <v>0.36799999999999999</v>
      </c>
      <c r="T2340" s="32">
        <f>SUM((Q2340+R2340)*60/0.1)</f>
        <v>0</v>
      </c>
      <c r="U2340" s="32">
        <f>SUM(S2340*60/0.1)</f>
        <v>220.79999999999998</v>
      </c>
      <c r="V2340" s="33">
        <f t="shared" si="147"/>
        <v>270</v>
      </c>
      <c r="W2340" s="34">
        <f t="shared" si="148"/>
        <v>490.79999999999995</v>
      </c>
      <c r="X2340" s="10"/>
      <c r="Y2340" s="10"/>
      <c r="Z2340" s="10"/>
      <c r="AA2340" s="10"/>
      <c r="AB2340" s="10"/>
      <c r="AC2340" s="10"/>
      <c r="AD2340" s="10"/>
      <c r="AE2340" s="10"/>
      <c r="AF2340" s="10"/>
      <c r="AG2340" s="10"/>
      <c r="AH2340" s="10"/>
      <c r="AI2340" s="10"/>
    </row>
    <row r="2341" spans="1:35" ht="15" customHeight="1" x14ac:dyDescent="0.25">
      <c r="A2341" s="6">
        <v>2285</v>
      </c>
      <c r="B2341" s="11" t="s">
        <v>274</v>
      </c>
      <c r="C2341" s="11" t="s">
        <v>7045</v>
      </c>
      <c r="D2341" s="11" t="s">
        <v>7455</v>
      </c>
      <c r="E2341" s="12">
        <v>16065</v>
      </c>
      <c r="F2341" s="17">
        <v>43972</v>
      </c>
      <c r="G2341" s="12">
        <v>43893</v>
      </c>
      <c r="H2341" s="11" t="s">
        <v>78</v>
      </c>
      <c r="I2341" s="14" t="s">
        <v>7456</v>
      </c>
      <c r="J2341" s="11" t="s">
        <v>80</v>
      </c>
      <c r="K2341" s="11" t="s">
        <v>82</v>
      </c>
      <c r="L2341" s="14" t="s">
        <v>82</v>
      </c>
      <c r="M2341" s="11" t="s">
        <v>7457</v>
      </c>
      <c r="N2341" s="15" t="s">
        <v>85</v>
      </c>
      <c r="O2341" s="15" t="str">
        <f>VLOOKUP(A2341,Result!A:D,2,FALSE)</f>
        <v>No</v>
      </c>
      <c r="P2341" s="15">
        <f>VLOOKUP(A2341,Result!A:D,4,FALSE)</f>
        <v>1.667</v>
      </c>
      <c r="Q2341" s="16">
        <f>VLOOKUP(A2341,Result!A:D,3,FALSE)</f>
        <v>0</v>
      </c>
      <c r="R2341" s="16">
        <f>VLOOKUP(A2341,Result!A:E,5,FALSE)</f>
        <v>0</v>
      </c>
      <c r="S2341" s="28">
        <f>P2341+Q2341+R2341</f>
        <v>1.667</v>
      </c>
      <c r="T2341" s="32">
        <f>SUM((Q2341+R2341)*60/0.1)</f>
        <v>0</v>
      </c>
      <c r="U2341" s="32">
        <f>SUM(S2341*60/0.1)</f>
        <v>1000.1999999999999</v>
      </c>
      <c r="V2341" s="33">
        <f t="shared" si="147"/>
        <v>270</v>
      </c>
      <c r="W2341" s="34">
        <f t="shared" si="148"/>
        <v>1270.1999999999998</v>
      </c>
      <c r="X2341" s="10"/>
      <c r="Y2341" s="10"/>
      <c r="Z2341" s="10"/>
      <c r="AA2341" s="10"/>
      <c r="AB2341" s="10"/>
      <c r="AC2341" s="10"/>
      <c r="AD2341" s="10"/>
      <c r="AE2341" s="10"/>
      <c r="AF2341" s="10"/>
      <c r="AG2341" s="10"/>
      <c r="AH2341" s="10"/>
      <c r="AI2341" s="10"/>
    </row>
    <row r="2342" spans="1:35" ht="15" customHeight="1" x14ac:dyDescent="0.25">
      <c r="A2342" s="6">
        <v>2286</v>
      </c>
      <c r="B2342" s="11" t="s">
        <v>274</v>
      </c>
      <c r="C2342" s="11" t="s">
        <v>7045</v>
      </c>
      <c r="D2342" s="11" t="s">
        <v>7458</v>
      </c>
      <c r="E2342" s="12">
        <v>14760</v>
      </c>
      <c r="F2342" s="17">
        <v>43972</v>
      </c>
      <c r="G2342" s="12">
        <v>43893</v>
      </c>
      <c r="H2342" s="11" t="s">
        <v>78</v>
      </c>
      <c r="I2342" s="14" t="s">
        <v>7459</v>
      </c>
      <c r="J2342" s="11" t="s">
        <v>80</v>
      </c>
      <c r="K2342" s="11" t="s">
        <v>82</v>
      </c>
      <c r="L2342" s="14" t="s">
        <v>7460</v>
      </c>
      <c r="M2342" s="11" t="s">
        <v>650</v>
      </c>
      <c r="N2342" s="15" t="s">
        <v>85</v>
      </c>
      <c r="O2342" s="15" t="str">
        <f>VLOOKUP(A2342,Result!A:D,2,FALSE)</f>
        <v>No</v>
      </c>
      <c r="P2342" s="15">
        <f>VLOOKUP(A2342,Result!A:D,4,FALSE)</f>
        <v>1.8939999999999999</v>
      </c>
      <c r="Q2342" s="16">
        <f>VLOOKUP(A2342,Result!A:D,3,FALSE)</f>
        <v>0.79400000000000004</v>
      </c>
      <c r="R2342" s="16">
        <f>VLOOKUP(A2342,Result!A:E,5,FALSE)</f>
        <v>0</v>
      </c>
      <c r="S2342" s="28">
        <f>P2342+Q2342+R2342</f>
        <v>2.6879999999999997</v>
      </c>
      <c r="T2342" s="32">
        <f>SUM((Q2342+R2342)*60/0.1)</f>
        <v>476.4</v>
      </c>
      <c r="U2342" s="32">
        <f>SUM(S2342*60/0.1)</f>
        <v>1612.7999999999997</v>
      </c>
      <c r="V2342" s="33">
        <f t="shared" si="147"/>
        <v>270</v>
      </c>
      <c r="W2342" s="34">
        <f t="shared" si="148"/>
        <v>1882.7999999999997</v>
      </c>
      <c r="X2342" s="10"/>
      <c r="Y2342" s="10"/>
      <c r="Z2342" s="10"/>
      <c r="AA2342" s="10"/>
      <c r="AB2342" s="10"/>
      <c r="AC2342" s="10"/>
      <c r="AD2342" s="10"/>
      <c r="AE2342" s="10"/>
      <c r="AF2342" s="10"/>
      <c r="AG2342" s="10"/>
      <c r="AH2342" s="10"/>
      <c r="AI2342" s="10"/>
    </row>
    <row r="2343" spans="1:35" ht="15" customHeight="1" x14ac:dyDescent="0.25">
      <c r="A2343" s="6">
        <v>2303</v>
      </c>
      <c r="B2343" s="11" t="s">
        <v>274</v>
      </c>
      <c r="C2343" s="11" t="s">
        <v>7045</v>
      </c>
      <c r="D2343" s="11" t="s">
        <v>7522</v>
      </c>
      <c r="E2343" s="12">
        <v>20013</v>
      </c>
      <c r="F2343" s="17">
        <v>43983</v>
      </c>
      <c r="G2343" s="12">
        <v>43852</v>
      </c>
      <c r="H2343" s="11" t="s">
        <v>217</v>
      </c>
      <c r="I2343" s="14" t="s">
        <v>446</v>
      </c>
      <c r="J2343" s="11" t="s">
        <v>1008</v>
      </c>
      <c r="K2343" s="11" t="s">
        <v>82</v>
      </c>
      <c r="L2343" s="14" t="s">
        <v>82</v>
      </c>
      <c r="M2343" s="11" t="s">
        <v>650</v>
      </c>
      <c r="N2343" s="15" t="s">
        <v>85</v>
      </c>
      <c r="O2343" s="15" t="str">
        <f>VLOOKUP(A2343,Result!A:D,2,FALSE)</f>
        <v>No</v>
      </c>
      <c r="P2343" s="15">
        <f>VLOOKUP(A2343,Result!A:D,4,FALSE)</f>
        <v>0.30499999999999999</v>
      </c>
      <c r="Q2343" s="16">
        <f>VLOOKUP(A2343,Result!A:D,3,FALSE)</f>
        <v>0</v>
      </c>
      <c r="R2343" s="16">
        <f>VLOOKUP(A2343,Result!A:E,5,FALSE)</f>
        <v>0</v>
      </c>
      <c r="S2343" s="28">
        <f>P2343+Q2343+R2343</f>
        <v>0.30499999999999999</v>
      </c>
      <c r="T2343" s="32">
        <f>SUM((Q2343+R2343)*60/0.1)</f>
        <v>0</v>
      </c>
      <c r="U2343" s="32">
        <f>SUM(S2343*60/0.1)</f>
        <v>183</v>
      </c>
      <c r="V2343" s="33">
        <f t="shared" si="147"/>
        <v>270</v>
      </c>
      <c r="W2343" s="34">
        <f t="shared" si="148"/>
        <v>453</v>
      </c>
      <c r="X2343" s="10"/>
      <c r="Y2343" s="10"/>
      <c r="Z2343" s="10"/>
      <c r="AA2343" s="10"/>
      <c r="AB2343" s="10"/>
      <c r="AC2343" s="10"/>
      <c r="AD2343" s="10"/>
      <c r="AE2343" s="10"/>
      <c r="AF2343" s="10"/>
      <c r="AG2343" s="10"/>
      <c r="AH2343" s="10"/>
      <c r="AI2343" s="10"/>
    </row>
    <row r="2344" spans="1:35" ht="15" customHeight="1" x14ac:dyDescent="0.25">
      <c r="A2344" s="6">
        <v>2307</v>
      </c>
      <c r="B2344" s="11" t="s">
        <v>274</v>
      </c>
      <c r="C2344" s="11" t="s">
        <v>7045</v>
      </c>
      <c r="D2344" s="11" t="s">
        <v>7535</v>
      </c>
      <c r="E2344" s="12">
        <v>15749</v>
      </c>
      <c r="F2344" s="13">
        <v>43985</v>
      </c>
      <c r="G2344" s="12">
        <v>43893</v>
      </c>
      <c r="H2344" s="11" t="s">
        <v>78</v>
      </c>
      <c r="I2344" s="14" t="s">
        <v>7536</v>
      </c>
      <c r="J2344" s="11" t="s">
        <v>80</v>
      </c>
      <c r="K2344" s="11" t="s">
        <v>82</v>
      </c>
      <c r="L2344" s="14" t="s">
        <v>82</v>
      </c>
      <c r="M2344" s="11" t="s">
        <v>7537</v>
      </c>
      <c r="N2344" s="15" t="s">
        <v>85</v>
      </c>
      <c r="O2344" s="15" t="str">
        <f>VLOOKUP(A2344,Result!A:D,2,FALSE)</f>
        <v>No</v>
      </c>
      <c r="P2344" s="15">
        <f>VLOOKUP(A2344,Result!A:D,4,FALSE)</f>
        <v>0.373</v>
      </c>
      <c r="Q2344" s="16">
        <f>VLOOKUP(A2344,Result!A:D,3,FALSE)</f>
        <v>0</v>
      </c>
      <c r="R2344" s="16">
        <f>VLOOKUP(A2344,Result!A:E,5,FALSE)</f>
        <v>0</v>
      </c>
      <c r="S2344" s="28">
        <f>P2344+Q2344+R2344</f>
        <v>0.373</v>
      </c>
      <c r="T2344" s="32">
        <f>SUM((Q2344+R2344)*60/0.1)</f>
        <v>0</v>
      </c>
      <c r="U2344" s="32">
        <f>SUM(S2344*60/0.1)</f>
        <v>223.79999999999998</v>
      </c>
      <c r="V2344" s="33">
        <f t="shared" si="147"/>
        <v>270</v>
      </c>
      <c r="W2344" s="34">
        <f t="shared" si="148"/>
        <v>493.79999999999995</v>
      </c>
      <c r="X2344" s="10"/>
      <c r="Y2344" s="10"/>
      <c r="Z2344" s="10"/>
      <c r="AA2344" s="10"/>
      <c r="AB2344" s="10"/>
      <c r="AC2344" s="10"/>
      <c r="AD2344" s="10"/>
      <c r="AE2344" s="10"/>
      <c r="AF2344" s="10"/>
      <c r="AG2344" s="10"/>
      <c r="AH2344" s="10"/>
      <c r="AI2344" s="10"/>
    </row>
    <row r="2345" spans="1:35" ht="15" customHeight="1" x14ac:dyDescent="0.25">
      <c r="A2345" s="6">
        <v>2325</v>
      </c>
      <c r="B2345" s="11" t="s">
        <v>274</v>
      </c>
      <c r="C2345" s="11" t="s">
        <v>7045</v>
      </c>
      <c r="D2345" s="11" t="s">
        <v>7595</v>
      </c>
      <c r="E2345" s="12">
        <v>18952</v>
      </c>
      <c r="F2345" s="17">
        <v>43993</v>
      </c>
      <c r="G2345" s="12">
        <v>43893</v>
      </c>
      <c r="H2345" s="11" t="s">
        <v>78</v>
      </c>
      <c r="I2345" s="14" t="s">
        <v>7596</v>
      </c>
      <c r="J2345" s="11" t="s">
        <v>97</v>
      </c>
      <c r="K2345" s="11" t="s">
        <v>7597</v>
      </c>
      <c r="L2345" s="14" t="s">
        <v>7598</v>
      </c>
      <c r="M2345" s="11" t="s">
        <v>7599</v>
      </c>
      <c r="N2345" s="15" t="s">
        <v>85</v>
      </c>
      <c r="O2345" s="15" t="str">
        <f>VLOOKUP(A2345,Result!A:D,2,FALSE)</f>
        <v>No</v>
      </c>
      <c r="P2345" s="15">
        <f>VLOOKUP(A2345,Result!A:D,4,FALSE)</f>
        <v>0.21199999999999999</v>
      </c>
      <c r="Q2345" s="16">
        <f>VLOOKUP(A2345,Result!A:D,3,FALSE)</f>
        <v>0.98299999999999998</v>
      </c>
      <c r="R2345" s="16">
        <f>VLOOKUP(A2345,Result!A:E,5,FALSE)</f>
        <v>0</v>
      </c>
      <c r="S2345" s="28">
        <f>P2345+Q2345+R2345</f>
        <v>1.1950000000000001</v>
      </c>
      <c r="T2345" s="32">
        <f>SUM((Q2345+R2345)*60/0.1)</f>
        <v>589.79999999999995</v>
      </c>
      <c r="U2345" s="32">
        <f>SUM(S2345*60/0.1)</f>
        <v>717</v>
      </c>
      <c r="V2345" s="33">
        <f t="shared" si="147"/>
        <v>270</v>
      </c>
      <c r="W2345" s="34">
        <f t="shared" si="148"/>
        <v>987</v>
      </c>
      <c r="X2345" s="10"/>
      <c r="Y2345" s="10"/>
      <c r="Z2345" s="10"/>
      <c r="AA2345" s="10"/>
      <c r="AB2345" s="10"/>
      <c r="AC2345" s="10"/>
      <c r="AD2345" s="10"/>
      <c r="AE2345" s="10"/>
      <c r="AF2345" s="10"/>
      <c r="AG2345" s="10"/>
      <c r="AH2345" s="10"/>
      <c r="AI2345" s="10"/>
    </row>
    <row r="2346" spans="1:35" ht="15" customHeight="1" x14ac:dyDescent="0.25">
      <c r="A2346" s="6">
        <v>2331</v>
      </c>
      <c r="B2346" s="11" t="s">
        <v>274</v>
      </c>
      <c r="C2346" s="11" t="s">
        <v>7045</v>
      </c>
      <c r="D2346" s="11" t="s">
        <v>7613</v>
      </c>
      <c r="E2346" s="12">
        <v>19178</v>
      </c>
      <c r="F2346" s="17">
        <v>44000</v>
      </c>
      <c r="G2346" s="12">
        <v>43850</v>
      </c>
      <c r="H2346" s="11" t="s">
        <v>217</v>
      </c>
      <c r="I2346" s="14" t="s">
        <v>446</v>
      </c>
      <c r="J2346" s="11" t="s">
        <v>80</v>
      </c>
      <c r="K2346" s="11" t="s">
        <v>82</v>
      </c>
      <c r="L2346" s="14" t="s">
        <v>7614</v>
      </c>
      <c r="M2346" s="11" t="s">
        <v>650</v>
      </c>
      <c r="N2346" s="15" t="s">
        <v>85</v>
      </c>
      <c r="O2346" s="15" t="str">
        <f>VLOOKUP(A2346,Result!A:D,2,FALSE)</f>
        <v>No</v>
      </c>
      <c r="P2346" s="15">
        <f>VLOOKUP(A2346,Result!A:D,4,FALSE)</f>
        <v>0.30499999999999999</v>
      </c>
      <c r="Q2346" s="16">
        <f>VLOOKUP(A2346,Result!A:D,3,FALSE)</f>
        <v>0.27100000000000002</v>
      </c>
      <c r="R2346" s="16">
        <f>VLOOKUP(A2346,Result!A:E,5,FALSE)</f>
        <v>0</v>
      </c>
      <c r="S2346" s="28">
        <f>P2346+Q2346+R2346</f>
        <v>0.57600000000000007</v>
      </c>
      <c r="T2346" s="32">
        <f>SUM((Q2346+R2346)*60/0.1)</f>
        <v>162.6</v>
      </c>
      <c r="U2346" s="32">
        <f>SUM(S2346*60/0.1)</f>
        <v>345.6</v>
      </c>
      <c r="V2346" s="33">
        <f t="shared" si="147"/>
        <v>270</v>
      </c>
      <c r="W2346" s="34">
        <f t="shared" si="148"/>
        <v>615.6</v>
      </c>
      <c r="X2346" s="10"/>
      <c r="Y2346" s="10"/>
      <c r="Z2346" s="10"/>
      <c r="AA2346" s="10"/>
      <c r="AB2346" s="10"/>
      <c r="AC2346" s="10"/>
      <c r="AD2346" s="10"/>
      <c r="AE2346" s="10"/>
      <c r="AF2346" s="10"/>
      <c r="AG2346" s="10"/>
      <c r="AH2346" s="10"/>
      <c r="AI2346" s="10"/>
    </row>
    <row r="2347" spans="1:35" ht="15" customHeight="1" x14ac:dyDescent="0.25">
      <c r="A2347" s="6">
        <v>2333</v>
      </c>
      <c r="B2347" s="11" t="s">
        <v>274</v>
      </c>
      <c r="C2347" s="11" t="s">
        <v>7045</v>
      </c>
      <c r="D2347" s="11" t="s">
        <v>7618</v>
      </c>
      <c r="E2347" s="12">
        <v>16981</v>
      </c>
      <c r="F2347" s="17">
        <v>44004</v>
      </c>
      <c r="G2347" s="12">
        <v>43893</v>
      </c>
      <c r="H2347" s="11" t="s">
        <v>78</v>
      </c>
      <c r="I2347" s="14" t="s">
        <v>7619</v>
      </c>
      <c r="J2347" s="11" t="s">
        <v>7620</v>
      </c>
      <c r="K2347" s="11" t="s">
        <v>82</v>
      </c>
      <c r="L2347" s="14" t="s">
        <v>7621</v>
      </c>
      <c r="M2347" s="11" t="s">
        <v>7622</v>
      </c>
      <c r="N2347" s="15" t="s">
        <v>85</v>
      </c>
      <c r="O2347" s="15" t="str">
        <f>VLOOKUP(A2347,Result!A:D,2,FALSE)</f>
        <v>No</v>
      </c>
      <c r="P2347" s="15">
        <f>VLOOKUP(A2347,Result!A:D,4,FALSE)</f>
        <v>0.65799999999999992</v>
      </c>
      <c r="Q2347" s="16">
        <f>VLOOKUP(A2347,Result!A:D,3,FALSE)</f>
        <v>0.30499999999999999</v>
      </c>
      <c r="R2347" s="16">
        <f>VLOOKUP(A2347,Result!A:E,5,FALSE)</f>
        <v>0</v>
      </c>
      <c r="S2347" s="28">
        <f>P2347+Q2347+R2347</f>
        <v>0.96299999999999986</v>
      </c>
      <c r="T2347" s="32">
        <f>SUM((Q2347+R2347)*60/0.1)</f>
        <v>183</v>
      </c>
      <c r="U2347" s="32">
        <f>SUM(S2347*60/0.1)</f>
        <v>577.79999999999995</v>
      </c>
      <c r="V2347" s="33">
        <f t="shared" si="147"/>
        <v>270</v>
      </c>
      <c r="W2347" s="34">
        <f t="shared" si="148"/>
        <v>847.8</v>
      </c>
      <c r="X2347" s="10"/>
      <c r="Y2347" s="10"/>
      <c r="Z2347" s="10"/>
      <c r="AA2347" s="10"/>
      <c r="AB2347" s="10"/>
      <c r="AC2347" s="10"/>
      <c r="AD2347" s="10"/>
      <c r="AE2347" s="10"/>
      <c r="AF2347" s="10"/>
      <c r="AG2347" s="10"/>
      <c r="AH2347" s="10"/>
      <c r="AI2347" s="10"/>
    </row>
    <row r="2348" spans="1:35" ht="15" customHeight="1" x14ac:dyDescent="0.25">
      <c r="A2348" s="6">
        <v>2334</v>
      </c>
      <c r="B2348" s="11" t="s">
        <v>274</v>
      </c>
      <c r="C2348" s="11" t="s">
        <v>7045</v>
      </c>
      <c r="D2348" s="11" t="s">
        <v>7623</v>
      </c>
      <c r="E2348" s="12">
        <v>19554</v>
      </c>
      <c r="F2348" s="17">
        <v>44004</v>
      </c>
      <c r="G2348" s="12">
        <v>43893</v>
      </c>
      <c r="H2348" s="11" t="s">
        <v>78</v>
      </c>
      <c r="I2348" s="14" t="s">
        <v>7624</v>
      </c>
      <c r="J2348" s="11" t="s">
        <v>80</v>
      </c>
      <c r="K2348" s="11" t="s">
        <v>82</v>
      </c>
      <c r="L2348" s="14" t="s">
        <v>7625</v>
      </c>
      <c r="M2348" s="11" t="s">
        <v>7626</v>
      </c>
      <c r="N2348" s="15" t="s">
        <v>85</v>
      </c>
      <c r="O2348" s="15" t="str">
        <f>VLOOKUP(A2348,Result!A:D,2,FALSE)</f>
        <v>No</v>
      </c>
      <c r="P2348" s="15">
        <f>VLOOKUP(A2348,Result!A:D,4,FALSE)</f>
        <v>0.747</v>
      </c>
      <c r="Q2348" s="16">
        <f>VLOOKUP(A2348,Result!A:D,3,FALSE)</f>
        <v>0.42599999999999999</v>
      </c>
      <c r="R2348" s="16">
        <f>VLOOKUP(A2348,Result!A:E,5,FALSE)</f>
        <v>0</v>
      </c>
      <c r="S2348" s="28">
        <f>P2348+Q2348+R2348</f>
        <v>1.173</v>
      </c>
      <c r="T2348" s="32">
        <f>SUM((Q2348+R2348)*60/0.1)</f>
        <v>255.59999999999997</v>
      </c>
      <c r="U2348" s="32">
        <f>SUM(S2348*60/0.1)</f>
        <v>703.8</v>
      </c>
      <c r="V2348" s="33">
        <f t="shared" si="147"/>
        <v>270</v>
      </c>
      <c r="W2348" s="34">
        <f t="shared" si="148"/>
        <v>973.8</v>
      </c>
      <c r="X2348" s="10"/>
      <c r="Y2348" s="10"/>
      <c r="Z2348" s="10"/>
      <c r="AA2348" s="10"/>
      <c r="AB2348" s="10"/>
      <c r="AC2348" s="10"/>
      <c r="AD2348" s="10"/>
      <c r="AE2348" s="10"/>
      <c r="AF2348" s="10"/>
      <c r="AG2348" s="10"/>
      <c r="AH2348" s="10"/>
      <c r="AI2348" s="10"/>
    </row>
    <row r="2349" spans="1:35" ht="15" customHeight="1" x14ac:dyDescent="0.25">
      <c r="A2349" s="6">
        <v>2335</v>
      </c>
      <c r="B2349" s="11" t="s">
        <v>274</v>
      </c>
      <c r="C2349" s="11" t="s">
        <v>7045</v>
      </c>
      <c r="D2349" s="11" t="s">
        <v>7627</v>
      </c>
      <c r="E2349" s="12">
        <v>15707</v>
      </c>
      <c r="F2349" s="17">
        <v>44004</v>
      </c>
      <c r="G2349" s="12">
        <v>43923</v>
      </c>
      <c r="H2349" s="11" t="s">
        <v>466</v>
      </c>
      <c r="I2349" s="14" t="s">
        <v>97</v>
      </c>
      <c r="J2349" s="11" t="s">
        <v>97</v>
      </c>
      <c r="K2349" s="11" t="s">
        <v>82</v>
      </c>
      <c r="L2349" s="14" t="s">
        <v>7628</v>
      </c>
      <c r="M2349" s="11" t="s">
        <v>7167</v>
      </c>
      <c r="N2349" s="15" t="s">
        <v>85</v>
      </c>
      <c r="O2349" s="15" t="str">
        <f>VLOOKUP(A2349,Result!A:D,2,FALSE)</f>
        <v>No</v>
      </c>
      <c r="P2349" s="15">
        <f>VLOOKUP(A2349,Result!A:D,4,FALSE)</f>
        <v>0</v>
      </c>
      <c r="Q2349" s="16">
        <f>VLOOKUP(A2349,Result!A:D,3,FALSE)</f>
        <v>0.42599999999999999</v>
      </c>
      <c r="R2349" s="16">
        <f>VLOOKUP(A2349,Result!A:E,5,FALSE)</f>
        <v>0</v>
      </c>
      <c r="S2349" s="28">
        <f>P2349+Q2349+R2349</f>
        <v>0.42599999999999999</v>
      </c>
      <c r="T2349" s="32">
        <f>SUM((Q2349+R2349)*60/0.1)</f>
        <v>255.59999999999997</v>
      </c>
      <c r="U2349" s="32">
        <f>SUM(S2349*60/0.1)</f>
        <v>255.59999999999997</v>
      </c>
      <c r="V2349" s="33">
        <f t="shared" si="147"/>
        <v>270</v>
      </c>
      <c r="W2349" s="34">
        <f t="shared" si="148"/>
        <v>525.59999999999991</v>
      </c>
      <c r="X2349" s="10"/>
      <c r="Y2349" s="10"/>
      <c r="Z2349" s="10"/>
      <c r="AA2349" s="10"/>
      <c r="AB2349" s="10"/>
      <c r="AC2349" s="10"/>
      <c r="AD2349" s="10"/>
      <c r="AE2349" s="10"/>
      <c r="AF2349" s="10"/>
      <c r="AG2349" s="10"/>
      <c r="AH2349" s="10"/>
      <c r="AI2349" s="10"/>
    </row>
    <row r="2350" spans="1:35" ht="15" customHeight="1" x14ac:dyDescent="0.25">
      <c r="A2350" s="6">
        <v>2336</v>
      </c>
      <c r="B2350" s="11" t="s">
        <v>274</v>
      </c>
      <c r="C2350" s="11" t="s">
        <v>7045</v>
      </c>
      <c r="D2350" s="11" t="s">
        <v>7629</v>
      </c>
      <c r="E2350" s="12">
        <v>13564</v>
      </c>
      <c r="F2350" s="17">
        <v>44005</v>
      </c>
      <c r="G2350" s="12">
        <v>43851</v>
      </c>
      <c r="H2350" s="11" t="s">
        <v>217</v>
      </c>
      <c r="I2350" s="14" t="s">
        <v>7630</v>
      </c>
      <c r="J2350" s="11" t="s">
        <v>80</v>
      </c>
      <c r="K2350" s="11" t="s">
        <v>7631</v>
      </c>
      <c r="L2350" s="14" t="s">
        <v>82</v>
      </c>
      <c r="M2350" s="11" t="s">
        <v>82</v>
      </c>
      <c r="N2350" s="15" t="s">
        <v>85</v>
      </c>
      <c r="O2350" s="15" t="str">
        <f>VLOOKUP(A2350,Result!A:D,2,FALSE)</f>
        <v>No</v>
      </c>
      <c r="P2350" s="15">
        <f>VLOOKUP(A2350,Result!A:D,4,FALSE)</f>
        <v>0.93900000000000006</v>
      </c>
      <c r="Q2350" s="16">
        <f>VLOOKUP(A2350,Result!A:D,3,FALSE)</f>
        <v>0</v>
      </c>
      <c r="R2350" s="16">
        <f>VLOOKUP(A2350,Result!A:E,5,FALSE)</f>
        <v>0</v>
      </c>
      <c r="S2350" s="28">
        <f>P2350+Q2350+R2350</f>
        <v>0.93900000000000006</v>
      </c>
      <c r="T2350" s="32">
        <f>SUM((Q2350+R2350)*60/0.1)</f>
        <v>0</v>
      </c>
      <c r="U2350" s="32">
        <f>SUM(S2350*60/0.1)</f>
        <v>563.4</v>
      </c>
      <c r="V2350" s="33">
        <f t="shared" si="147"/>
        <v>270</v>
      </c>
      <c r="W2350" s="34">
        <f t="shared" si="148"/>
        <v>833.4</v>
      </c>
      <c r="X2350" s="10"/>
      <c r="Y2350" s="10"/>
      <c r="Z2350" s="10"/>
      <c r="AA2350" s="10"/>
      <c r="AB2350" s="10"/>
      <c r="AC2350" s="10"/>
      <c r="AD2350" s="10"/>
      <c r="AE2350" s="10"/>
      <c r="AF2350" s="10"/>
      <c r="AG2350" s="10"/>
      <c r="AH2350" s="10"/>
      <c r="AI2350" s="10"/>
    </row>
    <row r="2351" spans="1:35" ht="15" customHeight="1" x14ac:dyDescent="0.25">
      <c r="A2351" s="6">
        <v>2347</v>
      </c>
      <c r="B2351" s="11" t="s">
        <v>274</v>
      </c>
      <c r="C2351" s="11" t="s">
        <v>7045</v>
      </c>
      <c r="D2351" s="11" t="s">
        <v>7654</v>
      </c>
      <c r="E2351" s="12">
        <v>19833</v>
      </c>
      <c r="F2351" s="17">
        <v>44007</v>
      </c>
      <c r="G2351" s="12">
        <v>43900</v>
      </c>
      <c r="H2351" s="11" t="s">
        <v>160</v>
      </c>
      <c r="I2351" s="14" t="s">
        <v>131</v>
      </c>
      <c r="J2351" s="11" t="s">
        <v>80</v>
      </c>
      <c r="K2351" s="11" t="s">
        <v>82</v>
      </c>
      <c r="L2351" s="14" t="s">
        <v>82</v>
      </c>
      <c r="M2351" s="11" t="s">
        <v>7655</v>
      </c>
      <c r="N2351" s="15" t="s">
        <v>85</v>
      </c>
      <c r="O2351" s="15" t="str">
        <f>VLOOKUP(A2351,Result!A:D,2,FALSE)</f>
        <v>No</v>
      </c>
      <c r="P2351" s="15">
        <f>VLOOKUP(A2351,Result!A:D,4,FALSE)</f>
        <v>0.33500000000000002</v>
      </c>
      <c r="Q2351" s="16">
        <f>VLOOKUP(A2351,Result!A:D,3,FALSE)</f>
        <v>0</v>
      </c>
      <c r="R2351" s="16">
        <f>VLOOKUP(A2351,Result!A:E,5,FALSE)</f>
        <v>0</v>
      </c>
      <c r="S2351" s="28">
        <f>P2351+Q2351+R2351</f>
        <v>0.33500000000000002</v>
      </c>
      <c r="T2351" s="32">
        <f>SUM((Q2351+R2351)*60/0.1)</f>
        <v>0</v>
      </c>
      <c r="U2351" s="32">
        <f>SUM(S2351*60/0.1)</f>
        <v>201</v>
      </c>
      <c r="V2351" s="33">
        <f t="shared" si="147"/>
        <v>270</v>
      </c>
      <c r="W2351" s="34">
        <f t="shared" si="148"/>
        <v>471</v>
      </c>
      <c r="X2351" s="10"/>
      <c r="Y2351" s="10"/>
      <c r="Z2351" s="10"/>
      <c r="AA2351" s="10"/>
      <c r="AB2351" s="10"/>
      <c r="AC2351" s="10"/>
      <c r="AD2351" s="10"/>
      <c r="AE2351" s="10"/>
      <c r="AF2351" s="10"/>
      <c r="AG2351" s="10"/>
      <c r="AH2351" s="10"/>
      <c r="AI2351" s="10"/>
    </row>
    <row r="2352" spans="1:35" ht="15" customHeight="1" x14ac:dyDescent="0.25">
      <c r="A2352" s="6">
        <v>2356</v>
      </c>
      <c r="B2352" s="11" t="s">
        <v>274</v>
      </c>
      <c r="C2352" s="11" t="s">
        <v>7045</v>
      </c>
      <c r="D2352" s="11" t="s">
        <v>7680</v>
      </c>
      <c r="E2352" s="12">
        <v>14438</v>
      </c>
      <c r="F2352" s="17">
        <v>44019</v>
      </c>
      <c r="G2352" s="12">
        <v>43923</v>
      </c>
      <c r="H2352" s="11" t="s">
        <v>466</v>
      </c>
      <c r="I2352" s="14" t="s">
        <v>97</v>
      </c>
      <c r="J2352" s="11" t="s">
        <v>97</v>
      </c>
      <c r="K2352" s="11" t="s">
        <v>82</v>
      </c>
      <c r="L2352" s="14" t="s">
        <v>82</v>
      </c>
      <c r="M2352" s="11" t="s">
        <v>7209</v>
      </c>
      <c r="N2352" s="15" t="s">
        <v>85</v>
      </c>
      <c r="O2352" s="15" t="str">
        <f>VLOOKUP(A2352,Result!A:D,2,FALSE)</f>
        <v>No</v>
      </c>
      <c r="P2352" s="15">
        <f>VLOOKUP(A2352,Result!A:D,4,FALSE)</f>
        <v>0</v>
      </c>
      <c r="Q2352" s="16">
        <f>VLOOKUP(A2352,Result!A:D,3,FALSE)</f>
        <v>0</v>
      </c>
      <c r="R2352" s="16">
        <f>VLOOKUP(A2352,Result!A:E,5,FALSE)</f>
        <v>0</v>
      </c>
      <c r="S2352" s="28">
        <f>P2352+Q2352+R2352</f>
        <v>0</v>
      </c>
      <c r="T2352" s="32">
        <f>SUM((Q2352+R2352)*60/0.1)</f>
        <v>0</v>
      </c>
      <c r="U2352" s="32">
        <f>SUM(S2352*60/0.1)</f>
        <v>0</v>
      </c>
      <c r="V2352" s="33">
        <f t="shared" si="147"/>
        <v>270</v>
      </c>
      <c r="W2352" s="34">
        <f t="shared" si="148"/>
        <v>270</v>
      </c>
      <c r="X2352" s="10"/>
      <c r="Y2352" s="10"/>
      <c r="Z2352" s="10"/>
      <c r="AA2352" s="10"/>
      <c r="AB2352" s="10"/>
      <c r="AC2352" s="10"/>
      <c r="AD2352" s="10"/>
      <c r="AE2352" s="10"/>
      <c r="AF2352" s="10"/>
      <c r="AG2352" s="10"/>
      <c r="AH2352" s="10"/>
      <c r="AI2352" s="10"/>
    </row>
    <row r="2353" spans="1:35" ht="15" customHeight="1" x14ac:dyDescent="0.25">
      <c r="A2353" s="6">
        <v>2358</v>
      </c>
      <c r="B2353" s="11" t="s">
        <v>274</v>
      </c>
      <c r="C2353" s="11" t="s">
        <v>7045</v>
      </c>
      <c r="D2353" s="11" t="s">
        <v>7684</v>
      </c>
      <c r="E2353" s="12">
        <v>16070</v>
      </c>
      <c r="F2353" s="17">
        <v>44020</v>
      </c>
      <c r="G2353" s="12">
        <v>43908</v>
      </c>
      <c r="H2353" s="11" t="s">
        <v>78</v>
      </c>
      <c r="I2353" s="14" t="s">
        <v>7685</v>
      </c>
      <c r="J2353" s="11" t="s">
        <v>80</v>
      </c>
      <c r="K2353" s="11" t="s">
        <v>7686</v>
      </c>
      <c r="L2353" s="14" t="s">
        <v>82</v>
      </c>
      <c r="M2353" s="11" t="s">
        <v>7687</v>
      </c>
      <c r="N2353" s="15" t="s">
        <v>85</v>
      </c>
      <c r="O2353" s="15" t="str">
        <f>VLOOKUP(A2353,Result!A:D,2,FALSE)</f>
        <v>No</v>
      </c>
      <c r="P2353" s="15">
        <f>VLOOKUP(A2353,Result!A:D,4,FALSE)</f>
        <v>2.5990000000000002</v>
      </c>
      <c r="Q2353" s="16">
        <f>VLOOKUP(A2353,Result!A:D,3,FALSE)</f>
        <v>0</v>
      </c>
      <c r="R2353" s="16">
        <f>VLOOKUP(A2353,Result!A:E,5,FALSE)</f>
        <v>0.26300000000000001</v>
      </c>
      <c r="S2353" s="28">
        <f>P2353+Q2353+R2353</f>
        <v>2.8620000000000001</v>
      </c>
      <c r="T2353" s="32">
        <f>SUM((Q2353+R2353)*60/0.1)</f>
        <v>157.80000000000001</v>
      </c>
      <c r="U2353" s="32">
        <f>SUM(S2353*60/0.1)</f>
        <v>1717.1999999999998</v>
      </c>
      <c r="V2353" s="33">
        <f t="shared" si="147"/>
        <v>270</v>
      </c>
      <c r="W2353" s="34">
        <f t="shared" si="148"/>
        <v>1987.1999999999998</v>
      </c>
      <c r="X2353" s="10"/>
      <c r="Y2353" s="10"/>
      <c r="Z2353" s="10"/>
      <c r="AA2353" s="10"/>
      <c r="AB2353" s="10"/>
      <c r="AC2353" s="10"/>
      <c r="AD2353" s="10"/>
      <c r="AE2353" s="10"/>
      <c r="AF2353" s="10"/>
      <c r="AG2353" s="10"/>
      <c r="AH2353" s="10"/>
      <c r="AI2353" s="10"/>
    </row>
    <row r="2354" spans="1:35" ht="15" customHeight="1" x14ac:dyDescent="0.25">
      <c r="A2354" s="6">
        <v>2359</v>
      </c>
      <c r="B2354" s="11" t="s">
        <v>274</v>
      </c>
      <c r="C2354" s="11" t="s">
        <v>7045</v>
      </c>
      <c r="D2354" s="11" t="s">
        <v>7688</v>
      </c>
      <c r="E2354" s="12">
        <v>23621</v>
      </c>
      <c r="F2354" s="17">
        <v>44020</v>
      </c>
      <c r="G2354" s="12">
        <v>43859</v>
      </c>
      <c r="H2354" s="11" t="s">
        <v>217</v>
      </c>
      <c r="I2354" s="14" t="s">
        <v>7689</v>
      </c>
      <c r="J2354" s="11" t="s">
        <v>80</v>
      </c>
      <c r="K2354" s="11" t="s">
        <v>7690</v>
      </c>
      <c r="L2354" s="14" t="s">
        <v>7691</v>
      </c>
      <c r="M2354" s="11" t="s">
        <v>650</v>
      </c>
      <c r="N2354" s="15" t="s">
        <v>85</v>
      </c>
      <c r="O2354" s="15" t="str">
        <f>VLOOKUP(A2354,Result!A:D,2,FALSE)</f>
        <v>No</v>
      </c>
      <c r="P2354" s="15">
        <f>VLOOKUP(A2354,Result!A:D,4,FALSE)</f>
        <v>2.5779999999999998</v>
      </c>
      <c r="Q2354" s="16">
        <f>VLOOKUP(A2354,Result!A:D,3,FALSE)</f>
        <v>0.30499999999999999</v>
      </c>
      <c r="R2354" s="16">
        <f>VLOOKUP(A2354,Result!A:E,5,FALSE)</f>
        <v>0</v>
      </c>
      <c r="S2354" s="28">
        <f>P2354+Q2354+R2354</f>
        <v>2.883</v>
      </c>
      <c r="T2354" s="32">
        <f>SUM((Q2354+R2354)*60/0.1)</f>
        <v>183</v>
      </c>
      <c r="U2354" s="32">
        <f>SUM(S2354*60/0.1)</f>
        <v>1729.7999999999997</v>
      </c>
      <c r="V2354" s="33">
        <f t="shared" si="147"/>
        <v>270</v>
      </c>
      <c r="W2354" s="34">
        <f t="shared" si="148"/>
        <v>1999.7999999999997</v>
      </c>
      <c r="X2354" s="10"/>
      <c r="Y2354" s="10"/>
      <c r="Z2354" s="10"/>
      <c r="AA2354" s="10"/>
      <c r="AB2354" s="10"/>
      <c r="AC2354" s="10"/>
      <c r="AD2354" s="10"/>
      <c r="AE2354" s="10"/>
      <c r="AF2354" s="10"/>
      <c r="AG2354" s="10"/>
      <c r="AH2354" s="10"/>
      <c r="AI2354" s="10"/>
    </row>
    <row r="2355" spans="1:35" ht="15" customHeight="1" x14ac:dyDescent="0.25">
      <c r="A2355" s="6">
        <v>2360</v>
      </c>
      <c r="B2355" s="11" t="s">
        <v>274</v>
      </c>
      <c r="C2355" s="11" t="s">
        <v>7045</v>
      </c>
      <c r="D2355" s="11" t="s">
        <v>7692</v>
      </c>
      <c r="E2355" s="12">
        <v>17644</v>
      </c>
      <c r="F2355" s="17">
        <v>44020</v>
      </c>
      <c r="G2355" s="12">
        <v>43850</v>
      </c>
      <c r="H2355" s="11" t="s">
        <v>217</v>
      </c>
      <c r="I2355" s="14" t="s">
        <v>7693</v>
      </c>
      <c r="J2355" s="11" t="s">
        <v>80</v>
      </c>
      <c r="K2355" s="11" t="s">
        <v>82</v>
      </c>
      <c r="L2355" s="14" t="s">
        <v>82</v>
      </c>
      <c r="M2355" s="11" t="s">
        <v>7694</v>
      </c>
      <c r="N2355" s="15" t="s">
        <v>85</v>
      </c>
      <c r="O2355" s="15" t="str">
        <f>VLOOKUP(A2355,Result!A:D,2,FALSE)</f>
        <v>No</v>
      </c>
      <c r="P2355" s="15">
        <f>VLOOKUP(A2355,Result!A:D,4,FALSE)</f>
        <v>3.996</v>
      </c>
      <c r="Q2355" s="16">
        <f>VLOOKUP(A2355,Result!A:D,3,FALSE)</f>
        <v>0</v>
      </c>
      <c r="R2355" s="16">
        <f>VLOOKUP(A2355,Result!A:E,5,FALSE)</f>
        <v>0.46500000000000002</v>
      </c>
      <c r="S2355" s="28">
        <f>P2355+Q2355+R2355</f>
        <v>4.4610000000000003</v>
      </c>
      <c r="T2355" s="32">
        <f>SUM((Q2355+R2355)*60/0.1)</f>
        <v>279</v>
      </c>
      <c r="U2355" s="32">
        <f>SUM(S2355*60/0.1)</f>
        <v>2676.6</v>
      </c>
      <c r="V2355" s="33">
        <f t="shared" si="147"/>
        <v>270</v>
      </c>
      <c r="W2355" s="34">
        <f t="shared" si="148"/>
        <v>2946.6</v>
      </c>
      <c r="X2355" s="10"/>
      <c r="Y2355" s="10"/>
      <c r="Z2355" s="10"/>
      <c r="AA2355" s="10"/>
      <c r="AB2355" s="10"/>
      <c r="AC2355" s="10"/>
      <c r="AD2355" s="10"/>
      <c r="AE2355" s="10"/>
      <c r="AF2355" s="10"/>
      <c r="AG2355" s="10"/>
      <c r="AH2355" s="10"/>
      <c r="AI2355" s="10"/>
    </row>
    <row r="2356" spans="1:35" ht="15" customHeight="1" x14ac:dyDescent="0.25">
      <c r="A2356" s="6">
        <v>2370</v>
      </c>
      <c r="B2356" s="11" t="s">
        <v>274</v>
      </c>
      <c r="C2356" s="11" t="s">
        <v>7045</v>
      </c>
      <c r="D2356" s="11" t="s">
        <v>7721</v>
      </c>
      <c r="E2356" s="12">
        <v>15862</v>
      </c>
      <c r="F2356" s="17">
        <v>44026</v>
      </c>
      <c r="G2356" s="12">
        <v>43859</v>
      </c>
      <c r="H2356" s="11" t="s">
        <v>217</v>
      </c>
      <c r="I2356" s="14" t="s">
        <v>170</v>
      </c>
      <c r="J2356" s="11" t="s">
        <v>80</v>
      </c>
      <c r="K2356" s="11" t="s">
        <v>82</v>
      </c>
      <c r="L2356" s="14" t="s">
        <v>7722</v>
      </c>
      <c r="M2356" s="11" t="s">
        <v>589</v>
      </c>
      <c r="N2356" s="15" t="s">
        <v>85</v>
      </c>
      <c r="O2356" s="15" t="str">
        <f>VLOOKUP(A2356,Result!A:D,2,FALSE)</f>
        <v>No</v>
      </c>
      <c r="P2356" s="15">
        <f>VLOOKUP(A2356,Result!A:D,4,FALSE)</f>
        <v>0.36799999999999999</v>
      </c>
      <c r="Q2356" s="16">
        <f>VLOOKUP(A2356,Result!A:D,3,FALSE)</f>
        <v>0.35299999999999998</v>
      </c>
      <c r="R2356" s="16">
        <f>VLOOKUP(A2356,Result!A:E,5,FALSE)</f>
        <v>0</v>
      </c>
      <c r="S2356" s="28">
        <f>P2356+Q2356+R2356</f>
        <v>0.72099999999999997</v>
      </c>
      <c r="T2356" s="32">
        <f>SUM((Q2356+R2356)*60/0.1)</f>
        <v>211.79999999999998</v>
      </c>
      <c r="U2356" s="32">
        <f>SUM(S2356*60/0.1)</f>
        <v>432.59999999999997</v>
      </c>
      <c r="V2356" s="33">
        <f t="shared" si="147"/>
        <v>270</v>
      </c>
      <c r="W2356" s="34">
        <f t="shared" si="148"/>
        <v>702.59999999999991</v>
      </c>
      <c r="X2356" s="10"/>
      <c r="Y2356" s="10"/>
      <c r="Z2356" s="10"/>
      <c r="AA2356" s="10"/>
      <c r="AB2356" s="10"/>
      <c r="AC2356" s="10"/>
      <c r="AD2356" s="10"/>
      <c r="AE2356" s="10"/>
      <c r="AF2356" s="10"/>
      <c r="AG2356" s="10"/>
      <c r="AH2356" s="10"/>
      <c r="AI2356" s="10"/>
    </row>
    <row r="2357" spans="1:35" ht="15" customHeight="1" x14ac:dyDescent="0.25">
      <c r="A2357" s="6">
        <v>2373</v>
      </c>
      <c r="B2357" s="11" t="s">
        <v>274</v>
      </c>
      <c r="C2357" s="11" t="s">
        <v>7045</v>
      </c>
      <c r="D2357" s="11" t="s">
        <v>7729</v>
      </c>
      <c r="E2357" s="12">
        <v>19539</v>
      </c>
      <c r="F2357" s="17">
        <v>44027</v>
      </c>
      <c r="G2357" s="12">
        <v>43893</v>
      </c>
      <c r="H2357" s="11" t="s">
        <v>78</v>
      </c>
      <c r="I2357" s="14" t="s">
        <v>97</v>
      </c>
      <c r="J2357" s="11" t="s">
        <v>97</v>
      </c>
      <c r="K2357" s="11" t="s">
        <v>82</v>
      </c>
      <c r="L2357" s="14" t="s">
        <v>82</v>
      </c>
      <c r="M2357" s="11" t="s">
        <v>7730</v>
      </c>
      <c r="N2357" s="15" t="s">
        <v>85</v>
      </c>
      <c r="O2357" s="15" t="str">
        <f>VLOOKUP(A2357,Result!A:D,2,FALSE)</f>
        <v>No</v>
      </c>
      <c r="P2357" s="15">
        <f>VLOOKUP(A2357,Result!A:D,4,FALSE)</f>
        <v>0</v>
      </c>
      <c r="Q2357" s="16">
        <f>VLOOKUP(A2357,Result!A:D,3,FALSE)</f>
        <v>0</v>
      </c>
      <c r="R2357" s="16">
        <f>VLOOKUP(A2357,Result!A:E,5,FALSE)</f>
        <v>0</v>
      </c>
      <c r="S2357" s="28">
        <f>P2357+Q2357+R2357</f>
        <v>0</v>
      </c>
      <c r="T2357" s="32">
        <f>SUM((Q2357+R2357)*60/0.1)</f>
        <v>0</v>
      </c>
      <c r="U2357" s="32">
        <f>SUM(S2357*60/0.1)</f>
        <v>0</v>
      </c>
      <c r="V2357" s="33">
        <f t="shared" si="147"/>
        <v>270</v>
      </c>
      <c r="W2357" s="34">
        <f t="shared" si="148"/>
        <v>270</v>
      </c>
      <c r="X2357" s="10"/>
      <c r="Y2357" s="10"/>
      <c r="Z2357" s="10"/>
      <c r="AA2357" s="10"/>
      <c r="AB2357" s="10"/>
      <c r="AC2357" s="10"/>
      <c r="AD2357" s="10"/>
      <c r="AE2357" s="10"/>
      <c r="AF2357" s="10"/>
      <c r="AG2357" s="10"/>
      <c r="AH2357" s="10"/>
      <c r="AI2357" s="10"/>
    </row>
    <row r="2358" spans="1:35" ht="15" customHeight="1" x14ac:dyDescent="0.25">
      <c r="A2358" s="6">
        <v>2374</v>
      </c>
      <c r="B2358" s="11" t="s">
        <v>274</v>
      </c>
      <c r="C2358" s="11" t="s">
        <v>7045</v>
      </c>
      <c r="D2358" s="11" t="s">
        <v>7731</v>
      </c>
      <c r="E2358" s="12">
        <v>19327</v>
      </c>
      <c r="F2358" s="17">
        <v>44027</v>
      </c>
      <c r="G2358" s="12">
        <v>43893</v>
      </c>
      <c r="H2358" s="11" t="s">
        <v>78</v>
      </c>
      <c r="I2358" s="14" t="s">
        <v>97</v>
      </c>
      <c r="J2358" s="11" t="s">
        <v>97</v>
      </c>
      <c r="K2358" s="11" t="s">
        <v>82</v>
      </c>
      <c r="L2358" s="14" t="s">
        <v>82</v>
      </c>
      <c r="M2358" s="11" t="s">
        <v>7732</v>
      </c>
      <c r="N2358" s="15" t="s">
        <v>85</v>
      </c>
      <c r="O2358" s="15" t="str">
        <f>VLOOKUP(A2358,Result!A:D,2,FALSE)</f>
        <v>No</v>
      </c>
      <c r="P2358" s="15">
        <f>VLOOKUP(A2358,Result!A:D,4,FALSE)</f>
        <v>0</v>
      </c>
      <c r="Q2358" s="16">
        <f>VLOOKUP(A2358,Result!A:D,3,FALSE)</f>
        <v>0</v>
      </c>
      <c r="R2358" s="16">
        <f>VLOOKUP(A2358,Result!A:E,5,FALSE)</f>
        <v>0</v>
      </c>
      <c r="S2358" s="28">
        <f>P2358+Q2358+R2358</f>
        <v>0</v>
      </c>
      <c r="T2358" s="32">
        <f>SUM((Q2358+R2358)*60/0.1)</f>
        <v>0</v>
      </c>
      <c r="U2358" s="32">
        <f>SUM(S2358*60/0.1)</f>
        <v>0</v>
      </c>
      <c r="V2358" s="33">
        <f t="shared" si="147"/>
        <v>270</v>
      </c>
      <c r="W2358" s="34">
        <f t="shared" si="148"/>
        <v>270</v>
      </c>
      <c r="X2358" s="10"/>
      <c r="Y2358" s="10"/>
      <c r="Z2358" s="10"/>
      <c r="AA2358" s="10"/>
      <c r="AB2358" s="10"/>
      <c r="AC2358" s="10"/>
      <c r="AD2358" s="10"/>
      <c r="AE2358" s="10"/>
      <c r="AF2358" s="10"/>
      <c r="AG2358" s="10"/>
      <c r="AH2358" s="10"/>
      <c r="AI2358" s="10"/>
    </row>
    <row r="2359" spans="1:35" ht="15" customHeight="1" x14ac:dyDescent="0.25">
      <c r="A2359" s="6">
        <v>2375</v>
      </c>
      <c r="B2359" s="11" t="s">
        <v>274</v>
      </c>
      <c r="C2359" s="11" t="s">
        <v>7045</v>
      </c>
      <c r="D2359" s="11" t="s">
        <v>7733</v>
      </c>
      <c r="E2359" s="12">
        <v>17355</v>
      </c>
      <c r="F2359" s="17">
        <v>44027</v>
      </c>
      <c r="G2359" s="12">
        <v>43893</v>
      </c>
      <c r="H2359" s="11" t="s">
        <v>78</v>
      </c>
      <c r="I2359" s="14" t="s">
        <v>7734</v>
      </c>
      <c r="J2359" s="11" t="s">
        <v>80</v>
      </c>
      <c r="K2359" s="11" t="s">
        <v>82</v>
      </c>
      <c r="L2359" s="14" t="s">
        <v>7735</v>
      </c>
      <c r="M2359" s="11" t="s">
        <v>7736</v>
      </c>
      <c r="N2359" s="15" t="s">
        <v>85</v>
      </c>
      <c r="O2359" s="15" t="str">
        <f>VLOOKUP(A2359,Result!A:D,2,FALSE)</f>
        <v>Yes</v>
      </c>
      <c r="P2359" s="15">
        <f>VLOOKUP(A2359,Result!A:D,4,FALSE)</f>
        <v>0</v>
      </c>
      <c r="Q2359" s="16">
        <f>VLOOKUP(A2359,Result!A:D,3,FALSE)</f>
        <v>0</v>
      </c>
      <c r="R2359" s="16">
        <f>VLOOKUP(A2359,Result!A:E,5,FALSE)</f>
        <v>0</v>
      </c>
      <c r="S2359" s="28">
        <f>P2359+Q2359+R2359</f>
        <v>0</v>
      </c>
      <c r="T2359" s="32">
        <f>SUM((Q2359+R2359)*60/0.1)</f>
        <v>0</v>
      </c>
      <c r="U2359" s="32">
        <f>SUM(S2359*60/0.1)</f>
        <v>0</v>
      </c>
      <c r="V2359" s="33">
        <f t="shared" si="147"/>
        <v>270</v>
      </c>
      <c r="W2359" s="34">
        <f t="shared" si="148"/>
        <v>270</v>
      </c>
      <c r="X2359" s="10"/>
      <c r="Y2359" s="10"/>
      <c r="Z2359" s="10"/>
      <c r="AA2359" s="10"/>
      <c r="AB2359" s="10"/>
      <c r="AC2359" s="10"/>
      <c r="AD2359" s="10"/>
      <c r="AE2359" s="10"/>
      <c r="AF2359" s="10"/>
      <c r="AG2359" s="10"/>
      <c r="AH2359" s="10"/>
      <c r="AI2359" s="10"/>
    </row>
    <row r="2360" spans="1:35" ht="15" customHeight="1" x14ac:dyDescent="0.25">
      <c r="A2360" s="6">
        <v>2385</v>
      </c>
      <c r="B2360" s="11" t="s">
        <v>274</v>
      </c>
      <c r="C2360" s="11" t="s">
        <v>7045</v>
      </c>
      <c r="D2360" s="11" t="s">
        <v>7760</v>
      </c>
      <c r="E2360" s="12">
        <v>19086</v>
      </c>
      <c r="F2360" s="17">
        <v>44028</v>
      </c>
      <c r="G2360" s="12">
        <v>43852</v>
      </c>
      <c r="H2360" s="11" t="s">
        <v>217</v>
      </c>
      <c r="I2360" s="14" t="s">
        <v>7761</v>
      </c>
      <c r="J2360" s="11" t="s">
        <v>80</v>
      </c>
      <c r="K2360" s="11" t="s">
        <v>7762</v>
      </c>
      <c r="L2360" s="14" t="s">
        <v>7763</v>
      </c>
      <c r="M2360" s="11" t="s">
        <v>7764</v>
      </c>
      <c r="N2360" s="15" t="s">
        <v>85</v>
      </c>
      <c r="O2360" s="15" t="str">
        <f>VLOOKUP(A2360,Result!A:D,2,FALSE)</f>
        <v>No</v>
      </c>
      <c r="P2360" s="15">
        <f>VLOOKUP(A2360,Result!A:D,4,FALSE)</f>
        <v>2.4300000000000002</v>
      </c>
      <c r="Q2360" s="16">
        <f>VLOOKUP(A2360,Result!A:D,3,FALSE)</f>
        <v>0.33500000000000002</v>
      </c>
      <c r="R2360" s="16">
        <f>VLOOKUP(A2360,Result!A:E,5,FALSE)</f>
        <v>0</v>
      </c>
      <c r="S2360" s="28">
        <f>P2360+Q2360+R2360</f>
        <v>2.7650000000000001</v>
      </c>
      <c r="T2360" s="32">
        <f>SUM((Q2360+R2360)*60/0.1)</f>
        <v>201</v>
      </c>
      <c r="U2360" s="32">
        <f>SUM(S2360*60/0.1)</f>
        <v>1659</v>
      </c>
      <c r="V2360" s="33">
        <f t="shared" si="147"/>
        <v>270</v>
      </c>
      <c r="W2360" s="34">
        <f t="shared" si="148"/>
        <v>1929</v>
      </c>
      <c r="X2360" s="10"/>
      <c r="Y2360" s="10"/>
      <c r="Z2360" s="10"/>
      <c r="AA2360" s="10"/>
      <c r="AB2360" s="10"/>
      <c r="AC2360" s="10"/>
      <c r="AD2360" s="10"/>
      <c r="AE2360" s="10"/>
      <c r="AF2360" s="10"/>
      <c r="AG2360" s="10"/>
      <c r="AH2360" s="10"/>
      <c r="AI2360" s="10"/>
    </row>
    <row r="2361" spans="1:35" ht="15" customHeight="1" x14ac:dyDescent="0.25">
      <c r="A2361" s="6">
        <v>2401</v>
      </c>
      <c r="B2361" s="11" t="s">
        <v>274</v>
      </c>
      <c r="C2361" s="11" t="s">
        <v>7045</v>
      </c>
      <c r="D2361" s="11" t="s">
        <v>7801</v>
      </c>
      <c r="E2361" s="12">
        <v>17054</v>
      </c>
      <c r="F2361" s="17">
        <v>44034</v>
      </c>
      <c r="G2361" s="12">
        <v>43893</v>
      </c>
      <c r="H2361" s="11" t="s">
        <v>78</v>
      </c>
      <c r="I2361" s="14" t="s">
        <v>7802</v>
      </c>
      <c r="J2361" s="11" t="s">
        <v>7803</v>
      </c>
      <c r="K2361" s="11" t="s">
        <v>82</v>
      </c>
      <c r="L2361" s="14" t="s">
        <v>82</v>
      </c>
      <c r="M2361" s="11" t="s">
        <v>7804</v>
      </c>
      <c r="N2361" s="15" t="s">
        <v>85</v>
      </c>
      <c r="O2361" s="15" t="str">
        <f>VLOOKUP(A2361,Result!A:D,2,FALSE)</f>
        <v>No</v>
      </c>
      <c r="P2361" s="15">
        <f>VLOOKUP(A2361,Result!A:D,4,FALSE)</f>
        <v>1.0880000000000001</v>
      </c>
      <c r="Q2361" s="16">
        <f>VLOOKUP(A2361,Result!A:D,3,FALSE)</f>
        <v>0</v>
      </c>
      <c r="R2361" s="16">
        <f>VLOOKUP(A2361,Result!A:E,5,FALSE)</f>
        <v>0</v>
      </c>
      <c r="S2361" s="28">
        <f>P2361+Q2361+R2361</f>
        <v>1.0880000000000001</v>
      </c>
      <c r="T2361" s="32">
        <f>SUM((Q2361+R2361)*60/0.1)</f>
        <v>0</v>
      </c>
      <c r="U2361" s="32">
        <f>SUM(S2361*60/0.1)</f>
        <v>652.79999999999995</v>
      </c>
      <c r="V2361" s="33">
        <f t="shared" si="147"/>
        <v>270</v>
      </c>
      <c r="W2361" s="34">
        <f t="shared" si="148"/>
        <v>922.8</v>
      </c>
      <c r="X2361" s="10"/>
      <c r="Y2361" s="10"/>
      <c r="Z2361" s="10"/>
      <c r="AA2361" s="10"/>
      <c r="AB2361" s="10"/>
      <c r="AC2361" s="10"/>
      <c r="AD2361" s="10"/>
      <c r="AE2361" s="10"/>
      <c r="AF2361" s="10"/>
      <c r="AG2361" s="10"/>
      <c r="AH2361" s="10"/>
      <c r="AI2361" s="10"/>
    </row>
    <row r="2362" spans="1:35" ht="15" customHeight="1" x14ac:dyDescent="0.25">
      <c r="A2362" s="6">
        <v>2402</v>
      </c>
      <c r="B2362" s="11" t="s">
        <v>274</v>
      </c>
      <c r="C2362" s="11" t="s">
        <v>7045</v>
      </c>
      <c r="D2362" s="11" t="s">
        <v>7805</v>
      </c>
      <c r="E2362" s="12">
        <v>15032</v>
      </c>
      <c r="F2362" s="17">
        <v>44035</v>
      </c>
      <c r="G2362" s="12">
        <v>43846</v>
      </c>
      <c r="H2362" s="11" t="s">
        <v>217</v>
      </c>
      <c r="I2362" s="14" t="s">
        <v>97</v>
      </c>
      <c r="J2362" s="11" t="s">
        <v>97</v>
      </c>
      <c r="K2362" s="11" t="s">
        <v>82</v>
      </c>
      <c r="L2362" s="14" t="s">
        <v>82</v>
      </c>
      <c r="M2362" s="11" t="s">
        <v>650</v>
      </c>
      <c r="N2362" s="15" t="s">
        <v>85</v>
      </c>
      <c r="O2362" s="15" t="str">
        <f>VLOOKUP(A2362,Result!A:D,2,FALSE)</f>
        <v>No</v>
      </c>
      <c r="P2362" s="15">
        <f>VLOOKUP(A2362,Result!A:D,4,FALSE)</f>
        <v>0</v>
      </c>
      <c r="Q2362" s="16">
        <f>VLOOKUP(A2362,Result!A:D,3,FALSE)</f>
        <v>0</v>
      </c>
      <c r="R2362" s="16">
        <f>VLOOKUP(A2362,Result!A:E,5,FALSE)</f>
        <v>0</v>
      </c>
      <c r="S2362" s="28">
        <f>P2362+Q2362+R2362</f>
        <v>0</v>
      </c>
      <c r="T2362" s="32">
        <f>SUM((Q2362+R2362)*60/0.1)</f>
        <v>0</v>
      </c>
      <c r="U2362" s="32">
        <f>SUM(S2362*60/0.1)</f>
        <v>0</v>
      </c>
      <c r="V2362" s="33">
        <f t="shared" si="147"/>
        <v>270</v>
      </c>
      <c r="W2362" s="34">
        <f t="shared" si="148"/>
        <v>270</v>
      </c>
      <c r="X2362" s="10"/>
      <c r="Y2362" s="10"/>
      <c r="Z2362" s="10"/>
      <c r="AA2362" s="10"/>
      <c r="AB2362" s="10"/>
      <c r="AC2362" s="10"/>
      <c r="AD2362" s="10"/>
      <c r="AE2362" s="10"/>
      <c r="AF2362" s="10"/>
      <c r="AG2362" s="10"/>
      <c r="AH2362" s="10"/>
      <c r="AI2362" s="10"/>
    </row>
    <row r="2363" spans="1:35" ht="15" customHeight="1" x14ac:dyDescent="0.25">
      <c r="A2363" s="6">
        <v>2407</v>
      </c>
      <c r="B2363" s="11" t="s">
        <v>274</v>
      </c>
      <c r="C2363" s="11" t="s">
        <v>7045</v>
      </c>
      <c r="D2363" s="11" t="s">
        <v>7819</v>
      </c>
      <c r="E2363" s="12">
        <v>17439</v>
      </c>
      <c r="F2363" s="17">
        <v>44041</v>
      </c>
      <c r="G2363" s="12">
        <v>43851</v>
      </c>
      <c r="H2363" s="11" t="s">
        <v>217</v>
      </c>
      <c r="I2363" s="14" t="s">
        <v>7820</v>
      </c>
      <c r="J2363" s="11" t="s">
        <v>7821</v>
      </c>
      <c r="K2363" s="11" t="s">
        <v>82</v>
      </c>
      <c r="L2363" s="14" t="s">
        <v>7822</v>
      </c>
      <c r="M2363" s="11" t="s">
        <v>82</v>
      </c>
      <c r="N2363" s="15" t="s">
        <v>85</v>
      </c>
      <c r="O2363" s="15" t="str">
        <f>VLOOKUP(A2363,Result!A:D,2,FALSE)</f>
        <v>No</v>
      </c>
      <c r="P2363" s="15">
        <f>VLOOKUP(A2363,Result!A:D,4,FALSE)</f>
        <v>0.68300000000000005</v>
      </c>
      <c r="Q2363" s="16">
        <f>VLOOKUP(A2363,Result!A:D,3,FALSE)</f>
        <v>0.68300000000000005</v>
      </c>
      <c r="R2363" s="16">
        <f>VLOOKUP(A2363,Result!A:E,5,FALSE)</f>
        <v>0</v>
      </c>
      <c r="S2363" s="28">
        <f>P2363+Q2363+R2363</f>
        <v>1.3660000000000001</v>
      </c>
      <c r="T2363" s="32">
        <f>SUM((Q2363+R2363)*60/0.1)</f>
        <v>409.8</v>
      </c>
      <c r="U2363" s="32">
        <f>SUM(S2363*60/0.1)</f>
        <v>819.6</v>
      </c>
      <c r="V2363" s="33">
        <f t="shared" si="147"/>
        <v>270</v>
      </c>
      <c r="W2363" s="34">
        <f t="shared" si="148"/>
        <v>1089.5999999999999</v>
      </c>
      <c r="X2363" s="10"/>
      <c r="Y2363" s="10"/>
      <c r="Z2363" s="10"/>
      <c r="AA2363" s="10"/>
      <c r="AB2363" s="10"/>
      <c r="AC2363" s="10"/>
      <c r="AD2363" s="10"/>
      <c r="AE2363" s="10"/>
      <c r="AF2363" s="10"/>
      <c r="AG2363" s="10"/>
      <c r="AH2363" s="10"/>
      <c r="AI2363" s="10"/>
    </row>
    <row r="2364" spans="1:35" ht="15" customHeight="1" x14ac:dyDescent="0.25">
      <c r="A2364" s="6">
        <v>2411</v>
      </c>
      <c r="B2364" s="11" t="s">
        <v>274</v>
      </c>
      <c r="C2364" s="11" t="s">
        <v>7045</v>
      </c>
      <c r="D2364" s="11" t="s">
        <v>7833</v>
      </c>
      <c r="E2364" s="12">
        <v>12034</v>
      </c>
      <c r="F2364" s="17">
        <v>44042</v>
      </c>
      <c r="G2364" s="12">
        <v>43852</v>
      </c>
      <c r="H2364" s="11" t="s">
        <v>217</v>
      </c>
      <c r="I2364" s="14" t="s">
        <v>97</v>
      </c>
      <c r="J2364" s="11" t="s">
        <v>97</v>
      </c>
      <c r="K2364" s="11" t="s">
        <v>82</v>
      </c>
      <c r="L2364" s="14" t="s">
        <v>82</v>
      </c>
      <c r="M2364" s="11" t="s">
        <v>650</v>
      </c>
      <c r="N2364" s="15" t="s">
        <v>85</v>
      </c>
      <c r="O2364" s="15" t="str">
        <f>VLOOKUP(A2364,Result!A:D,2,FALSE)</f>
        <v>No</v>
      </c>
      <c r="P2364" s="15">
        <f>VLOOKUP(A2364,Result!A:D,4,FALSE)</f>
        <v>0</v>
      </c>
      <c r="Q2364" s="16">
        <f>VLOOKUP(A2364,Result!A:D,3,FALSE)</f>
        <v>0</v>
      </c>
      <c r="R2364" s="16">
        <f>VLOOKUP(A2364,Result!A:E,5,FALSE)</f>
        <v>0</v>
      </c>
      <c r="S2364" s="28">
        <f>P2364+Q2364+R2364</f>
        <v>0</v>
      </c>
      <c r="T2364" s="32">
        <f>SUM((Q2364+R2364)*60/0.1)</f>
        <v>0</v>
      </c>
      <c r="U2364" s="32">
        <f>SUM(S2364*60/0.1)</f>
        <v>0</v>
      </c>
      <c r="V2364" s="33">
        <f t="shared" si="147"/>
        <v>270</v>
      </c>
      <c r="W2364" s="34">
        <f t="shared" si="148"/>
        <v>270</v>
      </c>
      <c r="X2364" s="10"/>
      <c r="Y2364" s="10"/>
      <c r="Z2364" s="10"/>
      <c r="AA2364" s="10"/>
      <c r="AB2364" s="10"/>
      <c r="AC2364" s="10"/>
      <c r="AD2364" s="10"/>
      <c r="AE2364" s="10"/>
      <c r="AF2364" s="10"/>
      <c r="AG2364" s="10"/>
      <c r="AH2364" s="10"/>
      <c r="AI2364" s="10"/>
    </row>
    <row r="2365" spans="1:35" ht="15" customHeight="1" x14ac:dyDescent="0.25">
      <c r="A2365" s="6">
        <v>2412</v>
      </c>
      <c r="B2365" s="11" t="s">
        <v>274</v>
      </c>
      <c r="C2365" s="11" t="s">
        <v>7045</v>
      </c>
      <c r="D2365" s="11" t="s">
        <v>7834</v>
      </c>
      <c r="E2365" s="12">
        <v>17055</v>
      </c>
      <c r="F2365" s="17">
        <v>44046</v>
      </c>
      <c r="G2365" s="12">
        <v>43850</v>
      </c>
      <c r="H2365" s="11" t="s">
        <v>217</v>
      </c>
      <c r="I2365" s="14" t="s">
        <v>97</v>
      </c>
      <c r="J2365" s="11" t="s">
        <v>97</v>
      </c>
      <c r="K2365" s="11" t="s">
        <v>82</v>
      </c>
      <c r="L2365" s="14" t="s">
        <v>82</v>
      </c>
      <c r="M2365" s="11" t="s">
        <v>650</v>
      </c>
      <c r="N2365" s="15" t="s">
        <v>85</v>
      </c>
      <c r="O2365" s="15" t="str">
        <f>VLOOKUP(A2365,Result!A:D,2,FALSE)</f>
        <v>No</v>
      </c>
      <c r="P2365" s="15">
        <f>VLOOKUP(A2365,Result!A:D,4,FALSE)</f>
        <v>0</v>
      </c>
      <c r="Q2365" s="16">
        <f>VLOOKUP(A2365,Result!A:D,3,FALSE)</f>
        <v>0</v>
      </c>
      <c r="R2365" s="16">
        <f>VLOOKUP(A2365,Result!A:E,5,FALSE)</f>
        <v>0</v>
      </c>
      <c r="S2365" s="28">
        <f>P2365+Q2365+R2365</f>
        <v>0</v>
      </c>
      <c r="T2365" s="32">
        <f>SUM((Q2365+R2365)*60/0.1)</f>
        <v>0</v>
      </c>
      <c r="U2365" s="32">
        <f>SUM(S2365*60/0.1)</f>
        <v>0</v>
      </c>
      <c r="V2365" s="33">
        <f t="shared" si="147"/>
        <v>270</v>
      </c>
      <c r="W2365" s="34">
        <f t="shared" si="148"/>
        <v>270</v>
      </c>
      <c r="X2365" s="10"/>
      <c r="Y2365" s="10"/>
      <c r="Z2365" s="10"/>
      <c r="AA2365" s="10"/>
      <c r="AB2365" s="10"/>
      <c r="AC2365" s="10"/>
      <c r="AD2365" s="10"/>
      <c r="AE2365" s="10"/>
      <c r="AF2365" s="10"/>
      <c r="AG2365" s="10"/>
      <c r="AH2365" s="10"/>
      <c r="AI2365" s="10"/>
    </row>
    <row r="2366" spans="1:35" ht="15" customHeight="1" x14ac:dyDescent="0.25">
      <c r="A2366" s="6">
        <v>2413</v>
      </c>
      <c r="B2366" s="11" t="s">
        <v>274</v>
      </c>
      <c r="C2366" s="11" t="s">
        <v>7045</v>
      </c>
      <c r="D2366" s="11" t="s">
        <v>7835</v>
      </c>
      <c r="E2366" s="12">
        <v>20088</v>
      </c>
      <c r="F2366" s="13">
        <v>44046</v>
      </c>
      <c r="G2366" s="12">
        <v>43852</v>
      </c>
      <c r="H2366" s="11" t="s">
        <v>217</v>
      </c>
      <c r="I2366" s="14" t="s">
        <v>97</v>
      </c>
      <c r="J2366" s="11" t="s">
        <v>97</v>
      </c>
      <c r="K2366" s="11" t="s">
        <v>82</v>
      </c>
      <c r="L2366" s="14" t="s">
        <v>82</v>
      </c>
      <c r="M2366" s="11" t="s">
        <v>7836</v>
      </c>
      <c r="N2366" s="15" t="s">
        <v>85</v>
      </c>
      <c r="O2366" s="15" t="str">
        <f>VLOOKUP(A2366,Result!A:D,2,FALSE)</f>
        <v>No</v>
      </c>
      <c r="P2366" s="15">
        <f>VLOOKUP(A2366,Result!A:D,4,FALSE)</f>
        <v>0</v>
      </c>
      <c r="Q2366" s="16">
        <f>VLOOKUP(A2366,Result!A:D,3,FALSE)</f>
        <v>0</v>
      </c>
      <c r="R2366" s="16">
        <f>VLOOKUP(A2366,Result!A:E,5,FALSE)</f>
        <v>0</v>
      </c>
      <c r="S2366" s="28">
        <f>P2366+Q2366+R2366</f>
        <v>0</v>
      </c>
      <c r="T2366" s="32">
        <f>SUM((Q2366+R2366)*60/0.1)</f>
        <v>0</v>
      </c>
      <c r="U2366" s="32">
        <f>SUM(S2366*60/0.1)</f>
        <v>0</v>
      </c>
      <c r="V2366" s="33">
        <f t="shared" si="147"/>
        <v>270</v>
      </c>
      <c r="W2366" s="34">
        <f t="shared" si="148"/>
        <v>270</v>
      </c>
      <c r="X2366" s="10"/>
      <c r="Y2366" s="10"/>
      <c r="Z2366" s="10"/>
      <c r="AA2366" s="10"/>
      <c r="AB2366" s="10"/>
      <c r="AC2366" s="10"/>
      <c r="AD2366" s="10"/>
      <c r="AE2366" s="10"/>
      <c r="AF2366" s="10"/>
      <c r="AG2366" s="10"/>
      <c r="AH2366" s="10"/>
      <c r="AI2366" s="10"/>
    </row>
    <row r="2367" spans="1:35" ht="15" customHeight="1" x14ac:dyDescent="0.25">
      <c r="A2367" s="6">
        <v>2414</v>
      </c>
      <c r="B2367" s="11" t="s">
        <v>274</v>
      </c>
      <c r="C2367" s="11" t="s">
        <v>7045</v>
      </c>
      <c r="D2367" s="11" t="s">
        <v>7837</v>
      </c>
      <c r="E2367" s="12">
        <v>23204</v>
      </c>
      <c r="F2367" s="13">
        <v>44047</v>
      </c>
      <c r="G2367" s="12">
        <v>43912</v>
      </c>
      <c r="H2367" s="11" t="s">
        <v>134</v>
      </c>
      <c r="I2367" s="14" t="s">
        <v>7838</v>
      </c>
      <c r="J2367" s="11" t="s">
        <v>7839</v>
      </c>
      <c r="K2367" s="11" t="s">
        <v>82</v>
      </c>
      <c r="L2367" s="14" t="s">
        <v>82</v>
      </c>
      <c r="M2367" s="11" t="s">
        <v>905</v>
      </c>
      <c r="N2367" s="15" t="s">
        <v>85</v>
      </c>
      <c r="O2367" s="15" t="str">
        <f>VLOOKUP(A2367,Result!A:D,2,FALSE)</f>
        <v>No</v>
      </c>
      <c r="P2367" s="15">
        <f>VLOOKUP(A2367,Result!A:D,4,FALSE)</f>
        <v>1.2270000000000001</v>
      </c>
      <c r="Q2367" s="16">
        <f>VLOOKUP(A2367,Result!A:D,3,FALSE)</f>
        <v>0</v>
      </c>
      <c r="R2367" s="16">
        <f>VLOOKUP(A2367,Result!A:E,5,FALSE)</f>
        <v>0</v>
      </c>
      <c r="S2367" s="28">
        <f>P2367+Q2367+R2367</f>
        <v>1.2270000000000001</v>
      </c>
      <c r="T2367" s="32">
        <f>SUM((Q2367+R2367)*60/0.1)</f>
        <v>0</v>
      </c>
      <c r="U2367" s="32">
        <f>SUM(S2367*60/0.1)</f>
        <v>736.2</v>
      </c>
      <c r="V2367" s="33">
        <f t="shared" si="147"/>
        <v>270</v>
      </c>
      <c r="W2367" s="34">
        <f t="shared" si="148"/>
        <v>1006.2</v>
      </c>
      <c r="X2367" s="10"/>
      <c r="Y2367" s="10"/>
      <c r="Z2367" s="10"/>
      <c r="AA2367" s="10"/>
      <c r="AB2367" s="10"/>
      <c r="AC2367" s="10"/>
      <c r="AD2367" s="10"/>
      <c r="AE2367" s="10"/>
      <c r="AF2367" s="10"/>
      <c r="AG2367" s="10"/>
      <c r="AH2367" s="10"/>
      <c r="AI2367" s="10"/>
    </row>
    <row r="2368" spans="1:35" ht="15" customHeight="1" x14ac:dyDescent="0.25">
      <c r="A2368" s="6">
        <v>2415</v>
      </c>
      <c r="B2368" s="11" t="s">
        <v>274</v>
      </c>
      <c r="C2368" s="11" t="s">
        <v>7045</v>
      </c>
      <c r="D2368" s="11" t="s">
        <v>7840</v>
      </c>
      <c r="E2368" s="12">
        <v>25833</v>
      </c>
      <c r="F2368" s="17">
        <v>44047</v>
      </c>
      <c r="G2368" s="12">
        <v>43893</v>
      </c>
      <c r="H2368" s="11" t="s">
        <v>78</v>
      </c>
      <c r="I2368" s="14" t="s">
        <v>3583</v>
      </c>
      <c r="J2368" s="11" t="s">
        <v>80</v>
      </c>
      <c r="K2368" s="11" t="s">
        <v>82</v>
      </c>
      <c r="L2368" s="14" t="s">
        <v>82</v>
      </c>
      <c r="M2368" s="11" t="s">
        <v>7841</v>
      </c>
      <c r="N2368" s="15" t="s">
        <v>85</v>
      </c>
      <c r="O2368" s="15" t="str">
        <f>VLOOKUP(A2368,Result!A:D,2,FALSE)</f>
        <v>No</v>
      </c>
      <c r="P2368" s="15">
        <f>VLOOKUP(A2368,Result!A:D,4,FALSE)</f>
        <v>0.35299999999999998</v>
      </c>
      <c r="Q2368" s="16">
        <f>VLOOKUP(A2368,Result!A:D,3,FALSE)</f>
        <v>0</v>
      </c>
      <c r="R2368" s="16">
        <f>VLOOKUP(A2368,Result!A:E,5,FALSE)</f>
        <v>0</v>
      </c>
      <c r="S2368" s="28">
        <f>P2368+Q2368+R2368</f>
        <v>0.35299999999999998</v>
      </c>
      <c r="T2368" s="32">
        <f>SUM((Q2368+R2368)*60/0.1)</f>
        <v>0</v>
      </c>
      <c r="U2368" s="32">
        <f>SUM(S2368*60/0.1)</f>
        <v>211.79999999999998</v>
      </c>
      <c r="V2368" s="33">
        <f t="shared" ref="V2368:V2408" si="149">SUM(0.45*60/0.1)</f>
        <v>270</v>
      </c>
      <c r="W2368" s="34">
        <f t="shared" si="148"/>
        <v>481.79999999999995</v>
      </c>
      <c r="X2368" s="10"/>
      <c r="Y2368" s="10"/>
      <c r="Z2368" s="10"/>
      <c r="AA2368" s="10"/>
      <c r="AB2368" s="10"/>
      <c r="AC2368" s="10"/>
      <c r="AD2368" s="10"/>
      <c r="AE2368" s="10"/>
      <c r="AF2368" s="10"/>
      <c r="AG2368" s="10"/>
      <c r="AH2368" s="10"/>
      <c r="AI2368" s="10"/>
    </row>
    <row r="2369" spans="1:35" ht="15" customHeight="1" x14ac:dyDescent="0.25">
      <c r="A2369" s="6">
        <v>2416</v>
      </c>
      <c r="B2369" s="11" t="s">
        <v>274</v>
      </c>
      <c r="C2369" s="11" t="s">
        <v>7045</v>
      </c>
      <c r="D2369" s="11" t="s">
        <v>7842</v>
      </c>
      <c r="E2369" s="12">
        <v>30787</v>
      </c>
      <c r="F2369" s="17">
        <v>44047</v>
      </c>
      <c r="G2369" s="12">
        <v>43893</v>
      </c>
      <c r="H2369" s="11" t="s">
        <v>78</v>
      </c>
      <c r="I2369" s="14" t="s">
        <v>97</v>
      </c>
      <c r="J2369" s="11" t="s">
        <v>97</v>
      </c>
      <c r="K2369" s="11" t="s">
        <v>82</v>
      </c>
      <c r="L2369" s="14" t="s">
        <v>82</v>
      </c>
      <c r="M2369" s="11" t="s">
        <v>7843</v>
      </c>
      <c r="N2369" s="15" t="s">
        <v>85</v>
      </c>
      <c r="O2369" s="15" t="str">
        <f>VLOOKUP(A2369,Result!A:D,2,FALSE)</f>
        <v>No</v>
      </c>
      <c r="P2369" s="15">
        <f>VLOOKUP(A2369,Result!A:D,4,FALSE)</f>
        <v>0</v>
      </c>
      <c r="Q2369" s="16">
        <f>VLOOKUP(A2369,Result!A:D,3,FALSE)</f>
        <v>0</v>
      </c>
      <c r="R2369" s="16">
        <f>VLOOKUP(A2369,Result!A:E,5,FALSE)</f>
        <v>0</v>
      </c>
      <c r="S2369" s="28">
        <f>P2369+Q2369+R2369</f>
        <v>0</v>
      </c>
      <c r="T2369" s="32">
        <f>SUM((Q2369+R2369)*60/0.1)</f>
        <v>0</v>
      </c>
      <c r="U2369" s="32">
        <f>SUM(S2369*60/0.1)</f>
        <v>0</v>
      </c>
      <c r="V2369" s="33">
        <f t="shared" si="149"/>
        <v>270</v>
      </c>
      <c r="W2369" s="34">
        <f t="shared" si="148"/>
        <v>270</v>
      </c>
      <c r="X2369" s="10"/>
      <c r="Y2369" s="10"/>
      <c r="Z2369" s="10"/>
      <c r="AA2369" s="10"/>
      <c r="AB2369" s="10"/>
      <c r="AC2369" s="10"/>
      <c r="AD2369" s="10"/>
      <c r="AE2369" s="10"/>
      <c r="AF2369" s="10"/>
      <c r="AG2369" s="10"/>
      <c r="AH2369" s="10"/>
      <c r="AI2369" s="10"/>
    </row>
    <row r="2370" spans="1:35" ht="15" customHeight="1" x14ac:dyDescent="0.25">
      <c r="A2370" s="6">
        <v>2417</v>
      </c>
      <c r="B2370" s="11" t="s">
        <v>274</v>
      </c>
      <c r="C2370" s="11" t="s">
        <v>7045</v>
      </c>
      <c r="D2370" s="11" t="s">
        <v>7844</v>
      </c>
      <c r="E2370" s="12">
        <v>16833</v>
      </c>
      <c r="F2370" s="17">
        <v>44048</v>
      </c>
      <c r="G2370" s="12">
        <v>43913</v>
      </c>
      <c r="H2370" s="11" t="s">
        <v>134</v>
      </c>
      <c r="I2370" s="14" t="s">
        <v>2221</v>
      </c>
      <c r="J2370" s="11" t="s">
        <v>7845</v>
      </c>
      <c r="K2370" s="11" t="s">
        <v>82</v>
      </c>
      <c r="L2370" s="14" t="s">
        <v>82</v>
      </c>
      <c r="M2370" s="11" t="s">
        <v>7846</v>
      </c>
      <c r="N2370" s="15" t="s">
        <v>85</v>
      </c>
      <c r="O2370" s="15" t="str">
        <f>VLOOKUP(A2370,Result!A:D,2,FALSE)</f>
        <v>No</v>
      </c>
      <c r="P2370" s="15">
        <f>VLOOKUP(A2370,Result!A:D,4,FALSE)</f>
        <v>0.35299999999999998</v>
      </c>
      <c r="Q2370" s="16">
        <f>VLOOKUP(A2370,Result!A:D,3,FALSE)</f>
        <v>0</v>
      </c>
      <c r="R2370" s="16">
        <f>VLOOKUP(A2370,Result!A:E,5,FALSE)</f>
        <v>0</v>
      </c>
      <c r="S2370" s="28">
        <f>P2370+Q2370+R2370</f>
        <v>0.35299999999999998</v>
      </c>
      <c r="T2370" s="32">
        <f>SUM((Q2370+R2370)*60/0.1)</f>
        <v>0</v>
      </c>
      <c r="U2370" s="32">
        <f>SUM(S2370*60/0.1)</f>
        <v>211.79999999999998</v>
      </c>
      <c r="V2370" s="33">
        <f t="shared" si="149"/>
        <v>270</v>
      </c>
      <c r="W2370" s="34">
        <f t="shared" si="148"/>
        <v>481.79999999999995</v>
      </c>
      <c r="X2370" s="10"/>
      <c r="Y2370" s="10"/>
      <c r="Z2370" s="10"/>
      <c r="AA2370" s="10"/>
      <c r="AB2370" s="10"/>
      <c r="AC2370" s="10"/>
      <c r="AD2370" s="10"/>
      <c r="AE2370" s="10"/>
      <c r="AF2370" s="10"/>
      <c r="AG2370" s="10"/>
      <c r="AH2370" s="10"/>
      <c r="AI2370" s="10"/>
    </row>
    <row r="2371" spans="1:35" ht="15" customHeight="1" x14ac:dyDescent="0.25">
      <c r="A2371" s="6">
        <v>2428</v>
      </c>
      <c r="B2371" s="11" t="s">
        <v>274</v>
      </c>
      <c r="C2371" s="11" t="s">
        <v>7045</v>
      </c>
      <c r="D2371" s="11" t="s">
        <v>7876</v>
      </c>
      <c r="E2371" s="12">
        <v>14640</v>
      </c>
      <c r="F2371" s="17">
        <v>44056</v>
      </c>
      <c r="G2371" s="12">
        <v>43893</v>
      </c>
      <c r="H2371" s="11" t="s">
        <v>78</v>
      </c>
      <c r="I2371" s="14" t="s">
        <v>7877</v>
      </c>
      <c r="J2371" s="11" t="s">
        <v>7878</v>
      </c>
      <c r="K2371" s="11" t="s">
        <v>82</v>
      </c>
      <c r="L2371" s="14" t="s">
        <v>7879</v>
      </c>
      <c r="M2371" s="11" t="s">
        <v>82</v>
      </c>
      <c r="N2371" s="15" t="s">
        <v>85</v>
      </c>
      <c r="O2371" s="15" t="str">
        <f>VLOOKUP(A2371,Result!A:D,2,FALSE)</f>
        <v>Yes</v>
      </c>
      <c r="P2371" s="15">
        <f>VLOOKUP(A2371,Result!A:D,4,FALSE)</f>
        <v>0.95399999999999996</v>
      </c>
      <c r="Q2371" s="16">
        <f>VLOOKUP(A2371,Result!A:D,3,FALSE)</f>
        <v>1.2190000000000001</v>
      </c>
      <c r="R2371" s="16">
        <f>VLOOKUP(A2371,Result!A:E,5,FALSE)</f>
        <v>0</v>
      </c>
      <c r="S2371" s="28">
        <f>P2371+Q2371+R2371</f>
        <v>2.173</v>
      </c>
      <c r="T2371" s="32">
        <f>SUM((Q2371+R2371)*60/0.1)</f>
        <v>731.4</v>
      </c>
      <c r="U2371" s="32">
        <f>SUM(S2371*60/0.1)</f>
        <v>1303.8</v>
      </c>
      <c r="V2371" s="33">
        <f t="shared" si="149"/>
        <v>270</v>
      </c>
      <c r="W2371" s="34">
        <f t="shared" si="148"/>
        <v>1573.8</v>
      </c>
      <c r="X2371" s="10"/>
      <c r="Y2371" s="10"/>
      <c r="Z2371" s="10"/>
      <c r="AA2371" s="10"/>
      <c r="AB2371" s="10"/>
      <c r="AC2371" s="10"/>
      <c r="AD2371" s="10"/>
      <c r="AE2371" s="10"/>
      <c r="AF2371" s="10"/>
      <c r="AG2371" s="10"/>
      <c r="AH2371" s="10"/>
      <c r="AI2371" s="10"/>
    </row>
    <row r="2372" spans="1:35" ht="15" customHeight="1" x14ac:dyDescent="0.25">
      <c r="A2372" s="6">
        <v>2435</v>
      </c>
      <c r="B2372" s="11" t="s">
        <v>274</v>
      </c>
      <c r="C2372" s="11" t="s">
        <v>7045</v>
      </c>
      <c r="D2372" s="11" t="s">
        <v>7893</v>
      </c>
      <c r="E2372" s="12">
        <v>19480</v>
      </c>
      <c r="F2372" s="17">
        <v>44062</v>
      </c>
      <c r="G2372" s="12">
        <v>43923</v>
      </c>
      <c r="H2372" s="11" t="s">
        <v>466</v>
      </c>
      <c r="I2372" s="14" t="s">
        <v>97</v>
      </c>
      <c r="J2372" s="11" t="s">
        <v>97</v>
      </c>
      <c r="K2372" s="11" t="s">
        <v>82</v>
      </c>
      <c r="L2372" s="14" t="s">
        <v>82</v>
      </c>
      <c r="M2372" s="11" t="s">
        <v>322</v>
      </c>
      <c r="N2372" s="15" t="s">
        <v>85</v>
      </c>
      <c r="O2372" s="15" t="str">
        <f>VLOOKUP(A2372,Result!A:D,2,FALSE)</f>
        <v>No</v>
      </c>
      <c r="P2372" s="15">
        <f>VLOOKUP(A2372,Result!A:D,4,FALSE)</f>
        <v>0</v>
      </c>
      <c r="Q2372" s="16">
        <f>VLOOKUP(A2372,Result!A:D,3,FALSE)</f>
        <v>0</v>
      </c>
      <c r="R2372" s="16">
        <f>VLOOKUP(A2372,Result!A:E,5,FALSE)</f>
        <v>0</v>
      </c>
      <c r="S2372" s="28">
        <f>P2372+Q2372+R2372</f>
        <v>0</v>
      </c>
      <c r="T2372" s="32">
        <f>SUM((Q2372+R2372)*60/0.1)</f>
        <v>0</v>
      </c>
      <c r="U2372" s="32">
        <f>SUM(S2372*60/0.1)</f>
        <v>0</v>
      </c>
      <c r="V2372" s="33">
        <f t="shared" si="149"/>
        <v>270</v>
      </c>
      <c r="W2372" s="34">
        <f t="shared" si="148"/>
        <v>270</v>
      </c>
      <c r="X2372" s="10"/>
      <c r="Y2372" s="10"/>
      <c r="Z2372" s="10"/>
      <c r="AA2372" s="10"/>
      <c r="AB2372" s="10"/>
      <c r="AC2372" s="10"/>
      <c r="AD2372" s="10"/>
      <c r="AE2372" s="10"/>
      <c r="AF2372" s="10"/>
      <c r="AG2372" s="10"/>
      <c r="AH2372" s="10"/>
      <c r="AI2372" s="10"/>
    </row>
    <row r="2373" spans="1:35" ht="15" customHeight="1" x14ac:dyDescent="0.25">
      <c r="A2373" s="6">
        <v>2442</v>
      </c>
      <c r="B2373" s="11" t="s">
        <v>274</v>
      </c>
      <c r="C2373" s="11" t="s">
        <v>7045</v>
      </c>
      <c r="D2373" s="11" t="s">
        <v>7907</v>
      </c>
      <c r="E2373" s="12">
        <v>19572</v>
      </c>
      <c r="F2373" s="17">
        <v>44069</v>
      </c>
      <c r="G2373" s="12">
        <v>43893</v>
      </c>
      <c r="H2373" s="11" t="s">
        <v>78</v>
      </c>
      <c r="I2373" s="14" t="s">
        <v>7908</v>
      </c>
      <c r="J2373" s="11" t="s">
        <v>80</v>
      </c>
      <c r="K2373" s="11" t="s">
        <v>82</v>
      </c>
      <c r="L2373" s="14" t="s">
        <v>82</v>
      </c>
      <c r="M2373" s="11" t="s">
        <v>589</v>
      </c>
      <c r="N2373" s="15" t="s">
        <v>85</v>
      </c>
      <c r="O2373" s="15" t="str">
        <f>VLOOKUP(A2373,Result!A:D,2,FALSE)</f>
        <v>No</v>
      </c>
      <c r="P2373" s="15">
        <f>VLOOKUP(A2373,Result!A:D,4,FALSE)</f>
        <v>0.61499999999999999</v>
      </c>
      <c r="Q2373" s="16">
        <f>VLOOKUP(A2373,Result!A:D,3,FALSE)</f>
        <v>0</v>
      </c>
      <c r="R2373" s="16">
        <f>VLOOKUP(A2373,Result!A:E,5,FALSE)</f>
        <v>0</v>
      </c>
      <c r="S2373" s="28">
        <f>P2373+Q2373+R2373</f>
        <v>0.61499999999999999</v>
      </c>
      <c r="T2373" s="32">
        <f>SUM((Q2373+R2373)*60/0.1)</f>
        <v>0</v>
      </c>
      <c r="U2373" s="32">
        <f>SUM(S2373*60/0.1)</f>
        <v>368.99999999999994</v>
      </c>
      <c r="V2373" s="33">
        <f t="shared" si="149"/>
        <v>270</v>
      </c>
      <c r="W2373" s="34">
        <f t="shared" si="148"/>
        <v>639</v>
      </c>
      <c r="X2373" s="10"/>
      <c r="Y2373" s="10"/>
      <c r="Z2373" s="10"/>
      <c r="AA2373" s="10"/>
      <c r="AB2373" s="10"/>
      <c r="AC2373" s="10"/>
      <c r="AD2373" s="10"/>
      <c r="AE2373" s="10"/>
      <c r="AF2373" s="10"/>
      <c r="AG2373" s="10"/>
      <c r="AH2373" s="10"/>
      <c r="AI2373" s="10"/>
    </row>
    <row r="2374" spans="1:35" ht="15" customHeight="1" x14ac:dyDescent="0.25">
      <c r="A2374" s="6">
        <v>2443</v>
      </c>
      <c r="B2374" s="11" t="s">
        <v>274</v>
      </c>
      <c r="C2374" s="11" t="s">
        <v>7045</v>
      </c>
      <c r="D2374" s="11" t="s">
        <v>7909</v>
      </c>
      <c r="E2374" s="12">
        <v>14927</v>
      </c>
      <c r="F2374" s="17">
        <v>44069</v>
      </c>
      <c r="G2374" s="12">
        <v>43898</v>
      </c>
      <c r="H2374" s="11" t="s">
        <v>78</v>
      </c>
      <c r="I2374" s="14" t="s">
        <v>7910</v>
      </c>
      <c r="J2374" s="11" t="s">
        <v>7911</v>
      </c>
      <c r="K2374" s="11" t="s">
        <v>82</v>
      </c>
      <c r="L2374" s="14" t="s">
        <v>82</v>
      </c>
      <c r="M2374" s="11" t="s">
        <v>7912</v>
      </c>
      <c r="N2374" s="15" t="s">
        <v>85</v>
      </c>
      <c r="O2374" s="15" t="str">
        <f>VLOOKUP(A2374,Result!A:D,2,FALSE)</f>
        <v>No</v>
      </c>
      <c r="P2374" s="15">
        <f>VLOOKUP(A2374,Result!A:D,4,FALSE)</f>
        <v>6.8000000000000005E-2</v>
      </c>
      <c r="Q2374" s="16">
        <f>VLOOKUP(A2374,Result!A:D,3,FALSE)</f>
        <v>0</v>
      </c>
      <c r="R2374" s="16">
        <f>VLOOKUP(A2374,Result!A:E,5,FALSE)</f>
        <v>0</v>
      </c>
      <c r="S2374" s="28">
        <f>P2374+Q2374+R2374</f>
        <v>6.8000000000000005E-2</v>
      </c>
      <c r="T2374" s="32">
        <f>SUM((Q2374+R2374)*60/0.1)</f>
        <v>0</v>
      </c>
      <c r="U2374" s="32">
        <f>SUM(S2374*60/0.1)</f>
        <v>40.799999999999997</v>
      </c>
      <c r="V2374" s="33">
        <f t="shared" si="149"/>
        <v>270</v>
      </c>
      <c r="W2374" s="34">
        <f t="shared" si="148"/>
        <v>310.8</v>
      </c>
      <c r="X2374" s="10"/>
      <c r="Y2374" s="10"/>
      <c r="Z2374" s="10"/>
      <c r="AA2374" s="10"/>
      <c r="AB2374" s="10"/>
      <c r="AC2374" s="10"/>
      <c r="AD2374" s="10"/>
      <c r="AE2374" s="10"/>
      <c r="AF2374" s="10"/>
      <c r="AG2374" s="10"/>
      <c r="AH2374" s="10"/>
      <c r="AI2374" s="10"/>
    </row>
    <row r="2375" spans="1:35" ht="15" customHeight="1" x14ac:dyDescent="0.25">
      <c r="A2375" s="6">
        <v>2444</v>
      </c>
      <c r="B2375" s="11" t="s">
        <v>274</v>
      </c>
      <c r="C2375" s="11" t="s">
        <v>7045</v>
      </c>
      <c r="D2375" s="11" t="s">
        <v>7913</v>
      </c>
      <c r="E2375" s="12">
        <v>17636</v>
      </c>
      <c r="F2375" s="17">
        <v>44070</v>
      </c>
      <c r="G2375" s="12">
        <v>43859</v>
      </c>
      <c r="H2375" s="11" t="s">
        <v>217</v>
      </c>
      <c r="I2375" s="14" t="s">
        <v>97</v>
      </c>
      <c r="J2375" s="11" t="s">
        <v>97</v>
      </c>
      <c r="K2375" s="11" t="s">
        <v>82</v>
      </c>
      <c r="L2375" s="14" t="s">
        <v>82</v>
      </c>
      <c r="M2375" s="11" t="s">
        <v>650</v>
      </c>
      <c r="N2375" s="15" t="s">
        <v>85</v>
      </c>
      <c r="O2375" s="15" t="str">
        <f>VLOOKUP(A2375,Result!A:D,2,FALSE)</f>
        <v>No</v>
      </c>
      <c r="P2375" s="15">
        <f>VLOOKUP(A2375,Result!A:D,4,FALSE)</f>
        <v>0</v>
      </c>
      <c r="Q2375" s="16">
        <f>VLOOKUP(A2375,Result!A:D,3,FALSE)</f>
        <v>0</v>
      </c>
      <c r="R2375" s="16">
        <f>VLOOKUP(A2375,Result!A:E,5,FALSE)</f>
        <v>0</v>
      </c>
      <c r="S2375" s="28">
        <f>P2375+Q2375+R2375</f>
        <v>0</v>
      </c>
      <c r="T2375" s="32">
        <f>SUM((Q2375+R2375)*60/0.1)</f>
        <v>0</v>
      </c>
      <c r="U2375" s="32">
        <f>SUM(S2375*60/0.1)</f>
        <v>0</v>
      </c>
      <c r="V2375" s="33">
        <f t="shared" si="149"/>
        <v>270</v>
      </c>
      <c r="W2375" s="34">
        <f t="shared" si="148"/>
        <v>270</v>
      </c>
      <c r="X2375" s="10"/>
      <c r="Y2375" s="10"/>
      <c r="Z2375" s="10"/>
      <c r="AA2375" s="10"/>
      <c r="AB2375" s="10"/>
      <c r="AC2375" s="10"/>
      <c r="AD2375" s="10"/>
      <c r="AE2375" s="10"/>
      <c r="AF2375" s="10"/>
      <c r="AG2375" s="10"/>
      <c r="AH2375" s="10"/>
      <c r="AI2375" s="10"/>
    </row>
    <row r="2376" spans="1:35" ht="15" customHeight="1" x14ac:dyDescent="0.25">
      <c r="A2376" s="6">
        <v>2449</v>
      </c>
      <c r="B2376" s="11" t="s">
        <v>274</v>
      </c>
      <c r="C2376" s="11" t="s">
        <v>7045</v>
      </c>
      <c r="D2376" s="11" t="s">
        <v>7928</v>
      </c>
      <c r="E2376" s="12">
        <v>14919</v>
      </c>
      <c r="F2376" s="17">
        <v>44083</v>
      </c>
      <c r="G2376" s="12">
        <v>43931</v>
      </c>
      <c r="H2376" s="11" t="s">
        <v>466</v>
      </c>
      <c r="I2376" s="14" t="s">
        <v>97</v>
      </c>
      <c r="J2376" s="11" t="s">
        <v>97</v>
      </c>
      <c r="K2376" s="11" t="s">
        <v>82</v>
      </c>
      <c r="L2376" s="14" t="s">
        <v>82</v>
      </c>
      <c r="M2376" s="11" t="s">
        <v>7167</v>
      </c>
      <c r="N2376" s="15" t="s">
        <v>85</v>
      </c>
      <c r="O2376" s="15" t="str">
        <f>VLOOKUP(A2376,Result!A:D,2,FALSE)</f>
        <v>No</v>
      </c>
      <c r="P2376" s="15">
        <f>VLOOKUP(A2376,Result!A:D,4,FALSE)</f>
        <v>0</v>
      </c>
      <c r="Q2376" s="16">
        <f>VLOOKUP(A2376,Result!A:D,3,FALSE)</f>
        <v>0</v>
      </c>
      <c r="R2376" s="16">
        <f>VLOOKUP(A2376,Result!A:E,5,FALSE)</f>
        <v>0</v>
      </c>
      <c r="S2376" s="28">
        <f>P2376+Q2376+R2376</f>
        <v>0</v>
      </c>
      <c r="T2376" s="32">
        <f>SUM((Q2376+R2376)*60/0.1)</f>
        <v>0</v>
      </c>
      <c r="U2376" s="32">
        <f>SUM(S2376*60/0.1)</f>
        <v>0</v>
      </c>
      <c r="V2376" s="33">
        <f t="shared" si="149"/>
        <v>270</v>
      </c>
      <c r="W2376" s="34">
        <f t="shared" si="148"/>
        <v>270</v>
      </c>
      <c r="X2376" s="10"/>
      <c r="Y2376" s="10"/>
      <c r="Z2376" s="10"/>
      <c r="AA2376" s="10"/>
      <c r="AB2376" s="10"/>
      <c r="AC2376" s="10"/>
      <c r="AD2376" s="10"/>
      <c r="AE2376" s="10"/>
      <c r="AF2376" s="10"/>
      <c r="AG2376" s="10"/>
      <c r="AH2376" s="10"/>
      <c r="AI2376" s="10"/>
    </row>
    <row r="2377" spans="1:35" ht="15" customHeight="1" x14ac:dyDescent="0.25">
      <c r="A2377" s="6">
        <v>2457</v>
      </c>
      <c r="B2377" s="11" t="s">
        <v>274</v>
      </c>
      <c r="C2377" s="11" t="s">
        <v>7045</v>
      </c>
      <c r="D2377" s="11" t="s">
        <v>7943</v>
      </c>
      <c r="E2377" s="12">
        <v>20184</v>
      </c>
      <c r="F2377" s="17">
        <v>44090</v>
      </c>
      <c r="G2377" s="12">
        <v>43935</v>
      </c>
      <c r="H2377" s="11" t="s">
        <v>466</v>
      </c>
      <c r="I2377" s="14" t="s">
        <v>97</v>
      </c>
      <c r="J2377" s="11" t="s">
        <v>97</v>
      </c>
      <c r="K2377" s="11" t="s">
        <v>82</v>
      </c>
      <c r="L2377" s="14" t="s">
        <v>82</v>
      </c>
      <c r="M2377" s="11" t="s">
        <v>322</v>
      </c>
      <c r="N2377" s="15" t="s">
        <v>85</v>
      </c>
      <c r="O2377" s="15" t="str">
        <f>VLOOKUP(A2377,Result!A:D,2,FALSE)</f>
        <v>No</v>
      </c>
      <c r="P2377" s="15">
        <f>VLOOKUP(A2377,Result!A:D,4,FALSE)</f>
        <v>0</v>
      </c>
      <c r="Q2377" s="16">
        <f>VLOOKUP(A2377,Result!A:D,3,FALSE)</f>
        <v>0</v>
      </c>
      <c r="R2377" s="16">
        <f>VLOOKUP(A2377,Result!A:E,5,FALSE)</f>
        <v>0</v>
      </c>
      <c r="S2377" s="28">
        <f>P2377+Q2377+R2377</f>
        <v>0</v>
      </c>
      <c r="T2377" s="32">
        <f>SUM((Q2377+R2377)*60/0.1)</f>
        <v>0</v>
      </c>
      <c r="U2377" s="32">
        <f>SUM(S2377*60/0.1)</f>
        <v>0</v>
      </c>
      <c r="V2377" s="33">
        <f t="shared" si="149"/>
        <v>270</v>
      </c>
      <c r="W2377" s="34">
        <f t="shared" si="148"/>
        <v>270</v>
      </c>
      <c r="X2377" s="10"/>
      <c r="Y2377" s="10"/>
      <c r="Z2377" s="10"/>
      <c r="AA2377" s="10"/>
      <c r="AB2377" s="10"/>
      <c r="AC2377" s="10"/>
      <c r="AD2377" s="10"/>
      <c r="AE2377" s="10"/>
      <c r="AF2377" s="10"/>
      <c r="AG2377" s="10"/>
      <c r="AH2377" s="10"/>
      <c r="AI2377" s="10"/>
    </row>
    <row r="2378" spans="1:35" ht="15" customHeight="1" x14ac:dyDescent="0.25">
      <c r="A2378" s="6">
        <v>2458</v>
      </c>
      <c r="B2378" s="11" t="s">
        <v>274</v>
      </c>
      <c r="C2378" s="11" t="s">
        <v>7045</v>
      </c>
      <c r="D2378" s="11" t="s">
        <v>7944</v>
      </c>
      <c r="E2378" s="12">
        <v>17606</v>
      </c>
      <c r="F2378" s="17">
        <v>44091</v>
      </c>
      <c r="G2378" s="12">
        <v>43893</v>
      </c>
      <c r="H2378" s="11" t="s">
        <v>78</v>
      </c>
      <c r="I2378" s="14" t="s">
        <v>1665</v>
      </c>
      <c r="J2378" s="11" t="s">
        <v>80</v>
      </c>
      <c r="K2378" s="11" t="s">
        <v>82</v>
      </c>
      <c r="L2378" s="14" t="s">
        <v>82</v>
      </c>
      <c r="M2378" s="11" t="s">
        <v>7945</v>
      </c>
      <c r="N2378" s="15" t="s">
        <v>85</v>
      </c>
      <c r="O2378" s="15" t="str">
        <f>VLOOKUP(A2378,Result!A:D,2,FALSE)</f>
        <v>No</v>
      </c>
      <c r="P2378" s="15">
        <f>VLOOKUP(A2378,Result!A:D,4,FALSE)</f>
        <v>0.31</v>
      </c>
      <c r="Q2378" s="16">
        <f>VLOOKUP(A2378,Result!A:D,3,FALSE)</f>
        <v>0</v>
      </c>
      <c r="R2378" s="16">
        <f>VLOOKUP(A2378,Result!A:E,5,FALSE)</f>
        <v>0</v>
      </c>
      <c r="S2378" s="28">
        <f>P2378+Q2378+R2378</f>
        <v>0.31</v>
      </c>
      <c r="T2378" s="32">
        <f>SUM((Q2378+R2378)*60/0.1)</f>
        <v>0</v>
      </c>
      <c r="U2378" s="32">
        <f>SUM(S2378*60/0.1)</f>
        <v>186</v>
      </c>
      <c r="V2378" s="33">
        <f t="shared" si="149"/>
        <v>270</v>
      </c>
      <c r="W2378" s="34">
        <f t="shared" si="148"/>
        <v>456</v>
      </c>
      <c r="X2378" s="10"/>
      <c r="Y2378" s="10"/>
      <c r="Z2378" s="10"/>
      <c r="AA2378" s="10"/>
      <c r="AB2378" s="10"/>
      <c r="AC2378" s="10"/>
      <c r="AD2378" s="10"/>
      <c r="AE2378" s="10"/>
      <c r="AF2378" s="10"/>
      <c r="AG2378" s="10"/>
      <c r="AH2378" s="10"/>
      <c r="AI2378" s="10"/>
    </row>
    <row r="2379" spans="1:35" ht="15" customHeight="1" x14ac:dyDescent="0.25">
      <c r="A2379" s="6">
        <v>2459</v>
      </c>
      <c r="B2379" s="11" t="s">
        <v>274</v>
      </c>
      <c r="C2379" s="11" t="s">
        <v>7045</v>
      </c>
      <c r="D2379" s="11" t="s">
        <v>7946</v>
      </c>
      <c r="E2379" s="12">
        <v>14168</v>
      </c>
      <c r="F2379" s="17">
        <v>44095</v>
      </c>
      <c r="G2379" s="12">
        <v>43914</v>
      </c>
      <c r="H2379" s="11" t="s">
        <v>78</v>
      </c>
      <c r="I2379" s="14" t="s">
        <v>136</v>
      </c>
      <c r="J2379" s="11" t="s">
        <v>80</v>
      </c>
      <c r="K2379" s="11" t="s">
        <v>82</v>
      </c>
      <c r="L2379" s="14" t="s">
        <v>82</v>
      </c>
      <c r="M2379" s="11" t="s">
        <v>7947</v>
      </c>
      <c r="N2379" s="15" t="s">
        <v>85</v>
      </c>
      <c r="O2379" s="15" t="str">
        <f>VLOOKUP(A2379,Result!A:D,2,FALSE)</f>
        <v>No</v>
      </c>
      <c r="P2379" s="15">
        <f>VLOOKUP(A2379,Result!A:D,4,FALSE)</f>
        <v>0.106</v>
      </c>
      <c r="Q2379" s="16">
        <f>VLOOKUP(A2379,Result!A:D,3,FALSE)</f>
        <v>0</v>
      </c>
      <c r="R2379" s="16">
        <f>VLOOKUP(A2379,Result!A:E,5,FALSE)</f>
        <v>0</v>
      </c>
      <c r="S2379" s="28">
        <f>P2379+Q2379+R2379</f>
        <v>0.106</v>
      </c>
      <c r="T2379" s="32">
        <f>SUM((Q2379+R2379)*60/0.1)</f>
        <v>0</v>
      </c>
      <c r="U2379" s="32">
        <f>SUM(S2379*60/0.1)</f>
        <v>63.599999999999994</v>
      </c>
      <c r="V2379" s="33">
        <f t="shared" si="149"/>
        <v>270</v>
      </c>
      <c r="W2379" s="34">
        <f t="shared" si="148"/>
        <v>333.6</v>
      </c>
      <c r="X2379" s="10"/>
      <c r="Y2379" s="10"/>
      <c r="Z2379" s="10"/>
      <c r="AA2379" s="10"/>
      <c r="AB2379" s="10"/>
      <c r="AC2379" s="10"/>
      <c r="AD2379" s="10"/>
      <c r="AE2379" s="10"/>
      <c r="AF2379" s="10"/>
      <c r="AG2379" s="10"/>
      <c r="AH2379" s="10"/>
      <c r="AI2379" s="10"/>
    </row>
    <row r="2380" spans="1:35" ht="15" customHeight="1" x14ac:dyDescent="0.25">
      <c r="A2380" s="6">
        <v>2463</v>
      </c>
      <c r="B2380" s="11" t="s">
        <v>274</v>
      </c>
      <c r="C2380" s="11" t="s">
        <v>7045</v>
      </c>
      <c r="D2380" s="11" t="s">
        <v>7956</v>
      </c>
      <c r="E2380" s="12">
        <v>18292</v>
      </c>
      <c r="F2380" s="17">
        <v>44099</v>
      </c>
      <c r="G2380" s="12">
        <v>43893</v>
      </c>
      <c r="H2380" s="11" t="s">
        <v>78</v>
      </c>
      <c r="I2380" s="14" t="s">
        <v>446</v>
      </c>
      <c r="J2380" s="11" t="s">
        <v>97</v>
      </c>
      <c r="K2380" s="11" t="s">
        <v>82</v>
      </c>
      <c r="L2380" s="14" t="s">
        <v>82</v>
      </c>
      <c r="M2380" s="11" t="s">
        <v>1275</v>
      </c>
      <c r="N2380" s="15" t="s">
        <v>85</v>
      </c>
      <c r="O2380" s="15" t="str">
        <f>VLOOKUP(A2380,Result!A:D,2,FALSE)</f>
        <v>No</v>
      </c>
      <c r="P2380" s="15">
        <f>VLOOKUP(A2380,Result!A:D,4,FALSE)</f>
        <v>0.30499999999999999</v>
      </c>
      <c r="Q2380" s="16">
        <f>VLOOKUP(A2380,Result!A:D,3,FALSE)</f>
        <v>0</v>
      </c>
      <c r="R2380" s="16">
        <f>VLOOKUP(A2380,Result!A:E,5,FALSE)</f>
        <v>0</v>
      </c>
      <c r="S2380" s="28">
        <f>P2380+Q2380+R2380</f>
        <v>0.30499999999999999</v>
      </c>
      <c r="T2380" s="32">
        <f>SUM((Q2380+R2380)*60/0.1)</f>
        <v>0</v>
      </c>
      <c r="U2380" s="32">
        <f>SUM(S2380*60/0.1)</f>
        <v>183</v>
      </c>
      <c r="V2380" s="33">
        <f t="shared" si="149"/>
        <v>270</v>
      </c>
      <c r="W2380" s="34">
        <f t="shared" si="148"/>
        <v>453</v>
      </c>
      <c r="X2380" s="10"/>
      <c r="Y2380" s="10"/>
      <c r="Z2380" s="10"/>
      <c r="AA2380" s="10"/>
      <c r="AB2380" s="10"/>
      <c r="AC2380" s="10"/>
      <c r="AD2380" s="10"/>
      <c r="AE2380" s="10"/>
      <c r="AF2380" s="10"/>
      <c r="AG2380" s="10"/>
      <c r="AH2380" s="10"/>
      <c r="AI2380" s="10"/>
    </row>
    <row r="2381" spans="1:35" ht="15" customHeight="1" x14ac:dyDescent="0.25">
      <c r="A2381" s="6">
        <v>2465</v>
      </c>
      <c r="B2381" s="11" t="s">
        <v>274</v>
      </c>
      <c r="C2381" s="11" t="s">
        <v>7045</v>
      </c>
      <c r="D2381" s="11" t="s">
        <v>7959</v>
      </c>
      <c r="E2381" s="12">
        <v>15586</v>
      </c>
      <c r="F2381" s="17">
        <v>44110</v>
      </c>
      <c r="G2381" s="12">
        <v>43893</v>
      </c>
      <c r="H2381" s="11" t="s">
        <v>160</v>
      </c>
      <c r="I2381" s="14" t="s">
        <v>7960</v>
      </c>
      <c r="J2381" s="11" t="s">
        <v>80</v>
      </c>
      <c r="K2381" s="11" t="s">
        <v>7961</v>
      </c>
      <c r="L2381" s="14" t="s">
        <v>82</v>
      </c>
      <c r="M2381" s="11" t="s">
        <v>7962</v>
      </c>
      <c r="N2381" s="15" t="s">
        <v>85</v>
      </c>
      <c r="O2381" s="15" t="str">
        <f>VLOOKUP(A2381,Result!A:D,2,FALSE)</f>
        <v>No</v>
      </c>
      <c r="P2381" s="15">
        <f>VLOOKUP(A2381,Result!A:D,4,FALSE)</f>
        <v>1.212</v>
      </c>
      <c r="Q2381" s="16">
        <f>VLOOKUP(A2381,Result!A:D,3,FALSE)</f>
        <v>0</v>
      </c>
      <c r="R2381" s="16">
        <f>VLOOKUP(A2381,Result!A:E,5,FALSE)</f>
        <v>0</v>
      </c>
      <c r="S2381" s="28">
        <f>P2381+Q2381+R2381</f>
        <v>1.212</v>
      </c>
      <c r="T2381" s="32">
        <f>SUM((Q2381+R2381)*60/0.1)</f>
        <v>0</v>
      </c>
      <c r="U2381" s="32">
        <f>SUM(S2381*60/0.1)</f>
        <v>727.19999999999993</v>
      </c>
      <c r="V2381" s="33">
        <f t="shared" si="149"/>
        <v>270</v>
      </c>
      <c r="W2381" s="34">
        <f t="shared" si="148"/>
        <v>997.19999999999993</v>
      </c>
      <c r="X2381" s="10"/>
      <c r="Y2381" s="10"/>
      <c r="Z2381" s="10"/>
      <c r="AA2381" s="10"/>
      <c r="AB2381" s="10"/>
      <c r="AC2381" s="10"/>
      <c r="AD2381" s="10"/>
      <c r="AE2381" s="10"/>
      <c r="AF2381" s="10"/>
      <c r="AG2381" s="10"/>
      <c r="AH2381" s="10"/>
      <c r="AI2381" s="10"/>
    </row>
    <row r="2382" spans="1:35" ht="15" customHeight="1" x14ac:dyDescent="0.25">
      <c r="A2382" s="6">
        <v>2469</v>
      </c>
      <c r="B2382" s="11" t="s">
        <v>274</v>
      </c>
      <c r="C2382" s="11" t="s">
        <v>7045</v>
      </c>
      <c r="D2382" s="11" t="s">
        <v>7968</v>
      </c>
      <c r="E2382" s="12">
        <v>15776</v>
      </c>
      <c r="F2382" s="17">
        <v>44117</v>
      </c>
      <c r="G2382" s="12">
        <v>43893</v>
      </c>
      <c r="H2382" s="11" t="s">
        <v>78</v>
      </c>
      <c r="I2382" s="14" t="s">
        <v>7969</v>
      </c>
      <c r="J2382" s="11" t="s">
        <v>7970</v>
      </c>
      <c r="K2382" s="11" t="s">
        <v>82</v>
      </c>
      <c r="L2382" s="14" t="s">
        <v>7971</v>
      </c>
      <c r="M2382" s="11" t="s">
        <v>7972</v>
      </c>
      <c r="N2382" s="15" t="s">
        <v>85</v>
      </c>
      <c r="O2382" s="15" t="str">
        <f>VLOOKUP(A2382,Result!A:D,2,FALSE)</f>
        <v>No</v>
      </c>
      <c r="P2382" s="15">
        <f>VLOOKUP(A2382,Result!A:D,4,FALSE)</f>
        <v>1.093</v>
      </c>
      <c r="Q2382" s="16">
        <f>VLOOKUP(A2382,Result!A:D,3,FALSE)</f>
        <v>0.35299999999999998</v>
      </c>
      <c r="R2382" s="16">
        <f>VLOOKUP(A2382,Result!A:E,5,FALSE)</f>
        <v>0</v>
      </c>
      <c r="S2382" s="28">
        <f>P2382+Q2382+R2382</f>
        <v>1.446</v>
      </c>
      <c r="T2382" s="32">
        <f>SUM((Q2382+R2382)*60/0.1)</f>
        <v>211.79999999999998</v>
      </c>
      <c r="U2382" s="32">
        <f>SUM(S2382*60/0.1)</f>
        <v>867.59999999999991</v>
      </c>
      <c r="V2382" s="33">
        <f t="shared" si="149"/>
        <v>270</v>
      </c>
      <c r="W2382" s="34">
        <f t="shared" si="148"/>
        <v>1137.5999999999999</v>
      </c>
      <c r="X2382" s="10"/>
      <c r="Y2382" s="10"/>
      <c r="Z2382" s="10"/>
      <c r="AA2382" s="10"/>
      <c r="AB2382" s="10"/>
      <c r="AC2382" s="10"/>
      <c r="AD2382" s="10"/>
      <c r="AE2382" s="10"/>
      <c r="AF2382" s="10"/>
      <c r="AG2382" s="10"/>
      <c r="AH2382" s="10"/>
      <c r="AI2382" s="10"/>
    </row>
    <row r="2383" spans="1:35" ht="15" customHeight="1" x14ac:dyDescent="0.25">
      <c r="A2383" s="6">
        <v>2477</v>
      </c>
      <c r="B2383" s="11" t="s">
        <v>274</v>
      </c>
      <c r="C2383" s="11" t="s">
        <v>7045</v>
      </c>
      <c r="D2383" s="11" t="s">
        <v>7991</v>
      </c>
      <c r="E2383" s="12">
        <v>17693</v>
      </c>
      <c r="F2383" s="17">
        <v>44144</v>
      </c>
      <c r="G2383" s="12">
        <v>43893</v>
      </c>
      <c r="H2383" s="11" t="s">
        <v>78</v>
      </c>
      <c r="I2383" s="14" t="s">
        <v>97</v>
      </c>
      <c r="J2383" s="11" t="s">
        <v>97</v>
      </c>
      <c r="K2383" s="11" t="s">
        <v>82</v>
      </c>
      <c r="L2383" s="14" t="s">
        <v>82</v>
      </c>
      <c r="M2383" s="11" t="s">
        <v>7992</v>
      </c>
      <c r="N2383" s="15" t="s">
        <v>85</v>
      </c>
      <c r="O2383" s="15" t="str">
        <f>VLOOKUP(A2383,Result!A:D,2,FALSE)</f>
        <v>No</v>
      </c>
      <c r="P2383" s="15">
        <f>VLOOKUP(A2383,Result!A:D,4,FALSE)</f>
        <v>0</v>
      </c>
      <c r="Q2383" s="16">
        <f>VLOOKUP(A2383,Result!A:D,3,FALSE)</f>
        <v>0</v>
      </c>
      <c r="R2383" s="16">
        <f>VLOOKUP(A2383,Result!A:E,5,FALSE)</f>
        <v>0</v>
      </c>
      <c r="S2383" s="28">
        <f>P2383+Q2383+R2383</f>
        <v>0</v>
      </c>
      <c r="T2383" s="32">
        <f>SUM((Q2383+R2383)*60/0.1)</f>
        <v>0</v>
      </c>
      <c r="U2383" s="32">
        <f>SUM(S2383*60/0.1)</f>
        <v>0</v>
      </c>
      <c r="V2383" s="33">
        <f t="shared" si="149"/>
        <v>270</v>
      </c>
      <c r="W2383" s="34">
        <f t="shared" si="148"/>
        <v>270</v>
      </c>
      <c r="X2383" s="10"/>
      <c r="Y2383" s="10"/>
      <c r="Z2383" s="10"/>
      <c r="AA2383" s="10"/>
      <c r="AB2383" s="10"/>
      <c r="AC2383" s="10"/>
      <c r="AD2383" s="10"/>
      <c r="AE2383" s="10"/>
      <c r="AF2383" s="10"/>
      <c r="AG2383" s="10"/>
      <c r="AH2383" s="10"/>
      <c r="AI2383" s="10"/>
    </row>
    <row r="2384" spans="1:35" ht="15" customHeight="1" x14ac:dyDescent="0.25">
      <c r="A2384" s="6">
        <v>2478</v>
      </c>
      <c r="B2384" s="11" t="s">
        <v>274</v>
      </c>
      <c r="C2384" s="11" t="s">
        <v>7045</v>
      </c>
      <c r="D2384" s="11" t="s">
        <v>7993</v>
      </c>
      <c r="E2384" s="12">
        <v>18200</v>
      </c>
      <c r="F2384" s="17">
        <v>44144</v>
      </c>
      <c r="G2384" s="12">
        <v>43893</v>
      </c>
      <c r="H2384" s="11" t="s">
        <v>78</v>
      </c>
      <c r="I2384" s="14" t="s">
        <v>97</v>
      </c>
      <c r="J2384" s="11" t="s">
        <v>97</v>
      </c>
      <c r="K2384" s="11" t="s">
        <v>82</v>
      </c>
      <c r="L2384" s="14" t="s">
        <v>7994</v>
      </c>
      <c r="M2384" s="11" t="s">
        <v>7995</v>
      </c>
      <c r="N2384" s="15" t="s">
        <v>85</v>
      </c>
      <c r="O2384" s="15" t="str">
        <f>VLOOKUP(A2384,Result!A:D,2,FALSE)</f>
        <v>No</v>
      </c>
      <c r="P2384" s="15">
        <f>VLOOKUP(A2384,Result!A:D,4,FALSE)</f>
        <v>0</v>
      </c>
      <c r="Q2384" s="16">
        <f>VLOOKUP(A2384,Result!A:D,3,FALSE)</f>
        <v>0.35299999999999998</v>
      </c>
      <c r="R2384" s="16">
        <f>VLOOKUP(A2384,Result!A:E,5,FALSE)</f>
        <v>0</v>
      </c>
      <c r="S2384" s="28">
        <f>P2384+Q2384+R2384</f>
        <v>0.35299999999999998</v>
      </c>
      <c r="T2384" s="32">
        <f>SUM((Q2384+R2384)*60/0.1)</f>
        <v>211.79999999999998</v>
      </c>
      <c r="U2384" s="32">
        <f>SUM(S2384*60/0.1)</f>
        <v>211.79999999999998</v>
      </c>
      <c r="V2384" s="33">
        <f t="shared" si="149"/>
        <v>270</v>
      </c>
      <c r="W2384" s="34">
        <f t="shared" ref="W2384:W2447" si="150">SUM(U2384+V2384)</f>
        <v>481.79999999999995</v>
      </c>
      <c r="X2384" s="10"/>
      <c r="Y2384" s="10"/>
      <c r="Z2384" s="10"/>
      <c r="AA2384" s="10"/>
      <c r="AB2384" s="10"/>
      <c r="AC2384" s="10"/>
      <c r="AD2384" s="10"/>
      <c r="AE2384" s="10"/>
      <c r="AF2384" s="10"/>
      <c r="AG2384" s="10"/>
      <c r="AH2384" s="10"/>
      <c r="AI2384" s="10"/>
    </row>
    <row r="2385" spans="1:35" ht="15" customHeight="1" x14ac:dyDescent="0.25">
      <c r="A2385" s="6">
        <v>2484</v>
      </c>
      <c r="B2385" s="11" t="s">
        <v>274</v>
      </c>
      <c r="C2385" s="11" t="s">
        <v>7045</v>
      </c>
      <c r="D2385" s="11" t="s">
        <v>8012</v>
      </c>
      <c r="E2385" s="12">
        <v>15000</v>
      </c>
      <c r="F2385" s="17">
        <v>44187</v>
      </c>
      <c r="G2385" s="12">
        <v>43923</v>
      </c>
      <c r="H2385" s="11" t="s">
        <v>466</v>
      </c>
      <c r="I2385" s="14" t="s">
        <v>2045</v>
      </c>
      <c r="J2385" s="11" t="s">
        <v>97</v>
      </c>
      <c r="K2385" s="11" t="s">
        <v>8013</v>
      </c>
      <c r="L2385" s="14" t="s">
        <v>82</v>
      </c>
      <c r="M2385" s="11" t="s">
        <v>8014</v>
      </c>
      <c r="N2385" s="15" t="s">
        <v>85</v>
      </c>
      <c r="O2385" s="15" t="str">
        <f>VLOOKUP(A2385,Result!A:D,2,FALSE)</f>
        <v>No</v>
      </c>
      <c r="P2385" s="15">
        <f>VLOOKUP(A2385,Result!A:D,4,FALSE)</f>
        <v>0.36799999999999999</v>
      </c>
      <c r="Q2385" s="16">
        <f>VLOOKUP(A2385,Result!A:D,3,FALSE)</f>
        <v>0</v>
      </c>
      <c r="R2385" s="16">
        <f>VLOOKUP(A2385,Result!A:E,5,FALSE)</f>
        <v>0</v>
      </c>
      <c r="S2385" s="28">
        <f>P2385+Q2385+R2385</f>
        <v>0.36799999999999999</v>
      </c>
      <c r="T2385" s="32">
        <f>SUM((Q2385+R2385)*60/0.1)</f>
        <v>0</v>
      </c>
      <c r="U2385" s="32">
        <f>SUM(S2385*60/0.1)</f>
        <v>220.79999999999998</v>
      </c>
      <c r="V2385" s="33">
        <f t="shared" si="149"/>
        <v>270</v>
      </c>
      <c r="W2385" s="34">
        <f t="shared" si="150"/>
        <v>490.79999999999995</v>
      </c>
      <c r="X2385" s="10"/>
      <c r="Y2385" s="10"/>
      <c r="Z2385" s="10"/>
      <c r="AA2385" s="10"/>
      <c r="AB2385" s="10"/>
      <c r="AC2385" s="10"/>
      <c r="AD2385" s="10"/>
      <c r="AE2385" s="10"/>
      <c r="AF2385" s="10"/>
      <c r="AG2385" s="10"/>
      <c r="AH2385" s="10"/>
      <c r="AI2385" s="10"/>
    </row>
    <row r="2386" spans="1:35" ht="15" customHeight="1" x14ac:dyDescent="0.25">
      <c r="A2386" s="6">
        <v>2485</v>
      </c>
      <c r="B2386" s="11" t="s">
        <v>274</v>
      </c>
      <c r="C2386" s="11" t="s">
        <v>7045</v>
      </c>
      <c r="D2386" s="11" t="s">
        <v>8015</v>
      </c>
      <c r="E2386" s="12">
        <v>13126</v>
      </c>
      <c r="F2386" s="17">
        <v>44187</v>
      </c>
      <c r="G2386" s="12">
        <v>43923</v>
      </c>
      <c r="H2386" s="11" t="s">
        <v>466</v>
      </c>
      <c r="I2386" s="14" t="s">
        <v>97</v>
      </c>
      <c r="J2386" s="11" t="s">
        <v>97</v>
      </c>
      <c r="K2386" s="11" t="s">
        <v>82</v>
      </c>
      <c r="L2386" s="14" t="s">
        <v>82</v>
      </c>
      <c r="M2386" s="11" t="s">
        <v>8016</v>
      </c>
      <c r="N2386" s="15" t="s">
        <v>85</v>
      </c>
      <c r="O2386" s="15" t="str">
        <f>VLOOKUP(A2386,Result!A:D,2,FALSE)</f>
        <v>No</v>
      </c>
      <c r="P2386" s="15">
        <f>VLOOKUP(A2386,Result!A:D,4,FALSE)</f>
        <v>0</v>
      </c>
      <c r="Q2386" s="16">
        <f>VLOOKUP(A2386,Result!A:D,3,FALSE)</f>
        <v>0</v>
      </c>
      <c r="R2386" s="16">
        <f>VLOOKUP(A2386,Result!A:E,5,FALSE)</f>
        <v>0</v>
      </c>
      <c r="S2386" s="28">
        <f>P2386+Q2386+R2386</f>
        <v>0</v>
      </c>
      <c r="T2386" s="32">
        <f>SUM((Q2386+R2386)*60/0.1)</f>
        <v>0</v>
      </c>
      <c r="U2386" s="32">
        <f>SUM(S2386*60/0.1)</f>
        <v>0</v>
      </c>
      <c r="V2386" s="33">
        <f t="shared" si="149"/>
        <v>270</v>
      </c>
      <c r="W2386" s="34">
        <f t="shared" si="150"/>
        <v>270</v>
      </c>
      <c r="X2386" s="10"/>
      <c r="Y2386" s="10"/>
      <c r="Z2386" s="10"/>
      <c r="AA2386" s="10"/>
      <c r="AB2386" s="10"/>
      <c r="AC2386" s="10"/>
      <c r="AD2386" s="10"/>
      <c r="AE2386" s="10"/>
      <c r="AF2386" s="10"/>
      <c r="AG2386" s="10"/>
      <c r="AH2386" s="10"/>
      <c r="AI2386" s="10"/>
    </row>
    <row r="2387" spans="1:35" ht="15" customHeight="1" x14ac:dyDescent="0.25">
      <c r="A2387" s="6">
        <v>2487</v>
      </c>
      <c r="B2387" s="11" t="s">
        <v>274</v>
      </c>
      <c r="C2387" s="11" t="s">
        <v>7045</v>
      </c>
      <c r="D2387" s="11" t="s">
        <v>8019</v>
      </c>
      <c r="E2387" s="12">
        <v>15130</v>
      </c>
      <c r="F2387" s="17">
        <v>44202</v>
      </c>
      <c r="G2387" s="12">
        <v>43893</v>
      </c>
      <c r="H2387" s="11" t="s">
        <v>78</v>
      </c>
      <c r="I2387" s="14" t="s">
        <v>97</v>
      </c>
      <c r="J2387" s="11" t="s">
        <v>97</v>
      </c>
      <c r="K2387" s="11" t="s">
        <v>82</v>
      </c>
      <c r="L2387" s="14" t="s">
        <v>82</v>
      </c>
      <c r="M2387" s="11" t="s">
        <v>7259</v>
      </c>
      <c r="N2387" s="15" t="s">
        <v>85</v>
      </c>
      <c r="O2387" s="15" t="str">
        <f>VLOOKUP(A2387,Result!A:D,2,FALSE)</f>
        <v>No</v>
      </c>
      <c r="P2387" s="15">
        <f>VLOOKUP(A2387,Result!A:D,4,FALSE)</f>
        <v>0</v>
      </c>
      <c r="Q2387" s="16">
        <f>VLOOKUP(A2387,Result!A:D,3,FALSE)</f>
        <v>0</v>
      </c>
      <c r="R2387" s="16">
        <f>VLOOKUP(A2387,Result!A:E,5,FALSE)</f>
        <v>0</v>
      </c>
      <c r="S2387" s="28">
        <f>P2387+Q2387+R2387</f>
        <v>0</v>
      </c>
      <c r="T2387" s="32">
        <f>SUM((Q2387+R2387)*60/0.1)</f>
        <v>0</v>
      </c>
      <c r="U2387" s="32">
        <f>SUM(S2387*60/0.1)</f>
        <v>0</v>
      </c>
      <c r="V2387" s="33">
        <f t="shared" si="149"/>
        <v>270</v>
      </c>
      <c r="W2387" s="34">
        <f t="shared" si="150"/>
        <v>270</v>
      </c>
      <c r="X2387" s="10"/>
      <c r="Y2387" s="10"/>
      <c r="Z2387" s="10"/>
      <c r="AA2387" s="10"/>
      <c r="AB2387" s="10"/>
      <c r="AC2387" s="10"/>
      <c r="AD2387" s="10"/>
      <c r="AE2387" s="10"/>
      <c r="AF2387" s="10"/>
      <c r="AG2387" s="10"/>
      <c r="AH2387" s="10"/>
      <c r="AI2387" s="10"/>
    </row>
    <row r="2388" spans="1:35" ht="15" customHeight="1" x14ac:dyDescent="0.25">
      <c r="A2388" s="6">
        <v>2488</v>
      </c>
      <c r="B2388" s="11" t="s">
        <v>274</v>
      </c>
      <c r="C2388" s="11" t="s">
        <v>7045</v>
      </c>
      <c r="D2388" s="11" t="s">
        <v>8020</v>
      </c>
      <c r="E2388" s="12">
        <v>18513</v>
      </c>
      <c r="F2388" s="17">
        <v>44237</v>
      </c>
      <c r="G2388" s="12">
        <v>43893</v>
      </c>
      <c r="H2388" s="11" t="s">
        <v>78</v>
      </c>
      <c r="I2388" s="14" t="s">
        <v>8021</v>
      </c>
      <c r="J2388" s="11" t="s">
        <v>80</v>
      </c>
      <c r="K2388" s="11" t="s">
        <v>82</v>
      </c>
      <c r="L2388" s="14" t="s">
        <v>82</v>
      </c>
      <c r="M2388" s="11" t="s">
        <v>8022</v>
      </c>
      <c r="N2388" s="15" t="s">
        <v>85</v>
      </c>
      <c r="O2388" s="15" t="str">
        <f>VLOOKUP(A2388,Result!A:D,2,FALSE)</f>
        <v>No</v>
      </c>
      <c r="P2388" s="15">
        <f>VLOOKUP(A2388,Result!A:D,4,FALSE)</f>
        <v>0.65799999999999992</v>
      </c>
      <c r="Q2388" s="16">
        <f>VLOOKUP(A2388,Result!A:D,3,FALSE)</f>
        <v>0</v>
      </c>
      <c r="R2388" s="16">
        <f>VLOOKUP(A2388,Result!A:E,5,FALSE)</f>
        <v>0</v>
      </c>
      <c r="S2388" s="28">
        <f>P2388+Q2388+R2388</f>
        <v>0.65799999999999992</v>
      </c>
      <c r="T2388" s="32">
        <f>SUM((Q2388+R2388)*60/0.1)</f>
        <v>0</v>
      </c>
      <c r="U2388" s="32">
        <f>SUM(S2388*60/0.1)</f>
        <v>394.79999999999995</v>
      </c>
      <c r="V2388" s="33">
        <f t="shared" si="149"/>
        <v>270</v>
      </c>
      <c r="W2388" s="34">
        <f t="shared" si="150"/>
        <v>664.8</v>
      </c>
      <c r="X2388" s="10"/>
      <c r="Y2388" s="10"/>
      <c r="Z2388" s="10"/>
      <c r="AA2388" s="10"/>
      <c r="AB2388" s="10"/>
      <c r="AC2388" s="10"/>
      <c r="AD2388" s="10"/>
      <c r="AE2388" s="10"/>
      <c r="AF2388" s="10"/>
      <c r="AG2388" s="10"/>
      <c r="AH2388" s="10"/>
      <c r="AI2388" s="10"/>
    </row>
    <row r="2389" spans="1:35" ht="15" customHeight="1" x14ac:dyDescent="0.25">
      <c r="A2389" s="6">
        <v>2501</v>
      </c>
      <c r="B2389" s="11" t="s">
        <v>274</v>
      </c>
      <c r="C2389" s="11" t="s">
        <v>7045</v>
      </c>
      <c r="D2389" s="11" t="s">
        <v>8054</v>
      </c>
      <c r="E2389" s="12">
        <v>21889</v>
      </c>
      <c r="F2389" s="19"/>
      <c r="G2389" s="12">
        <v>43898</v>
      </c>
      <c r="H2389" s="11" t="s">
        <v>78</v>
      </c>
      <c r="I2389" s="14" t="s">
        <v>8055</v>
      </c>
      <c r="J2389" s="11" t="s">
        <v>8056</v>
      </c>
      <c r="K2389" s="11" t="s">
        <v>82</v>
      </c>
      <c r="L2389" s="14" t="s">
        <v>8057</v>
      </c>
      <c r="M2389" s="11" t="s">
        <v>8058</v>
      </c>
      <c r="N2389" s="15" t="s">
        <v>85</v>
      </c>
      <c r="O2389" s="15" t="str">
        <f>VLOOKUP(A2389,Result!A:D,2,FALSE)</f>
        <v>No</v>
      </c>
      <c r="P2389" s="15">
        <f>VLOOKUP(A2389,Result!A:D,4,FALSE)</f>
        <v>0.70700000000000007</v>
      </c>
      <c r="Q2389" s="16">
        <f>VLOOKUP(A2389,Result!A:D,3,FALSE)</f>
        <v>0.64900000000000002</v>
      </c>
      <c r="R2389" s="16">
        <f>VLOOKUP(A2389,Result!A:E,5,FALSE)</f>
        <v>0</v>
      </c>
      <c r="S2389" s="28">
        <f>P2389+Q2389+R2389</f>
        <v>1.3560000000000001</v>
      </c>
      <c r="T2389" s="32">
        <f>SUM((Q2389+R2389)*60/0.1)</f>
        <v>389.4</v>
      </c>
      <c r="U2389" s="32">
        <f>SUM(S2389*60/0.1)</f>
        <v>813.59999999999991</v>
      </c>
      <c r="V2389" s="33">
        <f t="shared" si="149"/>
        <v>270</v>
      </c>
      <c r="W2389" s="34">
        <f t="shared" si="150"/>
        <v>1083.5999999999999</v>
      </c>
      <c r="X2389" s="10"/>
      <c r="Y2389" s="10"/>
      <c r="Z2389" s="10"/>
      <c r="AA2389" s="10"/>
      <c r="AB2389" s="10"/>
      <c r="AC2389" s="10"/>
      <c r="AD2389" s="10"/>
      <c r="AE2389" s="10"/>
      <c r="AF2389" s="10"/>
      <c r="AG2389" s="10"/>
      <c r="AH2389" s="10"/>
      <c r="AI2389" s="10"/>
    </row>
    <row r="2390" spans="1:35" ht="15" customHeight="1" x14ac:dyDescent="0.25">
      <c r="A2390" s="6">
        <v>2502</v>
      </c>
      <c r="B2390" s="11" t="s">
        <v>274</v>
      </c>
      <c r="C2390" s="11" t="s">
        <v>7045</v>
      </c>
      <c r="D2390" s="11" t="s">
        <v>8059</v>
      </c>
      <c r="E2390" s="12">
        <v>14887</v>
      </c>
      <c r="F2390" s="19"/>
      <c r="G2390" s="12">
        <v>43847</v>
      </c>
      <c r="H2390" s="11" t="s">
        <v>217</v>
      </c>
      <c r="I2390" s="14" t="s">
        <v>8060</v>
      </c>
      <c r="J2390" s="11" t="s">
        <v>8061</v>
      </c>
      <c r="K2390" s="11" t="s">
        <v>82</v>
      </c>
      <c r="L2390" s="14" t="s">
        <v>82</v>
      </c>
      <c r="M2390" s="11"/>
      <c r="N2390" s="15" t="s">
        <v>85</v>
      </c>
      <c r="O2390" s="15" t="str">
        <f>VLOOKUP(A2390,Result!A:D,2,FALSE)</f>
        <v>No</v>
      </c>
      <c r="P2390" s="15">
        <f>VLOOKUP(A2390,Result!A:D,4,FALSE)</f>
        <v>0.27100000000000002</v>
      </c>
      <c r="Q2390" s="16">
        <f>VLOOKUP(A2390,Result!A:D,3,FALSE)</f>
        <v>0</v>
      </c>
      <c r="R2390" s="16">
        <f>VLOOKUP(A2390,Result!A:E,5,FALSE)</f>
        <v>0</v>
      </c>
      <c r="S2390" s="28">
        <f>P2390+Q2390+R2390</f>
        <v>0.27100000000000002</v>
      </c>
      <c r="T2390" s="32">
        <f>SUM((Q2390+R2390)*60/0.1)</f>
        <v>0</v>
      </c>
      <c r="U2390" s="32">
        <f>SUM(S2390*60/0.1)</f>
        <v>162.6</v>
      </c>
      <c r="V2390" s="33">
        <f t="shared" si="149"/>
        <v>270</v>
      </c>
      <c r="W2390" s="34">
        <f t="shared" si="150"/>
        <v>432.6</v>
      </c>
      <c r="X2390" s="10"/>
      <c r="Y2390" s="10"/>
      <c r="Z2390" s="10"/>
      <c r="AA2390" s="10"/>
      <c r="AB2390" s="10"/>
      <c r="AC2390" s="10"/>
      <c r="AD2390" s="10"/>
      <c r="AE2390" s="10"/>
      <c r="AF2390" s="10"/>
      <c r="AG2390" s="10"/>
      <c r="AH2390" s="10"/>
      <c r="AI2390" s="10"/>
    </row>
    <row r="2391" spans="1:35" ht="15" customHeight="1" x14ac:dyDescent="0.25">
      <c r="A2391" s="6">
        <v>2503</v>
      </c>
      <c r="B2391" s="11" t="s">
        <v>274</v>
      </c>
      <c r="C2391" s="11" t="s">
        <v>7045</v>
      </c>
      <c r="D2391" s="11" t="s">
        <v>8062</v>
      </c>
      <c r="E2391" s="12">
        <v>19764</v>
      </c>
      <c r="F2391" s="19"/>
      <c r="G2391" s="12">
        <v>43898</v>
      </c>
      <c r="H2391" s="11" t="s">
        <v>78</v>
      </c>
      <c r="I2391" s="14" t="s">
        <v>446</v>
      </c>
      <c r="J2391" s="11" t="s">
        <v>8063</v>
      </c>
      <c r="K2391" s="11" t="s">
        <v>82</v>
      </c>
      <c r="L2391" s="14" t="s">
        <v>82</v>
      </c>
      <c r="M2391" s="11" t="s">
        <v>8064</v>
      </c>
      <c r="N2391" s="15" t="s">
        <v>85</v>
      </c>
      <c r="O2391" s="15" t="str">
        <f>VLOOKUP(A2391,Result!A:D,2,FALSE)</f>
        <v>No</v>
      </c>
      <c r="P2391" s="15">
        <f>VLOOKUP(A2391,Result!A:D,4,FALSE)</f>
        <v>0.30499999999999999</v>
      </c>
      <c r="Q2391" s="16">
        <f>VLOOKUP(A2391,Result!A:D,3,FALSE)</f>
        <v>0</v>
      </c>
      <c r="R2391" s="16">
        <f>VLOOKUP(A2391,Result!A:E,5,FALSE)</f>
        <v>0</v>
      </c>
      <c r="S2391" s="28">
        <f>P2391+Q2391+R2391</f>
        <v>0.30499999999999999</v>
      </c>
      <c r="T2391" s="32">
        <f>SUM((Q2391+R2391)*60/0.1)</f>
        <v>0</v>
      </c>
      <c r="U2391" s="32">
        <f>SUM(S2391*60/0.1)</f>
        <v>183</v>
      </c>
      <c r="V2391" s="33">
        <f t="shared" si="149"/>
        <v>270</v>
      </c>
      <c r="W2391" s="34">
        <f t="shared" si="150"/>
        <v>453</v>
      </c>
      <c r="X2391" s="10"/>
      <c r="Y2391" s="10"/>
      <c r="Z2391" s="10"/>
      <c r="AA2391" s="10"/>
      <c r="AB2391" s="10"/>
      <c r="AC2391" s="10"/>
      <c r="AD2391" s="10"/>
      <c r="AE2391" s="10"/>
      <c r="AF2391" s="10"/>
      <c r="AG2391" s="10"/>
      <c r="AH2391" s="10"/>
      <c r="AI2391" s="10"/>
    </row>
    <row r="2392" spans="1:35" ht="15" customHeight="1" x14ac:dyDescent="0.25">
      <c r="A2392" s="6">
        <v>2504</v>
      </c>
      <c r="B2392" s="11" t="s">
        <v>274</v>
      </c>
      <c r="C2392" s="11" t="s">
        <v>7045</v>
      </c>
      <c r="D2392" s="11" t="s">
        <v>8065</v>
      </c>
      <c r="E2392" s="12">
        <v>12004</v>
      </c>
      <c r="F2392" s="19"/>
      <c r="G2392" s="12">
        <v>43905</v>
      </c>
      <c r="H2392" s="11" t="s">
        <v>78</v>
      </c>
      <c r="I2392" s="14" t="s">
        <v>97</v>
      </c>
      <c r="J2392" s="11" t="s">
        <v>97</v>
      </c>
      <c r="K2392" s="11" t="s">
        <v>82</v>
      </c>
      <c r="L2392" s="14" t="s">
        <v>8066</v>
      </c>
      <c r="M2392" s="11" t="s">
        <v>8067</v>
      </c>
      <c r="N2392" s="15" t="s">
        <v>85</v>
      </c>
      <c r="O2392" s="15" t="str">
        <f>VLOOKUP(A2392,Result!A:D,2,FALSE)</f>
        <v>No</v>
      </c>
      <c r="P2392" s="15">
        <f>VLOOKUP(A2392,Result!A:D,4,FALSE)</f>
        <v>0</v>
      </c>
      <c r="Q2392" s="16">
        <f>VLOOKUP(A2392,Result!A:D,3,FALSE)</f>
        <v>0.14299999999999999</v>
      </c>
      <c r="R2392" s="16">
        <f>VLOOKUP(A2392,Result!A:E,5,FALSE)</f>
        <v>0</v>
      </c>
      <c r="S2392" s="28">
        <f>P2392+Q2392+R2392</f>
        <v>0.14299999999999999</v>
      </c>
      <c r="T2392" s="32">
        <f>SUM((Q2392+R2392)*60/0.1)</f>
        <v>85.8</v>
      </c>
      <c r="U2392" s="32">
        <f>SUM(S2392*60/0.1)</f>
        <v>85.8</v>
      </c>
      <c r="V2392" s="33">
        <f t="shared" si="149"/>
        <v>270</v>
      </c>
      <c r="W2392" s="34">
        <f t="shared" si="150"/>
        <v>355.8</v>
      </c>
      <c r="X2392" s="10"/>
      <c r="Y2392" s="10"/>
      <c r="Z2392" s="10"/>
      <c r="AA2392" s="10"/>
      <c r="AB2392" s="10"/>
      <c r="AC2392" s="10"/>
      <c r="AD2392" s="10"/>
      <c r="AE2392" s="10"/>
      <c r="AF2392" s="10"/>
      <c r="AG2392" s="10"/>
      <c r="AH2392" s="10"/>
      <c r="AI2392" s="10"/>
    </row>
    <row r="2393" spans="1:35" ht="15" customHeight="1" x14ac:dyDescent="0.25">
      <c r="A2393" s="6">
        <v>2505</v>
      </c>
      <c r="B2393" s="11" t="s">
        <v>274</v>
      </c>
      <c r="C2393" s="11" t="s">
        <v>7045</v>
      </c>
      <c r="D2393" s="11" t="s">
        <v>8068</v>
      </c>
      <c r="E2393" s="12">
        <v>14442</v>
      </c>
      <c r="F2393" s="19"/>
      <c r="G2393" s="12">
        <v>43916</v>
      </c>
      <c r="H2393" s="11" t="s">
        <v>78</v>
      </c>
      <c r="I2393" s="14" t="s">
        <v>8069</v>
      </c>
      <c r="J2393" s="11" t="s">
        <v>8070</v>
      </c>
      <c r="K2393" s="11" t="s">
        <v>82</v>
      </c>
      <c r="L2393" s="14" t="s">
        <v>82</v>
      </c>
      <c r="M2393" s="11" t="s">
        <v>5505</v>
      </c>
      <c r="N2393" s="15" t="s">
        <v>85</v>
      </c>
      <c r="O2393" s="15" t="str">
        <f>VLOOKUP(A2393,Result!A:D,2,FALSE)</f>
        <v>No</v>
      </c>
      <c r="P2393" s="15">
        <f>VLOOKUP(A2393,Result!A:D,4,FALSE)</f>
        <v>1.5720000000000001</v>
      </c>
      <c r="Q2393" s="16">
        <f>VLOOKUP(A2393,Result!A:D,3,FALSE)</f>
        <v>0</v>
      </c>
      <c r="R2393" s="16">
        <f>VLOOKUP(A2393,Result!A:E,5,FALSE)</f>
        <v>0</v>
      </c>
      <c r="S2393" s="28">
        <f>P2393+Q2393+R2393</f>
        <v>1.5720000000000001</v>
      </c>
      <c r="T2393" s="32">
        <f>SUM((Q2393+R2393)*60/0.1)</f>
        <v>0</v>
      </c>
      <c r="U2393" s="32">
        <f>SUM(S2393*60/0.1)</f>
        <v>943.2</v>
      </c>
      <c r="V2393" s="33">
        <f t="shared" si="149"/>
        <v>270</v>
      </c>
      <c r="W2393" s="34">
        <f t="shared" si="150"/>
        <v>1213.2</v>
      </c>
      <c r="X2393" s="10"/>
      <c r="Y2393" s="10"/>
      <c r="Z2393" s="10"/>
      <c r="AA2393" s="10"/>
      <c r="AB2393" s="10"/>
      <c r="AC2393" s="10"/>
      <c r="AD2393" s="10"/>
      <c r="AE2393" s="10"/>
      <c r="AF2393" s="10"/>
      <c r="AG2393" s="10"/>
      <c r="AH2393" s="10"/>
      <c r="AI2393" s="10"/>
    </row>
    <row r="2394" spans="1:35" ht="15" customHeight="1" x14ac:dyDescent="0.25">
      <c r="A2394" s="6">
        <v>2506</v>
      </c>
      <c r="B2394" s="11" t="s">
        <v>274</v>
      </c>
      <c r="C2394" s="11" t="s">
        <v>7045</v>
      </c>
      <c r="D2394" s="11" t="s">
        <v>8071</v>
      </c>
      <c r="E2394" s="12">
        <v>11241</v>
      </c>
      <c r="F2394" s="19"/>
      <c r="G2394" s="12">
        <v>43850</v>
      </c>
      <c r="H2394" s="11" t="s">
        <v>217</v>
      </c>
      <c r="I2394" s="14" t="s">
        <v>8072</v>
      </c>
      <c r="J2394" s="11" t="s">
        <v>80</v>
      </c>
      <c r="K2394" s="11" t="s">
        <v>82</v>
      </c>
      <c r="L2394" s="14" t="s">
        <v>82</v>
      </c>
      <c r="M2394" s="11" t="s">
        <v>8073</v>
      </c>
      <c r="N2394" s="15" t="s">
        <v>85</v>
      </c>
      <c r="O2394" s="15" t="str">
        <f>VLOOKUP(A2394,Result!A:D,2,FALSE)</f>
        <v>No</v>
      </c>
      <c r="P2394" s="15">
        <f>VLOOKUP(A2394,Result!A:D,4,FALSE)</f>
        <v>1.0009999999999999</v>
      </c>
      <c r="Q2394" s="16">
        <f>VLOOKUP(A2394,Result!A:D,3,FALSE)</f>
        <v>0</v>
      </c>
      <c r="R2394" s="16">
        <f>VLOOKUP(A2394,Result!A:E,5,FALSE)</f>
        <v>0</v>
      </c>
      <c r="S2394" s="28">
        <f>P2394+Q2394+R2394</f>
        <v>1.0009999999999999</v>
      </c>
      <c r="T2394" s="32">
        <f>SUM((Q2394+R2394)*60/0.1)</f>
        <v>0</v>
      </c>
      <c r="U2394" s="32">
        <f>SUM(S2394*60/0.1)</f>
        <v>600.59999999999991</v>
      </c>
      <c r="V2394" s="33">
        <f t="shared" si="149"/>
        <v>270</v>
      </c>
      <c r="W2394" s="34">
        <f t="shared" si="150"/>
        <v>870.59999999999991</v>
      </c>
      <c r="X2394" s="10"/>
      <c r="Y2394" s="10"/>
      <c r="Z2394" s="10"/>
      <c r="AA2394" s="10"/>
      <c r="AB2394" s="10"/>
      <c r="AC2394" s="10"/>
      <c r="AD2394" s="10"/>
      <c r="AE2394" s="10"/>
      <c r="AF2394" s="10"/>
      <c r="AG2394" s="10"/>
      <c r="AH2394" s="10"/>
      <c r="AI2394" s="10"/>
    </row>
    <row r="2395" spans="1:35" ht="15" customHeight="1" x14ac:dyDescent="0.25">
      <c r="A2395" s="6">
        <v>2507</v>
      </c>
      <c r="B2395" s="11" t="s">
        <v>274</v>
      </c>
      <c r="C2395" s="11" t="s">
        <v>7045</v>
      </c>
      <c r="D2395" s="11" t="s">
        <v>8074</v>
      </c>
      <c r="E2395" s="12">
        <v>20479</v>
      </c>
      <c r="F2395" s="19"/>
      <c r="G2395" s="12">
        <v>43923</v>
      </c>
      <c r="H2395" s="11" t="s">
        <v>466</v>
      </c>
      <c r="I2395" s="14" t="s">
        <v>170</v>
      </c>
      <c r="J2395" s="11" t="s">
        <v>80</v>
      </c>
      <c r="K2395" s="11" t="s">
        <v>82</v>
      </c>
      <c r="L2395" s="14" t="s">
        <v>82</v>
      </c>
      <c r="M2395" s="11" t="s">
        <v>8075</v>
      </c>
      <c r="N2395" s="15" t="s">
        <v>85</v>
      </c>
      <c r="O2395" s="15" t="str">
        <f>VLOOKUP(A2395,Result!A:D,2,FALSE)</f>
        <v>No</v>
      </c>
      <c r="P2395" s="15">
        <f>VLOOKUP(A2395,Result!A:D,4,FALSE)</f>
        <v>0.36799999999999999</v>
      </c>
      <c r="Q2395" s="16">
        <f>VLOOKUP(A2395,Result!A:D,3,FALSE)</f>
        <v>0</v>
      </c>
      <c r="R2395" s="16">
        <f>VLOOKUP(A2395,Result!A:E,5,FALSE)</f>
        <v>0</v>
      </c>
      <c r="S2395" s="28">
        <f>P2395+Q2395+R2395</f>
        <v>0.36799999999999999</v>
      </c>
      <c r="T2395" s="32">
        <f>SUM((Q2395+R2395)*60/0.1)</f>
        <v>0</v>
      </c>
      <c r="U2395" s="32">
        <f>SUM(S2395*60/0.1)</f>
        <v>220.79999999999998</v>
      </c>
      <c r="V2395" s="33">
        <f t="shared" si="149"/>
        <v>270</v>
      </c>
      <c r="W2395" s="34">
        <f t="shared" si="150"/>
        <v>490.79999999999995</v>
      </c>
      <c r="X2395" s="10"/>
      <c r="Y2395" s="10"/>
      <c r="Z2395" s="10"/>
      <c r="AA2395" s="10"/>
      <c r="AB2395" s="10"/>
      <c r="AC2395" s="10"/>
      <c r="AD2395" s="10"/>
      <c r="AE2395" s="10"/>
      <c r="AF2395" s="10"/>
      <c r="AG2395" s="10"/>
      <c r="AH2395" s="10"/>
      <c r="AI2395" s="10"/>
    </row>
    <row r="2396" spans="1:35" ht="15" customHeight="1" x14ac:dyDescent="0.25">
      <c r="A2396" s="6">
        <v>2508</v>
      </c>
      <c r="B2396" s="11" t="s">
        <v>274</v>
      </c>
      <c r="C2396" s="11" t="s">
        <v>7045</v>
      </c>
      <c r="D2396" s="11" t="s">
        <v>8076</v>
      </c>
      <c r="E2396" s="12">
        <v>17028</v>
      </c>
      <c r="F2396" s="19"/>
      <c r="G2396" s="12">
        <v>43909</v>
      </c>
      <c r="H2396" s="11" t="s">
        <v>134</v>
      </c>
      <c r="I2396" s="14" t="s">
        <v>8077</v>
      </c>
      <c r="J2396" s="11" t="s">
        <v>8078</v>
      </c>
      <c r="K2396" s="11" t="s">
        <v>8079</v>
      </c>
      <c r="L2396" s="14" t="s">
        <v>82</v>
      </c>
      <c r="M2396" s="11" t="s">
        <v>8080</v>
      </c>
      <c r="N2396" s="15" t="s">
        <v>85</v>
      </c>
      <c r="O2396" s="15" t="str">
        <f>VLOOKUP(A2396,Result!A:D,2,FALSE)</f>
        <v>No</v>
      </c>
      <c r="P2396" s="15">
        <f>VLOOKUP(A2396,Result!A:D,4,FALSE)</f>
        <v>1.7150000000000001</v>
      </c>
      <c r="Q2396" s="16">
        <f>VLOOKUP(A2396,Result!A:D,3,FALSE)</f>
        <v>0</v>
      </c>
      <c r="R2396" s="16">
        <f>VLOOKUP(A2396,Result!A:E,5,FALSE)</f>
        <v>0</v>
      </c>
      <c r="S2396" s="28">
        <f>P2396+Q2396+R2396</f>
        <v>1.7150000000000001</v>
      </c>
      <c r="T2396" s="32">
        <f>SUM((Q2396+R2396)*60/0.1)</f>
        <v>0</v>
      </c>
      <c r="U2396" s="32">
        <f>SUM(S2396*60/0.1)</f>
        <v>1029</v>
      </c>
      <c r="V2396" s="33">
        <f t="shared" si="149"/>
        <v>270</v>
      </c>
      <c r="W2396" s="34">
        <f t="shared" si="150"/>
        <v>1299</v>
      </c>
      <c r="X2396" s="10"/>
      <c r="Y2396" s="10"/>
      <c r="Z2396" s="10"/>
      <c r="AA2396" s="10"/>
      <c r="AB2396" s="10"/>
      <c r="AC2396" s="10"/>
      <c r="AD2396" s="10"/>
      <c r="AE2396" s="10"/>
      <c r="AF2396" s="10"/>
      <c r="AG2396" s="10"/>
      <c r="AH2396" s="10"/>
      <c r="AI2396" s="10"/>
    </row>
    <row r="2397" spans="1:35" ht="15" customHeight="1" x14ac:dyDescent="0.25">
      <c r="A2397" s="6">
        <v>2509</v>
      </c>
      <c r="B2397" s="11" t="s">
        <v>274</v>
      </c>
      <c r="C2397" s="11" t="s">
        <v>7045</v>
      </c>
      <c r="D2397" s="11" t="s">
        <v>8081</v>
      </c>
      <c r="E2397" s="12">
        <v>19834</v>
      </c>
      <c r="F2397" s="19"/>
      <c r="G2397" s="12">
        <v>43906</v>
      </c>
      <c r="H2397" s="11" t="s">
        <v>78</v>
      </c>
      <c r="I2397" s="14" t="s">
        <v>97</v>
      </c>
      <c r="J2397" s="11" t="s">
        <v>97</v>
      </c>
      <c r="K2397" s="11" t="s">
        <v>82</v>
      </c>
      <c r="L2397" s="14" t="s">
        <v>82</v>
      </c>
      <c r="M2397" s="11" t="s">
        <v>8082</v>
      </c>
      <c r="N2397" s="15" t="s">
        <v>85</v>
      </c>
      <c r="O2397" s="15" t="str">
        <f>VLOOKUP(A2397,Result!A:D,2,FALSE)</f>
        <v>No</v>
      </c>
      <c r="P2397" s="15">
        <f>VLOOKUP(A2397,Result!A:D,4,FALSE)</f>
        <v>0</v>
      </c>
      <c r="Q2397" s="16">
        <f>VLOOKUP(A2397,Result!A:D,3,FALSE)</f>
        <v>0</v>
      </c>
      <c r="R2397" s="16">
        <f>VLOOKUP(A2397,Result!A:E,5,FALSE)</f>
        <v>0</v>
      </c>
      <c r="S2397" s="28">
        <f>P2397+Q2397+R2397</f>
        <v>0</v>
      </c>
      <c r="T2397" s="32">
        <f>SUM((Q2397+R2397)*60/0.1)</f>
        <v>0</v>
      </c>
      <c r="U2397" s="32">
        <f>SUM(S2397*60/0.1)</f>
        <v>0</v>
      </c>
      <c r="V2397" s="33">
        <f t="shared" si="149"/>
        <v>270</v>
      </c>
      <c r="W2397" s="34">
        <f t="shared" si="150"/>
        <v>270</v>
      </c>
      <c r="X2397" s="10"/>
      <c r="Y2397" s="10"/>
      <c r="Z2397" s="10"/>
      <c r="AA2397" s="10"/>
      <c r="AB2397" s="10"/>
      <c r="AC2397" s="10"/>
      <c r="AD2397" s="10"/>
      <c r="AE2397" s="10"/>
      <c r="AF2397" s="10"/>
      <c r="AG2397" s="10"/>
      <c r="AH2397" s="10"/>
      <c r="AI2397" s="10"/>
    </row>
    <row r="2398" spans="1:35" ht="15" customHeight="1" x14ac:dyDescent="0.25">
      <c r="A2398" s="6">
        <v>2512</v>
      </c>
      <c r="B2398" s="11" t="s">
        <v>274</v>
      </c>
      <c r="C2398" s="11" t="s">
        <v>7045</v>
      </c>
      <c r="D2398" s="11" t="s">
        <v>8089</v>
      </c>
      <c r="E2398" s="12">
        <v>19256</v>
      </c>
      <c r="F2398" s="19"/>
      <c r="G2398" s="12">
        <v>43916</v>
      </c>
      <c r="H2398" s="11" t="s">
        <v>78</v>
      </c>
      <c r="I2398" s="14" t="s">
        <v>8090</v>
      </c>
      <c r="J2398" s="11" t="s">
        <v>8091</v>
      </c>
      <c r="K2398" s="11" t="s">
        <v>82</v>
      </c>
      <c r="L2398" s="14" t="s">
        <v>82</v>
      </c>
      <c r="M2398" s="11" t="s">
        <v>8092</v>
      </c>
      <c r="N2398" s="15" t="s">
        <v>85</v>
      </c>
      <c r="O2398" s="15" t="str">
        <f>VLOOKUP(A2398,Result!A:D,2,FALSE)</f>
        <v>No</v>
      </c>
      <c r="P2398" s="15">
        <f>VLOOKUP(A2398,Result!A:D,4,FALSE)</f>
        <v>0.153</v>
      </c>
      <c r="Q2398" s="16">
        <f>VLOOKUP(A2398,Result!A:D,3,FALSE)</f>
        <v>0</v>
      </c>
      <c r="R2398" s="16">
        <f>VLOOKUP(A2398,Result!A:E,5,FALSE)</f>
        <v>0</v>
      </c>
      <c r="S2398" s="28">
        <f>P2398+Q2398+R2398</f>
        <v>0.153</v>
      </c>
      <c r="T2398" s="32">
        <f>SUM((Q2398+R2398)*60/0.1)</f>
        <v>0</v>
      </c>
      <c r="U2398" s="32">
        <f>SUM(S2398*60/0.1)</f>
        <v>91.8</v>
      </c>
      <c r="V2398" s="33">
        <f t="shared" si="149"/>
        <v>270</v>
      </c>
      <c r="W2398" s="34">
        <f t="shared" si="150"/>
        <v>361.8</v>
      </c>
      <c r="X2398" s="10"/>
      <c r="Y2398" s="10"/>
      <c r="Z2398" s="10"/>
      <c r="AA2398" s="10"/>
      <c r="AB2398" s="10"/>
      <c r="AC2398" s="10"/>
      <c r="AD2398" s="10"/>
      <c r="AE2398" s="10"/>
      <c r="AF2398" s="10"/>
      <c r="AG2398" s="10"/>
      <c r="AH2398" s="10"/>
      <c r="AI2398" s="10"/>
    </row>
    <row r="2399" spans="1:35" ht="15" customHeight="1" x14ac:dyDescent="0.25">
      <c r="A2399" s="6">
        <v>2519</v>
      </c>
      <c r="B2399" s="11" t="s">
        <v>274</v>
      </c>
      <c r="C2399" s="11" t="s">
        <v>7045</v>
      </c>
      <c r="D2399" s="11" t="s">
        <v>8120</v>
      </c>
      <c r="E2399" s="12">
        <v>19906</v>
      </c>
      <c r="F2399" s="23"/>
      <c r="G2399" s="12">
        <v>43908</v>
      </c>
      <c r="H2399" s="11" t="s">
        <v>134</v>
      </c>
      <c r="I2399" s="14" t="s">
        <v>8121</v>
      </c>
      <c r="J2399" s="11" t="s">
        <v>6956</v>
      </c>
      <c r="K2399" s="11" t="s">
        <v>8122</v>
      </c>
      <c r="L2399" s="14" t="s">
        <v>82</v>
      </c>
      <c r="M2399" s="11" t="s">
        <v>8123</v>
      </c>
      <c r="N2399" s="15" t="s">
        <v>85</v>
      </c>
      <c r="O2399" s="15" t="str">
        <f>VLOOKUP(A2399,Result!A:D,2,FALSE)</f>
        <v>No</v>
      </c>
      <c r="P2399" s="15">
        <f>VLOOKUP(A2399,Result!A:D,4,FALSE)</f>
        <v>0.92600000000000005</v>
      </c>
      <c r="Q2399" s="16">
        <f>VLOOKUP(A2399,Result!A:D,3,FALSE)</f>
        <v>0</v>
      </c>
      <c r="R2399" s="16">
        <f>VLOOKUP(A2399,Result!A:E,5,FALSE)</f>
        <v>0</v>
      </c>
      <c r="S2399" s="28">
        <f>P2399+Q2399+R2399</f>
        <v>0.92600000000000005</v>
      </c>
      <c r="T2399" s="32">
        <f>SUM((Q2399+R2399)*60/0.1)</f>
        <v>0</v>
      </c>
      <c r="U2399" s="32">
        <f>SUM(S2399*60/0.1)</f>
        <v>555.6</v>
      </c>
      <c r="V2399" s="33">
        <f t="shared" si="149"/>
        <v>270</v>
      </c>
      <c r="W2399" s="34">
        <f t="shared" si="150"/>
        <v>825.6</v>
      </c>
      <c r="X2399" s="10"/>
      <c r="Y2399" s="10"/>
      <c r="Z2399" s="10"/>
      <c r="AA2399" s="10"/>
      <c r="AB2399" s="10"/>
      <c r="AC2399" s="10"/>
      <c r="AD2399" s="10"/>
      <c r="AE2399" s="10"/>
      <c r="AF2399" s="10"/>
      <c r="AG2399" s="10"/>
      <c r="AH2399" s="10"/>
      <c r="AI2399" s="10"/>
    </row>
    <row r="2400" spans="1:35" ht="15" customHeight="1" x14ac:dyDescent="0.25">
      <c r="A2400" s="6">
        <v>2520</v>
      </c>
      <c r="B2400" s="11" t="s">
        <v>274</v>
      </c>
      <c r="C2400" s="11" t="s">
        <v>7045</v>
      </c>
      <c r="D2400" s="11" t="s">
        <v>8124</v>
      </c>
      <c r="E2400" s="12">
        <v>19996</v>
      </c>
      <c r="F2400" s="23"/>
      <c r="G2400" s="12">
        <v>43908</v>
      </c>
      <c r="H2400" s="11" t="s">
        <v>134</v>
      </c>
      <c r="I2400" s="14" t="s">
        <v>97</v>
      </c>
      <c r="J2400" s="11" t="s">
        <v>97</v>
      </c>
      <c r="K2400" s="11" t="s">
        <v>82</v>
      </c>
      <c r="L2400" s="14" t="s">
        <v>82</v>
      </c>
      <c r="M2400" s="11" t="s">
        <v>905</v>
      </c>
      <c r="N2400" s="15" t="s">
        <v>85</v>
      </c>
      <c r="O2400" s="15" t="str">
        <f>VLOOKUP(A2400,Result!A:D,2,FALSE)</f>
        <v>No</v>
      </c>
      <c r="P2400" s="15">
        <f>VLOOKUP(A2400,Result!A:D,4,FALSE)</f>
        <v>0</v>
      </c>
      <c r="Q2400" s="16">
        <f>VLOOKUP(A2400,Result!A:D,3,FALSE)</f>
        <v>0</v>
      </c>
      <c r="R2400" s="16">
        <f>VLOOKUP(A2400,Result!A:E,5,FALSE)</f>
        <v>0</v>
      </c>
      <c r="S2400" s="28">
        <f>P2400+Q2400+R2400</f>
        <v>0</v>
      </c>
      <c r="T2400" s="32">
        <f>SUM((Q2400+R2400)*60/0.1)</f>
        <v>0</v>
      </c>
      <c r="U2400" s="32">
        <f>SUM(S2400*60/0.1)</f>
        <v>0</v>
      </c>
      <c r="V2400" s="33">
        <f t="shared" si="149"/>
        <v>270</v>
      </c>
      <c r="W2400" s="34">
        <f t="shared" si="150"/>
        <v>270</v>
      </c>
      <c r="X2400" s="10"/>
      <c r="Y2400" s="10"/>
      <c r="Z2400" s="10"/>
      <c r="AA2400" s="10"/>
      <c r="AB2400" s="10"/>
      <c r="AC2400" s="10"/>
      <c r="AD2400" s="10"/>
      <c r="AE2400" s="10"/>
      <c r="AF2400" s="10"/>
      <c r="AG2400" s="10"/>
      <c r="AH2400" s="10"/>
      <c r="AI2400" s="10"/>
    </row>
    <row r="2401" spans="1:35" ht="15" customHeight="1" x14ac:dyDescent="0.25">
      <c r="A2401" s="6">
        <v>2522</v>
      </c>
      <c r="B2401" s="11" t="s">
        <v>274</v>
      </c>
      <c r="C2401" s="11" t="s">
        <v>7045</v>
      </c>
      <c r="D2401" s="11" t="s">
        <v>8128</v>
      </c>
      <c r="E2401" s="12">
        <v>20032</v>
      </c>
      <c r="F2401" s="23"/>
      <c r="G2401" s="12">
        <v>43893</v>
      </c>
      <c r="H2401" s="11" t="s">
        <v>78</v>
      </c>
      <c r="I2401" s="14" t="s">
        <v>809</v>
      </c>
      <c r="J2401" s="11" t="s">
        <v>8129</v>
      </c>
      <c r="K2401" s="11" t="s">
        <v>82</v>
      </c>
      <c r="L2401" s="14" t="s">
        <v>82</v>
      </c>
      <c r="M2401" s="11" t="s">
        <v>8130</v>
      </c>
      <c r="N2401" s="15" t="s">
        <v>85</v>
      </c>
      <c r="O2401" s="15" t="str">
        <f>VLOOKUP(A2401,Result!A:D,2,FALSE)</f>
        <v>No</v>
      </c>
      <c r="P2401" s="15">
        <f>VLOOKUP(A2401,Result!A:D,4,FALSE)</f>
        <v>0.26200000000000001</v>
      </c>
      <c r="Q2401" s="16">
        <f>VLOOKUP(A2401,Result!A:D,3,FALSE)</f>
        <v>0</v>
      </c>
      <c r="R2401" s="16">
        <f>VLOOKUP(A2401,Result!A:E,5,FALSE)</f>
        <v>0</v>
      </c>
      <c r="S2401" s="28">
        <f>P2401+Q2401+R2401</f>
        <v>0.26200000000000001</v>
      </c>
      <c r="T2401" s="32">
        <f>SUM((Q2401+R2401)*60/0.1)</f>
        <v>0</v>
      </c>
      <c r="U2401" s="32">
        <f>SUM(S2401*60/0.1)</f>
        <v>157.19999999999999</v>
      </c>
      <c r="V2401" s="33">
        <f t="shared" si="149"/>
        <v>270</v>
      </c>
      <c r="W2401" s="34">
        <f t="shared" si="150"/>
        <v>427.2</v>
      </c>
      <c r="X2401" s="10"/>
      <c r="Y2401" s="10"/>
      <c r="Z2401" s="10"/>
      <c r="AA2401" s="10"/>
      <c r="AB2401" s="10"/>
      <c r="AC2401" s="10"/>
      <c r="AD2401" s="10"/>
      <c r="AE2401" s="10"/>
      <c r="AF2401" s="10"/>
      <c r="AG2401" s="10"/>
      <c r="AH2401" s="10"/>
      <c r="AI2401" s="10"/>
    </row>
    <row r="2402" spans="1:35" ht="15" customHeight="1" x14ac:dyDescent="0.25">
      <c r="A2402" s="6">
        <v>2540</v>
      </c>
      <c r="B2402" s="11" t="s">
        <v>274</v>
      </c>
      <c r="C2402" s="11" t="s">
        <v>7045</v>
      </c>
      <c r="D2402" s="11" t="s">
        <v>8168</v>
      </c>
      <c r="E2402" s="12">
        <v>20066</v>
      </c>
      <c r="F2402" s="19"/>
      <c r="G2402" s="12">
        <v>43916</v>
      </c>
      <c r="H2402" s="11" t="s">
        <v>78</v>
      </c>
      <c r="I2402" s="14" t="s">
        <v>97</v>
      </c>
      <c r="J2402" s="11" t="s">
        <v>97</v>
      </c>
      <c r="K2402" s="11" t="s">
        <v>82</v>
      </c>
      <c r="L2402" s="14" t="s">
        <v>82</v>
      </c>
      <c r="M2402" s="11" t="s">
        <v>1572</v>
      </c>
      <c r="N2402" s="15" t="s">
        <v>85</v>
      </c>
      <c r="O2402" s="15" t="str">
        <f>VLOOKUP(A2402,Result!A:D,2,FALSE)</f>
        <v>No</v>
      </c>
      <c r="P2402" s="15">
        <f>VLOOKUP(A2402,Result!A:D,4,FALSE)</f>
        <v>0</v>
      </c>
      <c r="Q2402" s="16">
        <f>VLOOKUP(A2402,Result!A:D,3,FALSE)</f>
        <v>0</v>
      </c>
      <c r="R2402" s="16">
        <f>VLOOKUP(A2402,Result!A:E,5,FALSE)</f>
        <v>0</v>
      </c>
      <c r="S2402" s="28">
        <f>P2402+Q2402+R2402</f>
        <v>0</v>
      </c>
      <c r="T2402" s="32">
        <f>SUM((Q2402+R2402)*60/0.1)</f>
        <v>0</v>
      </c>
      <c r="U2402" s="32">
        <f>SUM(S2402*60/0.1)</f>
        <v>0</v>
      </c>
      <c r="V2402" s="33">
        <f t="shared" si="149"/>
        <v>270</v>
      </c>
      <c r="W2402" s="34">
        <f t="shared" si="150"/>
        <v>270</v>
      </c>
      <c r="X2402" s="10"/>
      <c r="Y2402" s="10"/>
      <c r="Z2402" s="10"/>
      <c r="AA2402" s="10"/>
      <c r="AB2402" s="10"/>
      <c r="AC2402" s="10"/>
      <c r="AD2402" s="10"/>
      <c r="AE2402" s="10"/>
      <c r="AF2402" s="10"/>
      <c r="AG2402" s="10"/>
      <c r="AH2402" s="10"/>
      <c r="AI2402" s="10"/>
    </row>
    <row r="2403" spans="1:35" ht="15" customHeight="1" x14ac:dyDescent="0.25">
      <c r="A2403" s="6">
        <v>2541</v>
      </c>
      <c r="B2403" s="11" t="s">
        <v>274</v>
      </c>
      <c r="C2403" s="11" t="s">
        <v>7045</v>
      </c>
      <c r="D2403" s="11" t="s">
        <v>8169</v>
      </c>
      <c r="E2403" s="12">
        <v>19565</v>
      </c>
      <c r="F2403" s="19"/>
      <c r="G2403" s="12">
        <v>43916</v>
      </c>
      <c r="H2403" s="11" t="s">
        <v>78</v>
      </c>
      <c r="I2403" s="14" t="s">
        <v>115</v>
      </c>
      <c r="J2403" s="11" t="s">
        <v>97</v>
      </c>
      <c r="K2403" s="11" t="s">
        <v>82</v>
      </c>
      <c r="L2403" s="14" t="s">
        <v>82</v>
      </c>
      <c r="M2403" s="11" t="s">
        <v>1572</v>
      </c>
      <c r="N2403" s="15" t="s">
        <v>85</v>
      </c>
      <c r="O2403" s="15" t="str">
        <f>VLOOKUP(A2403,Result!A:D,2,FALSE)</f>
        <v>No</v>
      </c>
      <c r="P2403" s="15">
        <f>VLOOKUP(A2403,Result!A:D,4,FALSE)</f>
        <v>0</v>
      </c>
      <c r="Q2403" s="16">
        <f>VLOOKUP(A2403,Result!A:D,3,FALSE)</f>
        <v>0</v>
      </c>
      <c r="R2403" s="16">
        <f>VLOOKUP(A2403,Result!A:E,5,FALSE)</f>
        <v>0</v>
      </c>
      <c r="S2403" s="28">
        <f>P2403+Q2403+R2403</f>
        <v>0</v>
      </c>
      <c r="T2403" s="32">
        <f>SUM((Q2403+R2403)*60/0.1)</f>
        <v>0</v>
      </c>
      <c r="U2403" s="32">
        <f>SUM(S2403*60/0.1)</f>
        <v>0</v>
      </c>
      <c r="V2403" s="33">
        <f t="shared" si="149"/>
        <v>270</v>
      </c>
      <c r="W2403" s="34">
        <f t="shared" si="150"/>
        <v>270</v>
      </c>
      <c r="X2403" s="10"/>
      <c r="Y2403" s="10"/>
      <c r="Z2403" s="10"/>
      <c r="AA2403" s="10"/>
      <c r="AB2403" s="10"/>
      <c r="AC2403" s="10"/>
      <c r="AD2403" s="10"/>
      <c r="AE2403" s="10"/>
      <c r="AF2403" s="10"/>
      <c r="AG2403" s="10"/>
      <c r="AH2403" s="10"/>
      <c r="AI2403" s="10"/>
    </row>
    <row r="2404" spans="1:35" ht="15" customHeight="1" x14ac:dyDescent="0.25">
      <c r="A2404" s="6">
        <v>2542</v>
      </c>
      <c r="B2404" s="11" t="s">
        <v>274</v>
      </c>
      <c r="C2404" s="11" t="s">
        <v>7045</v>
      </c>
      <c r="D2404" s="11" t="s">
        <v>8170</v>
      </c>
      <c r="E2404" s="12">
        <v>21763</v>
      </c>
      <c r="F2404" s="19"/>
      <c r="G2404" s="12">
        <v>43905</v>
      </c>
      <c r="H2404" s="11" t="s">
        <v>134</v>
      </c>
      <c r="I2404" s="14" t="s">
        <v>3583</v>
      </c>
      <c r="J2404" s="11" t="s">
        <v>8171</v>
      </c>
      <c r="K2404" s="11" t="s">
        <v>82</v>
      </c>
      <c r="L2404" s="14" t="s">
        <v>8172</v>
      </c>
      <c r="M2404" s="11" t="s">
        <v>8173</v>
      </c>
      <c r="N2404" s="15" t="s">
        <v>85</v>
      </c>
      <c r="O2404" s="15" t="str">
        <f>VLOOKUP(A2404,Result!A:D,2,FALSE)</f>
        <v>No</v>
      </c>
      <c r="P2404" s="15">
        <f>VLOOKUP(A2404,Result!A:D,4,FALSE)</f>
        <v>0.35299999999999998</v>
      </c>
      <c r="Q2404" s="16">
        <f>VLOOKUP(A2404,Result!A:D,3,FALSE)</f>
        <v>0.36799999999999999</v>
      </c>
      <c r="R2404" s="16">
        <f>VLOOKUP(A2404,Result!A:E,5,FALSE)</f>
        <v>0</v>
      </c>
      <c r="S2404" s="28">
        <f>P2404+Q2404+R2404</f>
        <v>0.72099999999999997</v>
      </c>
      <c r="T2404" s="32">
        <f>SUM((Q2404+R2404)*60/0.1)</f>
        <v>220.79999999999998</v>
      </c>
      <c r="U2404" s="32">
        <f>SUM(S2404*60/0.1)</f>
        <v>432.59999999999997</v>
      </c>
      <c r="V2404" s="33">
        <f t="shared" si="149"/>
        <v>270</v>
      </c>
      <c r="W2404" s="34">
        <f t="shared" si="150"/>
        <v>702.59999999999991</v>
      </c>
      <c r="X2404" s="10"/>
      <c r="Y2404" s="10"/>
      <c r="Z2404" s="10"/>
      <c r="AA2404" s="10"/>
      <c r="AB2404" s="10"/>
      <c r="AC2404" s="10"/>
      <c r="AD2404" s="10"/>
      <c r="AE2404" s="10"/>
      <c r="AF2404" s="10"/>
      <c r="AG2404" s="10"/>
      <c r="AH2404" s="10"/>
      <c r="AI2404" s="10"/>
    </row>
    <row r="2405" spans="1:35" ht="15" customHeight="1" x14ac:dyDescent="0.25">
      <c r="A2405" s="6">
        <v>2543</v>
      </c>
      <c r="B2405" s="11" t="s">
        <v>274</v>
      </c>
      <c r="C2405" s="11" t="s">
        <v>7045</v>
      </c>
      <c r="D2405" s="11" t="s">
        <v>8174</v>
      </c>
      <c r="E2405" s="12">
        <v>17742</v>
      </c>
      <c r="F2405" s="19"/>
      <c r="G2405" s="12">
        <v>43916</v>
      </c>
      <c r="H2405" s="11" t="s">
        <v>78</v>
      </c>
      <c r="I2405" s="14" t="s">
        <v>115</v>
      </c>
      <c r="J2405" s="11" t="s">
        <v>97</v>
      </c>
      <c r="K2405" s="11" t="s">
        <v>82</v>
      </c>
      <c r="L2405" s="14" t="s">
        <v>82</v>
      </c>
      <c r="M2405" s="11" t="s">
        <v>1572</v>
      </c>
      <c r="N2405" s="15" t="s">
        <v>85</v>
      </c>
      <c r="O2405" s="15" t="str">
        <f>VLOOKUP(A2405,Result!A:D,2,FALSE)</f>
        <v>No</v>
      </c>
      <c r="P2405" s="15">
        <f>VLOOKUP(A2405,Result!A:D,4,FALSE)</f>
        <v>0</v>
      </c>
      <c r="Q2405" s="16">
        <f>VLOOKUP(A2405,Result!A:D,3,FALSE)</f>
        <v>0</v>
      </c>
      <c r="R2405" s="16">
        <f>VLOOKUP(A2405,Result!A:E,5,FALSE)</f>
        <v>0</v>
      </c>
      <c r="S2405" s="28">
        <f>P2405+Q2405+R2405</f>
        <v>0</v>
      </c>
      <c r="T2405" s="32">
        <f>SUM((Q2405+R2405)*60/0.1)</f>
        <v>0</v>
      </c>
      <c r="U2405" s="32">
        <f>SUM(S2405*60/0.1)</f>
        <v>0</v>
      </c>
      <c r="V2405" s="33">
        <f t="shared" si="149"/>
        <v>270</v>
      </c>
      <c r="W2405" s="34">
        <f t="shared" si="150"/>
        <v>270</v>
      </c>
      <c r="X2405" s="10"/>
      <c r="Y2405" s="10"/>
      <c r="Z2405" s="10"/>
      <c r="AA2405" s="10"/>
      <c r="AB2405" s="10"/>
      <c r="AC2405" s="10"/>
      <c r="AD2405" s="10"/>
      <c r="AE2405" s="10"/>
      <c r="AF2405" s="10"/>
      <c r="AG2405" s="10"/>
      <c r="AH2405" s="10"/>
      <c r="AI2405" s="10"/>
    </row>
    <row r="2406" spans="1:35" ht="15" customHeight="1" x14ac:dyDescent="0.25">
      <c r="A2406" s="6">
        <v>2544</v>
      </c>
      <c r="B2406" s="11" t="s">
        <v>274</v>
      </c>
      <c r="C2406" s="11" t="s">
        <v>7045</v>
      </c>
      <c r="D2406" s="11" t="s">
        <v>8175</v>
      </c>
      <c r="E2406" s="12">
        <v>20408</v>
      </c>
      <c r="F2406" s="19"/>
      <c r="G2406" s="12">
        <v>43923</v>
      </c>
      <c r="H2406" s="11" t="s">
        <v>466</v>
      </c>
      <c r="I2406" s="14" t="s">
        <v>8176</v>
      </c>
      <c r="J2406" s="11" t="s">
        <v>80</v>
      </c>
      <c r="K2406" s="11" t="s">
        <v>82</v>
      </c>
      <c r="L2406" s="14" t="s">
        <v>82</v>
      </c>
      <c r="M2406" s="11" t="s">
        <v>875</v>
      </c>
      <c r="N2406" s="15" t="s">
        <v>85</v>
      </c>
      <c r="O2406" s="15" t="str">
        <f>VLOOKUP(A2406,Result!A:D,2,FALSE)</f>
        <v>No</v>
      </c>
      <c r="P2406" s="15">
        <f>VLOOKUP(A2406,Result!A:D,4,FALSE)</f>
        <v>1.887</v>
      </c>
      <c r="Q2406" s="16">
        <f>VLOOKUP(A2406,Result!A:D,3,FALSE)</f>
        <v>0</v>
      </c>
      <c r="R2406" s="16">
        <f>VLOOKUP(A2406,Result!A:E,5,FALSE)</f>
        <v>0</v>
      </c>
      <c r="S2406" s="28">
        <f>P2406+Q2406+R2406</f>
        <v>1.887</v>
      </c>
      <c r="T2406" s="32">
        <f>SUM((Q2406+R2406)*60/0.1)</f>
        <v>0</v>
      </c>
      <c r="U2406" s="32">
        <f>SUM(S2406*60/0.1)</f>
        <v>1132.1999999999998</v>
      </c>
      <c r="V2406" s="33">
        <f t="shared" si="149"/>
        <v>270</v>
      </c>
      <c r="W2406" s="34">
        <f t="shared" si="150"/>
        <v>1402.1999999999998</v>
      </c>
      <c r="X2406" s="10"/>
      <c r="Y2406" s="10"/>
      <c r="Z2406" s="10"/>
      <c r="AA2406" s="10"/>
      <c r="AB2406" s="10"/>
      <c r="AC2406" s="10"/>
      <c r="AD2406" s="10"/>
      <c r="AE2406" s="10"/>
      <c r="AF2406" s="10"/>
      <c r="AG2406" s="10"/>
      <c r="AH2406" s="10"/>
      <c r="AI2406" s="10"/>
    </row>
    <row r="2407" spans="1:35" ht="15" customHeight="1" x14ac:dyDescent="0.25">
      <c r="A2407" s="6">
        <v>2545</v>
      </c>
      <c r="B2407" s="11" t="s">
        <v>274</v>
      </c>
      <c r="C2407" s="11" t="s">
        <v>7045</v>
      </c>
      <c r="D2407" s="11" t="s">
        <v>8177</v>
      </c>
      <c r="E2407" s="12">
        <v>9161</v>
      </c>
      <c r="F2407" s="19"/>
      <c r="G2407" s="12">
        <v>43859</v>
      </c>
      <c r="H2407" s="11" t="s">
        <v>217</v>
      </c>
      <c r="I2407" s="14" t="s">
        <v>8178</v>
      </c>
      <c r="J2407" s="11" t="s">
        <v>80</v>
      </c>
      <c r="K2407" s="11" t="s">
        <v>82</v>
      </c>
      <c r="L2407" s="14" t="s">
        <v>8179</v>
      </c>
      <c r="M2407" s="11" t="s">
        <v>8180</v>
      </c>
      <c r="N2407" s="15" t="s">
        <v>85</v>
      </c>
      <c r="O2407" s="15" t="str">
        <f>VLOOKUP(A2407,Result!A:D,2,FALSE)</f>
        <v>No</v>
      </c>
      <c r="P2407" s="15">
        <f>VLOOKUP(A2407,Result!A:D,4,FALSE)</f>
        <v>2.8069999999999999</v>
      </c>
      <c r="Q2407" s="16">
        <f>VLOOKUP(A2407,Result!A:D,3,FALSE)</f>
        <v>0.26200000000000001</v>
      </c>
      <c r="R2407" s="16">
        <f>VLOOKUP(A2407,Result!A:E,5,FALSE)</f>
        <v>0</v>
      </c>
      <c r="S2407" s="28">
        <f>P2407+Q2407+R2407</f>
        <v>3.069</v>
      </c>
      <c r="T2407" s="32">
        <f>SUM((Q2407+R2407)*60/0.1)</f>
        <v>157.19999999999999</v>
      </c>
      <c r="U2407" s="32">
        <f>SUM(S2407*60/0.1)</f>
        <v>1841.3999999999999</v>
      </c>
      <c r="V2407" s="33">
        <f t="shared" si="149"/>
        <v>270</v>
      </c>
      <c r="W2407" s="34">
        <f t="shared" si="150"/>
        <v>2111.3999999999996</v>
      </c>
      <c r="X2407" s="10"/>
      <c r="Y2407" s="10"/>
      <c r="Z2407" s="10"/>
      <c r="AA2407" s="10"/>
      <c r="AB2407" s="10"/>
      <c r="AC2407" s="10"/>
      <c r="AD2407" s="10"/>
      <c r="AE2407" s="10"/>
      <c r="AF2407" s="10"/>
      <c r="AG2407" s="10"/>
      <c r="AH2407" s="10"/>
      <c r="AI2407" s="10"/>
    </row>
    <row r="2408" spans="1:35" ht="15" customHeight="1" x14ac:dyDescent="0.25">
      <c r="A2408" s="6">
        <v>2562</v>
      </c>
      <c r="B2408" s="11" t="s">
        <v>274</v>
      </c>
      <c r="C2408" s="11" t="s">
        <v>7045</v>
      </c>
      <c r="D2408" s="11" t="s">
        <v>8211</v>
      </c>
      <c r="E2408" s="12">
        <v>20197</v>
      </c>
      <c r="F2408" s="19"/>
      <c r="G2408" s="12">
        <v>43935</v>
      </c>
      <c r="H2408" s="11" t="s">
        <v>466</v>
      </c>
      <c r="I2408" s="14" t="s">
        <v>8212</v>
      </c>
      <c r="J2408" s="11" t="s">
        <v>80</v>
      </c>
      <c r="K2408" s="11" t="s">
        <v>82</v>
      </c>
      <c r="L2408" s="14" t="s">
        <v>82</v>
      </c>
      <c r="M2408" s="11" t="s">
        <v>7101</v>
      </c>
      <c r="N2408" s="15" t="s">
        <v>85</v>
      </c>
      <c r="O2408" s="15" t="str">
        <f>VLOOKUP(A2408,Result!A:D,2,FALSE)</f>
        <v>No</v>
      </c>
      <c r="P2408" s="15">
        <f>VLOOKUP(A2408,Result!A:D,4,FALSE)</f>
        <v>0.72099999999999997</v>
      </c>
      <c r="Q2408" s="16">
        <f>VLOOKUP(A2408,Result!A:D,3,FALSE)</f>
        <v>0</v>
      </c>
      <c r="R2408" s="16">
        <f>VLOOKUP(A2408,Result!A:E,5,FALSE)</f>
        <v>0</v>
      </c>
      <c r="S2408" s="28">
        <f>P2408+Q2408+R2408</f>
        <v>0.72099999999999997</v>
      </c>
      <c r="T2408" s="32">
        <f>SUM((Q2408+R2408)*60/0.1)</f>
        <v>0</v>
      </c>
      <c r="U2408" s="32">
        <f>SUM(S2408*60/0.1)</f>
        <v>432.59999999999997</v>
      </c>
      <c r="V2408" s="33">
        <f t="shared" si="149"/>
        <v>270</v>
      </c>
      <c r="W2408" s="34">
        <f t="shared" si="150"/>
        <v>702.59999999999991</v>
      </c>
      <c r="X2408" s="10"/>
      <c r="Y2408" s="10"/>
      <c r="Z2408" s="10"/>
      <c r="AA2408" s="10"/>
      <c r="AB2408" s="10"/>
      <c r="AC2408" s="10"/>
      <c r="AD2408" s="10"/>
      <c r="AE2408" s="10"/>
      <c r="AF2408" s="10"/>
      <c r="AG2408" s="10"/>
      <c r="AH2408" s="10"/>
      <c r="AI2408" s="10"/>
    </row>
    <row r="2409" spans="1:35" ht="15" customHeight="1" x14ac:dyDescent="0.25">
      <c r="A2409" s="6">
        <v>8</v>
      </c>
      <c r="B2409" s="11" t="s">
        <v>106</v>
      </c>
      <c r="C2409" s="11" t="s">
        <v>76</v>
      </c>
      <c r="D2409" s="11" t="s">
        <v>107</v>
      </c>
      <c r="E2409" s="12">
        <v>18983</v>
      </c>
      <c r="F2409" s="17">
        <v>43936</v>
      </c>
      <c r="G2409" s="12">
        <v>43900</v>
      </c>
      <c r="H2409" s="11" t="s">
        <v>108</v>
      </c>
      <c r="I2409" s="14" t="s">
        <v>109</v>
      </c>
      <c r="J2409" s="11" t="s">
        <v>80</v>
      </c>
      <c r="K2409" s="11" t="s">
        <v>82</v>
      </c>
      <c r="L2409" s="14" t="s">
        <v>110</v>
      </c>
      <c r="M2409" s="11" t="s">
        <v>111</v>
      </c>
      <c r="N2409" s="15" t="s">
        <v>85</v>
      </c>
      <c r="O2409" s="15" t="str">
        <f>VLOOKUP(A2409,Result!A:D,2,FALSE)</f>
        <v>No</v>
      </c>
      <c r="P2409" s="15">
        <f>VLOOKUP(A2409,Result!A:D,4,FALSE)</f>
        <v>0.64200000000000002</v>
      </c>
      <c r="Q2409" s="16">
        <f>VLOOKUP(A2409,Result!A:D,3,FALSE)</f>
        <v>0</v>
      </c>
      <c r="R2409" s="16">
        <f>VLOOKUP(A2409,Result!A:E,5,FALSE)</f>
        <v>0</v>
      </c>
      <c r="S2409" s="28">
        <f>P2409+Q2409+R2409</f>
        <v>0.64200000000000002</v>
      </c>
      <c r="T2409" s="32">
        <f>SUM((Q2409+R2409)*86/0.1)</f>
        <v>0</v>
      </c>
      <c r="U2409" s="32">
        <f>SUM(S2409*86/0.1)</f>
        <v>552.12</v>
      </c>
      <c r="V2409" s="33">
        <f>SUM(0.45*86/0.1)</f>
        <v>387</v>
      </c>
      <c r="W2409" s="34">
        <f t="shared" si="150"/>
        <v>939.12</v>
      </c>
      <c r="X2409" s="10"/>
      <c r="Y2409" s="10"/>
      <c r="Z2409" s="10"/>
      <c r="AA2409" s="10"/>
      <c r="AB2409" s="10"/>
      <c r="AC2409" s="10"/>
      <c r="AD2409" s="10"/>
      <c r="AE2409" s="10"/>
      <c r="AF2409" s="10"/>
      <c r="AG2409" s="10"/>
      <c r="AH2409" s="10"/>
      <c r="AI2409" s="10"/>
    </row>
    <row r="2410" spans="1:35" ht="15" customHeight="1" x14ac:dyDescent="0.25">
      <c r="A2410" s="6">
        <v>26</v>
      </c>
      <c r="B2410" s="11" t="s">
        <v>106</v>
      </c>
      <c r="C2410" s="11" t="s">
        <v>76</v>
      </c>
      <c r="D2410" s="11" t="s">
        <v>176</v>
      </c>
      <c r="E2410" s="12">
        <v>20070</v>
      </c>
      <c r="F2410" s="17">
        <v>43957</v>
      </c>
      <c r="G2410" s="12">
        <v>43900</v>
      </c>
      <c r="H2410" s="11" t="s">
        <v>134</v>
      </c>
      <c r="I2410" s="14" t="s">
        <v>97</v>
      </c>
      <c r="J2410" s="11" t="s">
        <v>97</v>
      </c>
      <c r="K2410" s="11" t="s">
        <v>82</v>
      </c>
      <c r="L2410" s="14" t="s">
        <v>82</v>
      </c>
      <c r="M2410" s="11" t="s">
        <v>177</v>
      </c>
      <c r="N2410" s="15" t="s">
        <v>85</v>
      </c>
      <c r="O2410" s="15" t="str">
        <f>VLOOKUP(A2410,Result!A:D,2,FALSE)</f>
        <v>No</v>
      </c>
      <c r="P2410" s="15">
        <f>VLOOKUP(A2410,Result!A:D,4,FALSE)</f>
        <v>0</v>
      </c>
      <c r="Q2410" s="16">
        <f>VLOOKUP(A2410,Result!A:D,3,FALSE)</f>
        <v>0</v>
      </c>
      <c r="R2410" s="16">
        <f>VLOOKUP(A2410,Result!A:E,5,FALSE)</f>
        <v>0</v>
      </c>
      <c r="S2410" s="28">
        <f>P2410+Q2410+R2410</f>
        <v>0</v>
      </c>
      <c r="T2410" s="32">
        <f t="shared" ref="T2410:T2473" si="151">SUM((Q2410+R2410)*86/0.1)</f>
        <v>0</v>
      </c>
      <c r="U2410" s="32">
        <f t="shared" ref="U2410:U2473" si="152">SUM(S2410*86/0.1)</f>
        <v>0</v>
      </c>
      <c r="V2410" s="33">
        <f t="shared" ref="V2410:V2473" si="153">SUM(0.45*86/0.1)</f>
        <v>387</v>
      </c>
      <c r="W2410" s="34">
        <f t="shared" si="150"/>
        <v>387</v>
      </c>
      <c r="X2410" s="10"/>
      <c r="Y2410" s="10"/>
      <c r="Z2410" s="10"/>
      <c r="AA2410" s="10"/>
      <c r="AB2410" s="10"/>
      <c r="AC2410" s="10"/>
      <c r="AD2410" s="10"/>
      <c r="AE2410" s="10"/>
      <c r="AF2410" s="10"/>
      <c r="AG2410" s="10"/>
      <c r="AH2410" s="10"/>
      <c r="AI2410" s="10"/>
    </row>
    <row r="2411" spans="1:35" ht="15" customHeight="1" x14ac:dyDescent="0.25">
      <c r="A2411" s="6">
        <v>37</v>
      </c>
      <c r="B2411" s="11" t="s">
        <v>106</v>
      </c>
      <c r="C2411" s="11" t="s">
        <v>76</v>
      </c>
      <c r="D2411" s="11" t="s">
        <v>204</v>
      </c>
      <c r="E2411" s="12">
        <v>18751</v>
      </c>
      <c r="F2411" s="17">
        <v>43971</v>
      </c>
      <c r="G2411" s="11"/>
      <c r="H2411" s="18"/>
      <c r="I2411" s="14"/>
      <c r="J2411" s="11"/>
      <c r="K2411" s="11"/>
      <c r="L2411" s="14"/>
      <c r="M2411" s="11"/>
      <c r="N2411" s="15" t="s">
        <v>85</v>
      </c>
      <c r="O2411" s="15" t="str">
        <f>VLOOKUP(A2411,Result!A:D,2,FALSE)</f>
        <v>No</v>
      </c>
      <c r="P2411" s="15">
        <f>VLOOKUP(A2411,Result!A:D,4,FALSE)</f>
        <v>0</v>
      </c>
      <c r="Q2411" s="16">
        <f>VLOOKUP(A2411,Result!A:D,3,FALSE)</f>
        <v>0</v>
      </c>
      <c r="R2411" s="16">
        <f>VLOOKUP(A2411,Result!A:E,5,FALSE)</f>
        <v>0</v>
      </c>
      <c r="S2411" s="28">
        <f>P2411+Q2411+R2411</f>
        <v>0</v>
      </c>
      <c r="T2411" s="32">
        <f t="shared" si="151"/>
        <v>0</v>
      </c>
      <c r="U2411" s="32">
        <f t="shared" si="152"/>
        <v>0</v>
      </c>
      <c r="V2411" s="33">
        <f t="shared" si="153"/>
        <v>387</v>
      </c>
      <c r="W2411" s="34">
        <f t="shared" si="150"/>
        <v>387</v>
      </c>
      <c r="X2411" s="10"/>
      <c r="Y2411" s="10"/>
      <c r="Z2411" s="10"/>
      <c r="AA2411" s="10"/>
      <c r="AB2411" s="10"/>
      <c r="AC2411" s="10"/>
      <c r="AD2411" s="10"/>
      <c r="AE2411" s="10"/>
      <c r="AF2411" s="10"/>
      <c r="AG2411" s="10"/>
      <c r="AH2411" s="10"/>
      <c r="AI2411" s="10"/>
    </row>
    <row r="2412" spans="1:35" ht="15" customHeight="1" x14ac:dyDescent="0.25">
      <c r="A2412" s="6">
        <v>55</v>
      </c>
      <c r="B2412" s="11" t="s">
        <v>106</v>
      </c>
      <c r="C2412" s="11" t="s">
        <v>76</v>
      </c>
      <c r="D2412" s="11" t="s">
        <v>264</v>
      </c>
      <c r="E2412" s="12">
        <v>16923</v>
      </c>
      <c r="F2412" s="19"/>
      <c r="G2412" s="12">
        <v>43875</v>
      </c>
      <c r="H2412" s="11" t="s">
        <v>78</v>
      </c>
      <c r="I2412" s="14" t="s">
        <v>265</v>
      </c>
      <c r="J2412" s="11" t="s">
        <v>80</v>
      </c>
      <c r="K2412" s="11" t="s">
        <v>82</v>
      </c>
      <c r="L2412" s="14" t="s">
        <v>266</v>
      </c>
      <c r="M2412" s="11" t="s">
        <v>267</v>
      </c>
      <c r="N2412" s="15" t="s">
        <v>85</v>
      </c>
      <c r="O2412" s="15" t="str">
        <f>VLOOKUP(A2412,Result!A:D,2,FALSE)</f>
        <v>No</v>
      </c>
      <c r="P2412" s="15">
        <f>VLOOKUP(A2412,Result!A:D,4,FALSE)</f>
        <v>6.8000000000000005E-2</v>
      </c>
      <c r="Q2412" s="16">
        <f>VLOOKUP(A2412,Result!A:D,3,FALSE)</f>
        <v>0.35299999999999998</v>
      </c>
      <c r="R2412" s="16">
        <f>VLOOKUP(A2412,Result!A:E,5,FALSE)</f>
        <v>0</v>
      </c>
      <c r="S2412" s="28">
        <f>P2412+Q2412+R2412</f>
        <v>0.42099999999999999</v>
      </c>
      <c r="T2412" s="32">
        <f t="shared" si="151"/>
        <v>303.57999999999993</v>
      </c>
      <c r="U2412" s="32">
        <f t="shared" si="152"/>
        <v>362.05999999999995</v>
      </c>
      <c r="V2412" s="33">
        <f t="shared" si="153"/>
        <v>387</v>
      </c>
      <c r="W2412" s="34">
        <f t="shared" si="150"/>
        <v>749.06</v>
      </c>
      <c r="X2412" s="10"/>
      <c r="Y2412" s="10"/>
      <c r="Z2412" s="10"/>
      <c r="AA2412" s="10"/>
      <c r="AB2412" s="10"/>
      <c r="AC2412" s="10"/>
      <c r="AD2412" s="10"/>
      <c r="AE2412" s="10"/>
      <c r="AF2412" s="10"/>
      <c r="AG2412" s="10"/>
      <c r="AH2412" s="10"/>
      <c r="AI2412" s="10"/>
    </row>
    <row r="2413" spans="1:35" ht="15" customHeight="1" x14ac:dyDescent="0.25">
      <c r="A2413" s="6">
        <v>59</v>
      </c>
      <c r="B2413" s="11" t="s">
        <v>106</v>
      </c>
      <c r="C2413" s="11" t="s">
        <v>76</v>
      </c>
      <c r="D2413" s="11" t="s">
        <v>272</v>
      </c>
      <c r="E2413" s="12">
        <v>20102</v>
      </c>
      <c r="F2413" s="19"/>
      <c r="G2413" s="12">
        <v>43900</v>
      </c>
      <c r="H2413" s="11" t="s">
        <v>78</v>
      </c>
      <c r="I2413" s="14" t="s">
        <v>199</v>
      </c>
      <c r="J2413" s="11" t="s">
        <v>97</v>
      </c>
      <c r="K2413" s="11" t="s">
        <v>82</v>
      </c>
      <c r="L2413" s="14" t="s">
        <v>82</v>
      </c>
      <c r="M2413" s="11" t="s">
        <v>116</v>
      </c>
      <c r="N2413" s="15" t="s">
        <v>85</v>
      </c>
      <c r="O2413" s="15" t="str">
        <f>VLOOKUP(A2413,Result!A:D,2,FALSE)</f>
        <v>No</v>
      </c>
      <c r="P2413" s="15">
        <f>VLOOKUP(A2413,Result!A:D,4,FALSE)</f>
        <v>0</v>
      </c>
      <c r="Q2413" s="16">
        <f>VLOOKUP(A2413,Result!A:D,3,FALSE)</f>
        <v>0</v>
      </c>
      <c r="R2413" s="16">
        <f>VLOOKUP(A2413,Result!A:E,5,FALSE)</f>
        <v>0</v>
      </c>
      <c r="S2413" s="28">
        <f>P2413+Q2413+R2413</f>
        <v>0</v>
      </c>
      <c r="T2413" s="32">
        <f t="shared" si="151"/>
        <v>0</v>
      </c>
      <c r="U2413" s="32">
        <f t="shared" si="152"/>
        <v>0</v>
      </c>
      <c r="V2413" s="33">
        <f t="shared" si="153"/>
        <v>387</v>
      </c>
      <c r="W2413" s="34">
        <f t="shared" si="150"/>
        <v>387</v>
      </c>
      <c r="X2413" s="10"/>
      <c r="Y2413" s="10"/>
      <c r="Z2413" s="10"/>
      <c r="AA2413" s="10"/>
      <c r="AB2413" s="10"/>
      <c r="AC2413" s="10"/>
      <c r="AD2413" s="10"/>
      <c r="AE2413" s="10"/>
      <c r="AF2413" s="10"/>
      <c r="AG2413" s="10"/>
      <c r="AH2413" s="10"/>
      <c r="AI2413" s="10"/>
    </row>
    <row r="2414" spans="1:35" ht="15" customHeight="1" x14ac:dyDescent="0.25">
      <c r="A2414" s="6">
        <v>60</v>
      </c>
      <c r="B2414" s="11" t="s">
        <v>106</v>
      </c>
      <c r="C2414" s="11" t="s">
        <v>76</v>
      </c>
      <c r="D2414" s="11" t="s">
        <v>273</v>
      </c>
      <c r="E2414" s="12">
        <v>13415</v>
      </c>
      <c r="F2414" s="19"/>
      <c r="G2414" s="12">
        <v>43900</v>
      </c>
      <c r="H2414" s="11" t="s">
        <v>78</v>
      </c>
      <c r="I2414" s="14" t="s">
        <v>115</v>
      </c>
      <c r="J2414" s="11" t="s">
        <v>97</v>
      </c>
      <c r="K2414" s="11" t="s">
        <v>82</v>
      </c>
      <c r="L2414" s="14" t="s">
        <v>82</v>
      </c>
      <c r="M2414" s="11" t="s">
        <v>116</v>
      </c>
      <c r="N2414" s="15" t="s">
        <v>85</v>
      </c>
      <c r="O2414" s="15" t="str">
        <f>VLOOKUP(A2414,Result!A:D,2,FALSE)</f>
        <v>No</v>
      </c>
      <c r="P2414" s="15">
        <f>VLOOKUP(A2414,Result!A:D,4,FALSE)</f>
        <v>0</v>
      </c>
      <c r="Q2414" s="16">
        <f>VLOOKUP(A2414,Result!A:D,3,FALSE)</f>
        <v>0</v>
      </c>
      <c r="R2414" s="16">
        <f>VLOOKUP(A2414,Result!A:E,5,FALSE)</f>
        <v>0</v>
      </c>
      <c r="S2414" s="28">
        <f>P2414+Q2414+R2414</f>
        <v>0</v>
      </c>
      <c r="T2414" s="32">
        <f t="shared" si="151"/>
        <v>0</v>
      </c>
      <c r="U2414" s="32">
        <f t="shared" si="152"/>
        <v>0</v>
      </c>
      <c r="V2414" s="33">
        <f t="shared" si="153"/>
        <v>387</v>
      </c>
      <c r="W2414" s="34">
        <f t="shared" si="150"/>
        <v>387</v>
      </c>
      <c r="X2414" s="10"/>
      <c r="Y2414" s="10"/>
      <c r="Z2414" s="10"/>
      <c r="AA2414" s="10"/>
      <c r="AB2414" s="10"/>
      <c r="AC2414" s="10"/>
      <c r="AD2414" s="10"/>
      <c r="AE2414" s="10"/>
      <c r="AF2414" s="10"/>
      <c r="AG2414" s="10"/>
      <c r="AH2414" s="10"/>
      <c r="AI2414" s="10"/>
    </row>
    <row r="2415" spans="1:35" ht="15" customHeight="1" x14ac:dyDescent="0.25">
      <c r="A2415" s="6">
        <v>110</v>
      </c>
      <c r="B2415" s="11" t="s">
        <v>106</v>
      </c>
      <c r="C2415" s="11" t="s">
        <v>275</v>
      </c>
      <c r="D2415" s="11" t="s">
        <v>471</v>
      </c>
      <c r="E2415" s="12">
        <v>20701</v>
      </c>
      <c r="F2415" s="17">
        <v>43943</v>
      </c>
      <c r="G2415" s="12">
        <v>43901</v>
      </c>
      <c r="H2415" s="11" t="s">
        <v>78</v>
      </c>
      <c r="I2415" s="14" t="s">
        <v>472</v>
      </c>
      <c r="J2415" s="11" t="s">
        <v>80</v>
      </c>
      <c r="K2415" s="11" t="s">
        <v>473</v>
      </c>
      <c r="L2415" s="14" t="s">
        <v>474</v>
      </c>
      <c r="M2415" s="11" t="s">
        <v>475</v>
      </c>
      <c r="N2415" s="15">
        <v>1.3769</v>
      </c>
      <c r="O2415" s="15" t="str">
        <f>VLOOKUP(A2415,Result!A:D,2,FALSE)</f>
        <v>No</v>
      </c>
      <c r="P2415" s="15">
        <f>VLOOKUP(A2415,Result!A:D,4,FALSE)</f>
        <v>1.3149999999999999</v>
      </c>
      <c r="Q2415" s="16">
        <f>VLOOKUP(A2415,Result!A:D,3,FALSE)</f>
        <v>0.33500000000000002</v>
      </c>
      <c r="R2415" s="16">
        <f>VLOOKUP(A2415,Result!A:E,5,FALSE)</f>
        <v>0</v>
      </c>
      <c r="S2415" s="28">
        <f>P2415+Q2415+R2415</f>
        <v>1.65</v>
      </c>
      <c r="T2415" s="32">
        <f t="shared" si="151"/>
        <v>288.10000000000002</v>
      </c>
      <c r="U2415" s="32">
        <f t="shared" si="152"/>
        <v>1419</v>
      </c>
      <c r="V2415" s="33">
        <f t="shared" si="153"/>
        <v>387</v>
      </c>
      <c r="W2415" s="34">
        <f t="shared" si="150"/>
        <v>1806</v>
      </c>
      <c r="X2415" s="10"/>
      <c r="Y2415" s="10"/>
      <c r="Z2415" s="10"/>
      <c r="AA2415" s="10"/>
      <c r="AB2415" s="10"/>
      <c r="AC2415" s="10"/>
      <c r="AD2415" s="10"/>
      <c r="AE2415" s="10"/>
      <c r="AF2415" s="10"/>
      <c r="AG2415" s="10"/>
      <c r="AH2415" s="10"/>
      <c r="AI2415" s="10"/>
    </row>
    <row r="2416" spans="1:35" ht="15" customHeight="1" x14ac:dyDescent="0.25">
      <c r="A2416" s="6">
        <v>133</v>
      </c>
      <c r="B2416" s="11" t="s">
        <v>106</v>
      </c>
      <c r="C2416" s="11" t="s">
        <v>275</v>
      </c>
      <c r="D2416" s="11" t="s">
        <v>555</v>
      </c>
      <c r="E2416" s="12">
        <v>21705</v>
      </c>
      <c r="F2416" s="13">
        <v>43950</v>
      </c>
      <c r="G2416" s="12">
        <v>43844</v>
      </c>
      <c r="H2416" s="11" t="s">
        <v>78</v>
      </c>
      <c r="I2416" s="14" t="s">
        <v>556</v>
      </c>
      <c r="J2416" s="11" t="s">
        <v>80</v>
      </c>
      <c r="K2416" s="11" t="s">
        <v>557</v>
      </c>
      <c r="L2416" s="14" t="s">
        <v>82</v>
      </c>
      <c r="M2416" s="11" t="s">
        <v>558</v>
      </c>
      <c r="N2416" s="15">
        <v>0.79</v>
      </c>
      <c r="O2416" s="15" t="str">
        <f>VLOOKUP(A2416,Result!A:D,2,FALSE)</f>
        <v>No</v>
      </c>
      <c r="P2416" s="15">
        <f>VLOOKUP(A2416,Result!A:D,4,FALSE)</f>
        <v>1.8360000000000001</v>
      </c>
      <c r="Q2416" s="16">
        <f>VLOOKUP(A2416,Result!A:D,3,FALSE)</f>
        <v>0</v>
      </c>
      <c r="R2416" s="16">
        <f>VLOOKUP(A2416,Result!A:E,5,FALSE)</f>
        <v>0</v>
      </c>
      <c r="S2416" s="28">
        <f>P2416+Q2416+R2416</f>
        <v>1.8360000000000001</v>
      </c>
      <c r="T2416" s="32">
        <f t="shared" si="151"/>
        <v>0</v>
      </c>
      <c r="U2416" s="32">
        <f t="shared" si="152"/>
        <v>1578.96</v>
      </c>
      <c r="V2416" s="33">
        <f t="shared" si="153"/>
        <v>387</v>
      </c>
      <c r="W2416" s="34">
        <f t="shared" si="150"/>
        <v>1965.96</v>
      </c>
      <c r="X2416" s="10"/>
      <c r="Y2416" s="10"/>
      <c r="Z2416" s="10"/>
      <c r="AA2416" s="10"/>
      <c r="AB2416" s="10"/>
      <c r="AC2416" s="10"/>
      <c r="AD2416" s="10"/>
      <c r="AE2416" s="10"/>
      <c r="AF2416" s="10"/>
      <c r="AG2416" s="10"/>
      <c r="AH2416" s="10"/>
      <c r="AI2416" s="10"/>
    </row>
    <row r="2417" spans="1:35" ht="15" customHeight="1" x14ac:dyDescent="0.25">
      <c r="A2417" s="6">
        <v>143</v>
      </c>
      <c r="B2417" s="11" t="s">
        <v>106</v>
      </c>
      <c r="C2417" s="11" t="s">
        <v>275</v>
      </c>
      <c r="D2417" s="11" t="s">
        <v>595</v>
      </c>
      <c r="E2417" s="12">
        <v>22626</v>
      </c>
      <c r="F2417" s="17">
        <v>43952</v>
      </c>
      <c r="G2417" s="12">
        <v>43878</v>
      </c>
      <c r="H2417" s="11" t="s">
        <v>78</v>
      </c>
      <c r="I2417" s="14" t="s">
        <v>596</v>
      </c>
      <c r="J2417" s="11" t="s">
        <v>80</v>
      </c>
      <c r="K2417" s="11" t="s">
        <v>597</v>
      </c>
      <c r="L2417" s="14" t="s">
        <v>598</v>
      </c>
      <c r="M2417" s="11" t="s">
        <v>599</v>
      </c>
      <c r="N2417" s="15">
        <v>0.89</v>
      </c>
      <c r="O2417" s="15" t="str">
        <f>VLOOKUP(A2417,Result!A:D,2,FALSE)</f>
        <v>No</v>
      </c>
      <c r="P2417" s="15">
        <f>VLOOKUP(A2417,Result!A:D,4,FALSE)</f>
        <v>2.0390000000000001</v>
      </c>
      <c r="Q2417" s="16">
        <f>VLOOKUP(A2417,Result!A:D,3,FALSE)</f>
        <v>0.26200000000000001</v>
      </c>
      <c r="R2417" s="16">
        <f>VLOOKUP(A2417,Result!A:E,5,FALSE)</f>
        <v>0</v>
      </c>
      <c r="S2417" s="28">
        <f>P2417+Q2417+R2417</f>
        <v>2.3010000000000002</v>
      </c>
      <c r="T2417" s="32">
        <f t="shared" si="151"/>
        <v>225.32</v>
      </c>
      <c r="U2417" s="32">
        <f t="shared" si="152"/>
        <v>1978.8600000000001</v>
      </c>
      <c r="V2417" s="33">
        <f t="shared" si="153"/>
        <v>387</v>
      </c>
      <c r="W2417" s="34">
        <f t="shared" si="150"/>
        <v>2365.86</v>
      </c>
      <c r="X2417" s="10"/>
      <c r="Y2417" s="10"/>
      <c r="Z2417" s="10"/>
      <c r="AA2417" s="10"/>
      <c r="AB2417" s="10"/>
      <c r="AC2417" s="10"/>
      <c r="AD2417" s="10"/>
      <c r="AE2417" s="10"/>
      <c r="AF2417" s="10"/>
      <c r="AG2417" s="10"/>
      <c r="AH2417" s="10"/>
      <c r="AI2417" s="10"/>
    </row>
    <row r="2418" spans="1:35" ht="15" customHeight="1" x14ac:dyDescent="0.25">
      <c r="A2418" s="6">
        <v>166</v>
      </c>
      <c r="B2418" s="11" t="s">
        <v>106</v>
      </c>
      <c r="C2418" s="11" t="s">
        <v>275</v>
      </c>
      <c r="D2418" s="11" t="s">
        <v>682</v>
      </c>
      <c r="E2418" s="12">
        <v>26694</v>
      </c>
      <c r="F2418" s="17">
        <v>43957</v>
      </c>
      <c r="G2418" s="12">
        <v>43907</v>
      </c>
      <c r="H2418" s="11" t="s">
        <v>78</v>
      </c>
      <c r="I2418" s="14" t="s">
        <v>115</v>
      </c>
      <c r="J2418" s="11" t="s">
        <v>97</v>
      </c>
      <c r="K2418" s="11" t="s">
        <v>82</v>
      </c>
      <c r="L2418" s="14" t="s">
        <v>82</v>
      </c>
      <c r="M2418" s="11" t="s">
        <v>99</v>
      </c>
      <c r="N2418" s="15" t="s">
        <v>85</v>
      </c>
      <c r="O2418" s="15" t="str">
        <f>VLOOKUP(A2418,Result!A:D,2,FALSE)</f>
        <v>No</v>
      </c>
      <c r="P2418" s="15">
        <f>VLOOKUP(A2418,Result!A:D,4,FALSE)</f>
        <v>0</v>
      </c>
      <c r="Q2418" s="16">
        <f>VLOOKUP(A2418,Result!A:D,3,FALSE)</f>
        <v>0</v>
      </c>
      <c r="R2418" s="16">
        <f>VLOOKUP(A2418,Result!A:E,5,FALSE)</f>
        <v>0</v>
      </c>
      <c r="S2418" s="28">
        <f>P2418+Q2418+R2418</f>
        <v>0</v>
      </c>
      <c r="T2418" s="32">
        <f t="shared" si="151"/>
        <v>0</v>
      </c>
      <c r="U2418" s="32">
        <f t="shared" si="152"/>
        <v>0</v>
      </c>
      <c r="V2418" s="33">
        <f t="shared" si="153"/>
        <v>387</v>
      </c>
      <c r="W2418" s="34">
        <f t="shared" si="150"/>
        <v>387</v>
      </c>
      <c r="X2418" s="10"/>
      <c r="Y2418" s="10"/>
      <c r="Z2418" s="10"/>
      <c r="AA2418" s="10"/>
      <c r="AB2418" s="10"/>
      <c r="AC2418" s="10"/>
      <c r="AD2418" s="10"/>
      <c r="AE2418" s="10"/>
      <c r="AF2418" s="10"/>
      <c r="AG2418" s="10"/>
      <c r="AH2418" s="10"/>
      <c r="AI2418" s="10"/>
    </row>
    <row r="2419" spans="1:35" ht="15" customHeight="1" x14ac:dyDescent="0.25">
      <c r="A2419" s="6">
        <v>191</v>
      </c>
      <c r="B2419" s="11" t="s">
        <v>106</v>
      </c>
      <c r="C2419" s="11" t="s">
        <v>275</v>
      </c>
      <c r="D2419" s="11" t="s">
        <v>766</v>
      </c>
      <c r="E2419" s="12">
        <v>20106</v>
      </c>
      <c r="F2419" s="17">
        <v>43969</v>
      </c>
      <c r="G2419" s="12">
        <v>43875</v>
      </c>
      <c r="H2419" s="11" t="s">
        <v>78</v>
      </c>
      <c r="I2419" s="14" t="s">
        <v>767</v>
      </c>
      <c r="J2419" s="11" t="s">
        <v>768</v>
      </c>
      <c r="K2419" s="11" t="s">
        <v>769</v>
      </c>
      <c r="L2419" s="14" t="s">
        <v>770</v>
      </c>
      <c r="M2419" s="11" t="s">
        <v>82</v>
      </c>
      <c r="N2419" s="15">
        <v>3.0659999999999998</v>
      </c>
      <c r="O2419" s="15" t="str">
        <f>VLOOKUP(A2419,Result!A:D,2,FALSE)</f>
        <v>No</v>
      </c>
      <c r="P2419" s="15">
        <f>VLOOKUP(A2419,Result!A:D,4,FALSE)</f>
        <v>3.9510000000000001</v>
      </c>
      <c r="Q2419" s="16">
        <f>VLOOKUP(A2419,Result!A:D,3,FALSE)</f>
        <v>1.343</v>
      </c>
      <c r="R2419" s="16">
        <f>VLOOKUP(A2419,Result!A:E,5,FALSE)</f>
        <v>0</v>
      </c>
      <c r="S2419" s="28">
        <f>P2419+Q2419+R2419</f>
        <v>5.2940000000000005</v>
      </c>
      <c r="T2419" s="32">
        <f t="shared" si="151"/>
        <v>1154.9799999999998</v>
      </c>
      <c r="U2419" s="32">
        <f t="shared" si="152"/>
        <v>4552.84</v>
      </c>
      <c r="V2419" s="33">
        <f t="shared" si="153"/>
        <v>387</v>
      </c>
      <c r="W2419" s="34">
        <f t="shared" si="150"/>
        <v>4939.84</v>
      </c>
      <c r="X2419" s="10"/>
      <c r="Y2419" s="10"/>
      <c r="Z2419" s="10"/>
      <c r="AA2419" s="10"/>
      <c r="AB2419" s="10"/>
      <c r="AC2419" s="10"/>
      <c r="AD2419" s="10"/>
      <c r="AE2419" s="10"/>
      <c r="AF2419" s="10"/>
      <c r="AG2419" s="10"/>
      <c r="AH2419" s="10"/>
      <c r="AI2419" s="10"/>
    </row>
    <row r="2420" spans="1:35" ht="15" customHeight="1" x14ac:dyDescent="0.25">
      <c r="A2420" s="6">
        <v>206</v>
      </c>
      <c r="B2420" s="11" t="s">
        <v>106</v>
      </c>
      <c r="C2420" s="11" t="s">
        <v>275</v>
      </c>
      <c r="D2420" s="11" t="s">
        <v>828</v>
      </c>
      <c r="E2420" s="12">
        <v>20950</v>
      </c>
      <c r="F2420" s="17">
        <v>43972</v>
      </c>
      <c r="G2420" s="12">
        <v>43918</v>
      </c>
      <c r="H2420" s="11" t="s">
        <v>78</v>
      </c>
      <c r="I2420" s="14" t="s">
        <v>829</v>
      </c>
      <c r="J2420" s="11" t="s">
        <v>830</v>
      </c>
      <c r="K2420" s="11" t="s">
        <v>831</v>
      </c>
      <c r="L2420" s="14" t="s">
        <v>82</v>
      </c>
      <c r="M2420" s="11" t="s">
        <v>832</v>
      </c>
      <c r="N2420" s="15">
        <v>0.81</v>
      </c>
      <c r="O2420" s="15" t="str">
        <f>VLOOKUP(A2420,Result!A:D,2,FALSE)</f>
        <v>No</v>
      </c>
      <c r="P2420" s="15">
        <f>VLOOKUP(A2420,Result!A:D,4,FALSE)</f>
        <v>1.67</v>
      </c>
      <c r="Q2420" s="16">
        <f>VLOOKUP(A2420,Result!A:D,3,FALSE)</f>
        <v>0</v>
      </c>
      <c r="R2420" s="16">
        <f>VLOOKUP(A2420,Result!A:E,5,FALSE)</f>
        <v>0</v>
      </c>
      <c r="S2420" s="28">
        <f>P2420+Q2420+R2420</f>
        <v>1.67</v>
      </c>
      <c r="T2420" s="32">
        <f t="shared" si="151"/>
        <v>0</v>
      </c>
      <c r="U2420" s="32">
        <f t="shared" si="152"/>
        <v>1436.2</v>
      </c>
      <c r="V2420" s="33">
        <f t="shared" si="153"/>
        <v>387</v>
      </c>
      <c r="W2420" s="34">
        <f t="shared" si="150"/>
        <v>1823.2</v>
      </c>
      <c r="X2420" s="10"/>
      <c r="Y2420" s="10"/>
      <c r="Z2420" s="10"/>
      <c r="AA2420" s="10"/>
      <c r="AB2420" s="10"/>
      <c r="AC2420" s="10"/>
      <c r="AD2420" s="10"/>
      <c r="AE2420" s="10"/>
      <c r="AF2420" s="10"/>
      <c r="AG2420" s="10"/>
      <c r="AH2420" s="10"/>
      <c r="AI2420" s="10"/>
    </row>
    <row r="2421" spans="1:35" ht="15" customHeight="1" x14ac:dyDescent="0.25">
      <c r="A2421" s="6">
        <v>210</v>
      </c>
      <c r="B2421" s="11" t="s">
        <v>106</v>
      </c>
      <c r="C2421" s="11" t="s">
        <v>275</v>
      </c>
      <c r="D2421" s="11" t="s">
        <v>843</v>
      </c>
      <c r="E2421" s="12">
        <v>16525</v>
      </c>
      <c r="F2421" s="17">
        <v>43976</v>
      </c>
      <c r="G2421" s="12">
        <v>43921</v>
      </c>
      <c r="H2421" s="11" t="s">
        <v>290</v>
      </c>
      <c r="I2421" s="14" t="s">
        <v>844</v>
      </c>
      <c r="J2421" s="11" t="s">
        <v>80</v>
      </c>
      <c r="K2421" s="11" t="s">
        <v>845</v>
      </c>
      <c r="L2421" s="14" t="s">
        <v>82</v>
      </c>
      <c r="M2421" s="11" t="s">
        <v>755</v>
      </c>
      <c r="N2421" s="15">
        <v>3.7090000000000001</v>
      </c>
      <c r="O2421" s="15" t="str">
        <f>VLOOKUP(A2421,Result!A:D,2,FALSE)</f>
        <v>No</v>
      </c>
      <c r="P2421" s="15">
        <f>VLOOKUP(A2421,Result!A:D,4,FALSE)</f>
        <v>5.3340000000000014</v>
      </c>
      <c r="Q2421" s="16">
        <f>VLOOKUP(A2421,Result!A:D,3,FALSE)</f>
        <v>0</v>
      </c>
      <c r="R2421" s="16">
        <f>VLOOKUP(A2421,Result!A:E,5,FALSE)</f>
        <v>0.84699999999999998</v>
      </c>
      <c r="S2421" s="28">
        <f>P2421+Q2421+R2421</f>
        <v>6.1810000000000009</v>
      </c>
      <c r="T2421" s="32">
        <f t="shared" si="151"/>
        <v>728.42</v>
      </c>
      <c r="U2421" s="32">
        <f t="shared" si="152"/>
        <v>5315.66</v>
      </c>
      <c r="V2421" s="33">
        <f t="shared" si="153"/>
        <v>387</v>
      </c>
      <c r="W2421" s="34">
        <f t="shared" si="150"/>
        <v>5702.66</v>
      </c>
      <c r="X2421" s="10"/>
      <c r="Y2421" s="10"/>
      <c r="Z2421" s="10"/>
      <c r="AA2421" s="10"/>
      <c r="AB2421" s="10"/>
      <c r="AC2421" s="10"/>
      <c r="AD2421" s="10"/>
      <c r="AE2421" s="10"/>
      <c r="AF2421" s="10"/>
      <c r="AG2421" s="10"/>
      <c r="AH2421" s="10"/>
      <c r="AI2421" s="10"/>
    </row>
    <row r="2422" spans="1:35" ht="15" customHeight="1" x14ac:dyDescent="0.25">
      <c r="A2422" s="6">
        <v>224</v>
      </c>
      <c r="B2422" s="11" t="s">
        <v>106</v>
      </c>
      <c r="C2422" s="11" t="s">
        <v>275</v>
      </c>
      <c r="D2422" s="11" t="s">
        <v>898</v>
      </c>
      <c r="E2422" s="12">
        <v>20381</v>
      </c>
      <c r="F2422" s="13">
        <v>43980</v>
      </c>
      <c r="G2422" s="12">
        <v>43850</v>
      </c>
      <c r="H2422" s="11" t="s">
        <v>78</v>
      </c>
      <c r="I2422" s="14" t="s">
        <v>899</v>
      </c>
      <c r="J2422" s="11" t="s">
        <v>900</v>
      </c>
      <c r="K2422" s="11" t="s">
        <v>82</v>
      </c>
      <c r="L2422" s="14" t="s">
        <v>82</v>
      </c>
      <c r="M2422" s="11"/>
      <c r="N2422" s="15">
        <v>3.0268999999999999</v>
      </c>
      <c r="O2422" s="15" t="str">
        <f>VLOOKUP(A2422,Result!A:D,2,FALSE)</f>
        <v>No</v>
      </c>
      <c r="P2422" s="15">
        <f>VLOOKUP(A2422,Result!A:D,4,FALSE)</f>
        <v>2.7010000000000001</v>
      </c>
      <c r="Q2422" s="16">
        <f>VLOOKUP(A2422,Result!A:D,3,FALSE)</f>
        <v>0</v>
      </c>
      <c r="R2422" s="16">
        <f>VLOOKUP(A2422,Result!A:E,5,FALSE)</f>
        <v>0</v>
      </c>
      <c r="S2422" s="28">
        <f>P2422+Q2422+R2422</f>
        <v>2.7010000000000001</v>
      </c>
      <c r="T2422" s="32">
        <f t="shared" si="151"/>
        <v>0</v>
      </c>
      <c r="U2422" s="32">
        <f t="shared" si="152"/>
        <v>2322.8599999999997</v>
      </c>
      <c r="V2422" s="33">
        <f t="shared" si="153"/>
        <v>387</v>
      </c>
      <c r="W2422" s="34">
        <f t="shared" si="150"/>
        <v>2709.8599999999997</v>
      </c>
      <c r="X2422" s="10"/>
      <c r="Y2422" s="10"/>
      <c r="Z2422" s="10"/>
      <c r="AA2422" s="10"/>
      <c r="AB2422" s="10"/>
      <c r="AC2422" s="10"/>
      <c r="AD2422" s="10"/>
      <c r="AE2422" s="10"/>
      <c r="AF2422" s="10"/>
      <c r="AG2422" s="10"/>
      <c r="AH2422" s="10"/>
      <c r="AI2422" s="10"/>
    </row>
    <row r="2423" spans="1:35" ht="15" customHeight="1" x14ac:dyDescent="0.25">
      <c r="A2423" s="6">
        <v>234</v>
      </c>
      <c r="B2423" s="11" t="s">
        <v>106</v>
      </c>
      <c r="C2423" s="11" t="s">
        <v>275</v>
      </c>
      <c r="D2423" s="11" t="s">
        <v>939</v>
      </c>
      <c r="E2423" s="12">
        <v>16615</v>
      </c>
      <c r="F2423" s="17">
        <v>43986</v>
      </c>
      <c r="G2423" s="12">
        <v>43862</v>
      </c>
      <c r="H2423" s="11" t="s">
        <v>78</v>
      </c>
      <c r="I2423" s="14" t="s">
        <v>940</v>
      </c>
      <c r="J2423" s="11" t="s">
        <v>80</v>
      </c>
      <c r="K2423" s="11" t="s">
        <v>82</v>
      </c>
      <c r="L2423" s="14" t="s">
        <v>82</v>
      </c>
      <c r="M2423" s="11" t="s">
        <v>82</v>
      </c>
      <c r="N2423" s="15">
        <v>1.5860000000000001</v>
      </c>
      <c r="O2423" s="15" t="str">
        <f>VLOOKUP(A2423,Result!A:D,2,FALSE)</f>
        <v>No</v>
      </c>
      <c r="P2423" s="15">
        <f>VLOOKUP(A2423,Result!A:D,4,FALSE)</f>
        <v>5.5270000000000001</v>
      </c>
      <c r="Q2423" s="16">
        <f>VLOOKUP(A2423,Result!A:D,3,FALSE)</f>
        <v>0</v>
      </c>
      <c r="R2423" s="16">
        <f>VLOOKUP(A2423,Result!A:E,5,FALSE)</f>
        <v>0</v>
      </c>
      <c r="S2423" s="28">
        <f>P2423+Q2423+R2423</f>
        <v>5.5270000000000001</v>
      </c>
      <c r="T2423" s="32">
        <f t="shared" si="151"/>
        <v>0</v>
      </c>
      <c r="U2423" s="32">
        <f t="shared" si="152"/>
        <v>4753.2199999999993</v>
      </c>
      <c r="V2423" s="33">
        <f t="shared" si="153"/>
        <v>387</v>
      </c>
      <c r="W2423" s="34">
        <f t="shared" si="150"/>
        <v>5140.2199999999993</v>
      </c>
      <c r="X2423" s="10"/>
      <c r="Y2423" s="10"/>
      <c r="Z2423" s="10"/>
      <c r="AA2423" s="10"/>
      <c r="AB2423" s="10"/>
      <c r="AC2423" s="10"/>
      <c r="AD2423" s="10"/>
      <c r="AE2423" s="10"/>
      <c r="AF2423" s="10"/>
      <c r="AG2423" s="10"/>
      <c r="AH2423" s="10"/>
      <c r="AI2423" s="10"/>
    </row>
    <row r="2424" spans="1:35" ht="15" customHeight="1" x14ac:dyDescent="0.25">
      <c r="A2424" s="6">
        <v>291</v>
      </c>
      <c r="B2424" s="11" t="s">
        <v>106</v>
      </c>
      <c r="C2424" s="11" t="s">
        <v>275</v>
      </c>
      <c r="D2424" s="11" t="s">
        <v>1154</v>
      </c>
      <c r="E2424" s="12">
        <v>19545</v>
      </c>
      <c r="F2424" s="17">
        <v>44046</v>
      </c>
      <c r="G2424" s="12">
        <v>43862</v>
      </c>
      <c r="H2424" s="11" t="s">
        <v>78</v>
      </c>
      <c r="I2424" s="14" t="s">
        <v>1155</v>
      </c>
      <c r="J2424" s="11" t="s">
        <v>1156</v>
      </c>
      <c r="K2424" s="11" t="s">
        <v>1157</v>
      </c>
      <c r="L2424" s="14" t="s">
        <v>82</v>
      </c>
      <c r="M2424" s="11" t="s">
        <v>1158</v>
      </c>
      <c r="N2424" s="15">
        <v>0.27900000000000003</v>
      </c>
      <c r="O2424" s="15" t="str">
        <f>VLOOKUP(A2424,Result!A:D,2,FALSE)</f>
        <v>No</v>
      </c>
      <c r="P2424" s="15">
        <f>VLOOKUP(A2424,Result!A:D,4,FALSE)</f>
        <v>0.70799999999999996</v>
      </c>
      <c r="Q2424" s="16">
        <f>VLOOKUP(A2424,Result!A:D,3,FALSE)</f>
        <v>0</v>
      </c>
      <c r="R2424" s="16">
        <f>VLOOKUP(A2424,Result!A:E,5,FALSE)</f>
        <v>0</v>
      </c>
      <c r="S2424" s="28">
        <f>P2424+Q2424+R2424</f>
        <v>0.70799999999999996</v>
      </c>
      <c r="T2424" s="32">
        <f t="shared" si="151"/>
        <v>0</v>
      </c>
      <c r="U2424" s="32">
        <f t="shared" si="152"/>
        <v>608.88</v>
      </c>
      <c r="V2424" s="33">
        <f t="shared" si="153"/>
        <v>387</v>
      </c>
      <c r="W2424" s="34">
        <f t="shared" si="150"/>
        <v>995.88</v>
      </c>
      <c r="X2424" s="10"/>
      <c r="Y2424" s="10"/>
      <c r="Z2424" s="10"/>
      <c r="AA2424" s="10"/>
      <c r="AB2424" s="10"/>
      <c r="AC2424" s="10"/>
      <c r="AD2424" s="10"/>
      <c r="AE2424" s="10"/>
      <c r="AF2424" s="10"/>
      <c r="AG2424" s="10"/>
      <c r="AH2424" s="10"/>
      <c r="AI2424" s="10"/>
    </row>
    <row r="2425" spans="1:35" ht="15" customHeight="1" x14ac:dyDescent="0.25">
      <c r="A2425" s="6">
        <v>346</v>
      </c>
      <c r="B2425" s="11" t="s">
        <v>106</v>
      </c>
      <c r="C2425" s="11" t="s">
        <v>275</v>
      </c>
      <c r="D2425" s="11" t="s">
        <v>1329</v>
      </c>
      <c r="E2425" s="12">
        <v>15214</v>
      </c>
      <c r="F2425" s="19"/>
      <c r="G2425" s="12">
        <v>43917</v>
      </c>
      <c r="H2425" s="11" t="s">
        <v>78</v>
      </c>
      <c r="I2425" s="14" t="s">
        <v>115</v>
      </c>
      <c r="J2425" s="11" t="s">
        <v>97</v>
      </c>
      <c r="K2425" s="11" t="s">
        <v>82</v>
      </c>
      <c r="L2425" s="14" t="s">
        <v>82</v>
      </c>
      <c r="M2425" s="11" t="s">
        <v>99</v>
      </c>
      <c r="N2425" s="15">
        <v>0.39500000000000002</v>
      </c>
      <c r="O2425" s="15" t="str">
        <f>VLOOKUP(A2425,Result!A:D,2,FALSE)</f>
        <v>No</v>
      </c>
      <c r="P2425" s="15">
        <f>VLOOKUP(A2425,Result!A:D,4,FALSE)</f>
        <v>0</v>
      </c>
      <c r="Q2425" s="16">
        <f>VLOOKUP(A2425,Result!A:D,3,FALSE)</f>
        <v>0</v>
      </c>
      <c r="R2425" s="16">
        <f>VLOOKUP(A2425,Result!A:E,5,FALSE)</f>
        <v>0</v>
      </c>
      <c r="S2425" s="28">
        <f>P2425+Q2425+R2425</f>
        <v>0</v>
      </c>
      <c r="T2425" s="32">
        <f t="shared" si="151"/>
        <v>0</v>
      </c>
      <c r="U2425" s="32">
        <f t="shared" si="152"/>
        <v>0</v>
      </c>
      <c r="V2425" s="33">
        <f t="shared" si="153"/>
        <v>387</v>
      </c>
      <c r="W2425" s="34">
        <f t="shared" si="150"/>
        <v>387</v>
      </c>
      <c r="X2425" s="10"/>
      <c r="Y2425" s="10"/>
      <c r="Z2425" s="10"/>
      <c r="AA2425" s="10"/>
      <c r="AB2425" s="10"/>
      <c r="AC2425" s="10"/>
      <c r="AD2425" s="10"/>
      <c r="AE2425" s="10"/>
      <c r="AF2425" s="10"/>
      <c r="AG2425" s="10"/>
      <c r="AH2425" s="10"/>
      <c r="AI2425" s="10"/>
    </row>
    <row r="2426" spans="1:35" ht="15" customHeight="1" x14ac:dyDescent="0.25">
      <c r="A2426" s="6">
        <v>362</v>
      </c>
      <c r="B2426" s="11" t="s">
        <v>106</v>
      </c>
      <c r="C2426" s="11" t="s">
        <v>275</v>
      </c>
      <c r="D2426" s="11" t="s">
        <v>1393</v>
      </c>
      <c r="E2426" s="12">
        <v>16525</v>
      </c>
      <c r="F2426" s="19"/>
      <c r="G2426" s="12">
        <v>43918</v>
      </c>
      <c r="H2426" s="11" t="s">
        <v>78</v>
      </c>
      <c r="I2426" s="14" t="s">
        <v>115</v>
      </c>
      <c r="J2426" s="11" t="s">
        <v>97</v>
      </c>
      <c r="K2426" s="11" t="s">
        <v>82</v>
      </c>
      <c r="L2426" s="14" t="s">
        <v>82</v>
      </c>
      <c r="M2426" s="11" t="s">
        <v>99</v>
      </c>
      <c r="N2426" s="15">
        <v>0.33400000000000002</v>
      </c>
      <c r="O2426" s="15" t="str">
        <f>VLOOKUP(A2426,Result!A:D,2,FALSE)</f>
        <v>No</v>
      </c>
      <c r="P2426" s="15">
        <f>VLOOKUP(A2426,Result!A:D,4,FALSE)</f>
        <v>0</v>
      </c>
      <c r="Q2426" s="16">
        <f>VLOOKUP(A2426,Result!A:D,3,FALSE)</f>
        <v>0</v>
      </c>
      <c r="R2426" s="16">
        <f>VLOOKUP(A2426,Result!A:E,5,FALSE)</f>
        <v>0</v>
      </c>
      <c r="S2426" s="28">
        <f>P2426+Q2426+R2426</f>
        <v>0</v>
      </c>
      <c r="T2426" s="32">
        <f t="shared" si="151"/>
        <v>0</v>
      </c>
      <c r="U2426" s="32">
        <f t="shared" si="152"/>
        <v>0</v>
      </c>
      <c r="V2426" s="33">
        <f t="shared" si="153"/>
        <v>387</v>
      </c>
      <c r="W2426" s="34">
        <f t="shared" si="150"/>
        <v>387</v>
      </c>
      <c r="X2426" s="10"/>
      <c r="Y2426" s="10"/>
      <c r="Z2426" s="10"/>
      <c r="AA2426" s="10"/>
      <c r="AB2426" s="10"/>
      <c r="AC2426" s="10"/>
      <c r="AD2426" s="10"/>
      <c r="AE2426" s="10"/>
      <c r="AF2426" s="10"/>
      <c r="AG2426" s="10"/>
      <c r="AH2426" s="10"/>
      <c r="AI2426" s="10"/>
    </row>
    <row r="2427" spans="1:35" ht="15" customHeight="1" x14ac:dyDescent="0.25">
      <c r="A2427" s="6">
        <v>923</v>
      </c>
      <c r="B2427" s="11" t="s">
        <v>106</v>
      </c>
      <c r="C2427" s="11" t="s">
        <v>1619</v>
      </c>
      <c r="D2427" s="11" t="s">
        <v>3217</v>
      </c>
      <c r="E2427" s="12">
        <v>21937</v>
      </c>
      <c r="F2427" s="17">
        <v>44021</v>
      </c>
      <c r="G2427" s="12">
        <v>43934</v>
      </c>
      <c r="H2427" s="11" t="s">
        <v>108</v>
      </c>
      <c r="I2427" s="14" t="s">
        <v>3218</v>
      </c>
      <c r="J2427" s="11" t="s">
        <v>80</v>
      </c>
      <c r="K2427" s="11" t="s">
        <v>82</v>
      </c>
      <c r="L2427" s="14" t="s">
        <v>82</v>
      </c>
      <c r="M2427" s="11"/>
      <c r="N2427" s="15" t="s">
        <v>85</v>
      </c>
      <c r="O2427" s="15" t="str">
        <f>VLOOKUP(A2427,Result!A:D,2,FALSE)</f>
        <v>No</v>
      </c>
      <c r="P2427" s="15">
        <f>VLOOKUP(A2427,Result!A:D,4,FALSE)</f>
        <v>1.7529999999999999</v>
      </c>
      <c r="Q2427" s="16">
        <f>VLOOKUP(A2427,Result!A:D,3,FALSE)</f>
        <v>0</v>
      </c>
      <c r="R2427" s="16">
        <f>VLOOKUP(A2427,Result!A:E,5,FALSE)</f>
        <v>0</v>
      </c>
      <c r="S2427" s="28">
        <f>P2427+Q2427+R2427</f>
        <v>1.7529999999999999</v>
      </c>
      <c r="T2427" s="32">
        <f t="shared" si="151"/>
        <v>0</v>
      </c>
      <c r="U2427" s="32">
        <f t="shared" si="152"/>
        <v>1507.5799999999997</v>
      </c>
      <c r="V2427" s="33">
        <f t="shared" si="153"/>
        <v>387</v>
      </c>
      <c r="W2427" s="34">
        <f t="shared" si="150"/>
        <v>1894.5799999999997</v>
      </c>
      <c r="X2427" s="10"/>
      <c r="Y2427" s="10"/>
      <c r="Z2427" s="10"/>
      <c r="AA2427" s="10"/>
      <c r="AB2427" s="10"/>
      <c r="AC2427" s="10"/>
      <c r="AD2427" s="10"/>
      <c r="AE2427" s="10"/>
      <c r="AF2427" s="10"/>
      <c r="AG2427" s="10"/>
      <c r="AH2427" s="10"/>
      <c r="AI2427" s="10"/>
    </row>
    <row r="2428" spans="1:35" ht="15" customHeight="1" x14ac:dyDescent="0.25">
      <c r="A2428" s="6">
        <v>924</v>
      </c>
      <c r="B2428" s="11" t="s">
        <v>106</v>
      </c>
      <c r="C2428" s="11" t="s">
        <v>1619</v>
      </c>
      <c r="D2428" s="11" t="s">
        <v>3219</v>
      </c>
      <c r="E2428" s="12">
        <v>20020</v>
      </c>
      <c r="F2428" s="23"/>
      <c r="G2428" s="12">
        <v>43837</v>
      </c>
      <c r="H2428" s="11" t="s">
        <v>78</v>
      </c>
      <c r="I2428" s="14" t="s">
        <v>115</v>
      </c>
      <c r="J2428" s="11" t="s">
        <v>97</v>
      </c>
      <c r="K2428" s="11" t="s">
        <v>82</v>
      </c>
      <c r="L2428" s="14" t="s">
        <v>82</v>
      </c>
      <c r="M2428" s="11" t="s">
        <v>94</v>
      </c>
      <c r="N2428" s="15">
        <v>0.45800000000000002</v>
      </c>
      <c r="O2428" s="15" t="str">
        <f>VLOOKUP(A2428,Result!A:D,2,FALSE)</f>
        <v>No</v>
      </c>
      <c r="P2428" s="15">
        <f>VLOOKUP(A2428,Result!A:D,4,FALSE)</f>
        <v>0</v>
      </c>
      <c r="Q2428" s="16">
        <f>VLOOKUP(A2428,Result!A:D,3,FALSE)</f>
        <v>0</v>
      </c>
      <c r="R2428" s="16">
        <f>VLOOKUP(A2428,Result!A:E,5,FALSE)</f>
        <v>0</v>
      </c>
      <c r="S2428" s="28">
        <f>P2428+Q2428+R2428</f>
        <v>0</v>
      </c>
      <c r="T2428" s="32">
        <f t="shared" si="151"/>
        <v>0</v>
      </c>
      <c r="U2428" s="32">
        <f t="shared" si="152"/>
        <v>0</v>
      </c>
      <c r="V2428" s="33">
        <f t="shared" si="153"/>
        <v>387</v>
      </c>
      <c r="W2428" s="34">
        <f t="shared" si="150"/>
        <v>387</v>
      </c>
      <c r="X2428" s="10"/>
      <c r="Y2428" s="10"/>
      <c r="Z2428" s="10"/>
      <c r="AA2428" s="10"/>
      <c r="AB2428" s="10"/>
      <c r="AC2428" s="10"/>
      <c r="AD2428" s="10"/>
      <c r="AE2428" s="10"/>
      <c r="AF2428" s="10"/>
      <c r="AG2428" s="10"/>
      <c r="AH2428" s="10"/>
      <c r="AI2428" s="10"/>
    </row>
    <row r="2429" spans="1:35" ht="15" customHeight="1" x14ac:dyDescent="0.25">
      <c r="A2429" s="6">
        <v>925</v>
      </c>
      <c r="B2429" s="11" t="s">
        <v>106</v>
      </c>
      <c r="C2429" s="11" t="s">
        <v>1619</v>
      </c>
      <c r="D2429" s="11" t="s">
        <v>3220</v>
      </c>
      <c r="E2429" s="12">
        <v>13028</v>
      </c>
      <c r="F2429" s="17">
        <v>44005</v>
      </c>
      <c r="G2429" s="12">
        <v>43888</v>
      </c>
      <c r="H2429" s="11" t="s">
        <v>114</v>
      </c>
      <c r="I2429" s="14" t="s">
        <v>3221</v>
      </c>
      <c r="J2429" s="11" t="s">
        <v>80</v>
      </c>
      <c r="K2429" s="11" t="s">
        <v>82</v>
      </c>
      <c r="L2429" s="14" t="s">
        <v>82</v>
      </c>
      <c r="M2429" s="11"/>
      <c r="N2429" s="15">
        <v>0.80700000000000005</v>
      </c>
      <c r="O2429" s="15" t="str">
        <f>VLOOKUP(A2429,Result!A:D,2,FALSE)</f>
        <v>No</v>
      </c>
      <c r="P2429" s="15">
        <f>VLOOKUP(A2429,Result!A:D,4,FALSE)</f>
        <v>0.94500000000000006</v>
      </c>
      <c r="Q2429" s="16">
        <f>VLOOKUP(A2429,Result!A:D,3,FALSE)</f>
        <v>0</v>
      </c>
      <c r="R2429" s="16">
        <f>VLOOKUP(A2429,Result!A:E,5,FALSE)</f>
        <v>0</v>
      </c>
      <c r="S2429" s="28">
        <f>P2429+Q2429+R2429</f>
        <v>0.94500000000000006</v>
      </c>
      <c r="T2429" s="32">
        <f t="shared" si="151"/>
        <v>0</v>
      </c>
      <c r="U2429" s="32">
        <f t="shared" si="152"/>
        <v>812.7</v>
      </c>
      <c r="V2429" s="33">
        <f t="shared" si="153"/>
        <v>387</v>
      </c>
      <c r="W2429" s="34">
        <f t="shared" si="150"/>
        <v>1199.7</v>
      </c>
      <c r="X2429" s="10"/>
      <c r="Y2429" s="10"/>
      <c r="Z2429" s="10"/>
      <c r="AA2429" s="10"/>
      <c r="AB2429" s="10"/>
      <c r="AC2429" s="10"/>
      <c r="AD2429" s="10"/>
      <c r="AE2429" s="10"/>
      <c r="AF2429" s="10"/>
      <c r="AG2429" s="10"/>
      <c r="AH2429" s="10"/>
      <c r="AI2429" s="10"/>
    </row>
    <row r="2430" spans="1:35" ht="15" customHeight="1" x14ac:dyDescent="0.25">
      <c r="A2430" s="6">
        <v>926</v>
      </c>
      <c r="B2430" s="11" t="s">
        <v>106</v>
      </c>
      <c r="C2430" s="11" t="s">
        <v>1606</v>
      </c>
      <c r="D2430" s="11" t="s">
        <v>3222</v>
      </c>
      <c r="E2430" s="12">
        <v>17526</v>
      </c>
      <c r="F2430" s="17">
        <v>44008</v>
      </c>
      <c r="G2430" s="12">
        <v>43888</v>
      </c>
      <c r="H2430" s="11" t="s">
        <v>114</v>
      </c>
      <c r="I2430" s="14" t="s">
        <v>3223</v>
      </c>
      <c r="J2430" s="11" t="s">
        <v>3224</v>
      </c>
      <c r="K2430" s="11" t="s">
        <v>82</v>
      </c>
      <c r="L2430" s="14" t="s">
        <v>82</v>
      </c>
      <c r="M2430" s="11"/>
      <c r="N2430" s="15">
        <v>0.52</v>
      </c>
      <c r="O2430" s="15" t="str">
        <f>VLOOKUP(A2430,Result!A:D,2,FALSE)</f>
        <v>No</v>
      </c>
      <c r="P2430" s="15">
        <f>VLOOKUP(A2430,Result!A:D,4,FALSE)</f>
        <v>0.21199999999999999</v>
      </c>
      <c r="Q2430" s="16">
        <f>VLOOKUP(A2430,Result!A:D,3,FALSE)</f>
        <v>0</v>
      </c>
      <c r="R2430" s="16">
        <f>VLOOKUP(A2430,Result!A:E,5,FALSE)</f>
        <v>0</v>
      </c>
      <c r="S2430" s="28">
        <f>P2430+Q2430+R2430</f>
        <v>0.21199999999999999</v>
      </c>
      <c r="T2430" s="32">
        <f t="shared" si="151"/>
        <v>0</v>
      </c>
      <c r="U2430" s="32">
        <f t="shared" si="152"/>
        <v>182.32</v>
      </c>
      <c r="V2430" s="33">
        <f t="shared" si="153"/>
        <v>387</v>
      </c>
      <c r="W2430" s="34">
        <f t="shared" si="150"/>
        <v>569.31999999999994</v>
      </c>
      <c r="X2430" s="10"/>
      <c r="Y2430" s="10"/>
      <c r="Z2430" s="10"/>
      <c r="AA2430" s="10"/>
      <c r="AB2430" s="10"/>
      <c r="AC2430" s="10"/>
      <c r="AD2430" s="10"/>
      <c r="AE2430" s="10"/>
      <c r="AF2430" s="10"/>
      <c r="AG2430" s="10"/>
      <c r="AH2430" s="10"/>
      <c r="AI2430" s="10"/>
    </row>
    <row r="2431" spans="1:35" ht="15" customHeight="1" x14ac:dyDescent="0.25">
      <c r="A2431" s="6">
        <v>927</v>
      </c>
      <c r="B2431" s="11" t="s">
        <v>106</v>
      </c>
      <c r="C2431" s="11" t="s">
        <v>1619</v>
      </c>
      <c r="D2431" s="11" t="s">
        <v>3225</v>
      </c>
      <c r="E2431" s="12">
        <v>14714</v>
      </c>
      <c r="F2431" s="17">
        <v>43944</v>
      </c>
      <c r="G2431" s="12">
        <v>43871</v>
      </c>
      <c r="H2431" s="11" t="s">
        <v>114</v>
      </c>
      <c r="I2431" s="14" t="s">
        <v>3226</v>
      </c>
      <c r="J2431" s="11" t="s">
        <v>3227</v>
      </c>
      <c r="K2431" s="11" t="s">
        <v>3228</v>
      </c>
      <c r="L2431" s="14" t="s">
        <v>3229</v>
      </c>
      <c r="M2431" s="11" t="s">
        <v>3230</v>
      </c>
      <c r="N2431" s="15">
        <v>3.4769999999999999</v>
      </c>
      <c r="O2431" s="15" t="str">
        <f>VLOOKUP(A2431,Result!A:D,2,FALSE)</f>
        <v>No</v>
      </c>
      <c r="P2431" s="15">
        <f>VLOOKUP(A2431,Result!A:D,4,FALSE)</f>
        <v>2.4510000000000001</v>
      </c>
      <c r="Q2431" s="16">
        <f>VLOOKUP(A2431,Result!A:D,3,FALSE)</f>
        <v>0.65999999999999992</v>
      </c>
      <c r="R2431" s="16">
        <f>VLOOKUP(A2431,Result!A:E,5,FALSE)</f>
        <v>0.20200000000000001</v>
      </c>
      <c r="S2431" s="28">
        <f>P2431+Q2431+R2431</f>
        <v>3.3129999999999997</v>
      </c>
      <c r="T2431" s="32">
        <f t="shared" si="151"/>
        <v>741.31999999999982</v>
      </c>
      <c r="U2431" s="32">
        <f t="shared" si="152"/>
        <v>2849.1799999999994</v>
      </c>
      <c r="V2431" s="33">
        <f t="shared" si="153"/>
        <v>387</v>
      </c>
      <c r="W2431" s="34">
        <f t="shared" si="150"/>
        <v>3236.1799999999994</v>
      </c>
      <c r="X2431" s="10"/>
      <c r="Y2431" s="10"/>
      <c r="Z2431" s="10"/>
      <c r="AA2431" s="10"/>
      <c r="AB2431" s="10"/>
      <c r="AC2431" s="10"/>
      <c r="AD2431" s="10"/>
      <c r="AE2431" s="10"/>
      <c r="AF2431" s="10"/>
      <c r="AG2431" s="10"/>
      <c r="AH2431" s="10"/>
      <c r="AI2431" s="10"/>
    </row>
    <row r="2432" spans="1:35" ht="15" customHeight="1" x14ac:dyDescent="0.25">
      <c r="A2432" s="6">
        <v>928</v>
      </c>
      <c r="B2432" s="11" t="s">
        <v>106</v>
      </c>
      <c r="C2432" s="11" t="s">
        <v>1606</v>
      </c>
      <c r="D2432" s="11" t="s">
        <v>3231</v>
      </c>
      <c r="E2432" s="12">
        <v>17798</v>
      </c>
      <c r="F2432" s="19"/>
      <c r="G2432" s="12">
        <v>43836</v>
      </c>
      <c r="H2432" s="11" t="s">
        <v>78</v>
      </c>
      <c r="I2432" s="14" t="s">
        <v>131</v>
      </c>
      <c r="J2432" s="11" t="s">
        <v>97</v>
      </c>
      <c r="K2432" s="11" t="s">
        <v>3232</v>
      </c>
      <c r="L2432" s="14" t="s">
        <v>82</v>
      </c>
      <c r="M2432" s="11" t="s">
        <v>2023</v>
      </c>
      <c r="N2432" s="15">
        <v>1.29</v>
      </c>
      <c r="O2432" s="15" t="str">
        <f>VLOOKUP(A2432,Result!A:D,2,FALSE)</f>
        <v>No</v>
      </c>
      <c r="P2432" s="15">
        <f>VLOOKUP(A2432,Result!A:D,4,FALSE)</f>
        <v>0.33500000000000002</v>
      </c>
      <c r="Q2432" s="16">
        <f>VLOOKUP(A2432,Result!A:D,3,FALSE)</f>
        <v>0</v>
      </c>
      <c r="R2432" s="16">
        <f>VLOOKUP(A2432,Result!A:E,5,FALSE)</f>
        <v>0</v>
      </c>
      <c r="S2432" s="28">
        <f>P2432+Q2432+R2432</f>
        <v>0.33500000000000002</v>
      </c>
      <c r="T2432" s="32">
        <f t="shared" si="151"/>
        <v>0</v>
      </c>
      <c r="U2432" s="32">
        <f t="shared" si="152"/>
        <v>288.10000000000002</v>
      </c>
      <c r="V2432" s="33">
        <f t="shared" si="153"/>
        <v>387</v>
      </c>
      <c r="W2432" s="34">
        <f t="shared" si="150"/>
        <v>675.1</v>
      </c>
      <c r="X2432" s="10"/>
      <c r="Y2432" s="10"/>
      <c r="Z2432" s="10"/>
      <c r="AA2432" s="10"/>
      <c r="AB2432" s="10"/>
      <c r="AC2432" s="10"/>
      <c r="AD2432" s="10"/>
      <c r="AE2432" s="10"/>
      <c r="AF2432" s="10"/>
      <c r="AG2432" s="10"/>
      <c r="AH2432" s="10"/>
      <c r="AI2432" s="10"/>
    </row>
    <row r="2433" spans="1:35" ht="15" customHeight="1" x14ac:dyDescent="0.25">
      <c r="A2433" s="6">
        <v>929</v>
      </c>
      <c r="B2433" s="11" t="s">
        <v>106</v>
      </c>
      <c r="C2433" s="11" t="s">
        <v>1606</v>
      </c>
      <c r="D2433" s="11" t="s">
        <v>3233</v>
      </c>
      <c r="E2433" s="12">
        <v>14478</v>
      </c>
      <c r="F2433" s="17">
        <v>43987</v>
      </c>
      <c r="G2433" s="12">
        <v>43837</v>
      </c>
      <c r="H2433" s="11" t="s">
        <v>78</v>
      </c>
      <c r="I2433" s="14" t="s">
        <v>3234</v>
      </c>
      <c r="J2433" s="11" t="s">
        <v>3235</v>
      </c>
      <c r="K2433" s="11" t="s">
        <v>3236</v>
      </c>
      <c r="L2433" s="14" t="s">
        <v>82</v>
      </c>
      <c r="M2433" s="11" t="s">
        <v>3237</v>
      </c>
      <c r="N2433" s="15">
        <v>2.1789999999999998</v>
      </c>
      <c r="O2433" s="15" t="str">
        <f>VLOOKUP(A2433,Result!A:D,2,FALSE)</f>
        <v>No</v>
      </c>
      <c r="P2433" s="15">
        <f>VLOOKUP(A2433,Result!A:D,4,FALSE)</f>
        <v>2.4660000000000002</v>
      </c>
      <c r="Q2433" s="16">
        <f>VLOOKUP(A2433,Result!A:D,3,FALSE)</f>
        <v>0</v>
      </c>
      <c r="R2433" s="16">
        <f>VLOOKUP(A2433,Result!A:E,5,FALSE)</f>
        <v>0.46500000000000002</v>
      </c>
      <c r="S2433" s="28">
        <f>P2433+Q2433+R2433</f>
        <v>2.931</v>
      </c>
      <c r="T2433" s="32">
        <f t="shared" si="151"/>
        <v>399.9</v>
      </c>
      <c r="U2433" s="32">
        <f t="shared" si="152"/>
        <v>2520.66</v>
      </c>
      <c r="V2433" s="33">
        <f t="shared" si="153"/>
        <v>387</v>
      </c>
      <c r="W2433" s="34">
        <f t="shared" si="150"/>
        <v>2907.66</v>
      </c>
      <c r="X2433" s="10"/>
      <c r="Y2433" s="10"/>
      <c r="Z2433" s="10"/>
      <c r="AA2433" s="10"/>
      <c r="AB2433" s="10"/>
      <c r="AC2433" s="10"/>
      <c r="AD2433" s="10"/>
      <c r="AE2433" s="10"/>
      <c r="AF2433" s="10"/>
      <c r="AG2433" s="10"/>
      <c r="AH2433" s="10"/>
      <c r="AI2433" s="10"/>
    </row>
    <row r="2434" spans="1:35" ht="15" customHeight="1" x14ac:dyDescent="0.25">
      <c r="A2434" s="6">
        <v>930</v>
      </c>
      <c r="B2434" s="11" t="s">
        <v>106</v>
      </c>
      <c r="C2434" s="11" t="s">
        <v>1619</v>
      </c>
      <c r="D2434" s="11" t="s">
        <v>3238</v>
      </c>
      <c r="E2434" s="12">
        <v>19896</v>
      </c>
      <c r="F2434" s="19"/>
      <c r="G2434" s="11"/>
      <c r="H2434" s="18"/>
      <c r="I2434" s="14"/>
      <c r="J2434" s="11"/>
      <c r="K2434" s="11"/>
      <c r="L2434" s="14"/>
      <c r="M2434" s="11"/>
      <c r="N2434" s="15" t="s">
        <v>85</v>
      </c>
      <c r="O2434" s="15" t="str">
        <f>VLOOKUP(A2434,Result!A:D,2,FALSE)</f>
        <v>No</v>
      </c>
      <c r="P2434" s="15">
        <f>VLOOKUP(A2434,Result!A:D,4,FALSE)</f>
        <v>0</v>
      </c>
      <c r="Q2434" s="16">
        <f>VLOOKUP(A2434,Result!A:D,3,FALSE)</f>
        <v>0</v>
      </c>
      <c r="R2434" s="16">
        <f>VLOOKUP(A2434,Result!A:E,5,FALSE)</f>
        <v>0</v>
      </c>
      <c r="S2434" s="28">
        <f>P2434+Q2434+R2434</f>
        <v>0</v>
      </c>
      <c r="T2434" s="32">
        <f t="shared" si="151"/>
        <v>0</v>
      </c>
      <c r="U2434" s="32">
        <f t="shared" si="152"/>
        <v>0</v>
      </c>
      <c r="V2434" s="33">
        <f t="shared" si="153"/>
        <v>387</v>
      </c>
      <c r="W2434" s="34">
        <f t="shared" si="150"/>
        <v>387</v>
      </c>
      <c r="X2434" s="10"/>
      <c r="Y2434" s="10"/>
      <c r="Z2434" s="10"/>
      <c r="AA2434" s="10"/>
      <c r="AB2434" s="10"/>
      <c r="AC2434" s="10"/>
      <c r="AD2434" s="10"/>
      <c r="AE2434" s="10"/>
      <c r="AF2434" s="10"/>
      <c r="AG2434" s="10"/>
      <c r="AH2434" s="10"/>
      <c r="AI2434" s="10"/>
    </row>
    <row r="2435" spans="1:35" ht="15" customHeight="1" x14ac:dyDescent="0.25">
      <c r="A2435" s="6">
        <v>931</v>
      </c>
      <c r="B2435" s="11" t="s">
        <v>106</v>
      </c>
      <c r="C2435" s="11" t="s">
        <v>1606</v>
      </c>
      <c r="D2435" s="11" t="s">
        <v>3239</v>
      </c>
      <c r="E2435" s="12">
        <v>15004</v>
      </c>
      <c r="F2435" s="17">
        <v>43962</v>
      </c>
      <c r="G2435" s="12">
        <v>43871</v>
      </c>
      <c r="H2435" s="11" t="s">
        <v>114</v>
      </c>
      <c r="I2435" s="14" t="s">
        <v>3240</v>
      </c>
      <c r="J2435" s="11" t="s">
        <v>80</v>
      </c>
      <c r="K2435" s="11" t="s">
        <v>82</v>
      </c>
      <c r="L2435" s="14" t="s">
        <v>82</v>
      </c>
      <c r="M2435" s="11"/>
      <c r="N2435" s="15">
        <v>0.89300000000000002</v>
      </c>
      <c r="O2435" s="15" t="str">
        <f>VLOOKUP(A2435,Result!A:D,2,FALSE)</f>
        <v>No</v>
      </c>
      <c r="P2435" s="15">
        <f>VLOOKUP(A2435,Result!A:D,4,FALSE)</f>
        <v>0.45300000000000001</v>
      </c>
      <c r="Q2435" s="16">
        <f>VLOOKUP(A2435,Result!A:D,3,FALSE)</f>
        <v>0</v>
      </c>
      <c r="R2435" s="16">
        <f>VLOOKUP(A2435,Result!A:E,5,FALSE)</f>
        <v>0</v>
      </c>
      <c r="S2435" s="28">
        <f>P2435+Q2435+R2435</f>
        <v>0.45300000000000001</v>
      </c>
      <c r="T2435" s="32">
        <f t="shared" si="151"/>
        <v>0</v>
      </c>
      <c r="U2435" s="32">
        <f t="shared" si="152"/>
        <v>389.58</v>
      </c>
      <c r="V2435" s="33">
        <f t="shared" si="153"/>
        <v>387</v>
      </c>
      <c r="W2435" s="34">
        <f t="shared" si="150"/>
        <v>776.57999999999993</v>
      </c>
      <c r="X2435" s="10"/>
      <c r="Y2435" s="10"/>
      <c r="Z2435" s="10"/>
      <c r="AA2435" s="10"/>
      <c r="AB2435" s="10"/>
      <c r="AC2435" s="10"/>
      <c r="AD2435" s="10"/>
      <c r="AE2435" s="10"/>
      <c r="AF2435" s="10"/>
      <c r="AG2435" s="10"/>
      <c r="AH2435" s="10"/>
      <c r="AI2435" s="10"/>
    </row>
    <row r="2436" spans="1:35" ht="15" customHeight="1" x14ac:dyDescent="0.25">
      <c r="A2436" s="6">
        <v>932</v>
      </c>
      <c r="B2436" s="11" t="s">
        <v>106</v>
      </c>
      <c r="C2436" s="11" t="s">
        <v>1606</v>
      </c>
      <c r="D2436" s="11" t="s">
        <v>3241</v>
      </c>
      <c r="E2436" s="12">
        <v>18435</v>
      </c>
      <c r="F2436" s="17">
        <v>44001</v>
      </c>
      <c r="G2436" s="12">
        <v>43888</v>
      </c>
      <c r="H2436" s="11" t="s">
        <v>114</v>
      </c>
      <c r="I2436" s="14" t="s">
        <v>97</v>
      </c>
      <c r="J2436" s="11" t="s">
        <v>97</v>
      </c>
      <c r="K2436" s="11" t="s">
        <v>82</v>
      </c>
      <c r="L2436" s="14" t="s">
        <v>82</v>
      </c>
      <c r="M2436" s="11" t="s">
        <v>1717</v>
      </c>
      <c r="N2436" s="15">
        <v>0.31</v>
      </c>
      <c r="O2436" s="15" t="str">
        <f>VLOOKUP(A2436,Result!A:D,2,FALSE)</f>
        <v>No</v>
      </c>
      <c r="P2436" s="15">
        <f>VLOOKUP(A2436,Result!A:D,4,FALSE)</f>
        <v>0</v>
      </c>
      <c r="Q2436" s="16">
        <f>VLOOKUP(A2436,Result!A:D,3,FALSE)</f>
        <v>0</v>
      </c>
      <c r="R2436" s="16">
        <f>VLOOKUP(A2436,Result!A:E,5,FALSE)</f>
        <v>0</v>
      </c>
      <c r="S2436" s="28">
        <f>P2436+Q2436+R2436</f>
        <v>0</v>
      </c>
      <c r="T2436" s="32">
        <f t="shared" si="151"/>
        <v>0</v>
      </c>
      <c r="U2436" s="32">
        <f t="shared" si="152"/>
        <v>0</v>
      </c>
      <c r="V2436" s="33">
        <f t="shared" si="153"/>
        <v>387</v>
      </c>
      <c r="W2436" s="34">
        <f t="shared" si="150"/>
        <v>387</v>
      </c>
      <c r="X2436" s="10"/>
      <c r="Y2436" s="10"/>
      <c r="Z2436" s="10"/>
      <c r="AA2436" s="10"/>
      <c r="AB2436" s="10"/>
      <c r="AC2436" s="10"/>
      <c r="AD2436" s="10"/>
      <c r="AE2436" s="10"/>
      <c r="AF2436" s="10"/>
      <c r="AG2436" s="10"/>
      <c r="AH2436" s="10"/>
      <c r="AI2436" s="10"/>
    </row>
    <row r="2437" spans="1:35" ht="15" customHeight="1" x14ac:dyDescent="0.25">
      <c r="A2437" s="6">
        <v>933</v>
      </c>
      <c r="B2437" s="11" t="s">
        <v>106</v>
      </c>
      <c r="C2437" s="11" t="s">
        <v>1619</v>
      </c>
      <c r="D2437" s="11" t="s">
        <v>3242</v>
      </c>
      <c r="E2437" s="12">
        <v>18032</v>
      </c>
      <c r="F2437" s="17">
        <v>43962</v>
      </c>
      <c r="G2437" s="12">
        <v>43888</v>
      </c>
      <c r="H2437" s="11" t="s">
        <v>114</v>
      </c>
      <c r="I2437" s="14" t="s">
        <v>97</v>
      </c>
      <c r="J2437" s="11" t="s">
        <v>97</v>
      </c>
      <c r="K2437" s="11" t="s">
        <v>82</v>
      </c>
      <c r="L2437" s="14" t="s">
        <v>82</v>
      </c>
      <c r="M2437" s="11" t="s">
        <v>2614</v>
      </c>
      <c r="N2437" s="15">
        <v>0.879</v>
      </c>
      <c r="O2437" s="15" t="str">
        <f>VLOOKUP(A2437,Result!A:D,2,FALSE)</f>
        <v>No</v>
      </c>
      <c r="P2437" s="15">
        <f>VLOOKUP(A2437,Result!A:D,4,FALSE)</f>
        <v>0</v>
      </c>
      <c r="Q2437" s="16">
        <f>VLOOKUP(A2437,Result!A:D,3,FALSE)</f>
        <v>0</v>
      </c>
      <c r="R2437" s="16">
        <f>VLOOKUP(A2437,Result!A:E,5,FALSE)</f>
        <v>0</v>
      </c>
      <c r="S2437" s="28">
        <f>P2437+Q2437+R2437</f>
        <v>0</v>
      </c>
      <c r="T2437" s="32">
        <f t="shared" si="151"/>
        <v>0</v>
      </c>
      <c r="U2437" s="32">
        <f t="shared" si="152"/>
        <v>0</v>
      </c>
      <c r="V2437" s="33">
        <f t="shared" si="153"/>
        <v>387</v>
      </c>
      <c r="W2437" s="34">
        <f t="shared" si="150"/>
        <v>387</v>
      </c>
      <c r="X2437" s="10"/>
      <c r="Y2437" s="10"/>
      <c r="Z2437" s="10"/>
      <c r="AA2437" s="10"/>
      <c r="AB2437" s="10"/>
      <c r="AC2437" s="10"/>
      <c r="AD2437" s="10"/>
      <c r="AE2437" s="10"/>
      <c r="AF2437" s="10"/>
      <c r="AG2437" s="10"/>
      <c r="AH2437" s="10"/>
      <c r="AI2437" s="10"/>
    </row>
    <row r="2438" spans="1:35" ht="15" customHeight="1" x14ac:dyDescent="0.25">
      <c r="A2438" s="6">
        <v>934</v>
      </c>
      <c r="B2438" s="11" t="s">
        <v>106</v>
      </c>
      <c r="C2438" s="11" t="s">
        <v>1606</v>
      </c>
      <c r="D2438" s="11" t="s">
        <v>3243</v>
      </c>
      <c r="E2438" s="12">
        <v>14107</v>
      </c>
      <c r="F2438" s="17">
        <v>43980</v>
      </c>
      <c r="G2438" s="12">
        <v>43900</v>
      </c>
      <c r="H2438" s="11" t="s">
        <v>114</v>
      </c>
      <c r="I2438" s="14" t="s">
        <v>3244</v>
      </c>
      <c r="J2438" s="11" t="s">
        <v>80</v>
      </c>
      <c r="K2438" s="11" t="s">
        <v>82</v>
      </c>
      <c r="L2438" s="14" t="s">
        <v>3245</v>
      </c>
      <c r="M2438" s="11"/>
      <c r="N2438" s="15" t="s">
        <v>85</v>
      </c>
      <c r="O2438" s="15" t="str">
        <f>VLOOKUP(A2438,Result!A:D,2,FALSE)</f>
        <v>No</v>
      </c>
      <c r="P2438" s="15">
        <f>VLOOKUP(A2438,Result!A:D,4,FALSE)</f>
        <v>1.143</v>
      </c>
      <c r="Q2438" s="16">
        <f>VLOOKUP(A2438,Result!A:D,3,FALSE)</f>
        <v>0.30499999999999999</v>
      </c>
      <c r="R2438" s="16">
        <f>VLOOKUP(A2438,Result!A:E,5,FALSE)</f>
        <v>0.20200000000000001</v>
      </c>
      <c r="S2438" s="28">
        <f>P2438+Q2438+R2438</f>
        <v>1.65</v>
      </c>
      <c r="T2438" s="32">
        <f t="shared" si="151"/>
        <v>436.02000000000004</v>
      </c>
      <c r="U2438" s="32">
        <f t="shared" si="152"/>
        <v>1419</v>
      </c>
      <c r="V2438" s="33">
        <f t="shared" si="153"/>
        <v>387</v>
      </c>
      <c r="W2438" s="34">
        <f t="shared" si="150"/>
        <v>1806</v>
      </c>
      <c r="X2438" s="10"/>
      <c r="Y2438" s="10"/>
      <c r="Z2438" s="10"/>
      <c r="AA2438" s="10"/>
      <c r="AB2438" s="10"/>
      <c r="AC2438" s="10"/>
      <c r="AD2438" s="10"/>
      <c r="AE2438" s="10"/>
      <c r="AF2438" s="10"/>
      <c r="AG2438" s="10"/>
      <c r="AH2438" s="10"/>
      <c r="AI2438" s="10"/>
    </row>
    <row r="2439" spans="1:35" ht="15" customHeight="1" x14ac:dyDescent="0.25">
      <c r="A2439" s="6">
        <v>935</v>
      </c>
      <c r="B2439" s="11" t="s">
        <v>106</v>
      </c>
      <c r="C2439" s="11" t="s">
        <v>1606</v>
      </c>
      <c r="D2439" s="11" t="s">
        <v>3246</v>
      </c>
      <c r="E2439" s="12">
        <v>19275</v>
      </c>
      <c r="F2439" s="17">
        <v>44014</v>
      </c>
      <c r="G2439" s="11"/>
      <c r="H2439" s="18"/>
      <c r="I2439" s="14"/>
      <c r="J2439" s="11"/>
      <c r="K2439" s="11"/>
      <c r="L2439" s="14"/>
      <c r="M2439" s="11"/>
      <c r="N2439" s="15" t="s">
        <v>85</v>
      </c>
      <c r="O2439" s="15" t="str">
        <f>VLOOKUP(A2439,Result!A:D,2,FALSE)</f>
        <v>No</v>
      </c>
      <c r="P2439" s="15">
        <f>VLOOKUP(A2439,Result!A:D,4,FALSE)</f>
        <v>0</v>
      </c>
      <c r="Q2439" s="16">
        <f>VLOOKUP(A2439,Result!A:D,3,FALSE)</f>
        <v>0</v>
      </c>
      <c r="R2439" s="16">
        <f>VLOOKUP(A2439,Result!A:E,5,FALSE)</f>
        <v>0</v>
      </c>
      <c r="S2439" s="28">
        <f>P2439+Q2439+R2439</f>
        <v>0</v>
      </c>
      <c r="T2439" s="32">
        <f t="shared" si="151"/>
        <v>0</v>
      </c>
      <c r="U2439" s="32">
        <f t="shared" si="152"/>
        <v>0</v>
      </c>
      <c r="V2439" s="33">
        <f t="shared" si="153"/>
        <v>387</v>
      </c>
      <c r="W2439" s="34">
        <f t="shared" si="150"/>
        <v>387</v>
      </c>
      <c r="X2439" s="10"/>
      <c r="Y2439" s="10"/>
      <c r="Z2439" s="10"/>
      <c r="AA2439" s="10"/>
      <c r="AB2439" s="10"/>
      <c r="AC2439" s="10"/>
      <c r="AD2439" s="10"/>
      <c r="AE2439" s="10"/>
      <c r="AF2439" s="10"/>
      <c r="AG2439" s="10"/>
      <c r="AH2439" s="10"/>
      <c r="AI2439" s="10"/>
    </row>
    <row r="2440" spans="1:35" ht="15" customHeight="1" x14ac:dyDescent="0.25">
      <c r="A2440" s="6">
        <v>936</v>
      </c>
      <c r="B2440" s="11" t="s">
        <v>106</v>
      </c>
      <c r="C2440" s="11" t="s">
        <v>1606</v>
      </c>
      <c r="D2440" s="11" t="s">
        <v>3247</v>
      </c>
      <c r="E2440" s="12">
        <v>14441</v>
      </c>
      <c r="F2440" s="17">
        <v>44019</v>
      </c>
      <c r="G2440" s="12">
        <v>43836</v>
      </c>
      <c r="H2440" s="11" t="s">
        <v>78</v>
      </c>
      <c r="I2440" s="14" t="s">
        <v>3248</v>
      </c>
      <c r="J2440" s="11" t="s">
        <v>3249</v>
      </c>
      <c r="K2440" s="11" t="s">
        <v>3250</v>
      </c>
      <c r="L2440" s="14" t="s">
        <v>82</v>
      </c>
      <c r="M2440" s="11" t="s">
        <v>1884</v>
      </c>
      <c r="N2440" s="15">
        <v>1.415</v>
      </c>
      <c r="O2440" s="15" t="str">
        <f>VLOOKUP(A2440,Result!A:D,2,FALSE)</f>
        <v>No</v>
      </c>
      <c r="P2440" s="15">
        <f>VLOOKUP(A2440,Result!A:D,4,FALSE)</f>
        <v>1.7250000000000001</v>
      </c>
      <c r="Q2440" s="16">
        <f>VLOOKUP(A2440,Result!A:D,3,FALSE)</f>
        <v>0</v>
      </c>
      <c r="R2440" s="16">
        <f>VLOOKUP(A2440,Result!A:E,5,FALSE)</f>
        <v>0</v>
      </c>
      <c r="S2440" s="28">
        <f>P2440+Q2440+R2440</f>
        <v>1.7250000000000001</v>
      </c>
      <c r="T2440" s="32">
        <f t="shared" si="151"/>
        <v>0</v>
      </c>
      <c r="U2440" s="32">
        <f t="shared" si="152"/>
        <v>1483.4999999999998</v>
      </c>
      <c r="V2440" s="33">
        <f t="shared" si="153"/>
        <v>387</v>
      </c>
      <c r="W2440" s="34">
        <f t="shared" si="150"/>
        <v>1870.4999999999998</v>
      </c>
      <c r="X2440" s="10"/>
      <c r="Y2440" s="10"/>
      <c r="Z2440" s="10"/>
      <c r="AA2440" s="10"/>
      <c r="AB2440" s="10"/>
      <c r="AC2440" s="10"/>
      <c r="AD2440" s="10"/>
      <c r="AE2440" s="10"/>
      <c r="AF2440" s="10"/>
      <c r="AG2440" s="10"/>
      <c r="AH2440" s="10"/>
      <c r="AI2440" s="10"/>
    </row>
    <row r="2441" spans="1:35" ht="15" customHeight="1" x14ac:dyDescent="0.25">
      <c r="A2441" s="6">
        <v>937</v>
      </c>
      <c r="B2441" s="11" t="s">
        <v>106</v>
      </c>
      <c r="C2441" s="11" t="s">
        <v>1619</v>
      </c>
      <c r="D2441" s="11" t="s">
        <v>3251</v>
      </c>
      <c r="E2441" s="12">
        <v>15095</v>
      </c>
      <c r="F2441" s="19"/>
      <c r="G2441" s="12">
        <v>43909</v>
      </c>
      <c r="H2441" s="11" t="s">
        <v>114</v>
      </c>
      <c r="I2441" s="14" t="s">
        <v>3252</v>
      </c>
      <c r="J2441" s="11" t="s">
        <v>3253</v>
      </c>
      <c r="K2441" s="11" t="s">
        <v>3254</v>
      </c>
      <c r="L2441" s="14" t="s">
        <v>3255</v>
      </c>
      <c r="M2441" s="11" t="s">
        <v>1884</v>
      </c>
      <c r="N2441" s="15" t="s">
        <v>85</v>
      </c>
      <c r="O2441" s="15" t="str">
        <f>VLOOKUP(A2441,Result!A:D,2,FALSE)</f>
        <v>No</v>
      </c>
      <c r="P2441" s="15">
        <f>VLOOKUP(A2441,Result!A:D,4,FALSE)</f>
        <v>2.7879999999999998</v>
      </c>
      <c r="Q2441" s="16">
        <f>VLOOKUP(A2441,Result!A:D,3,FALSE)</f>
        <v>0.45300000000000001</v>
      </c>
      <c r="R2441" s="16">
        <f>VLOOKUP(A2441,Result!A:E,5,FALSE)</f>
        <v>0.46500000000000002</v>
      </c>
      <c r="S2441" s="28">
        <f>P2441+Q2441+R2441</f>
        <v>3.7059999999999995</v>
      </c>
      <c r="T2441" s="32">
        <f t="shared" si="151"/>
        <v>789.48</v>
      </c>
      <c r="U2441" s="32">
        <f t="shared" si="152"/>
        <v>3187.1599999999994</v>
      </c>
      <c r="V2441" s="33">
        <f t="shared" si="153"/>
        <v>387</v>
      </c>
      <c r="W2441" s="34">
        <f t="shared" si="150"/>
        <v>3574.1599999999994</v>
      </c>
      <c r="X2441" s="10"/>
      <c r="Y2441" s="10"/>
      <c r="Z2441" s="10"/>
      <c r="AA2441" s="10"/>
      <c r="AB2441" s="10"/>
      <c r="AC2441" s="10"/>
      <c r="AD2441" s="10"/>
      <c r="AE2441" s="10"/>
      <c r="AF2441" s="10"/>
      <c r="AG2441" s="10"/>
      <c r="AH2441" s="10"/>
      <c r="AI2441" s="10"/>
    </row>
    <row r="2442" spans="1:35" ht="15" customHeight="1" x14ac:dyDescent="0.25">
      <c r="A2442" s="6">
        <v>938</v>
      </c>
      <c r="B2442" s="11" t="s">
        <v>106</v>
      </c>
      <c r="C2442" s="11" t="s">
        <v>1606</v>
      </c>
      <c r="D2442" s="11" t="s">
        <v>3256</v>
      </c>
      <c r="E2442" s="12">
        <v>9844</v>
      </c>
      <c r="F2442" s="19"/>
      <c r="G2442" s="12">
        <v>43909</v>
      </c>
      <c r="H2442" s="11" t="s">
        <v>114</v>
      </c>
      <c r="I2442" s="14" t="s">
        <v>3257</v>
      </c>
      <c r="J2442" s="11" t="s">
        <v>80</v>
      </c>
      <c r="K2442" s="11" t="s">
        <v>82</v>
      </c>
      <c r="L2442" s="14" t="s">
        <v>82</v>
      </c>
      <c r="M2442" s="11" t="s">
        <v>3258</v>
      </c>
      <c r="N2442" s="15" t="s">
        <v>85</v>
      </c>
      <c r="O2442" s="15" t="str">
        <f>VLOOKUP(A2442,Result!A:D,2,FALSE)</f>
        <v>No</v>
      </c>
      <c r="P2442" s="15">
        <f>VLOOKUP(A2442,Result!A:D,4,FALSE)</f>
        <v>0.80299999999999994</v>
      </c>
      <c r="Q2442" s="16">
        <f>VLOOKUP(A2442,Result!A:D,3,FALSE)</f>
        <v>0</v>
      </c>
      <c r="R2442" s="16">
        <f>VLOOKUP(A2442,Result!A:E,5,FALSE)</f>
        <v>0</v>
      </c>
      <c r="S2442" s="28">
        <f>P2442+Q2442+R2442</f>
        <v>0.80299999999999994</v>
      </c>
      <c r="T2442" s="32">
        <f t="shared" si="151"/>
        <v>0</v>
      </c>
      <c r="U2442" s="32">
        <f t="shared" si="152"/>
        <v>690.57999999999993</v>
      </c>
      <c r="V2442" s="33">
        <f t="shared" si="153"/>
        <v>387</v>
      </c>
      <c r="W2442" s="34">
        <f t="shared" si="150"/>
        <v>1077.58</v>
      </c>
      <c r="X2442" s="10"/>
      <c r="Y2442" s="10"/>
      <c r="Z2442" s="10"/>
      <c r="AA2442" s="10"/>
      <c r="AB2442" s="10"/>
      <c r="AC2442" s="10"/>
      <c r="AD2442" s="10"/>
      <c r="AE2442" s="10"/>
      <c r="AF2442" s="10"/>
      <c r="AG2442" s="10"/>
      <c r="AH2442" s="10"/>
      <c r="AI2442" s="10"/>
    </row>
    <row r="2443" spans="1:35" ht="15" customHeight="1" x14ac:dyDescent="0.25">
      <c r="A2443" s="6">
        <v>939</v>
      </c>
      <c r="B2443" s="11" t="s">
        <v>106</v>
      </c>
      <c r="C2443" s="11" t="s">
        <v>1619</v>
      </c>
      <c r="D2443" s="11" t="s">
        <v>3259</v>
      </c>
      <c r="E2443" s="12">
        <v>17269</v>
      </c>
      <c r="F2443" s="17">
        <v>43936</v>
      </c>
      <c r="G2443" s="11"/>
      <c r="H2443" s="18"/>
      <c r="I2443" s="14"/>
      <c r="J2443" s="11"/>
      <c r="K2443" s="11"/>
      <c r="L2443" s="14"/>
      <c r="M2443" s="11"/>
      <c r="N2443" s="15" t="s">
        <v>85</v>
      </c>
      <c r="O2443" s="15" t="str">
        <f>VLOOKUP(A2443,Result!A:D,2,FALSE)</f>
        <v>No</v>
      </c>
      <c r="P2443" s="15">
        <f>VLOOKUP(A2443,Result!A:D,4,FALSE)</f>
        <v>0</v>
      </c>
      <c r="Q2443" s="16">
        <f>VLOOKUP(A2443,Result!A:D,3,FALSE)</f>
        <v>0</v>
      </c>
      <c r="R2443" s="16">
        <f>VLOOKUP(A2443,Result!A:E,5,FALSE)</f>
        <v>0</v>
      </c>
      <c r="S2443" s="28">
        <f>P2443+Q2443+R2443</f>
        <v>0</v>
      </c>
      <c r="T2443" s="32">
        <f t="shared" si="151"/>
        <v>0</v>
      </c>
      <c r="U2443" s="32">
        <f t="shared" si="152"/>
        <v>0</v>
      </c>
      <c r="V2443" s="33">
        <f t="shared" si="153"/>
        <v>387</v>
      </c>
      <c r="W2443" s="34">
        <f t="shared" si="150"/>
        <v>387</v>
      </c>
      <c r="X2443" s="10"/>
      <c r="Y2443" s="10"/>
      <c r="Z2443" s="10"/>
      <c r="AA2443" s="10"/>
      <c r="AB2443" s="10"/>
      <c r="AC2443" s="10"/>
      <c r="AD2443" s="10"/>
      <c r="AE2443" s="10"/>
      <c r="AF2443" s="10"/>
      <c r="AG2443" s="10"/>
      <c r="AH2443" s="10"/>
      <c r="AI2443" s="10"/>
    </row>
    <row r="2444" spans="1:35" ht="15" customHeight="1" x14ac:dyDescent="0.25">
      <c r="A2444" s="6">
        <v>940</v>
      </c>
      <c r="B2444" s="11" t="s">
        <v>106</v>
      </c>
      <c r="C2444" s="11" t="s">
        <v>1606</v>
      </c>
      <c r="D2444" s="11" t="s">
        <v>3260</v>
      </c>
      <c r="E2444" s="12">
        <v>10858</v>
      </c>
      <c r="F2444" s="13">
        <v>43941</v>
      </c>
      <c r="G2444" s="12">
        <v>43919</v>
      </c>
      <c r="H2444" s="11" t="s">
        <v>290</v>
      </c>
      <c r="I2444" s="14" t="s">
        <v>3261</v>
      </c>
      <c r="J2444" s="11" t="s">
        <v>3261</v>
      </c>
      <c r="K2444" s="11"/>
      <c r="L2444" s="14"/>
      <c r="M2444" s="11"/>
      <c r="N2444" s="15">
        <v>1.52</v>
      </c>
      <c r="O2444" s="15" t="str">
        <f>VLOOKUP(A2444,Result!A:D,2,FALSE)</f>
        <v>No</v>
      </c>
      <c r="P2444" s="15">
        <f>VLOOKUP(A2444,Result!A:D,4,FALSE)</f>
        <v>0</v>
      </c>
      <c r="Q2444" s="16">
        <f>VLOOKUP(A2444,Result!A:D,3,FALSE)</f>
        <v>0</v>
      </c>
      <c r="R2444" s="16">
        <f>VLOOKUP(A2444,Result!A:E,5,FALSE)</f>
        <v>0</v>
      </c>
      <c r="S2444" s="28">
        <f>P2444+Q2444+R2444</f>
        <v>0</v>
      </c>
      <c r="T2444" s="32">
        <f t="shared" si="151"/>
        <v>0</v>
      </c>
      <c r="U2444" s="32">
        <f t="shared" si="152"/>
        <v>0</v>
      </c>
      <c r="V2444" s="33">
        <f t="shared" si="153"/>
        <v>387</v>
      </c>
      <c r="W2444" s="34">
        <f t="shared" si="150"/>
        <v>387</v>
      </c>
      <c r="X2444" s="10"/>
      <c r="Y2444" s="10"/>
      <c r="Z2444" s="10"/>
      <c r="AA2444" s="10"/>
      <c r="AB2444" s="10"/>
      <c r="AC2444" s="10"/>
      <c r="AD2444" s="10"/>
      <c r="AE2444" s="10"/>
      <c r="AF2444" s="10"/>
      <c r="AG2444" s="10"/>
      <c r="AH2444" s="10"/>
      <c r="AI2444" s="10"/>
    </row>
    <row r="2445" spans="1:35" ht="15" customHeight="1" x14ac:dyDescent="0.25">
      <c r="A2445" s="6">
        <v>941</v>
      </c>
      <c r="B2445" s="11" t="s">
        <v>106</v>
      </c>
      <c r="C2445" s="11" t="s">
        <v>1606</v>
      </c>
      <c r="D2445" s="11" t="s">
        <v>3262</v>
      </c>
      <c r="E2445" s="12">
        <v>13806</v>
      </c>
      <c r="F2445" s="17">
        <v>43962</v>
      </c>
      <c r="G2445" s="12">
        <v>43888</v>
      </c>
      <c r="H2445" s="11" t="s">
        <v>114</v>
      </c>
      <c r="I2445" s="14" t="s">
        <v>3263</v>
      </c>
      <c r="J2445" s="11" t="s">
        <v>80</v>
      </c>
      <c r="K2445" s="11" t="s">
        <v>3264</v>
      </c>
      <c r="L2445" s="14" t="s">
        <v>3265</v>
      </c>
      <c r="M2445" s="11" t="s">
        <v>3266</v>
      </c>
      <c r="N2445" s="15">
        <v>1.1879999999999999</v>
      </c>
      <c r="O2445" s="15" t="str">
        <f>VLOOKUP(A2445,Result!A:D,2,FALSE)</f>
        <v>No</v>
      </c>
      <c r="P2445" s="15">
        <f>VLOOKUP(A2445,Result!A:D,4,FALSE)</f>
        <v>1.036</v>
      </c>
      <c r="Q2445" s="16">
        <f>VLOOKUP(A2445,Result!A:D,3,FALSE)</f>
        <v>0.30499999999999999</v>
      </c>
      <c r="R2445" s="16">
        <f>VLOOKUP(A2445,Result!A:E,5,FALSE)</f>
        <v>0</v>
      </c>
      <c r="S2445" s="28">
        <f>P2445+Q2445+R2445</f>
        <v>1.341</v>
      </c>
      <c r="T2445" s="32">
        <f t="shared" si="151"/>
        <v>262.3</v>
      </c>
      <c r="U2445" s="32">
        <f t="shared" si="152"/>
        <v>1153.2599999999998</v>
      </c>
      <c r="V2445" s="33">
        <f t="shared" si="153"/>
        <v>387</v>
      </c>
      <c r="W2445" s="34">
        <f t="shared" si="150"/>
        <v>1540.2599999999998</v>
      </c>
      <c r="X2445" s="10"/>
      <c r="Y2445" s="10"/>
      <c r="Z2445" s="10"/>
      <c r="AA2445" s="10"/>
      <c r="AB2445" s="10"/>
      <c r="AC2445" s="10"/>
      <c r="AD2445" s="10"/>
      <c r="AE2445" s="10"/>
      <c r="AF2445" s="10"/>
      <c r="AG2445" s="10"/>
      <c r="AH2445" s="10"/>
      <c r="AI2445" s="10"/>
    </row>
    <row r="2446" spans="1:35" ht="15" customHeight="1" x14ac:dyDescent="0.25">
      <c r="A2446" s="6">
        <v>942</v>
      </c>
      <c r="B2446" s="11" t="s">
        <v>106</v>
      </c>
      <c r="C2446" s="11" t="s">
        <v>1606</v>
      </c>
      <c r="D2446" s="11" t="s">
        <v>3267</v>
      </c>
      <c r="E2446" s="12">
        <v>23792</v>
      </c>
      <c r="F2446" s="17">
        <v>43979</v>
      </c>
      <c r="G2446" s="12">
        <v>43888</v>
      </c>
      <c r="H2446" s="11" t="s">
        <v>114</v>
      </c>
      <c r="I2446" s="14" t="s">
        <v>3268</v>
      </c>
      <c r="J2446" s="11" t="s">
        <v>3269</v>
      </c>
      <c r="K2446" s="11" t="s">
        <v>3270</v>
      </c>
      <c r="L2446" s="14" t="s">
        <v>82</v>
      </c>
      <c r="M2446" s="11"/>
      <c r="N2446" s="15">
        <v>1.466</v>
      </c>
      <c r="O2446" s="15" t="str">
        <f>VLOOKUP(A2446,Result!A:D,2,FALSE)</f>
        <v>No</v>
      </c>
      <c r="P2446" s="15">
        <f>VLOOKUP(A2446,Result!A:D,4,FALSE)</f>
        <v>2.2149999999999999</v>
      </c>
      <c r="Q2446" s="16">
        <f>VLOOKUP(A2446,Result!A:D,3,FALSE)</f>
        <v>0</v>
      </c>
      <c r="R2446" s="16">
        <f>VLOOKUP(A2446,Result!A:E,5,FALSE)</f>
        <v>0</v>
      </c>
      <c r="S2446" s="28">
        <f>P2446+Q2446+R2446</f>
        <v>2.2149999999999999</v>
      </c>
      <c r="T2446" s="32">
        <f t="shared" si="151"/>
        <v>0</v>
      </c>
      <c r="U2446" s="32">
        <f t="shared" si="152"/>
        <v>1904.8999999999996</v>
      </c>
      <c r="V2446" s="33">
        <f t="shared" si="153"/>
        <v>387</v>
      </c>
      <c r="W2446" s="34">
        <f t="shared" si="150"/>
        <v>2291.8999999999996</v>
      </c>
      <c r="X2446" s="10"/>
      <c r="Y2446" s="10"/>
      <c r="Z2446" s="10"/>
      <c r="AA2446" s="10"/>
      <c r="AB2446" s="10"/>
      <c r="AC2446" s="10"/>
      <c r="AD2446" s="10"/>
      <c r="AE2446" s="10"/>
      <c r="AF2446" s="10"/>
      <c r="AG2446" s="10"/>
      <c r="AH2446" s="10"/>
      <c r="AI2446" s="10"/>
    </row>
    <row r="2447" spans="1:35" ht="15" customHeight="1" x14ac:dyDescent="0.25">
      <c r="A2447" s="6">
        <v>943</v>
      </c>
      <c r="B2447" s="11" t="s">
        <v>106</v>
      </c>
      <c r="C2447" s="11" t="s">
        <v>1606</v>
      </c>
      <c r="D2447" s="11" t="s">
        <v>3271</v>
      </c>
      <c r="E2447" s="12">
        <v>16220</v>
      </c>
      <c r="F2447" s="13">
        <v>43991</v>
      </c>
      <c r="G2447" s="12">
        <v>43861</v>
      </c>
      <c r="H2447" s="11" t="s">
        <v>78</v>
      </c>
      <c r="I2447" s="14" t="s">
        <v>1808</v>
      </c>
      <c r="J2447" s="11" t="s">
        <v>80</v>
      </c>
      <c r="K2447" s="11" t="s">
        <v>3272</v>
      </c>
      <c r="L2447" s="14" t="s">
        <v>2150</v>
      </c>
      <c r="M2447" s="11"/>
      <c r="N2447" s="15">
        <v>0.66700000000000004</v>
      </c>
      <c r="O2447" s="15" t="str">
        <f>VLOOKUP(A2447,Result!A:D,2,FALSE)</f>
        <v>No</v>
      </c>
      <c r="P2447" s="15">
        <f>VLOOKUP(A2447,Result!A:D,4,FALSE)</f>
        <v>0.307</v>
      </c>
      <c r="Q2447" s="16">
        <f>VLOOKUP(A2447,Result!A:D,3,FALSE)</f>
        <v>0.307</v>
      </c>
      <c r="R2447" s="16">
        <f>VLOOKUP(A2447,Result!A:E,5,FALSE)</f>
        <v>0</v>
      </c>
      <c r="S2447" s="28">
        <f>P2447+Q2447+R2447</f>
        <v>0.61399999999999999</v>
      </c>
      <c r="T2447" s="32">
        <f t="shared" si="151"/>
        <v>264.02</v>
      </c>
      <c r="U2447" s="32">
        <f t="shared" si="152"/>
        <v>528.04</v>
      </c>
      <c r="V2447" s="33">
        <f t="shared" si="153"/>
        <v>387</v>
      </c>
      <c r="W2447" s="34">
        <f t="shared" si="150"/>
        <v>915.04</v>
      </c>
      <c r="X2447" s="10"/>
      <c r="Y2447" s="10"/>
      <c r="Z2447" s="10"/>
      <c r="AA2447" s="10"/>
      <c r="AB2447" s="10"/>
      <c r="AC2447" s="10"/>
      <c r="AD2447" s="10"/>
      <c r="AE2447" s="10"/>
      <c r="AF2447" s="10"/>
      <c r="AG2447" s="10"/>
      <c r="AH2447" s="10"/>
      <c r="AI2447" s="10"/>
    </row>
    <row r="2448" spans="1:35" ht="15" customHeight="1" x14ac:dyDescent="0.25">
      <c r="A2448" s="6">
        <v>944</v>
      </c>
      <c r="B2448" s="11" t="s">
        <v>106</v>
      </c>
      <c r="C2448" s="11" t="s">
        <v>1619</v>
      </c>
      <c r="D2448" s="11" t="s">
        <v>3273</v>
      </c>
      <c r="E2448" s="12">
        <v>19498</v>
      </c>
      <c r="F2448" s="19"/>
      <c r="G2448" s="12">
        <v>43900</v>
      </c>
      <c r="H2448" s="11" t="s">
        <v>114</v>
      </c>
      <c r="I2448" s="14" t="s">
        <v>115</v>
      </c>
      <c r="J2448" s="11"/>
      <c r="K2448" s="11"/>
      <c r="L2448" s="14"/>
      <c r="M2448" s="11"/>
      <c r="N2448" s="15" t="s">
        <v>85</v>
      </c>
      <c r="O2448" s="15" t="str">
        <f>VLOOKUP(A2448,Result!A:D,2,FALSE)</f>
        <v>No</v>
      </c>
      <c r="P2448" s="15">
        <f>VLOOKUP(A2448,Result!A:D,4,FALSE)</f>
        <v>0</v>
      </c>
      <c r="Q2448" s="16">
        <f>VLOOKUP(A2448,Result!A:D,3,FALSE)</f>
        <v>0</v>
      </c>
      <c r="R2448" s="16">
        <f>VLOOKUP(A2448,Result!A:E,5,FALSE)</f>
        <v>0</v>
      </c>
      <c r="S2448" s="28">
        <f>P2448+Q2448+R2448</f>
        <v>0</v>
      </c>
      <c r="T2448" s="32">
        <f t="shared" si="151"/>
        <v>0</v>
      </c>
      <c r="U2448" s="32">
        <f t="shared" si="152"/>
        <v>0</v>
      </c>
      <c r="V2448" s="33">
        <f t="shared" si="153"/>
        <v>387</v>
      </c>
      <c r="W2448" s="34">
        <f t="shared" ref="W2448:W2511" si="154">SUM(U2448+V2448)</f>
        <v>387</v>
      </c>
      <c r="X2448" s="10"/>
      <c r="Y2448" s="10"/>
      <c r="Z2448" s="10"/>
      <c r="AA2448" s="10"/>
      <c r="AB2448" s="10"/>
      <c r="AC2448" s="10"/>
      <c r="AD2448" s="10"/>
      <c r="AE2448" s="10"/>
      <c r="AF2448" s="10"/>
      <c r="AG2448" s="10"/>
      <c r="AH2448" s="10"/>
      <c r="AI2448" s="10"/>
    </row>
    <row r="2449" spans="1:35" ht="15" customHeight="1" x14ac:dyDescent="0.25">
      <c r="A2449" s="6">
        <v>945</v>
      </c>
      <c r="B2449" s="11" t="s">
        <v>106</v>
      </c>
      <c r="C2449" s="11" t="s">
        <v>1619</v>
      </c>
      <c r="D2449" s="11" t="s">
        <v>3274</v>
      </c>
      <c r="E2449" s="12">
        <v>19930</v>
      </c>
      <c r="F2449" s="13">
        <v>43949</v>
      </c>
      <c r="G2449" s="12">
        <v>43888</v>
      </c>
      <c r="H2449" s="11" t="s">
        <v>114</v>
      </c>
      <c r="I2449" s="14" t="s">
        <v>1665</v>
      </c>
      <c r="J2449" s="11" t="s">
        <v>97</v>
      </c>
      <c r="K2449" s="11" t="s">
        <v>3275</v>
      </c>
      <c r="L2449" s="14" t="s">
        <v>3276</v>
      </c>
      <c r="M2449" s="11"/>
      <c r="N2449" s="15">
        <v>0.46</v>
      </c>
      <c r="O2449" s="15" t="str">
        <f>VLOOKUP(A2449,Result!A:D,2,FALSE)</f>
        <v>No</v>
      </c>
      <c r="P2449" s="15">
        <f>VLOOKUP(A2449,Result!A:D,4,FALSE)</f>
        <v>0.31</v>
      </c>
      <c r="Q2449" s="16">
        <f>VLOOKUP(A2449,Result!A:D,3,FALSE)</f>
        <v>0.30499999999999999</v>
      </c>
      <c r="R2449" s="16">
        <f>VLOOKUP(A2449,Result!A:E,5,FALSE)</f>
        <v>0</v>
      </c>
      <c r="S2449" s="28">
        <f>P2449+Q2449+R2449</f>
        <v>0.61499999999999999</v>
      </c>
      <c r="T2449" s="32">
        <f t="shared" si="151"/>
        <v>262.3</v>
      </c>
      <c r="U2449" s="32">
        <f t="shared" si="152"/>
        <v>528.9</v>
      </c>
      <c r="V2449" s="33">
        <f t="shared" si="153"/>
        <v>387</v>
      </c>
      <c r="W2449" s="34">
        <f t="shared" si="154"/>
        <v>915.9</v>
      </c>
      <c r="X2449" s="10"/>
      <c r="Y2449" s="10"/>
      <c r="Z2449" s="10"/>
      <c r="AA2449" s="10"/>
      <c r="AB2449" s="10"/>
      <c r="AC2449" s="10"/>
      <c r="AD2449" s="10"/>
      <c r="AE2449" s="10"/>
      <c r="AF2449" s="10"/>
      <c r="AG2449" s="10"/>
      <c r="AH2449" s="10"/>
      <c r="AI2449" s="10"/>
    </row>
    <row r="2450" spans="1:35" ht="15" customHeight="1" x14ac:dyDescent="0.25">
      <c r="A2450" s="6">
        <v>946</v>
      </c>
      <c r="B2450" s="11" t="s">
        <v>106</v>
      </c>
      <c r="C2450" s="11" t="s">
        <v>1619</v>
      </c>
      <c r="D2450" s="11" t="s">
        <v>3277</v>
      </c>
      <c r="E2450" s="12">
        <v>19914</v>
      </c>
      <c r="F2450" s="17">
        <v>43962</v>
      </c>
      <c r="G2450" s="12">
        <v>43888</v>
      </c>
      <c r="H2450" s="11" t="s">
        <v>114</v>
      </c>
      <c r="I2450" s="14" t="s">
        <v>3278</v>
      </c>
      <c r="J2450" s="11" t="s">
        <v>97</v>
      </c>
      <c r="K2450" s="11" t="s">
        <v>3279</v>
      </c>
      <c r="L2450" s="14" t="s">
        <v>3280</v>
      </c>
      <c r="M2450" s="11"/>
      <c r="N2450" s="15">
        <v>0.45800000000000002</v>
      </c>
      <c r="O2450" s="15" t="str">
        <f>VLOOKUP(A2450,Result!A:D,2,FALSE)</f>
        <v>No</v>
      </c>
      <c r="P2450" s="15">
        <f>VLOOKUP(A2450,Result!A:D,4,FALSE)</f>
        <v>0.55400000000000005</v>
      </c>
      <c r="Q2450" s="16">
        <f>VLOOKUP(A2450,Result!A:D,3,FALSE)</f>
        <v>0.48499999999999999</v>
      </c>
      <c r="R2450" s="16">
        <f>VLOOKUP(A2450,Result!A:E,5,FALSE)</f>
        <v>0</v>
      </c>
      <c r="S2450" s="28">
        <f>P2450+Q2450+R2450</f>
        <v>1.0390000000000001</v>
      </c>
      <c r="T2450" s="32">
        <f t="shared" si="151"/>
        <v>417.09999999999997</v>
      </c>
      <c r="U2450" s="32">
        <f t="shared" si="152"/>
        <v>893.54000000000008</v>
      </c>
      <c r="V2450" s="33">
        <f t="shared" si="153"/>
        <v>387</v>
      </c>
      <c r="W2450" s="34">
        <f t="shared" si="154"/>
        <v>1280.54</v>
      </c>
      <c r="X2450" s="10"/>
      <c r="Y2450" s="10"/>
      <c r="Z2450" s="10"/>
      <c r="AA2450" s="10"/>
      <c r="AB2450" s="10"/>
      <c r="AC2450" s="10"/>
      <c r="AD2450" s="10"/>
      <c r="AE2450" s="10"/>
      <c r="AF2450" s="10"/>
      <c r="AG2450" s="10"/>
      <c r="AH2450" s="10"/>
      <c r="AI2450" s="10"/>
    </row>
    <row r="2451" spans="1:35" ht="15" customHeight="1" x14ac:dyDescent="0.25">
      <c r="A2451" s="6">
        <v>947</v>
      </c>
      <c r="B2451" s="11" t="s">
        <v>106</v>
      </c>
      <c r="C2451" s="11" t="s">
        <v>1619</v>
      </c>
      <c r="D2451" s="11" t="s">
        <v>3281</v>
      </c>
      <c r="E2451" s="12">
        <v>15805</v>
      </c>
      <c r="F2451" s="17">
        <v>43958</v>
      </c>
      <c r="G2451" s="12">
        <v>43888</v>
      </c>
      <c r="H2451" s="11" t="s">
        <v>114</v>
      </c>
      <c r="I2451" s="14" t="s">
        <v>3282</v>
      </c>
      <c r="J2451" s="11" t="s">
        <v>80</v>
      </c>
      <c r="K2451" s="11" t="s">
        <v>3283</v>
      </c>
      <c r="L2451" s="14" t="s">
        <v>3284</v>
      </c>
      <c r="M2451" s="11" t="s">
        <v>3285</v>
      </c>
      <c r="N2451" s="15">
        <v>2.6040000000000001</v>
      </c>
      <c r="O2451" s="15" t="str">
        <f>VLOOKUP(A2451,Result!A:D,2,FALSE)</f>
        <v>No</v>
      </c>
      <c r="P2451" s="15">
        <f>VLOOKUP(A2451,Result!A:D,4,FALSE)</f>
        <v>1.865</v>
      </c>
      <c r="Q2451" s="16">
        <f>VLOOKUP(A2451,Result!A:D,3,FALSE)</f>
        <v>0.70300000000000007</v>
      </c>
      <c r="R2451" s="16">
        <f>VLOOKUP(A2451,Result!A:E,5,FALSE)</f>
        <v>0.35399999999999998</v>
      </c>
      <c r="S2451" s="28">
        <f>P2451+Q2451+R2451</f>
        <v>2.9220000000000002</v>
      </c>
      <c r="T2451" s="32">
        <f t="shared" si="151"/>
        <v>909.02</v>
      </c>
      <c r="U2451" s="32">
        <f t="shared" si="152"/>
        <v>2512.92</v>
      </c>
      <c r="V2451" s="33">
        <f t="shared" si="153"/>
        <v>387</v>
      </c>
      <c r="W2451" s="34">
        <f t="shared" si="154"/>
        <v>2899.92</v>
      </c>
      <c r="X2451" s="10"/>
      <c r="Y2451" s="10"/>
      <c r="Z2451" s="10"/>
      <c r="AA2451" s="10"/>
      <c r="AB2451" s="10"/>
      <c r="AC2451" s="10"/>
      <c r="AD2451" s="10"/>
      <c r="AE2451" s="10"/>
      <c r="AF2451" s="10"/>
      <c r="AG2451" s="10"/>
      <c r="AH2451" s="10"/>
      <c r="AI2451" s="10"/>
    </row>
    <row r="2452" spans="1:35" ht="15" customHeight="1" x14ac:dyDescent="0.25">
      <c r="A2452" s="6">
        <v>948</v>
      </c>
      <c r="B2452" s="11" t="s">
        <v>106</v>
      </c>
      <c r="C2452" s="11" t="s">
        <v>1619</v>
      </c>
      <c r="D2452" s="11" t="s">
        <v>3286</v>
      </c>
      <c r="E2452" s="12">
        <v>17709</v>
      </c>
      <c r="F2452" s="17">
        <v>43958</v>
      </c>
      <c r="G2452" s="12">
        <v>43836</v>
      </c>
      <c r="H2452" s="11" t="s">
        <v>78</v>
      </c>
      <c r="I2452" s="14" t="s">
        <v>3287</v>
      </c>
      <c r="J2452" s="11" t="s">
        <v>3288</v>
      </c>
      <c r="K2452" s="11" t="s">
        <v>3289</v>
      </c>
      <c r="L2452" s="14" t="s">
        <v>82</v>
      </c>
      <c r="M2452" s="11" t="s">
        <v>3290</v>
      </c>
      <c r="N2452" s="15">
        <v>1.9830000000000001</v>
      </c>
      <c r="O2452" s="15" t="str">
        <f>VLOOKUP(A2452,Result!A:D,2,FALSE)</f>
        <v>No</v>
      </c>
      <c r="P2452" s="15">
        <f>VLOOKUP(A2452,Result!A:D,4,FALSE)</f>
        <v>2.081</v>
      </c>
      <c r="Q2452" s="16">
        <f>VLOOKUP(A2452,Result!A:D,3,FALSE)</f>
        <v>0</v>
      </c>
      <c r="R2452" s="16">
        <f>VLOOKUP(A2452,Result!A:E,5,FALSE)</f>
        <v>0.152</v>
      </c>
      <c r="S2452" s="28">
        <f>P2452+Q2452+R2452</f>
        <v>2.2330000000000001</v>
      </c>
      <c r="T2452" s="32">
        <f t="shared" si="151"/>
        <v>130.71999999999997</v>
      </c>
      <c r="U2452" s="32">
        <f t="shared" si="152"/>
        <v>1920.38</v>
      </c>
      <c r="V2452" s="33">
        <f t="shared" si="153"/>
        <v>387</v>
      </c>
      <c r="W2452" s="34">
        <f t="shared" si="154"/>
        <v>2307.38</v>
      </c>
      <c r="X2452" s="10"/>
      <c r="Y2452" s="10"/>
      <c r="Z2452" s="10"/>
      <c r="AA2452" s="10"/>
      <c r="AB2452" s="10"/>
      <c r="AC2452" s="10"/>
      <c r="AD2452" s="10"/>
      <c r="AE2452" s="10"/>
      <c r="AF2452" s="10"/>
      <c r="AG2452" s="10"/>
      <c r="AH2452" s="10"/>
      <c r="AI2452" s="10"/>
    </row>
    <row r="2453" spans="1:35" ht="15" customHeight="1" x14ac:dyDescent="0.25">
      <c r="A2453" s="6">
        <v>949</v>
      </c>
      <c r="B2453" s="11" t="s">
        <v>106</v>
      </c>
      <c r="C2453" s="11" t="s">
        <v>1606</v>
      </c>
      <c r="D2453" s="11" t="s">
        <v>3291</v>
      </c>
      <c r="E2453" s="12">
        <v>22739</v>
      </c>
      <c r="F2453" s="19"/>
      <c r="G2453" s="12">
        <v>43888</v>
      </c>
      <c r="H2453" s="11" t="s">
        <v>114</v>
      </c>
      <c r="I2453" s="14" t="s">
        <v>3292</v>
      </c>
      <c r="J2453" s="11" t="s">
        <v>3293</v>
      </c>
      <c r="K2453" s="11" t="s">
        <v>3294</v>
      </c>
      <c r="L2453" s="14" t="s">
        <v>82</v>
      </c>
      <c r="M2453" s="11" t="s">
        <v>3295</v>
      </c>
      <c r="N2453" s="15">
        <v>2.35</v>
      </c>
      <c r="O2453" s="15" t="str">
        <f>VLOOKUP(A2453,Result!A:D,2,FALSE)</f>
        <v>No</v>
      </c>
      <c r="P2453" s="15">
        <f>VLOOKUP(A2453,Result!A:D,4,FALSE)</f>
        <v>2.7789999999999999</v>
      </c>
      <c r="Q2453" s="16">
        <f>VLOOKUP(A2453,Result!A:D,3,FALSE)</f>
        <v>0</v>
      </c>
      <c r="R2453" s="16">
        <f>VLOOKUP(A2453,Result!A:E,5,FALSE)</f>
        <v>0.152</v>
      </c>
      <c r="S2453" s="28">
        <f>P2453+Q2453+R2453</f>
        <v>2.931</v>
      </c>
      <c r="T2453" s="32">
        <f t="shared" si="151"/>
        <v>130.71999999999997</v>
      </c>
      <c r="U2453" s="32">
        <f t="shared" si="152"/>
        <v>2520.66</v>
      </c>
      <c r="V2453" s="33">
        <f t="shared" si="153"/>
        <v>387</v>
      </c>
      <c r="W2453" s="34">
        <f t="shared" si="154"/>
        <v>2907.66</v>
      </c>
      <c r="X2453" s="10"/>
      <c r="Y2453" s="10"/>
      <c r="Z2453" s="10"/>
      <c r="AA2453" s="10"/>
      <c r="AB2453" s="10"/>
      <c r="AC2453" s="10"/>
      <c r="AD2453" s="10"/>
      <c r="AE2453" s="10"/>
      <c r="AF2453" s="10"/>
      <c r="AG2453" s="10"/>
      <c r="AH2453" s="10"/>
      <c r="AI2453" s="10"/>
    </row>
    <row r="2454" spans="1:35" ht="15" customHeight="1" x14ac:dyDescent="0.25">
      <c r="A2454" s="6">
        <v>950</v>
      </c>
      <c r="B2454" s="11" t="s">
        <v>106</v>
      </c>
      <c r="C2454" s="11" t="s">
        <v>1619</v>
      </c>
      <c r="D2454" s="11" t="s">
        <v>3296</v>
      </c>
      <c r="E2454" s="12">
        <v>16794</v>
      </c>
      <c r="F2454" s="17">
        <v>43999</v>
      </c>
      <c r="G2454" s="12">
        <v>43888</v>
      </c>
      <c r="H2454" s="11" t="s">
        <v>114</v>
      </c>
      <c r="I2454" s="14" t="s">
        <v>3297</v>
      </c>
      <c r="J2454" s="11" t="s">
        <v>80</v>
      </c>
      <c r="K2454" s="11" t="s">
        <v>3298</v>
      </c>
      <c r="L2454" s="14" t="s">
        <v>82</v>
      </c>
      <c r="M2454" s="11" t="s">
        <v>3299</v>
      </c>
      <c r="N2454" s="15">
        <v>1.681</v>
      </c>
      <c r="O2454" s="15" t="str">
        <f>VLOOKUP(A2454,Result!A:D,2,FALSE)</f>
        <v>No</v>
      </c>
      <c r="P2454" s="15">
        <f>VLOOKUP(A2454,Result!A:D,4,FALSE)</f>
        <v>1.1080000000000001</v>
      </c>
      <c r="Q2454" s="16">
        <f>VLOOKUP(A2454,Result!A:D,3,FALSE)</f>
        <v>0</v>
      </c>
      <c r="R2454" s="16">
        <f>VLOOKUP(A2454,Result!A:E,5,FALSE)</f>
        <v>0.152</v>
      </c>
      <c r="S2454" s="28">
        <f>P2454+Q2454+R2454</f>
        <v>1.26</v>
      </c>
      <c r="T2454" s="32">
        <f t="shared" si="151"/>
        <v>130.71999999999997</v>
      </c>
      <c r="U2454" s="32">
        <f t="shared" si="152"/>
        <v>1083.5999999999999</v>
      </c>
      <c r="V2454" s="33">
        <f t="shared" si="153"/>
        <v>387</v>
      </c>
      <c r="W2454" s="34">
        <f t="shared" si="154"/>
        <v>1470.6</v>
      </c>
      <c r="X2454" s="10"/>
      <c r="Y2454" s="10"/>
      <c r="Z2454" s="10"/>
      <c r="AA2454" s="10"/>
      <c r="AB2454" s="10"/>
      <c r="AC2454" s="10"/>
      <c r="AD2454" s="10"/>
      <c r="AE2454" s="10"/>
      <c r="AF2454" s="10"/>
      <c r="AG2454" s="10"/>
      <c r="AH2454" s="10"/>
      <c r="AI2454" s="10"/>
    </row>
    <row r="2455" spans="1:35" ht="15" customHeight="1" x14ac:dyDescent="0.25">
      <c r="A2455" s="6">
        <v>951</v>
      </c>
      <c r="B2455" s="11" t="s">
        <v>106</v>
      </c>
      <c r="C2455" s="11" t="s">
        <v>1606</v>
      </c>
      <c r="D2455" s="11" t="s">
        <v>3300</v>
      </c>
      <c r="E2455" s="12">
        <v>17209</v>
      </c>
      <c r="F2455" s="17">
        <v>43949</v>
      </c>
      <c r="G2455" s="12">
        <v>43888</v>
      </c>
      <c r="H2455" s="11" t="s">
        <v>114</v>
      </c>
      <c r="I2455" s="14" t="s">
        <v>3301</v>
      </c>
      <c r="J2455" s="11" t="s">
        <v>80</v>
      </c>
      <c r="K2455" s="11" t="s">
        <v>82</v>
      </c>
      <c r="L2455" s="14" t="s">
        <v>3302</v>
      </c>
      <c r="M2455" s="11" t="s">
        <v>3266</v>
      </c>
      <c r="N2455" s="15">
        <v>2.4860000000000002</v>
      </c>
      <c r="O2455" s="15" t="str">
        <f>VLOOKUP(A2455,Result!A:D,2,FALSE)</f>
        <v>No</v>
      </c>
      <c r="P2455" s="15">
        <f>VLOOKUP(A2455,Result!A:D,4,FALSE)</f>
        <v>1.391</v>
      </c>
      <c r="Q2455" s="16">
        <f>VLOOKUP(A2455,Result!A:D,3,FALSE)</f>
        <v>1.1619999999999999</v>
      </c>
      <c r="R2455" s="16">
        <f>VLOOKUP(A2455,Result!A:E,5,FALSE)</f>
        <v>0.20200000000000001</v>
      </c>
      <c r="S2455" s="28">
        <f>P2455+Q2455+R2455</f>
        <v>2.7549999999999999</v>
      </c>
      <c r="T2455" s="32">
        <f t="shared" si="151"/>
        <v>1173.0399999999997</v>
      </c>
      <c r="U2455" s="32">
        <f t="shared" si="152"/>
        <v>2369.2999999999997</v>
      </c>
      <c r="V2455" s="33">
        <f t="shared" si="153"/>
        <v>387</v>
      </c>
      <c r="W2455" s="34">
        <f t="shared" si="154"/>
        <v>2756.2999999999997</v>
      </c>
      <c r="X2455" s="10"/>
      <c r="Y2455" s="10"/>
      <c r="Z2455" s="10"/>
      <c r="AA2455" s="10"/>
      <c r="AB2455" s="10"/>
      <c r="AC2455" s="10"/>
      <c r="AD2455" s="10"/>
      <c r="AE2455" s="10"/>
      <c r="AF2455" s="10"/>
      <c r="AG2455" s="10"/>
      <c r="AH2455" s="10"/>
      <c r="AI2455" s="10"/>
    </row>
    <row r="2456" spans="1:35" ht="15" customHeight="1" x14ac:dyDescent="0.25">
      <c r="A2456" s="6">
        <v>952</v>
      </c>
      <c r="B2456" s="11" t="s">
        <v>106</v>
      </c>
      <c r="C2456" s="11" t="s">
        <v>1606</v>
      </c>
      <c r="D2456" s="11" t="s">
        <v>3303</v>
      </c>
      <c r="E2456" s="12">
        <v>22048</v>
      </c>
      <c r="F2456" s="13">
        <v>44026</v>
      </c>
      <c r="G2456" s="12">
        <v>43843</v>
      </c>
      <c r="H2456" s="11" t="s">
        <v>134</v>
      </c>
      <c r="I2456" s="14" t="s">
        <v>3304</v>
      </c>
      <c r="J2456" s="11" t="s">
        <v>3305</v>
      </c>
      <c r="K2456" s="11" t="s">
        <v>82</v>
      </c>
      <c r="L2456" s="14" t="s">
        <v>3306</v>
      </c>
      <c r="M2456" s="11" t="s">
        <v>3307</v>
      </c>
      <c r="N2456" s="15">
        <v>0.66</v>
      </c>
      <c r="O2456" s="15" t="str">
        <f>VLOOKUP(A2456,Result!A:D,2,FALSE)</f>
        <v>No</v>
      </c>
      <c r="P2456" s="15">
        <f>VLOOKUP(A2456,Result!A:D,4,FALSE)</f>
        <v>0.42599999999999999</v>
      </c>
      <c r="Q2456" s="16">
        <f>VLOOKUP(A2456,Result!A:D,3,FALSE)</f>
        <v>0.68300000000000005</v>
      </c>
      <c r="R2456" s="16">
        <f>VLOOKUP(A2456,Result!A:E,5,FALSE)</f>
        <v>0</v>
      </c>
      <c r="S2456" s="28">
        <f>P2456+Q2456+R2456</f>
        <v>1.109</v>
      </c>
      <c r="T2456" s="32">
        <f t="shared" si="151"/>
        <v>587.38</v>
      </c>
      <c r="U2456" s="32">
        <f t="shared" si="152"/>
        <v>953.7399999999999</v>
      </c>
      <c r="V2456" s="33">
        <f t="shared" si="153"/>
        <v>387</v>
      </c>
      <c r="W2456" s="34">
        <f t="shared" si="154"/>
        <v>1340.7399999999998</v>
      </c>
      <c r="X2456" s="10"/>
      <c r="Y2456" s="10"/>
      <c r="Z2456" s="10"/>
      <c r="AA2456" s="10"/>
      <c r="AB2456" s="10"/>
      <c r="AC2456" s="10"/>
      <c r="AD2456" s="10"/>
      <c r="AE2456" s="10"/>
      <c r="AF2456" s="10"/>
      <c r="AG2456" s="10"/>
      <c r="AH2456" s="10"/>
      <c r="AI2456" s="10"/>
    </row>
    <row r="2457" spans="1:35" ht="15" customHeight="1" x14ac:dyDescent="0.25">
      <c r="A2457" s="6">
        <v>953</v>
      </c>
      <c r="B2457" s="11" t="s">
        <v>106</v>
      </c>
      <c r="C2457" s="11" t="s">
        <v>1619</v>
      </c>
      <c r="D2457" s="11" t="s">
        <v>3308</v>
      </c>
      <c r="E2457" s="12">
        <v>20197</v>
      </c>
      <c r="F2457" s="19"/>
      <c r="G2457" s="12">
        <v>43865</v>
      </c>
      <c r="H2457" s="11" t="s">
        <v>78</v>
      </c>
      <c r="I2457" s="14" t="s">
        <v>3309</v>
      </c>
      <c r="J2457" s="11" t="s">
        <v>3310</v>
      </c>
      <c r="K2457" s="11" t="s">
        <v>82</v>
      </c>
      <c r="L2457" s="14" t="s">
        <v>3311</v>
      </c>
      <c r="M2457" s="11" t="s">
        <v>3312</v>
      </c>
      <c r="N2457" s="15">
        <v>4.8499999999999996</v>
      </c>
      <c r="O2457" s="15" t="str">
        <f>VLOOKUP(A2457,Result!A:D,2,FALSE)</f>
        <v>No</v>
      </c>
      <c r="P2457" s="15">
        <f>VLOOKUP(A2457,Result!A:D,4,FALSE)</f>
        <v>1.3420000000000001</v>
      </c>
      <c r="Q2457" s="16">
        <f>VLOOKUP(A2457,Result!A:D,3,FALSE)</f>
        <v>0.36799999999999999</v>
      </c>
      <c r="R2457" s="16">
        <f>VLOOKUP(A2457,Result!A:E,5,FALSE)</f>
        <v>0.111</v>
      </c>
      <c r="S2457" s="28">
        <f>P2457+Q2457+R2457</f>
        <v>1.821</v>
      </c>
      <c r="T2457" s="32">
        <f t="shared" si="151"/>
        <v>411.93999999999994</v>
      </c>
      <c r="U2457" s="32">
        <f t="shared" si="152"/>
        <v>1566.06</v>
      </c>
      <c r="V2457" s="33">
        <f t="shared" si="153"/>
        <v>387</v>
      </c>
      <c r="W2457" s="34">
        <f t="shared" si="154"/>
        <v>1953.06</v>
      </c>
      <c r="X2457" s="10"/>
      <c r="Y2457" s="10"/>
      <c r="Z2457" s="10"/>
      <c r="AA2457" s="10"/>
      <c r="AB2457" s="10"/>
      <c r="AC2457" s="10"/>
      <c r="AD2457" s="10"/>
      <c r="AE2457" s="10"/>
      <c r="AF2457" s="10"/>
      <c r="AG2457" s="10"/>
      <c r="AH2457" s="10"/>
      <c r="AI2457" s="10"/>
    </row>
    <row r="2458" spans="1:35" ht="15" customHeight="1" x14ac:dyDescent="0.25">
      <c r="A2458" s="6">
        <v>954</v>
      </c>
      <c r="B2458" s="11" t="s">
        <v>106</v>
      </c>
      <c r="C2458" s="11" t="s">
        <v>1606</v>
      </c>
      <c r="D2458" s="11" t="s">
        <v>3313</v>
      </c>
      <c r="E2458" s="12">
        <v>19079</v>
      </c>
      <c r="F2458" s="17">
        <v>43980</v>
      </c>
      <c r="G2458" s="12">
        <v>43835</v>
      </c>
      <c r="H2458" s="11" t="s">
        <v>78</v>
      </c>
      <c r="I2458" s="14" t="s">
        <v>3314</v>
      </c>
      <c r="J2458" s="11" t="s">
        <v>80</v>
      </c>
      <c r="K2458" s="11" t="s">
        <v>2313</v>
      </c>
      <c r="L2458" s="14" t="s">
        <v>82</v>
      </c>
      <c r="M2458" s="11" t="s">
        <v>1805</v>
      </c>
      <c r="N2458" s="15">
        <v>0.70299999999999996</v>
      </c>
      <c r="O2458" s="15" t="str">
        <f>VLOOKUP(A2458,Result!A:D,2,FALSE)</f>
        <v>No</v>
      </c>
      <c r="P2458" s="15">
        <f>VLOOKUP(A2458,Result!A:D,4,FALSE)</f>
        <v>1.0529999999999999</v>
      </c>
      <c r="Q2458" s="16">
        <f>VLOOKUP(A2458,Result!A:D,3,FALSE)</f>
        <v>0</v>
      </c>
      <c r="R2458" s="16">
        <f>VLOOKUP(A2458,Result!A:E,5,FALSE)</f>
        <v>0</v>
      </c>
      <c r="S2458" s="28">
        <f>P2458+Q2458+R2458</f>
        <v>1.0529999999999999</v>
      </c>
      <c r="T2458" s="32">
        <f t="shared" si="151"/>
        <v>0</v>
      </c>
      <c r="U2458" s="32">
        <f t="shared" si="152"/>
        <v>905.57999999999993</v>
      </c>
      <c r="V2458" s="33">
        <f t="shared" si="153"/>
        <v>387</v>
      </c>
      <c r="W2458" s="34">
        <f t="shared" si="154"/>
        <v>1292.58</v>
      </c>
      <c r="X2458" s="10"/>
      <c r="Y2458" s="10"/>
      <c r="Z2458" s="10"/>
      <c r="AA2458" s="10"/>
      <c r="AB2458" s="10"/>
      <c r="AC2458" s="10"/>
      <c r="AD2458" s="10"/>
      <c r="AE2458" s="10"/>
      <c r="AF2458" s="10"/>
      <c r="AG2458" s="10"/>
      <c r="AH2458" s="10"/>
      <c r="AI2458" s="10"/>
    </row>
    <row r="2459" spans="1:35" ht="15" customHeight="1" x14ac:dyDescent="0.25">
      <c r="A2459" s="6">
        <v>955</v>
      </c>
      <c r="B2459" s="11" t="s">
        <v>106</v>
      </c>
      <c r="C2459" s="11" t="s">
        <v>1606</v>
      </c>
      <c r="D2459" s="11" t="s">
        <v>3315</v>
      </c>
      <c r="E2459" s="12">
        <v>26918</v>
      </c>
      <c r="F2459" s="17">
        <v>43994</v>
      </c>
      <c r="G2459" s="12">
        <v>43872</v>
      </c>
      <c r="H2459" s="11" t="s">
        <v>114</v>
      </c>
      <c r="I2459" s="14" t="s">
        <v>3316</v>
      </c>
      <c r="J2459" s="11" t="s">
        <v>80</v>
      </c>
      <c r="K2459" s="11" t="s">
        <v>82</v>
      </c>
      <c r="L2459" s="14" t="s">
        <v>82</v>
      </c>
      <c r="M2459" s="11" t="s">
        <v>3317</v>
      </c>
      <c r="N2459" s="15">
        <v>0.20300000000000001</v>
      </c>
      <c r="O2459" s="15" t="str">
        <f>VLOOKUP(A2459,Result!A:D,2,FALSE)</f>
        <v>No</v>
      </c>
      <c r="P2459" s="15">
        <f>VLOOKUP(A2459,Result!A:D,4,FALSE)</f>
        <v>0.42599999999999999</v>
      </c>
      <c r="Q2459" s="16">
        <f>VLOOKUP(A2459,Result!A:D,3,FALSE)</f>
        <v>0</v>
      </c>
      <c r="R2459" s="16">
        <f>VLOOKUP(A2459,Result!A:E,5,FALSE)</f>
        <v>0</v>
      </c>
      <c r="S2459" s="28">
        <f>P2459+Q2459+R2459</f>
        <v>0.42599999999999999</v>
      </c>
      <c r="T2459" s="32">
        <f t="shared" si="151"/>
        <v>0</v>
      </c>
      <c r="U2459" s="32">
        <f t="shared" si="152"/>
        <v>366.35999999999996</v>
      </c>
      <c r="V2459" s="33">
        <f t="shared" si="153"/>
        <v>387</v>
      </c>
      <c r="W2459" s="34">
        <f t="shared" si="154"/>
        <v>753.3599999999999</v>
      </c>
      <c r="X2459" s="10"/>
      <c r="Y2459" s="10"/>
      <c r="Z2459" s="10"/>
      <c r="AA2459" s="10"/>
      <c r="AB2459" s="10"/>
      <c r="AC2459" s="10"/>
      <c r="AD2459" s="10"/>
      <c r="AE2459" s="10"/>
      <c r="AF2459" s="10"/>
      <c r="AG2459" s="10"/>
      <c r="AH2459" s="10"/>
      <c r="AI2459" s="10"/>
    </row>
    <row r="2460" spans="1:35" ht="15" customHeight="1" x14ac:dyDescent="0.25">
      <c r="A2460" s="6">
        <v>956</v>
      </c>
      <c r="B2460" s="11" t="s">
        <v>106</v>
      </c>
      <c r="C2460" s="11" t="s">
        <v>1619</v>
      </c>
      <c r="D2460" s="11" t="s">
        <v>3318</v>
      </c>
      <c r="E2460" s="12">
        <v>19491</v>
      </c>
      <c r="F2460" s="17">
        <v>44048</v>
      </c>
      <c r="G2460" s="12">
        <v>43888</v>
      </c>
      <c r="H2460" s="11" t="s">
        <v>114</v>
      </c>
      <c r="I2460" s="14" t="s">
        <v>3319</v>
      </c>
      <c r="J2460" s="11" t="s">
        <v>80</v>
      </c>
      <c r="K2460" s="11" t="s">
        <v>82</v>
      </c>
      <c r="L2460" s="14" t="s">
        <v>3320</v>
      </c>
      <c r="M2460" s="11"/>
      <c r="N2460" s="15">
        <v>2.58</v>
      </c>
      <c r="O2460" s="15" t="str">
        <f>VLOOKUP(A2460,Result!A:D,2,FALSE)</f>
        <v>No</v>
      </c>
      <c r="P2460" s="15">
        <f>VLOOKUP(A2460,Result!A:D,4,FALSE)</f>
        <v>2.6709999999999998</v>
      </c>
      <c r="Q2460" s="16">
        <f>VLOOKUP(A2460,Result!A:D,3,FALSE)</f>
        <v>0.216</v>
      </c>
      <c r="R2460" s="16">
        <f>VLOOKUP(A2460,Result!A:E,5,FALSE)</f>
        <v>0.152</v>
      </c>
      <c r="S2460" s="28">
        <f>P2460+Q2460+R2460</f>
        <v>3.0390000000000001</v>
      </c>
      <c r="T2460" s="32">
        <f t="shared" si="151"/>
        <v>316.47999999999996</v>
      </c>
      <c r="U2460" s="32">
        <f t="shared" si="152"/>
        <v>2613.5399999999995</v>
      </c>
      <c r="V2460" s="33">
        <f t="shared" si="153"/>
        <v>387</v>
      </c>
      <c r="W2460" s="34">
        <f t="shared" si="154"/>
        <v>3000.5399999999995</v>
      </c>
      <c r="X2460" s="10"/>
      <c r="Y2460" s="10"/>
      <c r="Z2460" s="10"/>
      <c r="AA2460" s="10"/>
      <c r="AB2460" s="10"/>
      <c r="AC2460" s="10"/>
      <c r="AD2460" s="10"/>
      <c r="AE2460" s="10"/>
      <c r="AF2460" s="10"/>
      <c r="AG2460" s="10"/>
      <c r="AH2460" s="10"/>
      <c r="AI2460" s="10"/>
    </row>
    <row r="2461" spans="1:35" ht="15" customHeight="1" x14ac:dyDescent="0.25">
      <c r="A2461" s="6">
        <v>957</v>
      </c>
      <c r="B2461" s="11" t="s">
        <v>106</v>
      </c>
      <c r="C2461" s="11" t="s">
        <v>1619</v>
      </c>
      <c r="D2461" s="11" t="s">
        <v>3321</v>
      </c>
      <c r="E2461" s="12">
        <v>17628</v>
      </c>
      <c r="F2461" s="19"/>
      <c r="G2461" s="12">
        <v>43888</v>
      </c>
      <c r="H2461" s="11" t="s">
        <v>114</v>
      </c>
      <c r="I2461" s="14" t="s">
        <v>115</v>
      </c>
      <c r="J2461" s="11"/>
      <c r="K2461" s="11"/>
      <c r="L2461" s="14"/>
      <c r="M2461" s="11"/>
      <c r="N2461" s="15">
        <v>0.36699999999999999</v>
      </c>
      <c r="O2461" s="15" t="str">
        <f>VLOOKUP(A2461,Result!A:D,2,FALSE)</f>
        <v>No</v>
      </c>
      <c r="P2461" s="15">
        <f>VLOOKUP(A2461,Result!A:D,4,FALSE)</f>
        <v>0</v>
      </c>
      <c r="Q2461" s="16">
        <f>VLOOKUP(A2461,Result!A:D,3,FALSE)</f>
        <v>0</v>
      </c>
      <c r="R2461" s="16">
        <f>VLOOKUP(A2461,Result!A:E,5,FALSE)</f>
        <v>0</v>
      </c>
      <c r="S2461" s="28">
        <f>P2461+Q2461+R2461</f>
        <v>0</v>
      </c>
      <c r="T2461" s="32">
        <f t="shared" si="151"/>
        <v>0</v>
      </c>
      <c r="U2461" s="32">
        <f t="shared" si="152"/>
        <v>0</v>
      </c>
      <c r="V2461" s="33">
        <f t="shared" si="153"/>
        <v>387</v>
      </c>
      <c r="W2461" s="34">
        <f t="shared" si="154"/>
        <v>387</v>
      </c>
      <c r="X2461" s="10"/>
      <c r="Y2461" s="10"/>
      <c r="Z2461" s="10"/>
      <c r="AA2461" s="10"/>
      <c r="AB2461" s="10"/>
      <c r="AC2461" s="10"/>
      <c r="AD2461" s="10"/>
      <c r="AE2461" s="10"/>
      <c r="AF2461" s="10"/>
      <c r="AG2461" s="10"/>
      <c r="AH2461" s="10"/>
      <c r="AI2461" s="10"/>
    </row>
    <row r="2462" spans="1:35" ht="15" customHeight="1" x14ac:dyDescent="0.25">
      <c r="A2462" s="6">
        <v>1192</v>
      </c>
      <c r="B2462" s="11" t="s">
        <v>106</v>
      </c>
      <c r="C2462" s="11" t="s">
        <v>3322</v>
      </c>
      <c r="D2462" s="11" t="s">
        <v>4055</v>
      </c>
      <c r="E2462" s="12">
        <v>36399</v>
      </c>
      <c r="F2462" s="17">
        <v>44019</v>
      </c>
      <c r="G2462" s="12">
        <v>43915</v>
      </c>
      <c r="H2462" s="11" t="s">
        <v>134</v>
      </c>
      <c r="I2462" s="14" t="s">
        <v>4056</v>
      </c>
      <c r="J2462" s="11" t="s">
        <v>80</v>
      </c>
      <c r="K2462" s="11" t="s">
        <v>82</v>
      </c>
      <c r="L2462" s="14" t="s">
        <v>82</v>
      </c>
      <c r="M2462" s="11" t="s">
        <v>905</v>
      </c>
      <c r="N2462" s="15">
        <v>0.65900000000000003</v>
      </c>
      <c r="O2462" s="15" t="str">
        <f>VLOOKUP(A2462,Result!A:D,2,FALSE)</f>
        <v>No</v>
      </c>
      <c r="P2462" s="15">
        <f>VLOOKUP(A2462,Result!A:D,4,FALSE)</f>
        <v>0.63</v>
      </c>
      <c r="Q2462" s="16">
        <f>VLOOKUP(A2462,Result!A:D,3,FALSE)</f>
        <v>0</v>
      </c>
      <c r="R2462" s="16">
        <f>VLOOKUP(A2462,Result!A:E,5,FALSE)</f>
        <v>0</v>
      </c>
      <c r="S2462" s="28">
        <f>P2462+Q2462+R2462</f>
        <v>0.63</v>
      </c>
      <c r="T2462" s="32">
        <f t="shared" si="151"/>
        <v>0</v>
      </c>
      <c r="U2462" s="32">
        <f t="shared" si="152"/>
        <v>541.79999999999995</v>
      </c>
      <c r="V2462" s="33">
        <f t="shared" si="153"/>
        <v>387</v>
      </c>
      <c r="W2462" s="34">
        <f t="shared" si="154"/>
        <v>928.8</v>
      </c>
      <c r="X2462" s="10"/>
      <c r="Y2462" s="10"/>
      <c r="Z2462" s="10"/>
      <c r="AA2462" s="10"/>
      <c r="AB2462" s="10"/>
      <c r="AC2462" s="10"/>
      <c r="AD2462" s="10"/>
      <c r="AE2462" s="10"/>
      <c r="AF2462" s="10"/>
      <c r="AG2462" s="10"/>
      <c r="AH2462" s="10"/>
      <c r="AI2462" s="10"/>
    </row>
    <row r="2463" spans="1:35" ht="15" customHeight="1" x14ac:dyDescent="0.25">
      <c r="A2463" s="6">
        <v>1193</v>
      </c>
      <c r="B2463" s="11" t="s">
        <v>106</v>
      </c>
      <c r="C2463" s="11" t="s">
        <v>3322</v>
      </c>
      <c r="D2463" s="11" t="s">
        <v>4057</v>
      </c>
      <c r="E2463" s="12">
        <v>20966</v>
      </c>
      <c r="F2463" s="23"/>
      <c r="G2463" s="12">
        <v>43915</v>
      </c>
      <c r="H2463" s="11" t="s">
        <v>134</v>
      </c>
      <c r="I2463" s="14" t="s">
        <v>4058</v>
      </c>
      <c r="J2463" s="11" t="s">
        <v>4059</v>
      </c>
      <c r="K2463" s="11" t="s">
        <v>4060</v>
      </c>
      <c r="L2463" s="14" t="s">
        <v>82</v>
      </c>
      <c r="M2463" s="11" t="s">
        <v>4061</v>
      </c>
      <c r="N2463" s="15">
        <v>4.3040000000000003</v>
      </c>
      <c r="O2463" s="15" t="str">
        <f>VLOOKUP(A2463,Result!A:D,2,FALSE)</f>
        <v>No</v>
      </c>
      <c r="P2463" s="15">
        <f>VLOOKUP(A2463,Result!A:D,4,FALSE)</f>
        <v>2.5630000000000002</v>
      </c>
      <c r="Q2463" s="16">
        <f>VLOOKUP(A2463,Result!A:D,3,FALSE)</f>
        <v>0</v>
      </c>
      <c r="R2463" s="16">
        <f>VLOOKUP(A2463,Result!A:E,5,FALSE)</f>
        <v>0.111</v>
      </c>
      <c r="S2463" s="28">
        <f>P2463+Q2463+R2463</f>
        <v>2.6740000000000004</v>
      </c>
      <c r="T2463" s="32">
        <f t="shared" si="151"/>
        <v>95.46</v>
      </c>
      <c r="U2463" s="32">
        <f t="shared" si="152"/>
        <v>2299.6400000000003</v>
      </c>
      <c r="V2463" s="33">
        <f t="shared" si="153"/>
        <v>387</v>
      </c>
      <c r="W2463" s="34">
        <f t="shared" si="154"/>
        <v>2686.6400000000003</v>
      </c>
      <c r="X2463" s="10"/>
      <c r="Y2463" s="10"/>
      <c r="Z2463" s="10"/>
      <c r="AA2463" s="10"/>
      <c r="AB2463" s="10"/>
      <c r="AC2463" s="10"/>
      <c r="AD2463" s="10"/>
      <c r="AE2463" s="10"/>
      <c r="AF2463" s="10"/>
      <c r="AG2463" s="10"/>
      <c r="AH2463" s="10"/>
      <c r="AI2463" s="10"/>
    </row>
    <row r="2464" spans="1:35" ht="15" customHeight="1" x14ac:dyDescent="0.25">
      <c r="A2464" s="6">
        <v>1194</v>
      </c>
      <c r="B2464" s="11" t="s">
        <v>106</v>
      </c>
      <c r="C2464" s="11" t="s">
        <v>3322</v>
      </c>
      <c r="D2464" s="11" t="s">
        <v>4062</v>
      </c>
      <c r="E2464" s="12">
        <v>28192</v>
      </c>
      <c r="F2464" s="17">
        <v>43983</v>
      </c>
      <c r="G2464" s="12">
        <v>43868</v>
      </c>
      <c r="H2464" s="11" t="s">
        <v>4021</v>
      </c>
      <c r="I2464" s="14" t="s">
        <v>4063</v>
      </c>
      <c r="J2464" s="11" t="s">
        <v>4064</v>
      </c>
      <c r="K2464" s="11" t="s">
        <v>82</v>
      </c>
      <c r="L2464" s="14" t="s">
        <v>4065</v>
      </c>
      <c r="M2464" s="11" t="s">
        <v>4066</v>
      </c>
      <c r="N2464" s="15">
        <v>0.91</v>
      </c>
      <c r="O2464" s="15" t="str">
        <f>VLOOKUP(A2464,Result!A:D,2,FALSE)</f>
        <v>No</v>
      </c>
      <c r="P2464" s="15">
        <f>VLOOKUP(A2464,Result!A:D,4,FALSE)</f>
        <v>0.92199999999999993</v>
      </c>
      <c r="Q2464" s="16">
        <f>VLOOKUP(A2464,Result!A:D,3,FALSE)</f>
        <v>0.36799999999999999</v>
      </c>
      <c r="R2464" s="16">
        <f>VLOOKUP(A2464,Result!A:E,5,FALSE)</f>
        <v>0</v>
      </c>
      <c r="S2464" s="28">
        <f>P2464+Q2464+R2464</f>
        <v>1.29</v>
      </c>
      <c r="T2464" s="32">
        <f t="shared" si="151"/>
        <v>316.47999999999996</v>
      </c>
      <c r="U2464" s="32">
        <f t="shared" si="152"/>
        <v>1109.3999999999999</v>
      </c>
      <c r="V2464" s="33">
        <f t="shared" si="153"/>
        <v>387</v>
      </c>
      <c r="W2464" s="34">
        <f t="shared" si="154"/>
        <v>1496.3999999999999</v>
      </c>
      <c r="X2464" s="10"/>
      <c r="Y2464" s="10"/>
      <c r="Z2464" s="10"/>
      <c r="AA2464" s="10"/>
      <c r="AB2464" s="10"/>
      <c r="AC2464" s="10"/>
      <c r="AD2464" s="10"/>
      <c r="AE2464" s="10"/>
      <c r="AF2464" s="10"/>
      <c r="AG2464" s="10"/>
      <c r="AH2464" s="10"/>
      <c r="AI2464" s="10"/>
    </row>
    <row r="2465" spans="1:35" ht="15" customHeight="1" x14ac:dyDescent="0.25">
      <c r="A2465" s="6">
        <v>1195</v>
      </c>
      <c r="B2465" s="11" t="s">
        <v>106</v>
      </c>
      <c r="C2465" s="11" t="s">
        <v>3322</v>
      </c>
      <c r="D2465" s="11" t="s">
        <v>4067</v>
      </c>
      <c r="E2465" s="12">
        <v>19849</v>
      </c>
      <c r="F2465" s="17">
        <v>43994</v>
      </c>
      <c r="G2465" s="12">
        <v>43867</v>
      </c>
      <c r="H2465" s="11" t="s">
        <v>114</v>
      </c>
      <c r="I2465" s="14" t="s">
        <v>4068</v>
      </c>
      <c r="J2465" s="11" t="s">
        <v>80</v>
      </c>
      <c r="K2465" s="11" t="s">
        <v>4069</v>
      </c>
      <c r="L2465" s="14" t="s">
        <v>4070</v>
      </c>
      <c r="M2465" s="11" t="s">
        <v>4071</v>
      </c>
      <c r="N2465" s="15">
        <v>0.45300000000000001</v>
      </c>
      <c r="O2465" s="15" t="str">
        <f>VLOOKUP(A2465,Result!A:D,2,FALSE)</f>
        <v>No</v>
      </c>
      <c r="P2465" s="15">
        <f>VLOOKUP(A2465,Result!A:D,4,FALSE)</f>
        <v>0.307</v>
      </c>
      <c r="Q2465" s="16">
        <f>VLOOKUP(A2465,Result!A:D,3,FALSE)</f>
        <v>0.106</v>
      </c>
      <c r="R2465" s="16">
        <f>VLOOKUP(A2465,Result!A:E,5,FALSE)</f>
        <v>0</v>
      </c>
      <c r="S2465" s="28">
        <f>P2465+Q2465+R2465</f>
        <v>0.41299999999999998</v>
      </c>
      <c r="T2465" s="32">
        <f t="shared" si="151"/>
        <v>91.16</v>
      </c>
      <c r="U2465" s="32">
        <f t="shared" si="152"/>
        <v>355.18</v>
      </c>
      <c r="V2465" s="33">
        <f t="shared" si="153"/>
        <v>387</v>
      </c>
      <c r="W2465" s="34">
        <f t="shared" si="154"/>
        <v>742.18000000000006</v>
      </c>
      <c r="X2465" s="10"/>
      <c r="Y2465" s="10"/>
      <c r="Z2465" s="10"/>
      <c r="AA2465" s="10"/>
      <c r="AB2465" s="10"/>
      <c r="AC2465" s="10"/>
      <c r="AD2465" s="10"/>
      <c r="AE2465" s="10"/>
      <c r="AF2465" s="10"/>
      <c r="AG2465" s="10"/>
      <c r="AH2465" s="10"/>
      <c r="AI2465" s="10"/>
    </row>
    <row r="2466" spans="1:35" ht="15" customHeight="1" x14ac:dyDescent="0.25">
      <c r="A2466" s="6">
        <v>1196</v>
      </c>
      <c r="B2466" s="11" t="s">
        <v>106</v>
      </c>
      <c r="C2466" s="11" t="s">
        <v>3322</v>
      </c>
      <c r="D2466" s="11" t="s">
        <v>4072</v>
      </c>
      <c r="E2466" s="12">
        <v>21332</v>
      </c>
      <c r="F2466" s="17">
        <v>43994</v>
      </c>
      <c r="G2466" s="12">
        <v>43867</v>
      </c>
      <c r="H2466" s="11" t="s">
        <v>114</v>
      </c>
      <c r="I2466" s="14" t="s">
        <v>4073</v>
      </c>
      <c r="J2466" s="11" t="s">
        <v>97</v>
      </c>
      <c r="K2466" s="11" t="s">
        <v>4074</v>
      </c>
      <c r="L2466" s="14" t="s">
        <v>4075</v>
      </c>
      <c r="M2466" s="11" t="s">
        <v>4076</v>
      </c>
      <c r="N2466" s="15">
        <v>1.59</v>
      </c>
      <c r="O2466" s="15" t="str">
        <f>VLOOKUP(A2466,Result!A:D,2,FALSE)</f>
        <v>No</v>
      </c>
      <c r="P2466" s="15">
        <f>VLOOKUP(A2466,Result!A:D,4,FALSE)</f>
        <v>1.0429999999999999</v>
      </c>
      <c r="Q2466" s="16">
        <f>VLOOKUP(A2466,Result!A:D,3,FALSE)</f>
        <v>0.67500000000000004</v>
      </c>
      <c r="R2466" s="16">
        <f>VLOOKUP(A2466,Result!A:E,5,FALSE)</f>
        <v>0.152</v>
      </c>
      <c r="S2466" s="28">
        <f>P2466+Q2466+R2466</f>
        <v>1.8699999999999999</v>
      </c>
      <c r="T2466" s="32">
        <f t="shared" si="151"/>
        <v>711.21999999999991</v>
      </c>
      <c r="U2466" s="32">
        <f t="shared" si="152"/>
        <v>1608.1999999999998</v>
      </c>
      <c r="V2466" s="33">
        <f t="shared" si="153"/>
        <v>387</v>
      </c>
      <c r="W2466" s="34">
        <f t="shared" si="154"/>
        <v>1995.1999999999998</v>
      </c>
      <c r="X2466" s="10"/>
      <c r="Y2466" s="10"/>
      <c r="Z2466" s="10"/>
      <c r="AA2466" s="10"/>
      <c r="AB2466" s="10"/>
      <c r="AC2466" s="10"/>
      <c r="AD2466" s="10"/>
      <c r="AE2466" s="10"/>
      <c r="AF2466" s="10"/>
      <c r="AG2466" s="10"/>
      <c r="AH2466" s="10"/>
      <c r="AI2466" s="10"/>
    </row>
    <row r="2467" spans="1:35" ht="15" customHeight="1" x14ac:dyDescent="0.25">
      <c r="A2467" s="6">
        <v>1197</v>
      </c>
      <c r="B2467" s="11" t="s">
        <v>106</v>
      </c>
      <c r="C2467" s="11" t="s">
        <v>3322</v>
      </c>
      <c r="D2467" s="11" t="s">
        <v>4077</v>
      </c>
      <c r="E2467" s="12">
        <v>15834</v>
      </c>
      <c r="F2467" s="13">
        <v>43973</v>
      </c>
      <c r="G2467" s="12">
        <v>43860</v>
      </c>
      <c r="H2467" s="11" t="s">
        <v>78</v>
      </c>
      <c r="I2467" s="14" t="s">
        <v>4078</v>
      </c>
      <c r="J2467" s="11" t="s">
        <v>4079</v>
      </c>
      <c r="K2467" s="11" t="s">
        <v>82</v>
      </c>
      <c r="L2467" s="14" t="s">
        <v>4080</v>
      </c>
      <c r="M2467" s="11" t="s">
        <v>4081</v>
      </c>
      <c r="N2467" s="15">
        <v>0.98</v>
      </c>
      <c r="O2467" s="15" t="str">
        <f>VLOOKUP(A2467,Result!A:D,2,FALSE)</f>
        <v>No</v>
      </c>
      <c r="P2467" s="15">
        <f>VLOOKUP(A2467,Result!A:D,4,FALSE)</f>
        <v>0.67500000000000004</v>
      </c>
      <c r="Q2467" s="16">
        <f>VLOOKUP(A2467,Result!A:D,3,FALSE)</f>
        <v>0.61199999999999999</v>
      </c>
      <c r="R2467" s="16">
        <f>VLOOKUP(A2467,Result!A:E,5,FALSE)</f>
        <v>0</v>
      </c>
      <c r="S2467" s="28">
        <f>P2467+Q2467+R2467</f>
        <v>1.2869999999999999</v>
      </c>
      <c r="T2467" s="32">
        <f t="shared" si="151"/>
        <v>526.31999999999994</v>
      </c>
      <c r="U2467" s="32">
        <f t="shared" si="152"/>
        <v>1106.8199999999997</v>
      </c>
      <c r="V2467" s="33">
        <f t="shared" si="153"/>
        <v>387</v>
      </c>
      <c r="W2467" s="34">
        <f t="shared" si="154"/>
        <v>1493.8199999999997</v>
      </c>
      <c r="X2467" s="10"/>
      <c r="Y2467" s="10"/>
      <c r="Z2467" s="10"/>
      <c r="AA2467" s="10"/>
      <c r="AB2467" s="10"/>
      <c r="AC2467" s="10"/>
      <c r="AD2467" s="10"/>
      <c r="AE2467" s="10"/>
      <c r="AF2467" s="10"/>
      <c r="AG2467" s="10"/>
      <c r="AH2467" s="10"/>
      <c r="AI2467" s="10"/>
    </row>
    <row r="2468" spans="1:35" ht="15" customHeight="1" x14ac:dyDescent="0.25">
      <c r="A2468" s="6">
        <v>1198</v>
      </c>
      <c r="B2468" s="11" t="s">
        <v>106</v>
      </c>
      <c r="C2468" s="11" t="s">
        <v>3322</v>
      </c>
      <c r="D2468" s="11" t="s">
        <v>4082</v>
      </c>
      <c r="E2468" s="12">
        <v>18495</v>
      </c>
      <c r="F2468" s="13">
        <v>43958</v>
      </c>
      <c r="G2468" s="12">
        <v>43873</v>
      </c>
      <c r="H2468" s="11" t="s">
        <v>114</v>
      </c>
      <c r="I2468" s="14" t="s">
        <v>97</v>
      </c>
      <c r="J2468" s="11" t="s">
        <v>97</v>
      </c>
      <c r="K2468" s="11" t="s">
        <v>82</v>
      </c>
      <c r="L2468" s="14" t="s">
        <v>4083</v>
      </c>
      <c r="M2468" s="11" t="s">
        <v>4084</v>
      </c>
      <c r="N2468" s="15">
        <v>0.58799999999999997</v>
      </c>
      <c r="O2468" s="15" t="str">
        <f>VLOOKUP(A2468,Result!A:D,2,FALSE)</f>
        <v>No</v>
      </c>
      <c r="P2468" s="15">
        <f>VLOOKUP(A2468,Result!A:D,4,FALSE)</f>
        <v>0</v>
      </c>
      <c r="Q2468" s="16">
        <f>VLOOKUP(A2468,Result!A:D,3,FALSE)</f>
        <v>0.35299999999999998</v>
      </c>
      <c r="R2468" s="16">
        <f>VLOOKUP(A2468,Result!A:E,5,FALSE)</f>
        <v>0</v>
      </c>
      <c r="S2468" s="28">
        <f>P2468+Q2468+R2468</f>
        <v>0.35299999999999998</v>
      </c>
      <c r="T2468" s="32">
        <f t="shared" si="151"/>
        <v>303.57999999999993</v>
      </c>
      <c r="U2468" s="32">
        <f t="shared" si="152"/>
        <v>303.57999999999993</v>
      </c>
      <c r="V2468" s="33">
        <f t="shared" si="153"/>
        <v>387</v>
      </c>
      <c r="W2468" s="34">
        <f t="shared" si="154"/>
        <v>690.57999999999993</v>
      </c>
      <c r="X2468" s="10"/>
      <c r="Y2468" s="10"/>
      <c r="Z2468" s="10"/>
      <c r="AA2468" s="10"/>
      <c r="AB2468" s="10"/>
      <c r="AC2468" s="10"/>
      <c r="AD2468" s="10"/>
      <c r="AE2468" s="10"/>
      <c r="AF2468" s="10"/>
      <c r="AG2468" s="10"/>
      <c r="AH2468" s="10"/>
      <c r="AI2468" s="10"/>
    </row>
    <row r="2469" spans="1:35" ht="15" customHeight="1" x14ac:dyDescent="0.25">
      <c r="A2469" s="6">
        <v>1199</v>
      </c>
      <c r="B2469" s="11" t="s">
        <v>106</v>
      </c>
      <c r="C2469" s="11" t="s">
        <v>3322</v>
      </c>
      <c r="D2469" s="11" t="s">
        <v>4085</v>
      </c>
      <c r="E2469" s="12">
        <v>20987</v>
      </c>
      <c r="F2469" s="17">
        <v>43949</v>
      </c>
      <c r="G2469" s="12">
        <v>43893</v>
      </c>
      <c r="H2469" s="11" t="s">
        <v>78</v>
      </c>
      <c r="I2469" s="14" t="s">
        <v>87</v>
      </c>
      <c r="J2469" s="11" t="s">
        <v>80</v>
      </c>
      <c r="K2469" s="11" t="s">
        <v>82</v>
      </c>
      <c r="L2469" s="14" t="s">
        <v>82</v>
      </c>
      <c r="M2469" s="11" t="s">
        <v>4086</v>
      </c>
      <c r="N2469" s="15" t="s">
        <v>85</v>
      </c>
      <c r="O2469" s="15" t="str">
        <f>VLOOKUP(A2469,Result!A:D,2,FALSE)</f>
        <v>No</v>
      </c>
      <c r="P2469" s="15">
        <f>VLOOKUP(A2469,Result!A:D,4,FALSE)</f>
        <v>0.65999999999999992</v>
      </c>
      <c r="Q2469" s="16">
        <f>VLOOKUP(A2469,Result!A:D,3,FALSE)</f>
        <v>0</v>
      </c>
      <c r="R2469" s="16">
        <f>VLOOKUP(A2469,Result!A:E,5,FALSE)</f>
        <v>0</v>
      </c>
      <c r="S2469" s="28">
        <f>P2469+Q2469+R2469</f>
        <v>0.65999999999999992</v>
      </c>
      <c r="T2469" s="32">
        <f t="shared" si="151"/>
        <v>0</v>
      </c>
      <c r="U2469" s="32">
        <f t="shared" si="152"/>
        <v>567.59999999999991</v>
      </c>
      <c r="V2469" s="33">
        <f t="shared" si="153"/>
        <v>387</v>
      </c>
      <c r="W2469" s="34">
        <f t="shared" si="154"/>
        <v>954.59999999999991</v>
      </c>
      <c r="X2469" s="10"/>
      <c r="Y2469" s="10"/>
      <c r="Z2469" s="10"/>
      <c r="AA2469" s="10"/>
      <c r="AB2469" s="10"/>
      <c r="AC2469" s="10"/>
      <c r="AD2469" s="10"/>
      <c r="AE2469" s="10"/>
      <c r="AF2469" s="10"/>
      <c r="AG2469" s="10"/>
      <c r="AH2469" s="10"/>
      <c r="AI2469" s="10"/>
    </row>
    <row r="2470" spans="1:35" ht="15" customHeight="1" x14ac:dyDescent="0.25">
      <c r="A2470" s="6">
        <v>1200</v>
      </c>
      <c r="B2470" s="11" t="s">
        <v>106</v>
      </c>
      <c r="C2470" s="11" t="s">
        <v>3365</v>
      </c>
      <c r="D2470" s="11" t="s">
        <v>4087</v>
      </c>
      <c r="E2470" s="12">
        <v>17719</v>
      </c>
      <c r="F2470" s="19"/>
      <c r="G2470" s="12">
        <v>43915</v>
      </c>
      <c r="H2470" s="11" t="s">
        <v>134</v>
      </c>
      <c r="I2470" s="14" t="s">
        <v>97</v>
      </c>
      <c r="J2470" s="11" t="s">
        <v>97</v>
      </c>
      <c r="K2470" s="11" t="s">
        <v>82</v>
      </c>
      <c r="L2470" s="14" t="s">
        <v>82</v>
      </c>
      <c r="M2470" s="11" t="s">
        <v>116</v>
      </c>
      <c r="N2470" s="15">
        <v>0.60899999999999999</v>
      </c>
      <c r="O2470" s="15" t="str">
        <f>VLOOKUP(A2470,Result!A:D,2,FALSE)</f>
        <v>No</v>
      </c>
      <c r="P2470" s="15">
        <f>VLOOKUP(A2470,Result!A:D,4,FALSE)</f>
        <v>0</v>
      </c>
      <c r="Q2470" s="16">
        <f>VLOOKUP(A2470,Result!A:D,3,FALSE)</f>
        <v>0</v>
      </c>
      <c r="R2470" s="16">
        <f>VLOOKUP(A2470,Result!A:E,5,FALSE)</f>
        <v>0</v>
      </c>
      <c r="S2470" s="28">
        <f>P2470+Q2470+R2470</f>
        <v>0</v>
      </c>
      <c r="T2470" s="32">
        <f t="shared" si="151"/>
        <v>0</v>
      </c>
      <c r="U2470" s="32">
        <f t="shared" si="152"/>
        <v>0</v>
      </c>
      <c r="V2470" s="33">
        <f t="shared" si="153"/>
        <v>387</v>
      </c>
      <c r="W2470" s="34">
        <f t="shared" si="154"/>
        <v>387</v>
      </c>
      <c r="X2470" s="10"/>
      <c r="Y2470" s="10"/>
      <c r="Z2470" s="10"/>
      <c r="AA2470" s="10"/>
      <c r="AB2470" s="10"/>
      <c r="AC2470" s="10"/>
      <c r="AD2470" s="10"/>
      <c r="AE2470" s="10"/>
      <c r="AF2470" s="10"/>
      <c r="AG2470" s="10"/>
      <c r="AH2470" s="10"/>
      <c r="AI2470" s="10"/>
    </row>
    <row r="2471" spans="1:35" ht="15" customHeight="1" x14ac:dyDescent="0.25">
      <c r="A2471" s="6">
        <v>1201</v>
      </c>
      <c r="B2471" s="11" t="s">
        <v>106</v>
      </c>
      <c r="C2471" s="11" t="s">
        <v>3322</v>
      </c>
      <c r="D2471" s="11" t="s">
        <v>4088</v>
      </c>
      <c r="E2471" s="12">
        <v>18024</v>
      </c>
      <c r="F2471" s="19"/>
      <c r="G2471" s="12">
        <v>43910</v>
      </c>
      <c r="H2471" s="11" t="s">
        <v>78</v>
      </c>
      <c r="I2471" s="14" t="s">
        <v>199</v>
      </c>
      <c r="J2471" s="11" t="s">
        <v>97</v>
      </c>
      <c r="K2471" s="11" t="s">
        <v>82</v>
      </c>
      <c r="L2471" s="14" t="s">
        <v>82</v>
      </c>
      <c r="M2471" s="11" t="s">
        <v>1572</v>
      </c>
      <c r="N2471" s="15">
        <v>0.56699999999999995</v>
      </c>
      <c r="O2471" s="15" t="str">
        <f>VLOOKUP(A2471,Result!A:D,2,FALSE)</f>
        <v>No</v>
      </c>
      <c r="P2471" s="15">
        <f>VLOOKUP(A2471,Result!A:D,4,FALSE)</f>
        <v>0</v>
      </c>
      <c r="Q2471" s="16">
        <f>VLOOKUP(A2471,Result!A:D,3,FALSE)</f>
        <v>0</v>
      </c>
      <c r="R2471" s="16">
        <f>VLOOKUP(A2471,Result!A:E,5,FALSE)</f>
        <v>0</v>
      </c>
      <c r="S2471" s="28">
        <f>P2471+Q2471+R2471</f>
        <v>0</v>
      </c>
      <c r="T2471" s="32">
        <f t="shared" si="151"/>
        <v>0</v>
      </c>
      <c r="U2471" s="32">
        <f t="shared" si="152"/>
        <v>0</v>
      </c>
      <c r="V2471" s="33">
        <f t="shared" si="153"/>
        <v>387</v>
      </c>
      <c r="W2471" s="34">
        <f t="shared" si="154"/>
        <v>387</v>
      </c>
      <c r="X2471" s="10"/>
      <c r="Y2471" s="10"/>
      <c r="Z2471" s="10"/>
      <c r="AA2471" s="10"/>
      <c r="AB2471" s="10"/>
      <c r="AC2471" s="10"/>
      <c r="AD2471" s="10"/>
      <c r="AE2471" s="10"/>
      <c r="AF2471" s="10"/>
      <c r="AG2471" s="10"/>
      <c r="AH2471" s="10"/>
      <c r="AI2471" s="10"/>
    </row>
    <row r="2472" spans="1:35" ht="15" customHeight="1" x14ac:dyDescent="0.25">
      <c r="A2472" s="6">
        <v>1202</v>
      </c>
      <c r="B2472" s="11" t="s">
        <v>106</v>
      </c>
      <c r="C2472" s="11" t="s">
        <v>3365</v>
      </c>
      <c r="D2472" s="11" t="s">
        <v>4089</v>
      </c>
      <c r="E2472" s="12">
        <v>10955</v>
      </c>
      <c r="F2472" s="19"/>
      <c r="G2472" s="12">
        <v>43910</v>
      </c>
      <c r="H2472" s="11" t="s">
        <v>78</v>
      </c>
      <c r="I2472" s="14" t="s">
        <v>199</v>
      </c>
      <c r="J2472" s="11" t="s">
        <v>97</v>
      </c>
      <c r="K2472" s="11" t="s">
        <v>82</v>
      </c>
      <c r="L2472" s="14" t="s">
        <v>82</v>
      </c>
      <c r="M2472" s="11" t="s">
        <v>1572</v>
      </c>
      <c r="N2472" s="15" t="s">
        <v>85</v>
      </c>
      <c r="O2472" s="15" t="str">
        <f>VLOOKUP(A2472,Result!A:D,2,FALSE)</f>
        <v>No</v>
      </c>
      <c r="P2472" s="15">
        <f>VLOOKUP(A2472,Result!A:D,4,FALSE)</f>
        <v>0</v>
      </c>
      <c r="Q2472" s="16">
        <f>VLOOKUP(A2472,Result!A:D,3,FALSE)</f>
        <v>0</v>
      </c>
      <c r="R2472" s="16">
        <f>VLOOKUP(A2472,Result!A:E,5,FALSE)</f>
        <v>0</v>
      </c>
      <c r="S2472" s="28">
        <f>P2472+Q2472+R2472</f>
        <v>0</v>
      </c>
      <c r="T2472" s="32">
        <f t="shared" si="151"/>
        <v>0</v>
      </c>
      <c r="U2472" s="32">
        <f t="shared" si="152"/>
        <v>0</v>
      </c>
      <c r="V2472" s="33">
        <f t="shared" si="153"/>
        <v>387</v>
      </c>
      <c r="W2472" s="34">
        <f t="shared" si="154"/>
        <v>387</v>
      </c>
      <c r="X2472" s="10"/>
      <c r="Y2472" s="10"/>
      <c r="Z2472" s="10"/>
      <c r="AA2472" s="10"/>
      <c r="AB2472" s="10"/>
      <c r="AC2472" s="10"/>
      <c r="AD2472" s="10"/>
      <c r="AE2472" s="10"/>
      <c r="AF2472" s="10"/>
      <c r="AG2472" s="10"/>
      <c r="AH2472" s="10"/>
      <c r="AI2472" s="10"/>
    </row>
    <row r="2473" spans="1:35" ht="15" customHeight="1" x14ac:dyDescent="0.25">
      <c r="A2473" s="6">
        <v>1203</v>
      </c>
      <c r="B2473" s="11" t="s">
        <v>106</v>
      </c>
      <c r="C2473" s="11" t="s">
        <v>3322</v>
      </c>
      <c r="D2473" s="11" t="s">
        <v>4090</v>
      </c>
      <c r="E2473" s="12">
        <v>23299</v>
      </c>
      <c r="F2473" s="19"/>
      <c r="G2473" s="12">
        <v>43915</v>
      </c>
      <c r="H2473" s="11" t="s">
        <v>134</v>
      </c>
      <c r="I2473" s="14" t="s">
        <v>115</v>
      </c>
      <c r="J2473" s="11" t="s">
        <v>97</v>
      </c>
      <c r="K2473" s="11" t="s">
        <v>82</v>
      </c>
      <c r="L2473" s="14" t="s">
        <v>82</v>
      </c>
      <c r="M2473" s="11" t="s">
        <v>116</v>
      </c>
      <c r="N2473" s="15">
        <v>0.34</v>
      </c>
      <c r="O2473" s="15" t="str">
        <f>VLOOKUP(A2473,Result!A:D,2,FALSE)</f>
        <v>No</v>
      </c>
      <c r="P2473" s="15">
        <f>VLOOKUP(A2473,Result!A:D,4,FALSE)</f>
        <v>0</v>
      </c>
      <c r="Q2473" s="16">
        <f>VLOOKUP(A2473,Result!A:D,3,FALSE)</f>
        <v>0</v>
      </c>
      <c r="R2473" s="16">
        <f>VLOOKUP(A2473,Result!A:E,5,FALSE)</f>
        <v>0</v>
      </c>
      <c r="S2473" s="28">
        <f>P2473+Q2473+R2473</f>
        <v>0</v>
      </c>
      <c r="T2473" s="32">
        <f t="shared" si="151"/>
        <v>0</v>
      </c>
      <c r="U2473" s="32">
        <f t="shared" si="152"/>
        <v>0</v>
      </c>
      <c r="V2473" s="33">
        <f t="shared" si="153"/>
        <v>387</v>
      </c>
      <c r="W2473" s="34">
        <f t="shared" si="154"/>
        <v>387</v>
      </c>
      <c r="X2473" s="10"/>
      <c r="Y2473" s="10"/>
      <c r="Z2473" s="10"/>
      <c r="AA2473" s="10"/>
      <c r="AB2473" s="10"/>
      <c r="AC2473" s="10"/>
      <c r="AD2473" s="10"/>
      <c r="AE2473" s="10"/>
      <c r="AF2473" s="10"/>
      <c r="AG2473" s="10"/>
      <c r="AH2473" s="10"/>
      <c r="AI2473" s="10"/>
    </row>
    <row r="2474" spans="1:35" ht="15" customHeight="1" x14ac:dyDescent="0.25">
      <c r="A2474" s="6">
        <v>1353</v>
      </c>
      <c r="B2474" s="11" t="s">
        <v>106</v>
      </c>
      <c r="C2474" s="11" t="s">
        <v>4451</v>
      </c>
      <c r="D2474" s="11" t="s">
        <v>4452</v>
      </c>
      <c r="E2474" s="12">
        <v>22997</v>
      </c>
      <c r="F2474" s="25">
        <v>43935</v>
      </c>
      <c r="G2474" s="11"/>
      <c r="H2474" s="18"/>
      <c r="I2474" s="14"/>
      <c r="J2474" s="11"/>
      <c r="K2474" s="11"/>
      <c r="L2474" s="14"/>
      <c r="M2474" s="11"/>
      <c r="N2474" s="15" t="s">
        <v>85</v>
      </c>
      <c r="O2474" s="15" t="str">
        <f>VLOOKUP(A2474,Result!A:D,2,FALSE)</f>
        <v>No</v>
      </c>
      <c r="P2474" s="15">
        <f>VLOOKUP(A2474,Result!A:D,4,FALSE)</f>
        <v>0</v>
      </c>
      <c r="Q2474" s="16">
        <f>VLOOKUP(A2474,Result!A:D,3,FALSE)</f>
        <v>0</v>
      </c>
      <c r="R2474" s="16">
        <f>VLOOKUP(A2474,Result!A:E,5,FALSE)</f>
        <v>0</v>
      </c>
      <c r="S2474" s="28">
        <f>P2474+Q2474+R2474</f>
        <v>0</v>
      </c>
      <c r="T2474" s="32">
        <f t="shared" ref="T2474:T2537" si="155">SUM((Q2474+R2474)*86/0.1)</f>
        <v>0</v>
      </c>
      <c r="U2474" s="32">
        <f t="shared" ref="U2474:U2537" si="156">SUM(S2474*86/0.1)</f>
        <v>0</v>
      </c>
      <c r="V2474" s="33">
        <f t="shared" ref="V2474:V2537" si="157">SUM(0.45*86/0.1)</f>
        <v>387</v>
      </c>
      <c r="W2474" s="34">
        <f t="shared" si="154"/>
        <v>387</v>
      </c>
      <c r="X2474" s="10"/>
      <c r="Y2474" s="10"/>
      <c r="Z2474" s="10"/>
      <c r="AA2474" s="10"/>
      <c r="AB2474" s="10"/>
      <c r="AC2474" s="10"/>
      <c r="AD2474" s="10"/>
      <c r="AE2474" s="10"/>
      <c r="AF2474" s="10"/>
      <c r="AG2474" s="10"/>
      <c r="AH2474" s="10"/>
      <c r="AI2474" s="10"/>
    </row>
    <row r="2475" spans="1:35" ht="15" customHeight="1" x14ac:dyDescent="0.25">
      <c r="A2475" s="6">
        <v>1354</v>
      </c>
      <c r="B2475" s="11" t="s">
        <v>106</v>
      </c>
      <c r="C2475" s="11" t="s">
        <v>1606</v>
      </c>
      <c r="D2475" s="11" t="s">
        <v>4453</v>
      </c>
      <c r="E2475" s="12">
        <v>23540</v>
      </c>
      <c r="F2475" s="13">
        <v>43963</v>
      </c>
      <c r="G2475" s="12">
        <v>43864</v>
      </c>
      <c r="H2475" s="11" t="s">
        <v>78</v>
      </c>
      <c r="I2475" s="14" t="s">
        <v>4454</v>
      </c>
      <c r="J2475" s="11" t="s">
        <v>97</v>
      </c>
      <c r="K2475" s="11"/>
      <c r="L2475" s="14" t="s">
        <v>4455</v>
      </c>
      <c r="M2475" s="11" t="s">
        <v>4456</v>
      </c>
      <c r="N2475" s="15">
        <v>2.9220000000000002</v>
      </c>
      <c r="O2475" s="15" t="str">
        <f>VLOOKUP(A2475,Result!A:D,2,FALSE)</f>
        <v>No</v>
      </c>
      <c r="P2475" s="15">
        <f>VLOOKUP(A2475,Result!A:D,4,FALSE)</f>
        <v>1.1559999999999999</v>
      </c>
      <c r="Q2475" s="16">
        <f>VLOOKUP(A2475,Result!A:D,3,FALSE)</f>
        <v>0.54800000000000004</v>
      </c>
      <c r="R2475" s="16">
        <f>VLOOKUP(A2475,Result!A:E,5,FALSE)</f>
        <v>0.111</v>
      </c>
      <c r="S2475" s="28">
        <f>P2475+Q2475+R2475</f>
        <v>1.8149999999999999</v>
      </c>
      <c r="T2475" s="32">
        <f t="shared" si="155"/>
        <v>566.74</v>
      </c>
      <c r="U2475" s="32">
        <f t="shared" si="156"/>
        <v>1560.8999999999999</v>
      </c>
      <c r="V2475" s="33">
        <f t="shared" si="157"/>
        <v>387</v>
      </c>
      <c r="W2475" s="34">
        <f t="shared" si="154"/>
        <v>1947.8999999999999</v>
      </c>
      <c r="X2475" s="10"/>
      <c r="Y2475" s="10"/>
      <c r="Z2475" s="10"/>
      <c r="AA2475" s="10"/>
      <c r="AB2475" s="10"/>
      <c r="AC2475" s="10"/>
      <c r="AD2475" s="10"/>
      <c r="AE2475" s="10"/>
      <c r="AF2475" s="10"/>
      <c r="AG2475" s="10"/>
      <c r="AH2475" s="10"/>
      <c r="AI2475" s="10"/>
    </row>
    <row r="2476" spans="1:35" ht="15" customHeight="1" x14ac:dyDescent="0.25">
      <c r="A2476" s="6">
        <v>1355</v>
      </c>
      <c r="B2476" s="11" t="s">
        <v>106</v>
      </c>
      <c r="C2476" s="11" t="s">
        <v>4451</v>
      </c>
      <c r="D2476" s="11" t="s">
        <v>4457</v>
      </c>
      <c r="E2476" s="12">
        <v>30546</v>
      </c>
      <c r="F2476" s="19"/>
      <c r="G2476" s="12">
        <v>43903</v>
      </c>
      <c r="H2476" s="11" t="s">
        <v>78</v>
      </c>
      <c r="I2476" s="14" t="s">
        <v>115</v>
      </c>
      <c r="J2476" s="11" t="s">
        <v>97</v>
      </c>
      <c r="K2476" s="11" t="s">
        <v>82</v>
      </c>
      <c r="L2476" s="14" t="s">
        <v>82</v>
      </c>
      <c r="M2476" s="11" t="s">
        <v>4421</v>
      </c>
      <c r="N2476" s="15">
        <v>0.374</v>
      </c>
      <c r="O2476" s="15" t="str">
        <f>VLOOKUP(A2476,Result!A:D,2,FALSE)</f>
        <v>No</v>
      </c>
      <c r="P2476" s="15">
        <f>VLOOKUP(A2476,Result!A:D,4,FALSE)</f>
        <v>0</v>
      </c>
      <c r="Q2476" s="16">
        <f>VLOOKUP(A2476,Result!A:D,3,FALSE)</f>
        <v>0</v>
      </c>
      <c r="R2476" s="16">
        <f>VLOOKUP(A2476,Result!A:E,5,FALSE)</f>
        <v>0</v>
      </c>
      <c r="S2476" s="28">
        <f>P2476+Q2476+R2476</f>
        <v>0</v>
      </c>
      <c r="T2476" s="32">
        <f t="shared" si="155"/>
        <v>0</v>
      </c>
      <c r="U2476" s="32">
        <f t="shared" si="156"/>
        <v>0</v>
      </c>
      <c r="V2476" s="33">
        <f t="shared" si="157"/>
        <v>387</v>
      </c>
      <c r="W2476" s="34">
        <f t="shared" si="154"/>
        <v>387</v>
      </c>
      <c r="X2476" s="10"/>
      <c r="Y2476" s="10"/>
      <c r="Z2476" s="10"/>
      <c r="AA2476" s="10"/>
      <c r="AB2476" s="10"/>
      <c r="AC2476" s="10"/>
      <c r="AD2476" s="10"/>
      <c r="AE2476" s="10"/>
      <c r="AF2476" s="10"/>
      <c r="AG2476" s="10"/>
      <c r="AH2476" s="10"/>
      <c r="AI2476" s="10"/>
    </row>
    <row r="2477" spans="1:35" ht="15" customHeight="1" x14ac:dyDescent="0.25">
      <c r="A2477" s="6">
        <v>1356</v>
      </c>
      <c r="B2477" s="11" t="s">
        <v>106</v>
      </c>
      <c r="C2477" s="11" t="s">
        <v>1606</v>
      </c>
      <c r="D2477" s="11" t="s">
        <v>4458</v>
      </c>
      <c r="E2477" s="12">
        <v>17229</v>
      </c>
      <c r="F2477" s="17">
        <v>44020</v>
      </c>
      <c r="G2477" s="12">
        <v>43890</v>
      </c>
      <c r="H2477" s="11" t="s">
        <v>78</v>
      </c>
      <c r="I2477" s="14" t="s">
        <v>4459</v>
      </c>
      <c r="J2477" s="11" t="s">
        <v>80</v>
      </c>
      <c r="K2477" s="11" t="s">
        <v>82</v>
      </c>
      <c r="L2477" s="14" t="s">
        <v>4460</v>
      </c>
      <c r="M2477" s="11" t="s">
        <v>4461</v>
      </c>
      <c r="N2477" s="15">
        <v>1.589</v>
      </c>
      <c r="O2477" s="15" t="str">
        <f>VLOOKUP(A2477,Result!A:D,2,FALSE)</f>
        <v>No</v>
      </c>
      <c r="P2477" s="15">
        <f>VLOOKUP(A2477,Result!A:D,4,FALSE)</f>
        <v>0.60399999999999998</v>
      </c>
      <c r="Q2477" s="16">
        <f>VLOOKUP(A2477,Result!A:D,3,FALSE)</f>
        <v>0.78300000000000003</v>
      </c>
      <c r="R2477" s="16">
        <f>VLOOKUP(A2477,Result!A:E,5,FALSE)</f>
        <v>0</v>
      </c>
      <c r="S2477" s="28">
        <f>P2477+Q2477+R2477</f>
        <v>1.387</v>
      </c>
      <c r="T2477" s="32">
        <f t="shared" si="155"/>
        <v>673.38</v>
      </c>
      <c r="U2477" s="32">
        <f t="shared" si="156"/>
        <v>1192.82</v>
      </c>
      <c r="V2477" s="33">
        <f t="shared" si="157"/>
        <v>387</v>
      </c>
      <c r="W2477" s="34">
        <f t="shared" si="154"/>
        <v>1579.82</v>
      </c>
      <c r="X2477" s="10"/>
      <c r="Y2477" s="10"/>
      <c r="Z2477" s="10"/>
      <c r="AA2477" s="10"/>
      <c r="AB2477" s="10"/>
      <c r="AC2477" s="10"/>
      <c r="AD2477" s="10"/>
      <c r="AE2477" s="10"/>
      <c r="AF2477" s="10"/>
      <c r="AG2477" s="10"/>
      <c r="AH2477" s="10"/>
      <c r="AI2477" s="10"/>
    </row>
    <row r="2478" spans="1:35" ht="15" customHeight="1" x14ac:dyDescent="0.25">
      <c r="A2478" s="6">
        <v>1357</v>
      </c>
      <c r="B2478" s="11" t="s">
        <v>106</v>
      </c>
      <c r="C2478" s="11" t="s">
        <v>4451</v>
      </c>
      <c r="D2478" s="11" t="s">
        <v>4462</v>
      </c>
      <c r="E2478" s="12">
        <v>17494</v>
      </c>
      <c r="F2478" s="13">
        <v>43969</v>
      </c>
      <c r="G2478" s="12">
        <v>43903</v>
      </c>
      <c r="H2478" s="11" t="s">
        <v>78</v>
      </c>
      <c r="I2478" s="14" t="s">
        <v>4463</v>
      </c>
      <c r="J2478" s="11" t="s">
        <v>80</v>
      </c>
      <c r="K2478" s="11" t="s">
        <v>82</v>
      </c>
      <c r="L2478" s="14" t="s">
        <v>4464</v>
      </c>
      <c r="M2478" s="11" t="s">
        <v>4465</v>
      </c>
      <c r="N2478" s="15">
        <v>2.3719999999999999</v>
      </c>
      <c r="O2478" s="15" t="str">
        <f>VLOOKUP(A2478,Result!A:D,2,FALSE)</f>
        <v>No</v>
      </c>
      <c r="P2478" s="15">
        <f>VLOOKUP(A2478,Result!A:D,4,FALSE)</f>
        <v>0.36799999999999999</v>
      </c>
      <c r="Q2478" s="16">
        <f>VLOOKUP(A2478,Result!A:D,3,FALSE)</f>
        <v>0.35299999999999998</v>
      </c>
      <c r="R2478" s="16">
        <f>VLOOKUP(A2478,Result!A:E,5,FALSE)</f>
        <v>0</v>
      </c>
      <c r="S2478" s="28">
        <f>P2478+Q2478+R2478</f>
        <v>0.72099999999999997</v>
      </c>
      <c r="T2478" s="32">
        <f t="shared" si="155"/>
        <v>303.57999999999993</v>
      </c>
      <c r="U2478" s="32">
        <f t="shared" si="156"/>
        <v>620.05999999999995</v>
      </c>
      <c r="V2478" s="33">
        <f t="shared" si="157"/>
        <v>387</v>
      </c>
      <c r="W2478" s="34">
        <f t="shared" si="154"/>
        <v>1007.06</v>
      </c>
      <c r="X2478" s="10"/>
      <c r="Y2478" s="10"/>
      <c r="Z2478" s="10"/>
      <c r="AA2478" s="10"/>
      <c r="AB2478" s="10"/>
      <c r="AC2478" s="10"/>
      <c r="AD2478" s="10"/>
      <c r="AE2478" s="10"/>
      <c r="AF2478" s="10"/>
      <c r="AG2478" s="10"/>
      <c r="AH2478" s="10"/>
      <c r="AI2478" s="10"/>
    </row>
    <row r="2479" spans="1:35" ht="15" customHeight="1" x14ac:dyDescent="0.25">
      <c r="A2479" s="6">
        <v>1358</v>
      </c>
      <c r="B2479" s="11" t="s">
        <v>106</v>
      </c>
      <c r="C2479" s="11" t="s">
        <v>4451</v>
      </c>
      <c r="D2479" s="11" t="s">
        <v>4466</v>
      </c>
      <c r="E2479" s="12">
        <v>19279</v>
      </c>
      <c r="F2479" s="17">
        <v>44000</v>
      </c>
      <c r="G2479" s="12">
        <v>43878</v>
      </c>
      <c r="H2479" s="11" t="s">
        <v>78</v>
      </c>
      <c r="I2479" s="14" t="s">
        <v>115</v>
      </c>
      <c r="J2479" s="11" t="s">
        <v>97</v>
      </c>
      <c r="K2479" s="11" t="s">
        <v>82</v>
      </c>
      <c r="L2479" s="14" t="s">
        <v>82</v>
      </c>
      <c r="M2479" s="11" t="s">
        <v>99</v>
      </c>
      <c r="N2479" s="15">
        <v>0.39900000000000002</v>
      </c>
      <c r="O2479" s="15" t="str">
        <f>VLOOKUP(A2479,Result!A:D,2,FALSE)</f>
        <v>No</v>
      </c>
      <c r="P2479" s="15">
        <f>VLOOKUP(A2479,Result!A:D,4,FALSE)</f>
        <v>0</v>
      </c>
      <c r="Q2479" s="16">
        <f>VLOOKUP(A2479,Result!A:D,3,FALSE)</f>
        <v>0</v>
      </c>
      <c r="R2479" s="16">
        <f>VLOOKUP(A2479,Result!A:E,5,FALSE)</f>
        <v>0</v>
      </c>
      <c r="S2479" s="28">
        <f>P2479+Q2479+R2479</f>
        <v>0</v>
      </c>
      <c r="T2479" s="32">
        <f t="shared" si="155"/>
        <v>0</v>
      </c>
      <c r="U2479" s="32">
        <f t="shared" si="156"/>
        <v>0</v>
      </c>
      <c r="V2479" s="33">
        <f t="shared" si="157"/>
        <v>387</v>
      </c>
      <c r="W2479" s="34">
        <f t="shared" si="154"/>
        <v>387</v>
      </c>
      <c r="X2479" s="10"/>
      <c r="Y2479" s="10"/>
      <c r="Z2479" s="10"/>
      <c r="AA2479" s="10"/>
      <c r="AB2479" s="10"/>
      <c r="AC2479" s="10"/>
      <c r="AD2479" s="10"/>
      <c r="AE2479" s="10"/>
      <c r="AF2479" s="10"/>
      <c r="AG2479" s="10"/>
      <c r="AH2479" s="10"/>
      <c r="AI2479" s="10"/>
    </row>
    <row r="2480" spans="1:35" ht="15" customHeight="1" x14ac:dyDescent="0.25">
      <c r="A2480" s="6">
        <v>1359</v>
      </c>
      <c r="B2480" s="11" t="s">
        <v>106</v>
      </c>
      <c r="C2480" s="11" t="s">
        <v>4451</v>
      </c>
      <c r="D2480" s="11" t="s">
        <v>4467</v>
      </c>
      <c r="E2480" s="12">
        <v>20180</v>
      </c>
      <c r="F2480" s="19"/>
      <c r="G2480" s="11"/>
      <c r="H2480" s="18"/>
      <c r="I2480" s="14"/>
      <c r="J2480" s="11"/>
      <c r="K2480" s="11"/>
      <c r="L2480" s="14"/>
      <c r="M2480" s="11"/>
      <c r="N2480" s="15" t="s">
        <v>85</v>
      </c>
      <c r="O2480" s="15" t="str">
        <f>VLOOKUP(A2480,Result!A:D,2,FALSE)</f>
        <v>No</v>
      </c>
      <c r="P2480" s="15">
        <f>VLOOKUP(A2480,Result!A:D,4,FALSE)</f>
        <v>0</v>
      </c>
      <c r="Q2480" s="16">
        <f>VLOOKUP(A2480,Result!A:D,3,FALSE)</f>
        <v>0</v>
      </c>
      <c r="R2480" s="16">
        <f>VLOOKUP(A2480,Result!A:E,5,FALSE)</f>
        <v>0</v>
      </c>
      <c r="S2480" s="28">
        <f>P2480+Q2480+R2480</f>
        <v>0</v>
      </c>
      <c r="T2480" s="32">
        <f t="shared" si="155"/>
        <v>0</v>
      </c>
      <c r="U2480" s="32">
        <f t="shared" si="156"/>
        <v>0</v>
      </c>
      <c r="V2480" s="33">
        <f t="shared" si="157"/>
        <v>387</v>
      </c>
      <c r="W2480" s="34">
        <f t="shared" si="154"/>
        <v>387</v>
      </c>
      <c r="X2480" s="10"/>
      <c r="Y2480" s="10"/>
      <c r="Z2480" s="10"/>
      <c r="AA2480" s="10"/>
      <c r="AB2480" s="10"/>
      <c r="AC2480" s="10"/>
      <c r="AD2480" s="10"/>
      <c r="AE2480" s="10"/>
      <c r="AF2480" s="10"/>
      <c r="AG2480" s="10"/>
      <c r="AH2480" s="10"/>
      <c r="AI2480" s="10"/>
    </row>
    <row r="2481" spans="1:35" ht="15" customHeight="1" x14ac:dyDescent="0.25">
      <c r="A2481" s="6">
        <v>1360</v>
      </c>
      <c r="B2481" s="11" t="s">
        <v>106</v>
      </c>
      <c r="C2481" s="11" t="s">
        <v>4451</v>
      </c>
      <c r="D2481" s="11" t="s">
        <v>4468</v>
      </c>
      <c r="E2481" s="12">
        <v>16239</v>
      </c>
      <c r="F2481" s="17">
        <v>44141</v>
      </c>
      <c r="G2481" s="12">
        <v>43893</v>
      </c>
      <c r="H2481" s="11" t="s">
        <v>78</v>
      </c>
      <c r="I2481" s="14" t="s">
        <v>97</v>
      </c>
      <c r="J2481" s="11" t="s">
        <v>97</v>
      </c>
      <c r="K2481" s="11" t="s">
        <v>82</v>
      </c>
      <c r="L2481" s="14" t="s">
        <v>82</v>
      </c>
      <c r="M2481" s="11" t="s">
        <v>4469</v>
      </c>
      <c r="N2481" s="15">
        <v>0.42199999999999999</v>
      </c>
      <c r="O2481" s="15" t="str">
        <f>VLOOKUP(A2481,Result!A:D,2,FALSE)</f>
        <v>No</v>
      </c>
      <c r="P2481" s="15">
        <f>VLOOKUP(A2481,Result!A:D,4,FALSE)</f>
        <v>0</v>
      </c>
      <c r="Q2481" s="16">
        <f>VLOOKUP(A2481,Result!A:D,3,FALSE)</f>
        <v>0</v>
      </c>
      <c r="R2481" s="16">
        <f>VLOOKUP(A2481,Result!A:E,5,FALSE)</f>
        <v>0</v>
      </c>
      <c r="S2481" s="28">
        <f>P2481+Q2481+R2481</f>
        <v>0</v>
      </c>
      <c r="T2481" s="32">
        <f t="shared" si="155"/>
        <v>0</v>
      </c>
      <c r="U2481" s="32">
        <f t="shared" si="156"/>
        <v>0</v>
      </c>
      <c r="V2481" s="33">
        <f t="shared" si="157"/>
        <v>387</v>
      </c>
      <c r="W2481" s="34">
        <f t="shared" si="154"/>
        <v>387</v>
      </c>
      <c r="X2481" s="10"/>
      <c r="Y2481" s="10"/>
      <c r="Z2481" s="10"/>
      <c r="AA2481" s="10"/>
      <c r="AB2481" s="10"/>
      <c r="AC2481" s="10"/>
      <c r="AD2481" s="10"/>
      <c r="AE2481" s="10"/>
      <c r="AF2481" s="10"/>
      <c r="AG2481" s="10"/>
      <c r="AH2481" s="10"/>
      <c r="AI2481" s="10"/>
    </row>
    <row r="2482" spans="1:35" ht="15" customHeight="1" x14ac:dyDescent="0.25">
      <c r="A2482" s="6">
        <v>1361</v>
      </c>
      <c r="B2482" s="11" t="s">
        <v>106</v>
      </c>
      <c r="C2482" s="11" t="s">
        <v>4451</v>
      </c>
      <c r="D2482" s="11" t="s">
        <v>4470</v>
      </c>
      <c r="E2482" s="12">
        <v>19806</v>
      </c>
      <c r="F2482" s="17">
        <v>43955</v>
      </c>
      <c r="G2482" s="12">
        <v>43868</v>
      </c>
      <c r="H2482" s="11" t="s">
        <v>114</v>
      </c>
      <c r="I2482" s="14" t="s">
        <v>97</v>
      </c>
      <c r="J2482" s="11" t="s">
        <v>97</v>
      </c>
      <c r="K2482" s="11" t="s">
        <v>82</v>
      </c>
      <c r="L2482" s="14" t="s">
        <v>82</v>
      </c>
      <c r="M2482" s="11"/>
      <c r="N2482" s="15">
        <v>1.03</v>
      </c>
      <c r="O2482" s="15" t="str">
        <f>VLOOKUP(A2482,Result!A:D,2,FALSE)</f>
        <v>No</v>
      </c>
      <c r="P2482" s="15">
        <f>VLOOKUP(A2482,Result!A:D,4,FALSE)</f>
        <v>0</v>
      </c>
      <c r="Q2482" s="16">
        <f>VLOOKUP(A2482,Result!A:D,3,FALSE)</f>
        <v>0</v>
      </c>
      <c r="R2482" s="16">
        <f>VLOOKUP(A2482,Result!A:E,5,FALSE)</f>
        <v>0</v>
      </c>
      <c r="S2482" s="28">
        <f>P2482+Q2482+R2482</f>
        <v>0</v>
      </c>
      <c r="T2482" s="32">
        <f t="shared" si="155"/>
        <v>0</v>
      </c>
      <c r="U2482" s="32">
        <f t="shared" si="156"/>
        <v>0</v>
      </c>
      <c r="V2482" s="33">
        <f t="shared" si="157"/>
        <v>387</v>
      </c>
      <c r="W2482" s="34">
        <f t="shared" si="154"/>
        <v>387</v>
      </c>
      <c r="X2482" s="10"/>
      <c r="Y2482" s="10"/>
      <c r="Z2482" s="10"/>
      <c r="AA2482" s="10"/>
      <c r="AB2482" s="10"/>
      <c r="AC2482" s="10"/>
      <c r="AD2482" s="10"/>
      <c r="AE2482" s="10"/>
      <c r="AF2482" s="10"/>
      <c r="AG2482" s="10"/>
      <c r="AH2482" s="10"/>
      <c r="AI2482" s="10"/>
    </row>
    <row r="2483" spans="1:35" ht="15" customHeight="1" x14ac:dyDescent="0.25">
      <c r="A2483" s="6">
        <v>1362</v>
      </c>
      <c r="B2483" s="11" t="s">
        <v>106</v>
      </c>
      <c r="C2483" s="11" t="s">
        <v>4451</v>
      </c>
      <c r="D2483" s="11" t="s">
        <v>4471</v>
      </c>
      <c r="E2483" s="12">
        <v>21460</v>
      </c>
      <c r="F2483" s="17">
        <v>44029</v>
      </c>
      <c r="G2483" s="12">
        <v>43903</v>
      </c>
      <c r="H2483" s="11" t="s">
        <v>78</v>
      </c>
      <c r="I2483" s="14" t="s">
        <v>4472</v>
      </c>
      <c r="J2483" s="11" t="s">
        <v>80</v>
      </c>
      <c r="K2483" s="11" t="s">
        <v>82</v>
      </c>
      <c r="L2483" s="14" t="s">
        <v>4473</v>
      </c>
      <c r="M2483" s="11" t="s">
        <v>4474</v>
      </c>
      <c r="N2483" s="15">
        <v>1.1100000000000001</v>
      </c>
      <c r="O2483" s="15" t="str">
        <f>VLOOKUP(A2483,Result!A:D,2,FALSE)</f>
        <v>No</v>
      </c>
      <c r="P2483" s="15">
        <f>VLOOKUP(A2483,Result!A:D,4,FALSE)</f>
        <v>0.35299999999999998</v>
      </c>
      <c r="Q2483" s="16">
        <f>VLOOKUP(A2483,Result!A:D,3,FALSE)</f>
        <v>0</v>
      </c>
      <c r="R2483" s="16">
        <f>VLOOKUP(A2483,Result!A:E,5,FALSE)</f>
        <v>0</v>
      </c>
      <c r="S2483" s="28">
        <f>P2483+Q2483+R2483</f>
        <v>0.35299999999999998</v>
      </c>
      <c r="T2483" s="32">
        <f t="shared" si="155"/>
        <v>0</v>
      </c>
      <c r="U2483" s="32">
        <f t="shared" si="156"/>
        <v>303.57999999999993</v>
      </c>
      <c r="V2483" s="33">
        <f t="shared" si="157"/>
        <v>387</v>
      </c>
      <c r="W2483" s="34">
        <f t="shared" si="154"/>
        <v>690.57999999999993</v>
      </c>
      <c r="X2483" s="10"/>
      <c r="Y2483" s="10"/>
      <c r="Z2483" s="10"/>
      <c r="AA2483" s="10"/>
      <c r="AB2483" s="10"/>
      <c r="AC2483" s="10"/>
      <c r="AD2483" s="10"/>
      <c r="AE2483" s="10"/>
      <c r="AF2483" s="10"/>
      <c r="AG2483" s="10"/>
      <c r="AH2483" s="10"/>
      <c r="AI2483" s="10"/>
    </row>
    <row r="2484" spans="1:35" ht="15" customHeight="1" x14ac:dyDescent="0.25">
      <c r="A2484" s="6">
        <v>1363</v>
      </c>
      <c r="B2484" s="11" t="s">
        <v>106</v>
      </c>
      <c r="C2484" s="11" t="s">
        <v>4451</v>
      </c>
      <c r="D2484" s="11" t="s">
        <v>4475</v>
      </c>
      <c r="E2484" s="12">
        <v>12163</v>
      </c>
      <c r="F2484" s="17">
        <v>44012</v>
      </c>
      <c r="G2484" s="12">
        <v>43913</v>
      </c>
      <c r="H2484" s="11" t="s">
        <v>134</v>
      </c>
      <c r="I2484" s="14" t="s">
        <v>4476</v>
      </c>
      <c r="J2484" s="11" t="s">
        <v>80</v>
      </c>
      <c r="K2484" s="11" t="s">
        <v>82</v>
      </c>
      <c r="L2484" s="14" t="s">
        <v>4477</v>
      </c>
      <c r="M2484" s="11" t="s">
        <v>4478</v>
      </c>
      <c r="N2484" s="15" t="s">
        <v>85</v>
      </c>
      <c r="O2484" s="15" t="str">
        <f>VLOOKUP(A2484,Result!A:D,2,FALSE)</f>
        <v>No</v>
      </c>
      <c r="P2484" s="15">
        <f>VLOOKUP(A2484,Result!A:D,4,FALSE)</f>
        <v>0.53300000000000003</v>
      </c>
      <c r="Q2484" s="16">
        <f>VLOOKUP(A2484,Result!A:D,3,FALSE)</f>
        <v>0.214</v>
      </c>
      <c r="R2484" s="16">
        <f>VLOOKUP(A2484,Result!A:E,5,FALSE)</f>
        <v>0</v>
      </c>
      <c r="S2484" s="28">
        <f>P2484+Q2484+R2484</f>
        <v>0.747</v>
      </c>
      <c r="T2484" s="32">
        <f t="shared" si="155"/>
        <v>184.04</v>
      </c>
      <c r="U2484" s="32">
        <f t="shared" si="156"/>
        <v>642.41999999999996</v>
      </c>
      <c r="V2484" s="33">
        <f t="shared" si="157"/>
        <v>387</v>
      </c>
      <c r="W2484" s="34">
        <f t="shared" si="154"/>
        <v>1029.42</v>
      </c>
      <c r="X2484" s="10"/>
      <c r="Y2484" s="10"/>
      <c r="Z2484" s="10"/>
      <c r="AA2484" s="10"/>
      <c r="AB2484" s="10"/>
      <c r="AC2484" s="10"/>
      <c r="AD2484" s="10"/>
      <c r="AE2484" s="10"/>
      <c r="AF2484" s="10"/>
      <c r="AG2484" s="10"/>
      <c r="AH2484" s="10"/>
      <c r="AI2484" s="10"/>
    </row>
    <row r="2485" spans="1:35" ht="15" customHeight="1" x14ac:dyDescent="0.25">
      <c r="A2485" s="6">
        <v>1364</v>
      </c>
      <c r="B2485" s="11" t="s">
        <v>106</v>
      </c>
      <c r="C2485" s="11" t="s">
        <v>4451</v>
      </c>
      <c r="D2485" s="11" t="s">
        <v>4479</v>
      </c>
      <c r="E2485" s="12">
        <v>28766</v>
      </c>
      <c r="F2485" s="13">
        <v>43980</v>
      </c>
      <c r="G2485" s="12">
        <v>43868</v>
      </c>
      <c r="H2485" s="11" t="s">
        <v>114</v>
      </c>
      <c r="I2485" s="14" t="s">
        <v>4480</v>
      </c>
      <c r="J2485" s="11" t="s">
        <v>4481</v>
      </c>
      <c r="K2485" s="11" t="s">
        <v>82</v>
      </c>
      <c r="L2485" s="14" t="s">
        <v>82</v>
      </c>
      <c r="M2485" s="11" t="s">
        <v>4482</v>
      </c>
      <c r="N2485" s="15">
        <v>2.79</v>
      </c>
      <c r="O2485" s="15" t="str">
        <f>VLOOKUP(A2485,Result!A:D,2,FALSE)</f>
        <v>No</v>
      </c>
      <c r="P2485" s="15">
        <f>VLOOKUP(A2485,Result!A:D,4,FALSE)</f>
        <v>1.385</v>
      </c>
      <c r="Q2485" s="16">
        <f>VLOOKUP(A2485,Result!A:D,3,FALSE)</f>
        <v>0</v>
      </c>
      <c r="R2485" s="16">
        <f>VLOOKUP(A2485,Result!A:E,5,FALSE)</f>
        <v>0</v>
      </c>
      <c r="S2485" s="28">
        <f>P2485+Q2485+R2485</f>
        <v>1.385</v>
      </c>
      <c r="T2485" s="32">
        <f t="shared" si="155"/>
        <v>0</v>
      </c>
      <c r="U2485" s="32">
        <f t="shared" si="156"/>
        <v>1191.0999999999999</v>
      </c>
      <c r="V2485" s="33">
        <f t="shared" si="157"/>
        <v>387</v>
      </c>
      <c r="W2485" s="34">
        <f t="shared" si="154"/>
        <v>1578.1</v>
      </c>
      <c r="X2485" s="10"/>
      <c r="Y2485" s="10"/>
      <c r="Z2485" s="10"/>
      <c r="AA2485" s="10"/>
      <c r="AB2485" s="10"/>
      <c r="AC2485" s="10"/>
      <c r="AD2485" s="10"/>
      <c r="AE2485" s="10"/>
      <c r="AF2485" s="10"/>
      <c r="AG2485" s="10"/>
      <c r="AH2485" s="10"/>
      <c r="AI2485" s="10"/>
    </row>
    <row r="2486" spans="1:35" ht="15" customHeight="1" x14ac:dyDescent="0.25">
      <c r="A2486" s="6">
        <v>1365</v>
      </c>
      <c r="B2486" s="11" t="s">
        <v>106</v>
      </c>
      <c r="C2486" s="11" t="s">
        <v>4451</v>
      </c>
      <c r="D2486" s="11" t="s">
        <v>4483</v>
      </c>
      <c r="E2486" s="12">
        <v>23939</v>
      </c>
      <c r="F2486" s="17">
        <v>43991</v>
      </c>
      <c r="G2486" s="12">
        <v>43867</v>
      </c>
      <c r="H2486" s="11" t="s">
        <v>114</v>
      </c>
      <c r="I2486" s="14" t="s">
        <v>4484</v>
      </c>
      <c r="J2486" s="11" t="s">
        <v>80</v>
      </c>
      <c r="K2486" s="11" t="s">
        <v>82</v>
      </c>
      <c r="L2486" s="14" t="s">
        <v>82</v>
      </c>
      <c r="M2486" s="11" t="s">
        <v>4485</v>
      </c>
      <c r="N2486" s="15">
        <v>1.96</v>
      </c>
      <c r="O2486" s="15" t="str">
        <f>VLOOKUP(A2486,Result!A:D,2,FALSE)</f>
        <v>No</v>
      </c>
      <c r="P2486" s="15">
        <f>VLOOKUP(A2486,Result!A:D,4,FALSE)</f>
        <v>0.76600000000000001</v>
      </c>
      <c r="Q2486" s="16">
        <f>VLOOKUP(A2486,Result!A:D,3,FALSE)</f>
        <v>0</v>
      </c>
      <c r="R2486" s="16">
        <f>VLOOKUP(A2486,Result!A:E,5,FALSE)</f>
        <v>0</v>
      </c>
      <c r="S2486" s="28">
        <f>P2486+Q2486+R2486</f>
        <v>0.76600000000000001</v>
      </c>
      <c r="T2486" s="32">
        <f t="shared" si="155"/>
        <v>0</v>
      </c>
      <c r="U2486" s="32">
        <f t="shared" si="156"/>
        <v>658.76</v>
      </c>
      <c r="V2486" s="33">
        <f t="shared" si="157"/>
        <v>387</v>
      </c>
      <c r="W2486" s="34">
        <f t="shared" si="154"/>
        <v>1045.76</v>
      </c>
      <c r="X2486" s="10"/>
      <c r="Y2486" s="10"/>
      <c r="Z2486" s="10"/>
      <c r="AA2486" s="10"/>
      <c r="AB2486" s="10"/>
      <c r="AC2486" s="10"/>
      <c r="AD2486" s="10"/>
      <c r="AE2486" s="10"/>
      <c r="AF2486" s="10"/>
      <c r="AG2486" s="10"/>
      <c r="AH2486" s="10"/>
      <c r="AI2486" s="10"/>
    </row>
    <row r="2487" spans="1:35" ht="15" customHeight="1" x14ac:dyDescent="0.25">
      <c r="A2487" s="6">
        <v>1366</v>
      </c>
      <c r="B2487" s="11" t="s">
        <v>106</v>
      </c>
      <c r="C2487" s="11" t="s">
        <v>4451</v>
      </c>
      <c r="D2487" s="11" t="s">
        <v>4486</v>
      </c>
      <c r="E2487" s="12">
        <v>16015</v>
      </c>
      <c r="F2487" s="17">
        <v>43937</v>
      </c>
      <c r="G2487" s="12">
        <v>43878</v>
      </c>
      <c r="H2487" s="11" t="s">
        <v>78</v>
      </c>
      <c r="I2487" s="14" t="s">
        <v>121</v>
      </c>
      <c r="J2487" s="11" t="s">
        <v>80</v>
      </c>
      <c r="K2487" s="11" t="s">
        <v>82</v>
      </c>
      <c r="L2487" s="14" t="s">
        <v>4487</v>
      </c>
      <c r="M2487" s="11" t="s">
        <v>4488</v>
      </c>
      <c r="N2487" s="15">
        <v>0.68400000000000005</v>
      </c>
      <c r="O2487" s="15" t="str">
        <f>VLOOKUP(A2487,Result!A:D,2,FALSE)</f>
        <v>No</v>
      </c>
      <c r="P2487" s="15">
        <f>VLOOKUP(A2487,Result!A:D,4,FALSE)</f>
        <v>0.307</v>
      </c>
      <c r="Q2487" s="16">
        <f>VLOOKUP(A2487,Result!A:D,3,FALSE)</f>
        <v>0</v>
      </c>
      <c r="R2487" s="16">
        <f>VLOOKUP(A2487,Result!A:E,5,FALSE)</f>
        <v>0</v>
      </c>
      <c r="S2487" s="28">
        <f>P2487+Q2487+R2487</f>
        <v>0.307</v>
      </c>
      <c r="T2487" s="32">
        <f t="shared" si="155"/>
        <v>0</v>
      </c>
      <c r="U2487" s="32">
        <f t="shared" si="156"/>
        <v>264.02</v>
      </c>
      <c r="V2487" s="33">
        <f t="shared" si="157"/>
        <v>387</v>
      </c>
      <c r="W2487" s="34">
        <f t="shared" si="154"/>
        <v>651.02</v>
      </c>
      <c r="X2487" s="10"/>
      <c r="Y2487" s="10"/>
      <c r="Z2487" s="10"/>
      <c r="AA2487" s="10"/>
      <c r="AB2487" s="10"/>
      <c r="AC2487" s="10"/>
      <c r="AD2487" s="10"/>
      <c r="AE2487" s="10"/>
      <c r="AF2487" s="10"/>
      <c r="AG2487" s="10"/>
      <c r="AH2487" s="10"/>
      <c r="AI2487" s="10"/>
    </row>
    <row r="2488" spans="1:35" ht="15" customHeight="1" x14ac:dyDescent="0.25">
      <c r="A2488" s="6">
        <v>1367</v>
      </c>
      <c r="B2488" s="11" t="s">
        <v>106</v>
      </c>
      <c r="C2488" s="11" t="s">
        <v>1606</v>
      </c>
      <c r="D2488" s="11" t="s">
        <v>4489</v>
      </c>
      <c r="E2488" s="12">
        <v>17979</v>
      </c>
      <c r="F2488" s="17">
        <v>43956</v>
      </c>
      <c r="G2488" s="12">
        <v>43865</v>
      </c>
      <c r="H2488" s="11" t="s">
        <v>78</v>
      </c>
      <c r="I2488" s="14" t="s">
        <v>4490</v>
      </c>
      <c r="J2488" s="11" t="s">
        <v>80</v>
      </c>
      <c r="K2488" s="11" t="s">
        <v>4491</v>
      </c>
      <c r="L2488" s="14" t="s">
        <v>4492</v>
      </c>
      <c r="M2488" s="11" t="s">
        <v>4493</v>
      </c>
      <c r="N2488" s="15">
        <v>0.89800000000000002</v>
      </c>
      <c r="O2488" s="15" t="str">
        <f>VLOOKUP(A2488,Result!A:D,2,FALSE)</f>
        <v>Yes</v>
      </c>
      <c r="P2488" s="15">
        <f>VLOOKUP(A2488,Result!A:D,4,FALSE)</f>
        <v>0.17399999999999999</v>
      </c>
      <c r="Q2488" s="16">
        <f>VLOOKUP(A2488,Result!A:D,3,FALSE)</f>
        <v>1.395</v>
      </c>
      <c r="R2488" s="16">
        <f>VLOOKUP(A2488,Result!A:E,5,FALSE)</f>
        <v>0</v>
      </c>
      <c r="S2488" s="28">
        <f>P2488+Q2488+R2488</f>
        <v>1.569</v>
      </c>
      <c r="T2488" s="32">
        <f t="shared" si="155"/>
        <v>1199.6999999999998</v>
      </c>
      <c r="U2488" s="32">
        <f t="shared" si="156"/>
        <v>1349.34</v>
      </c>
      <c r="V2488" s="33">
        <f t="shared" si="157"/>
        <v>387</v>
      </c>
      <c r="W2488" s="34">
        <f t="shared" si="154"/>
        <v>1736.34</v>
      </c>
      <c r="X2488" s="10"/>
      <c r="Y2488" s="10"/>
      <c r="Z2488" s="10"/>
      <c r="AA2488" s="10"/>
      <c r="AB2488" s="10"/>
      <c r="AC2488" s="10"/>
      <c r="AD2488" s="10"/>
      <c r="AE2488" s="10"/>
      <c r="AF2488" s="10"/>
      <c r="AG2488" s="10"/>
      <c r="AH2488" s="10"/>
      <c r="AI2488" s="10"/>
    </row>
    <row r="2489" spans="1:35" ht="15" customHeight="1" x14ac:dyDescent="0.25">
      <c r="A2489" s="6">
        <v>1368</v>
      </c>
      <c r="B2489" s="11" t="s">
        <v>106</v>
      </c>
      <c r="C2489" s="11" t="s">
        <v>4451</v>
      </c>
      <c r="D2489" s="11" t="s">
        <v>4494</v>
      </c>
      <c r="E2489" s="12">
        <v>17633</v>
      </c>
      <c r="F2489" s="17">
        <v>43950</v>
      </c>
      <c r="G2489" s="12">
        <v>43888</v>
      </c>
      <c r="H2489" s="11" t="s">
        <v>78</v>
      </c>
      <c r="I2489" s="14" t="s">
        <v>4495</v>
      </c>
      <c r="J2489" s="11" t="s">
        <v>80</v>
      </c>
      <c r="K2489" s="11" t="s">
        <v>4496</v>
      </c>
      <c r="L2489" s="14" t="s">
        <v>4497</v>
      </c>
      <c r="M2489" s="11" t="s">
        <v>4498</v>
      </c>
      <c r="N2489" s="15">
        <v>3.7469999999999999</v>
      </c>
      <c r="O2489" s="15" t="str">
        <f>VLOOKUP(A2489,Result!A:D,2,FALSE)</f>
        <v>No</v>
      </c>
      <c r="P2489" s="15">
        <f>VLOOKUP(A2489,Result!A:D,4,FALSE)</f>
        <v>1.494</v>
      </c>
      <c r="Q2489" s="16">
        <f>VLOOKUP(A2489,Result!A:D,3,FALSE)</f>
        <v>0.36799999999999999</v>
      </c>
      <c r="R2489" s="16">
        <f>VLOOKUP(A2489,Result!A:E,5,FALSE)</f>
        <v>0</v>
      </c>
      <c r="S2489" s="28">
        <f>P2489+Q2489+R2489</f>
        <v>1.8620000000000001</v>
      </c>
      <c r="T2489" s="32">
        <f t="shared" si="155"/>
        <v>316.47999999999996</v>
      </c>
      <c r="U2489" s="32">
        <f t="shared" si="156"/>
        <v>1601.32</v>
      </c>
      <c r="V2489" s="33">
        <f t="shared" si="157"/>
        <v>387</v>
      </c>
      <c r="W2489" s="34">
        <f t="shared" si="154"/>
        <v>1988.32</v>
      </c>
      <c r="X2489" s="10"/>
      <c r="Y2489" s="10"/>
      <c r="Z2489" s="10"/>
      <c r="AA2489" s="10"/>
      <c r="AB2489" s="10"/>
      <c r="AC2489" s="10"/>
      <c r="AD2489" s="10"/>
      <c r="AE2489" s="10"/>
      <c r="AF2489" s="10"/>
      <c r="AG2489" s="10"/>
      <c r="AH2489" s="10"/>
      <c r="AI2489" s="10"/>
    </row>
    <row r="2490" spans="1:35" ht="15" customHeight="1" x14ac:dyDescent="0.25">
      <c r="A2490" s="6">
        <v>1369</v>
      </c>
      <c r="B2490" s="11" t="s">
        <v>106</v>
      </c>
      <c r="C2490" s="11" t="s">
        <v>4451</v>
      </c>
      <c r="D2490" s="11" t="s">
        <v>4499</v>
      </c>
      <c r="E2490" s="12">
        <v>24007</v>
      </c>
      <c r="F2490" s="17">
        <v>43938</v>
      </c>
      <c r="G2490" s="11"/>
      <c r="H2490" s="18"/>
      <c r="I2490" s="14"/>
      <c r="J2490" s="11"/>
      <c r="K2490" s="11"/>
      <c r="L2490" s="14"/>
      <c r="M2490" s="11"/>
      <c r="N2490" s="15" t="s">
        <v>85</v>
      </c>
      <c r="O2490" s="15" t="str">
        <f>VLOOKUP(A2490,Result!A:D,2,FALSE)</f>
        <v>No</v>
      </c>
      <c r="P2490" s="15">
        <f>VLOOKUP(A2490,Result!A:D,4,FALSE)</f>
        <v>0</v>
      </c>
      <c r="Q2490" s="16">
        <f>VLOOKUP(A2490,Result!A:D,3,FALSE)</f>
        <v>0</v>
      </c>
      <c r="R2490" s="16">
        <f>VLOOKUP(A2490,Result!A:E,5,FALSE)</f>
        <v>0</v>
      </c>
      <c r="S2490" s="28">
        <f>P2490+Q2490+R2490</f>
        <v>0</v>
      </c>
      <c r="T2490" s="32">
        <f t="shared" si="155"/>
        <v>0</v>
      </c>
      <c r="U2490" s="32">
        <f t="shared" si="156"/>
        <v>0</v>
      </c>
      <c r="V2490" s="33">
        <f t="shared" si="157"/>
        <v>387</v>
      </c>
      <c r="W2490" s="34">
        <f t="shared" si="154"/>
        <v>387</v>
      </c>
      <c r="X2490" s="10"/>
      <c r="Y2490" s="10"/>
      <c r="Z2490" s="10"/>
      <c r="AA2490" s="10"/>
      <c r="AB2490" s="10"/>
      <c r="AC2490" s="10"/>
      <c r="AD2490" s="10"/>
      <c r="AE2490" s="10"/>
      <c r="AF2490" s="10"/>
      <c r="AG2490" s="10"/>
      <c r="AH2490" s="10"/>
      <c r="AI2490" s="10"/>
    </row>
    <row r="2491" spans="1:35" ht="15" customHeight="1" x14ac:dyDescent="0.25">
      <c r="A2491" s="6">
        <v>1370</v>
      </c>
      <c r="B2491" s="11" t="s">
        <v>106</v>
      </c>
      <c r="C2491" s="11" t="s">
        <v>4451</v>
      </c>
      <c r="D2491" s="11" t="s">
        <v>4500</v>
      </c>
      <c r="E2491" s="12">
        <v>24601</v>
      </c>
      <c r="F2491" s="19"/>
      <c r="G2491" s="12">
        <v>43903</v>
      </c>
      <c r="H2491" s="11" t="s">
        <v>78</v>
      </c>
      <c r="I2491" s="14" t="s">
        <v>115</v>
      </c>
      <c r="J2491" s="11" t="s">
        <v>97</v>
      </c>
      <c r="K2491" s="11" t="s">
        <v>82</v>
      </c>
      <c r="L2491" s="14" t="s">
        <v>82</v>
      </c>
      <c r="M2491" s="11" t="s">
        <v>4421</v>
      </c>
      <c r="N2491" s="15">
        <v>0.47499999999999998</v>
      </c>
      <c r="O2491" s="15" t="str">
        <f>VLOOKUP(A2491,Result!A:D,2,FALSE)</f>
        <v>No</v>
      </c>
      <c r="P2491" s="15">
        <f>VLOOKUP(A2491,Result!A:D,4,FALSE)</f>
        <v>0</v>
      </c>
      <c r="Q2491" s="16">
        <f>VLOOKUP(A2491,Result!A:D,3,FALSE)</f>
        <v>0</v>
      </c>
      <c r="R2491" s="16">
        <f>VLOOKUP(A2491,Result!A:E,5,FALSE)</f>
        <v>0</v>
      </c>
      <c r="S2491" s="28">
        <f>P2491+Q2491+R2491</f>
        <v>0</v>
      </c>
      <c r="T2491" s="32">
        <f t="shared" si="155"/>
        <v>0</v>
      </c>
      <c r="U2491" s="32">
        <f t="shared" si="156"/>
        <v>0</v>
      </c>
      <c r="V2491" s="33">
        <f t="shared" si="157"/>
        <v>387</v>
      </c>
      <c r="W2491" s="34">
        <f t="shared" si="154"/>
        <v>387</v>
      </c>
      <c r="X2491" s="10"/>
      <c r="Y2491" s="10"/>
      <c r="Z2491" s="10"/>
      <c r="AA2491" s="10"/>
      <c r="AB2491" s="10"/>
      <c r="AC2491" s="10"/>
      <c r="AD2491" s="10"/>
      <c r="AE2491" s="10"/>
      <c r="AF2491" s="10"/>
      <c r="AG2491" s="10"/>
      <c r="AH2491" s="10"/>
      <c r="AI2491" s="10"/>
    </row>
    <row r="2492" spans="1:35" ht="15" customHeight="1" x14ac:dyDescent="0.25">
      <c r="A2492" s="6">
        <v>1371</v>
      </c>
      <c r="B2492" s="11" t="s">
        <v>106</v>
      </c>
      <c r="C2492" s="11" t="s">
        <v>4451</v>
      </c>
      <c r="D2492" s="11" t="s">
        <v>4501</v>
      </c>
      <c r="E2492" s="12">
        <v>30971</v>
      </c>
      <c r="F2492" s="19"/>
      <c r="G2492" s="12">
        <v>43903</v>
      </c>
      <c r="H2492" s="11" t="s">
        <v>78</v>
      </c>
      <c r="I2492" s="14" t="s">
        <v>115</v>
      </c>
      <c r="J2492" s="11" t="s">
        <v>97</v>
      </c>
      <c r="K2492" s="11" t="s">
        <v>82</v>
      </c>
      <c r="L2492" s="14" t="s">
        <v>82</v>
      </c>
      <c r="M2492" s="11" t="s">
        <v>4421</v>
      </c>
      <c r="N2492" s="15">
        <v>0.1729</v>
      </c>
      <c r="O2492" s="15" t="str">
        <f>VLOOKUP(A2492,Result!A:D,2,FALSE)</f>
        <v>No</v>
      </c>
      <c r="P2492" s="15">
        <f>VLOOKUP(A2492,Result!A:D,4,FALSE)</f>
        <v>0</v>
      </c>
      <c r="Q2492" s="16">
        <f>VLOOKUP(A2492,Result!A:D,3,FALSE)</f>
        <v>0</v>
      </c>
      <c r="R2492" s="16">
        <f>VLOOKUP(A2492,Result!A:E,5,FALSE)</f>
        <v>0</v>
      </c>
      <c r="S2492" s="28">
        <f>P2492+Q2492+R2492</f>
        <v>0</v>
      </c>
      <c r="T2492" s="32">
        <f t="shared" si="155"/>
        <v>0</v>
      </c>
      <c r="U2492" s="32">
        <f t="shared" si="156"/>
        <v>0</v>
      </c>
      <c r="V2492" s="33">
        <f t="shared" si="157"/>
        <v>387</v>
      </c>
      <c r="W2492" s="34">
        <f t="shared" si="154"/>
        <v>387</v>
      </c>
      <c r="X2492" s="10"/>
      <c r="Y2492" s="10"/>
      <c r="Z2492" s="10"/>
      <c r="AA2492" s="10"/>
      <c r="AB2492" s="10"/>
      <c r="AC2492" s="10"/>
      <c r="AD2492" s="10"/>
      <c r="AE2492" s="10"/>
      <c r="AF2492" s="10"/>
      <c r="AG2492" s="10"/>
      <c r="AH2492" s="10"/>
      <c r="AI2492" s="10"/>
    </row>
    <row r="2493" spans="1:35" ht="15" customHeight="1" x14ac:dyDescent="0.25">
      <c r="A2493" s="6">
        <v>1372</v>
      </c>
      <c r="B2493" s="11" t="s">
        <v>106</v>
      </c>
      <c r="C2493" s="11" t="s">
        <v>4451</v>
      </c>
      <c r="D2493" s="11" t="s">
        <v>4502</v>
      </c>
      <c r="E2493" s="12">
        <v>22859</v>
      </c>
      <c r="F2493" s="17">
        <v>43965</v>
      </c>
      <c r="G2493" s="12">
        <v>43851</v>
      </c>
      <c r="H2493" s="11" t="s">
        <v>78</v>
      </c>
      <c r="I2493" s="14" t="s">
        <v>4503</v>
      </c>
      <c r="J2493" s="11" t="s">
        <v>4504</v>
      </c>
      <c r="K2493" s="11" t="s">
        <v>82</v>
      </c>
      <c r="L2493" s="14" t="s">
        <v>4505</v>
      </c>
      <c r="M2493" s="11" t="s">
        <v>4506</v>
      </c>
      <c r="N2493" s="15">
        <v>0.89</v>
      </c>
      <c r="O2493" s="15" t="str">
        <f>VLOOKUP(A2493,Result!A:D,2,FALSE)</f>
        <v>No</v>
      </c>
      <c r="P2493" s="15">
        <f>VLOOKUP(A2493,Result!A:D,4,FALSE)</f>
        <v>0.90400000000000003</v>
      </c>
      <c r="Q2493" s="16">
        <f>VLOOKUP(A2493,Result!A:D,3,FALSE)</f>
        <v>0.36799999999999999</v>
      </c>
      <c r="R2493" s="16">
        <f>VLOOKUP(A2493,Result!A:E,5,FALSE)</f>
        <v>0</v>
      </c>
      <c r="S2493" s="28">
        <f>P2493+Q2493+R2493</f>
        <v>1.272</v>
      </c>
      <c r="T2493" s="32">
        <f t="shared" si="155"/>
        <v>316.47999999999996</v>
      </c>
      <c r="U2493" s="32">
        <f t="shared" si="156"/>
        <v>1093.9199999999998</v>
      </c>
      <c r="V2493" s="33">
        <f t="shared" si="157"/>
        <v>387</v>
      </c>
      <c r="W2493" s="34">
        <f t="shared" si="154"/>
        <v>1480.9199999999998</v>
      </c>
      <c r="X2493" s="10"/>
      <c r="Y2493" s="10"/>
      <c r="Z2493" s="10"/>
      <c r="AA2493" s="10"/>
      <c r="AB2493" s="10"/>
      <c r="AC2493" s="10"/>
      <c r="AD2493" s="10"/>
      <c r="AE2493" s="10"/>
      <c r="AF2493" s="10"/>
      <c r="AG2493" s="10"/>
      <c r="AH2493" s="10"/>
      <c r="AI2493" s="10"/>
    </row>
    <row r="2494" spans="1:35" ht="15" customHeight="1" x14ac:dyDescent="0.25">
      <c r="A2494" s="6">
        <v>1373</v>
      </c>
      <c r="B2494" s="11" t="s">
        <v>106</v>
      </c>
      <c r="C2494" s="11" t="s">
        <v>4451</v>
      </c>
      <c r="D2494" s="11" t="s">
        <v>4507</v>
      </c>
      <c r="E2494" s="12">
        <v>16639</v>
      </c>
      <c r="F2494" s="17">
        <v>44084</v>
      </c>
      <c r="G2494" s="12">
        <v>43898</v>
      </c>
      <c r="H2494" s="11" t="s">
        <v>78</v>
      </c>
      <c r="I2494" s="14" t="s">
        <v>4508</v>
      </c>
      <c r="J2494" s="11" t="s">
        <v>80</v>
      </c>
      <c r="K2494" s="11" t="s">
        <v>82</v>
      </c>
      <c r="L2494" s="14" t="s">
        <v>4509</v>
      </c>
      <c r="M2494" s="11" t="s">
        <v>4510</v>
      </c>
      <c r="N2494" s="15">
        <v>1.631</v>
      </c>
      <c r="O2494" s="15" t="str">
        <f>VLOOKUP(A2494,Result!A:D,2,FALSE)</f>
        <v>Yes</v>
      </c>
      <c r="P2494" s="15">
        <f>VLOOKUP(A2494,Result!A:D,4,FALSE)</f>
        <v>1.01</v>
      </c>
      <c r="Q2494" s="16">
        <f>VLOOKUP(A2494,Result!A:D,3,FALSE)</f>
        <v>1.157</v>
      </c>
      <c r="R2494" s="16">
        <f>VLOOKUP(A2494,Result!A:E,5,FALSE)</f>
        <v>0.84699999999999998</v>
      </c>
      <c r="S2494" s="28">
        <f>P2494+Q2494+R2494</f>
        <v>3.0139999999999998</v>
      </c>
      <c r="T2494" s="32">
        <f t="shared" si="155"/>
        <v>1723.4399999999998</v>
      </c>
      <c r="U2494" s="32">
        <f t="shared" si="156"/>
        <v>2592.04</v>
      </c>
      <c r="V2494" s="33">
        <f t="shared" si="157"/>
        <v>387</v>
      </c>
      <c r="W2494" s="34">
        <f t="shared" si="154"/>
        <v>2979.04</v>
      </c>
      <c r="X2494" s="10"/>
      <c r="Y2494" s="10"/>
      <c r="Z2494" s="10"/>
      <c r="AA2494" s="10"/>
      <c r="AB2494" s="10"/>
      <c r="AC2494" s="10"/>
      <c r="AD2494" s="10"/>
      <c r="AE2494" s="10"/>
      <c r="AF2494" s="10"/>
      <c r="AG2494" s="10"/>
      <c r="AH2494" s="10"/>
      <c r="AI2494" s="10"/>
    </row>
    <row r="2495" spans="1:35" ht="15" customHeight="1" x14ac:dyDescent="0.25">
      <c r="A2495" s="6">
        <v>1374</v>
      </c>
      <c r="B2495" s="11" t="s">
        <v>106</v>
      </c>
      <c r="C2495" s="11" t="s">
        <v>4451</v>
      </c>
      <c r="D2495" s="11" t="s">
        <v>4511</v>
      </c>
      <c r="E2495" s="12">
        <v>20059</v>
      </c>
      <c r="F2495" s="17">
        <v>44012</v>
      </c>
      <c r="G2495" s="12">
        <v>43893</v>
      </c>
      <c r="H2495" s="11" t="s">
        <v>78</v>
      </c>
      <c r="I2495" s="14" t="s">
        <v>97</v>
      </c>
      <c r="J2495" s="11" t="s">
        <v>97</v>
      </c>
      <c r="K2495" s="11" t="s">
        <v>82</v>
      </c>
      <c r="L2495" s="14" t="s">
        <v>4512</v>
      </c>
      <c r="M2495" s="11" t="s">
        <v>4513</v>
      </c>
      <c r="N2495" s="15" t="s">
        <v>85</v>
      </c>
      <c r="O2495" s="15" t="str">
        <f>VLOOKUP(A2495,Result!A:D,2,FALSE)</f>
        <v>No</v>
      </c>
      <c r="P2495" s="15">
        <f>VLOOKUP(A2495,Result!A:D,4,FALSE)</f>
        <v>0</v>
      </c>
      <c r="Q2495" s="16">
        <f>VLOOKUP(A2495,Result!A:D,3,FALSE)</f>
        <v>0.36799999999999999</v>
      </c>
      <c r="R2495" s="16">
        <f>VLOOKUP(A2495,Result!A:E,5,FALSE)</f>
        <v>0</v>
      </c>
      <c r="S2495" s="28">
        <f>P2495+Q2495+R2495</f>
        <v>0.36799999999999999</v>
      </c>
      <c r="T2495" s="32">
        <f t="shared" si="155"/>
        <v>316.47999999999996</v>
      </c>
      <c r="U2495" s="32">
        <f t="shared" si="156"/>
        <v>316.47999999999996</v>
      </c>
      <c r="V2495" s="33">
        <f t="shared" si="157"/>
        <v>387</v>
      </c>
      <c r="W2495" s="34">
        <f t="shared" si="154"/>
        <v>703.48</v>
      </c>
      <c r="X2495" s="10"/>
      <c r="Y2495" s="10"/>
      <c r="Z2495" s="10"/>
      <c r="AA2495" s="10"/>
      <c r="AB2495" s="10"/>
      <c r="AC2495" s="10"/>
      <c r="AD2495" s="10"/>
      <c r="AE2495" s="10"/>
      <c r="AF2495" s="10"/>
      <c r="AG2495" s="10"/>
      <c r="AH2495" s="10"/>
      <c r="AI2495" s="10"/>
    </row>
    <row r="2496" spans="1:35" ht="15" customHeight="1" x14ac:dyDescent="0.25">
      <c r="A2496" s="6">
        <v>1375</v>
      </c>
      <c r="B2496" s="11" t="s">
        <v>106</v>
      </c>
      <c r="C2496" s="11" t="s">
        <v>4451</v>
      </c>
      <c r="D2496" s="11" t="s">
        <v>4514</v>
      </c>
      <c r="E2496" s="12">
        <v>22916</v>
      </c>
      <c r="F2496" s="19"/>
      <c r="G2496" s="12">
        <v>43893</v>
      </c>
      <c r="H2496" s="11" t="s">
        <v>78</v>
      </c>
      <c r="I2496" s="14" t="s">
        <v>199</v>
      </c>
      <c r="J2496" s="11" t="s">
        <v>97</v>
      </c>
      <c r="K2496" s="11" t="s">
        <v>82</v>
      </c>
      <c r="L2496" s="14" t="s">
        <v>82</v>
      </c>
      <c r="M2496" s="11" t="s">
        <v>591</v>
      </c>
      <c r="N2496" s="15" t="s">
        <v>85</v>
      </c>
      <c r="O2496" s="15" t="str">
        <f>VLOOKUP(A2496,Result!A:D,2,FALSE)</f>
        <v>No</v>
      </c>
      <c r="P2496" s="15">
        <f>VLOOKUP(A2496,Result!A:D,4,FALSE)</f>
        <v>0</v>
      </c>
      <c r="Q2496" s="16">
        <f>VLOOKUP(A2496,Result!A:D,3,FALSE)</f>
        <v>0</v>
      </c>
      <c r="R2496" s="16">
        <f>VLOOKUP(A2496,Result!A:E,5,FALSE)</f>
        <v>0</v>
      </c>
      <c r="S2496" s="28">
        <f>P2496+Q2496+R2496</f>
        <v>0</v>
      </c>
      <c r="T2496" s="32">
        <f t="shared" si="155"/>
        <v>0</v>
      </c>
      <c r="U2496" s="32">
        <f t="shared" si="156"/>
        <v>0</v>
      </c>
      <c r="V2496" s="33">
        <f t="shared" si="157"/>
        <v>387</v>
      </c>
      <c r="W2496" s="34">
        <f t="shared" si="154"/>
        <v>387</v>
      </c>
      <c r="X2496" s="10"/>
      <c r="Y2496" s="10"/>
      <c r="Z2496" s="10"/>
      <c r="AA2496" s="10"/>
      <c r="AB2496" s="10"/>
      <c r="AC2496" s="10"/>
      <c r="AD2496" s="10"/>
      <c r="AE2496" s="10"/>
      <c r="AF2496" s="10"/>
      <c r="AG2496" s="10"/>
      <c r="AH2496" s="10"/>
      <c r="AI2496" s="10"/>
    </row>
    <row r="2497" spans="1:35" ht="15" customHeight="1" x14ac:dyDescent="0.25">
      <c r="A2497" s="6">
        <v>1376</v>
      </c>
      <c r="B2497" s="11" t="s">
        <v>106</v>
      </c>
      <c r="C2497" s="11" t="s">
        <v>4451</v>
      </c>
      <c r="D2497" s="11" t="s">
        <v>4515</v>
      </c>
      <c r="E2497" s="12">
        <v>19102</v>
      </c>
      <c r="F2497" s="17">
        <v>43966</v>
      </c>
      <c r="G2497" s="12">
        <v>43878</v>
      </c>
      <c r="H2497" s="11" t="s">
        <v>78</v>
      </c>
      <c r="I2497" s="14" t="s">
        <v>97</v>
      </c>
      <c r="J2497" s="11" t="s">
        <v>97</v>
      </c>
      <c r="K2497" s="11" t="s">
        <v>82</v>
      </c>
      <c r="L2497" s="14" t="s">
        <v>4516</v>
      </c>
      <c r="M2497" s="11" t="s">
        <v>4517</v>
      </c>
      <c r="N2497" s="15">
        <v>0.50800000000000001</v>
      </c>
      <c r="O2497" s="15" t="str">
        <f>VLOOKUP(A2497,Result!A:D,2,FALSE)</f>
        <v>No</v>
      </c>
      <c r="P2497" s="15">
        <f>VLOOKUP(A2497,Result!A:D,4,FALSE)</f>
        <v>0</v>
      </c>
      <c r="Q2497" s="16">
        <f>VLOOKUP(A2497,Result!A:D,3,FALSE)</f>
        <v>0.36799999999999999</v>
      </c>
      <c r="R2497" s="16">
        <f>VLOOKUP(A2497,Result!A:E,5,FALSE)</f>
        <v>0</v>
      </c>
      <c r="S2497" s="28">
        <f>P2497+Q2497+R2497</f>
        <v>0.36799999999999999</v>
      </c>
      <c r="T2497" s="32">
        <f t="shared" si="155"/>
        <v>316.47999999999996</v>
      </c>
      <c r="U2497" s="32">
        <f t="shared" si="156"/>
        <v>316.47999999999996</v>
      </c>
      <c r="V2497" s="33">
        <f t="shared" si="157"/>
        <v>387</v>
      </c>
      <c r="W2497" s="34">
        <f t="shared" si="154"/>
        <v>703.48</v>
      </c>
      <c r="X2497" s="10"/>
      <c r="Y2497" s="10"/>
      <c r="Z2497" s="10"/>
      <c r="AA2497" s="10"/>
      <c r="AB2497" s="10"/>
      <c r="AC2497" s="10"/>
      <c r="AD2497" s="10"/>
      <c r="AE2497" s="10"/>
      <c r="AF2497" s="10"/>
      <c r="AG2497" s="10"/>
      <c r="AH2497" s="10"/>
      <c r="AI2497" s="10"/>
    </row>
    <row r="2498" spans="1:35" ht="15" customHeight="1" x14ac:dyDescent="0.25">
      <c r="A2498" s="6">
        <v>1377</v>
      </c>
      <c r="B2498" s="11" t="s">
        <v>106</v>
      </c>
      <c r="C2498" s="11" t="s">
        <v>4451</v>
      </c>
      <c r="D2498" s="11" t="s">
        <v>4518</v>
      </c>
      <c r="E2498" s="12">
        <v>20038</v>
      </c>
      <c r="F2498" s="13">
        <v>43976</v>
      </c>
      <c r="G2498" s="12">
        <v>43898</v>
      </c>
      <c r="H2498" s="11" t="s">
        <v>78</v>
      </c>
      <c r="I2498" s="14" t="s">
        <v>4519</v>
      </c>
      <c r="J2498" s="11" t="s">
        <v>80</v>
      </c>
      <c r="K2498" s="11"/>
      <c r="L2498" s="14" t="s">
        <v>82</v>
      </c>
      <c r="M2498" s="11" t="s">
        <v>4520</v>
      </c>
      <c r="N2498" s="15">
        <v>1.1479999999999999</v>
      </c>
      <c r="O2498" s="15" t="str">
        <f>VLOOKUP(A2498,Result!A:D,2,FALSE)</f>
        <v>No</v>
      </c>
      <c r="P2498" s="15">
        <f>VLOOKUP(A2498,Result!A:D,4,FALSE)</f>
        <v>0.72299999999999998</v>
      </c>
      <c r="Q2498" s="16">
        <f>VLOOKUP(A2498,Result!A:D,3,FALSE)</f>
        <v>0</v>
      </c>
      <c r="R2498" s="16">
        <f>VLOOKUP(A2498,Result!A:E,5,FALSE)</f>
        <v>0.152</v>
      </c>
      <c r="S2498" s="28">
        <f>P2498+Q2498+R2498</f>
        <v>0.875</v>
      </c>
      <c r="T2498" s="32">
        <f t="shared" si="155"/>
        <v>130.71999999999997</v>
      </c>
      <c r="U2498" s="32">
        <f t="shared" si="156"/>
        <v>752.5</v>
      </c>
      <c r="V2498" s="33">
        <f t="shared" si="157"/>
        <v>387</v>
      </c>
      <c r="W2498" s="34">
        <f t="shared" si="154"/>
        <v>1139.5</v>
      </c>
      <c r="X2498" s="10"/>
      <c r="Y2498" s="10"/>
      <c r="Z2498" s="10"/>
      <c r="AA2498" s="10"/>
      <c r="AB2498" s="10"/>
      <c r="AC2498" s="10"/>
      <c r="AD2498" s="10"/>
      <c r="AE2498" s="10"/>
      <c r="AF2498" s="10"/>
      <c r="AG2498" s="10"/>
      <c r="AH2498" s="10"/>
      <c r="AI2498" s="10"/>
    </row>
    <row r="2499" spans="1:35" ht="15" customHeight="1" x14ac:dyDescent="0.25">
      <c r="A2499" s="6">
        <v>1378</v>
      </c>
      <c r="B2499" s="11" t="s">
        <v>106</v>
      </c>
      <c r="C2499" s="11" t="s">
        <v>4451</v>
      </c>
      <c r="D2499" s="11" t="s">
        <v>4521</v>
      </c>
      <c r="E2499" s="12">
        <v>18465</v>
      </c>
      <c r="F2499" s="17">
        <v>43948</v>
      </c>
      <c r="G2499" s="12">
        <v>43856</v>
      </c>
      <c r="H2499" s="11" t="s">
        <v>78</v>
      </c>
      <c r="I2499" s="14" t="s">
        <v>4522</v>
      </c>
      <c r="J2499" s="11" t="s">
        <v>80</v>
      </c>
      <c r="K2499" s="11" t="s">
        <v>82</v>
      </c>
      <c r="L2499" s="14" t="s">
        <v>4523</v>
      </c>
      <c r="M2499" s="11" t="s">
        <v>4524</v>
      </c>
      <c r="N2499" s="15">
        <v>1.2749999999999999</v>
      </c>
      <c r="O2499" s="15" t="str">
        <f>VLOOKUP(A2499,Result!A:D,2,FALSE)</f>
        <v>No</v>
      </c>
      <c r="P2499" s="15">
        <f>VLOOKUP(A2499,Result!A:D,4,FALSE)</f>
        <v>0.84199999999999997</v>
      </c>
      <c r="Q2499" s="16">
        <f>VLOOKUP(A2499,Result!A:D,3,FALSE)</f>
        <v>0.61199999999999999</v>
      </c>
      <c r="R2499" s="16">
        <f>VLOOKUP(A2499,Result!A:E,5,FALSE)</f>
        <v>0</v>
      </c>
      <c r="S2499" s="28">
        <f>P2499+Q2499+R2499</f>
        <v>1.454</v>
      </c>
      <c r="T2499" s="32">
        <f t="shared" si="155"/>
        <v>526.31999999999994</v>
      </c>
      <c r="U2499" s="32">
        <f t="shared" si="156"/>
        <v>1250.4399999999998</v>
      </c>
      <c r="V2499" s="33">
        <f t="shared" si="157"/>
        <v>387</v>
      </c>
      <c r="W2499" s="34">
        <f t="shared" si="154"/>
        <v>1637.4399999999998</v>
      </c>
      <c r="X2499" s="10"/>
      <c r="Y2499" s="10"/>
      <c r="Z2499" s="10"/>
      <c r="AA2499" s="10"/>
      <c r="AB2499" s="10"/>
      <c r="AC2499" s="10"/>
      <c r="AD2499" s="10"/>
      <c r="AE2499" s="10"/>
      <c r="AF2499" s="10"/>
      <c r="AG2499" s="10"/>
      <c r="AH2499" s="10"/>
      <c r="AI2499" s="10"/>
    </row>
    <row r="2500" spans="1:35" ht="15" customHeight="1" x14ac:dyDescent="0.25">
      <c r="A2500" s="6">
        <v>1379</v>
      </c>
      <c r="B2500" s="11" t="s">
        <v>106</v>
      </c>
      <c r="C2500" s="11" t="s">
        <v>4451</v>
      </c>
      <c r="D2500" s="11" t="s">
        <v>4525</v>
      </c>
      <c r="E2500" s="12">
        <v>12118</v>
      </c>
      <c r="F2500" s="17">
        <v>44022</v>
      </c>
      <c r="G2500" s="12">
        <v>43914</v>
      </c>
      <c r="H2500" s="11" t="s">
        <v>78</v>
      </c>
      <c r="I2500" s="14" t="s">
        <v>4526</v>
      </c>
      <c r="J2500" s="11" t="s">
        <v>80</v>
      </c>
      <c r="K2500" s="11" t="s">
        <v>82</v>
      </c>
      <c r="L2500" s="14" t="s">
        <v>4527</v>
      </c>
      <c r="M2500" s="11" t="s">
        <v>4528</v>
      </c>
      <c r="N2500" s="15" t="s">
        <v>85</v>
      </c>
      <c r="O2500" s="15" t="str">
        <f>VLOOKUP(A2500,Result!A:D,2,FALSE)</f>
        <v>No</v>
      </c>
      <c r="P2500" s="15">
        <f>VLOOKUP(A2500,Result!A:D,4,FALSE)</f>
        <v>1.17</v>
      </c>
      <c r="Q2500" s="16">
        <f>VLOOKUP(A2500,Result!A:D,3,FALSE)</f>
        <v>0</v>
      </c>
      <c r="R2500" s="16">
        <f>VLOOKUP(A2500,Result!A:E,5,FALSE)</f>
        <v>0.46500000000000002</v>
      </c>
      <c r="S2500" s="28">
        <f>P2500+Q2500+R2500</f>
        <v>1.635</v>
      </c>
      <c r="T2500" s="32">
        <f t="shared" si="155"/>
        <v>399.9</v>
      </c>
      <c r="U2500" s="32">
        <f t="shared" si="156"/>
        <v>1406.1000000000001</v>
      </c>
      <c r="V2500" s="33">
        <f t="shared" si="157"/>
        <v>387</v>
      </c>
      <c r="W2500" s="34">
        <f t="shared" si="154"/>
        <v>1793.1000000000001</v>
      </c>
      <c r="X2500" s="10"/>
      <c r="Y2500" s="10"/>
      <c r="Z2500" s="10"/>
      <c r="AA2500" s="10"/>
      <c r="AB2500" s="10"/>
      <c r="AC2500" s="10"/>
      <c r="AD2500" s="10"/>
      <c r="AE2500" s="10"/>
      <c r="AF2500" s="10"/>
      <c r="AG2500" s="10"/>
      <c r="AH2500" s="10"/>
      <c r="AI2500" s="10"/>
    </row>
    <row r="2501" spans="1:35" ht="15" customHeight="1" x14ac:dyDescent="0.25">
      <c r="A2501" s="6">
        <v>1380</v>
      </c>
      <c r="B2501" s="11" t="s">
        <v>106</v>
      </c>
      <c r="C2501" s="11" t="s">
        <v>4451</v>
      </c>
      <c r="D2501" s="11" t="s">
        <v>4529</v>
      </c>
      <c r="E2501" s="12">
        <v>22531</v>
      </c>
      <c r="F2501" s="23"/>
      <c r="G2501" s="12">
        <v>43903</v>
      </c>
      <c r="H2501" s="11" t="s">
        <v>78</v>
      </c>
      <c r="I2501" s="14" t="s">
        <v>115</v>
      </c>
      <c r="J2501" s="11" t="s">
        <v>97</v>
      </c>
      <c r="K2501" s="11" t="s">
        <v>82</v>
      </c>
      <c r="L2501" s="14" t="s">
        <v>82</v>
      </c>
      <c r="M2501" s="11" t="s">
        <v>4421</v>
      </c>
      <c r="N2501" s="15">
        <v>3.194</v>
      </c>
      <c r="O2501" s="15" t="str">
        <f>VLOOKUP(A2501,Result!A:D,2,FALSE)</f>
        <v>No</v>
      </c>
      <c r="P2501" s="15">
        <f>VLOOKUP(A2501,Result!A:D,4,FALSE)</f>
        <v>0</v>
      </c>
      <c r="Q2501" s="16">
        <f>VLOOKUP(A2501,Result!A:D,3,FALSE)</f>
        <v>0</v>
      </c>
      <c r="R2501" s="16">
        <f>VLOOKUP(A2501,Result!A:E,5,FALSE)</f>
        <v>0</v>
      </c>
      <c r="S2501" s="28">
        <f>P2501+Q2501+R2501</f>
        <v>0</v>
      </c>
      <c r="T2501" s="32">
        <f t="shared" si="155"/>
        <v>0</v>
      </c>
      <c r="U2501" s="32">
        <f t="shared" si="156"/>
        <v>0</v>
      </c>
      <c r="V2501" s="33">
        <f t="shared" si="157"/>
        <v>387</v>
      </c>
      <c r="W2501" s="34">
        <f t="shared" si="154"/>
        <v>387</v>
      </c>
      <c r="X2501" s="10"/>
      <c r="Y2501" s="10"/>
      <c r="Z2501" s="10"/>
      <c r="AA2501" s="10"/>
      <c r="AB2501" s="10"/>
      <c r="AC2501" s="10"/>
      <c r="AD2501" s="10"/>
      <c r="AE2501" s="10"/>
      <c r="AF2501" s="10"/>
      <c r="AG2501" s="10"/>
      <c r="AH2501" s="10"/>
      <c r="AI2501" s="10"/>
    </row>
    <row r="2502" spans="1:35" ht="15" customHeight="1" x14ac:dyDescent="0.25">
      <c r="A2502" s="6">
        <v>1381</v>
      </c>
      <c r="B2502" s="11" t="s">
        <v>106</v>
      </c>
      <c r="C2502" s="11" t="s">
        <v>4451</v>
      </c>
      <c r="D2502" s="11" t="s">
        <v>4530</v>
      </c>
      <c r="E2502" s="12">
        <v>18788</v>
      </c>
      <c r="F2502" s="17">
        <v>43943</v>
      </c>
      <c r="G2502" s="11"/>
      <c r="H2502" s="18"/>
      <c r="I2502" s="14"/>
      <c r="J2502" s="11"/>
      <c r="K2502" s="11"/>
      <c r="L2502" s="14"/>
      <c r="M2502" s="11"/>
      <c r="N2502" s="15" t="s">
        <v>85</v>
      </c>
      <c r="O2502" s="15" t="str">
        <f>VLOOKUP(A2502,Result!A:D,2,FALSE)</f>
        <v>No</v>
      </c>
      <c r="P2502" s="15">
        <f>VLOOKUP(A2502,Result!A:D,4,FALSE)</f>
        <v>0</v>
      </c>
      <c r="Q2502" s="16">
        <f>VLOOKUP(A2502,Result!A:D,3,FALSE)</f>
        <v>0</v>
      </c>
      <c r="R2502" s="16">
        <f>VLOOKUP(A2502,Result!A:E,5,FALSE)</f>
        <v>0</v>
      </c>
      <c r="S2502" s="28">
        <f>P2502+Q2502+R2502</f>
        <v>0</v>
      </c>
      <c r="T2502" s="32">
        <f t="shared" si="155"/>
        <v>0</v>
      </c>
      <c r="U2502" s="32">
        <f t="shared" si="156"/>
        <v>0</v>
      </c>
      <c r="V2502" s="33">
        <f t="shared" si="157"/>
        <v>387</v>
      </c>
      <c r="W2502" s="34">
        <f t="shared" si="154"/>
        <v>387</v>
      </c>
      <c r="X2502" s="10"/>
      <c r="Y2502" s="10"/>
      <c r="Z2502" s="10"/>
      <c r="AA2502" s="10"/>
      <c r="AB2502" s="10"/>
      <c r="AC2502" s="10"/>
      <c r="AD2502" s="10"/>
      <c r="AE2502" s="10"/>
      <c r="AF2502" s="10"/>
      <c r="AG2502" s="10"/>
      <c r="AH2502" s="10"/>
      <c r="AI2502" s="10"/>
    </row>
    <row r="2503" spans="1:35" ht="15" customHeight="1" x14ac:dyDescent="0.25">
      <c r="A2503" s="6">
        <v>1382</v>
      </c>
      <c r="B2503" s="11" t="s">
        <v>106</v>
      </c>
      <c r="C2503" s="11" t="s">
        <v>4451</v>
      </c>
      <c r="D2503" s="11" t="s">
        <v>4531</v>
      </c>
      <c r="E2503" s="12">
        <v>17439</v>
      </c>
      <c r="F2503" s="19"/>
      <c r="G2503" s="12">
        <v>43903</v>
      </c>
      <c r="H2503" s="11" t="s">
        <v>78</v>
      </c>
      <c r="I2503" s="14" t="s">
        <v>199</v>
      </c>
      <c r="J2503" s="11" t="s">
        <v>97</v>
      </c>
      <c r="K2503" s="11" t="s">
        <v>82</v>
      </c>
      <c r="L2503" s="14" t="s">
        <v>82</v>
      </c>
      <c r="M2503" s="11" t="s">
        <v>1572</v>
      </c>
      <c r="N2503" s="15" t="s">
        <v>85</v>
      </c>
      <c r="O2503" s="15" t="str">
        <f>VLOOKUP(A2503,Result!A:D,2,FALSE)</f>
        <v>No</v>
      </c>
      <c r="P2503" s="15">
        <f>VLOOKUP(A2503,Result!A:D,4,FALSE)</f>
        <v>0</v>
      </c>
      <c r="Q2503" s="16">
        <f>VLOOKUP(A2503,Result!A:D,3,FALSE)</f>
        <v>0</v>
      </c>
      <c r="R2503" s="16">
        <f>VLOOKUP(A2503,Result!A:E,5,FALSE)</f>
        <v>0</v>
      </c>
      <c r="S2503" s="28">
        <f>P2503+Q2503+R2503</f>
        <v>0</v>
      </c>
      <c r="T2503" s="32">
        <f t="shared" si="155"/>
        <v>0</v>
      </c>
      <c r="U2503" s="32">
        <f t="shared" si="156"/>
        <v>0</v>
      </c>
      <c r="V2503" s="33">
        <f t="shared" si="157"/>
        <v>387</v>
      </c>
      <c r="W2503" s="34">
        <f t="shared" si="154"/>
        <v>387</v>
      </c>
      <c r="X2503" s="10"/>
      <c r="Y2503" s="10"/>
      <c r="Z2503" s="10"/>
      <c r="AA2503" s="10"/>
      <c r="AB2503" s="10"/>
      <c r="AC2503" s="10"/>
      <c r="AD2503" s="10"/>
      <c r="AE2503" s="10"/>
      <c r="AF2503" s="10"/>
      <c r="AG2503" s="10"/>
      <c r="AH2503" s="10"/>
      <c r="AI2503" s="10"/>
    </row>
    <row r="2504" spans="1:35" ht="15" customHeight="1" x14ac:dyDescent="0.25">
      <c r="A2504" s="6">
        <v>1383</v>
      </c>
      <c r="B2504" s="11" t="s">
        <v>106</v>
      </c>
      <c r="C2504" s="11" t="s">
        <v>1606</v>
      </c>
      <c r="D2504" s="11" t="s">
        <v>4532</v>
      </c>
      <c r="E2504" s="12">
        <v>16821</v>
      </c>
      <c r="F2504" s="12">
        <v>43973</v>
      </c>
      <c r="G2504" s="12">
        <v>43902</v>
      </c>
      <c r="H2504" s="11" t="s">
        <v>78</v>
      </c>
      <c r="I2504" s="14" t="s">
        <v>4533</v>
      </c>
      <c r="J2504" s="11" t="s">
        <v>80</v>
      </c>
      <c r="K2504" s="11" t="s">
        <v>4534</v>
      </c>
      <c r="L2504" s="14" t="s">
        <v>82</v>
      </c>
      <c r="M2504" s="11" t="s">
        <v>4535</v>
      </c>
      <c r="N2504" s="15">
        <v>2.4430000000000001</v>
      </c>
      <c r="O2504" s="15" t="str">
        <f>VLOOKUP(A2504,Result!A:D,2,FALSE)</f>
        <v>No</v>
      </c>
      <c r="P2504" s="15">
        <f>VLOOKUP(A2504,Result!A:D,4,FALSE)</f>
        <v>2.1989999999999998</v>
      </c>
      <c r="Q2504" s="16">
        <f>VLOOKUP(A2504,Result!A:D,3,FALSE)</f>
        <v>0</v>
      </c>
      <c r="R2504" s="16">
        <f>VLOOKUP(A2504,Result!A:E,5,FALSE)</f>
        <v>0</v>
      </c>
      <c r="S2504" s="28">
        <f>P2504+Q2504+R2504</f>
        <v>2.1989999999999998</v>
      </c>
      <c r="T2504" s="32">
        <f t="shared" si="155"/>
        <v>0</v>
      </c>
      <c r="U2504" s="32">
        <f t="shared" si="156"/>
        <v>1891.1399999999996</v>
      </c>
      <c r="V2504" s="33">
        <f t="shared" si="157"/>
        <v>387</v>
      </c>
      <c r="W2504" s="34">
        <f t="shared" si="154"/>
        <v>2278.1399999999994</v>
      </c>
      <c r="X2504" s="10"/>
      <c r="Y2504" s="10"/>
      <c r="Z2504" s="10"/>
      <c r="AA2504" s="10"/>
      <c r="AB2504" s="10"/>
      <c r="AC2504" s="10"/>
      <c r="AD2504" s="10"/>
      <c r="AE2504" s="10"/>
      <c r="AF2504" s="10"/>
      <c r="AG2504" s="10"/>
      <c r="AH2504" s="10"/>
      <c r="AI2504" s="10"/>
    </row>
    <row r="2505" spans="1:35" ht="15" customHeight="1" x14ac:dyDescent="0.25">
      <c r="A2505" s="6">
        <v>1384</v>
      </c>
      <c r="B2505" s="11" t="s">
        <v>106</v>
      </c>
      <c r="C2505" s="11" t="s">
        <v>4451</v>
      </c>
      <c r="D2505" s="11" t="s">
        <v>4536</v>
      </c>
      <c r="E2505" s="12">
        <v>22848</v>
      </c>
      <c r="F2505" s="13">
        <v>43951</v>
      </c>
      <c r="G2505" s="12">
        <v>43903</v>
      </c>
      <c r="H2505" s="11" t="s">
        <v>78</v>
      </c>
      <c r="I2505" s="14" t="s">
        <v>97</v>
      </c>
      <c r="J2505" s="11" t="s">
        <v>97</v>
      </c>
      <c r="K2505" s="11" t="s">
        <v>82</v>
      </c>
      <c r="L2505" s="14" t="s">
        <v>4537</v>
      </c>
      <c r="M2505" s="11" t="s">
        <v>4538</v>
      </c>
      <c r="N2505" s="15">
        <v>0.245</v>
      </c>
      <c r="O2505" s="15" t="str">
        <f>VLOOKUP(A2505,Result!A:D,2,FALSE)</f>
        <v>No</v>
      </c>
      <c r="P2505" s="15">
        <f>VLOOKUP(A2505,Result!A:D,4,FALSE)</f>
        <v>0</v>
      </c>
      <c r="Q2505" s="16">
        <f>VLOOKUP(A2505,Result!A:D,3,FALSE)</f>
        <v>0.72099999999999997</v>
      </c>
      <c r="R2505" s="16">
        <f>VLOOKUP(A2505,Result!A:E,5,FALSE)</f>
        <v>0</v>
      </c>
      <c r="S2505" s="28">
        <f>P2505+Q2505+R2505</f>
        <v>0.72099999999999997</v>
      </c>
      <c r="T2505" s="32">
        <f t="shared" si="155"/>
        <v>620.05999999999995</v>
      </c>
      <c r="U2505" s="32">
        <f t="shared" si="156"/>
        <v>620.05999999999995</v>
      </c>
      <c r="V2505" s="33">
        <f t="shared" si="157"/>
        <v>387</v>
      </c>
      <c r="W2505" s="34">
        <f t="shared" si="154"/>
        <v>1007.06</v>
      </c>
      <c r="X2505" s="10"/>
      <c r="Y2505" s="10"/>
      <c r="Z2505" s="10"/>
      <c r="AA2505" s="10"/>
      <c r="AB2505" s="10"/>
      <c r="AC2505" s="10"/>
      <c r="AD2505" s="10"/>
      <c r="AE2505" s="10"/>
      <c r="AF2505" s="10"/>
      <c r="AG2505" s="10"/>
      <c r="AH2505" s="10"/>
      <c r="AI2505" s="10"/>
    </row>
    <row r="2506" spans="1:35" ht="15" customHeight="1" x14ac:dyDescent="0.25">
      <c r="A2506" s="6">
        <v>1385</v>
      </c>
      <c r="B2506" s="11" t="s">
        <v>106</v>
      </c>
      <c r="C2506" s="11" t="s">
        <v>4451</v>
      </c>
      <c r="D2506" s="11" t="s">
        <v>4539</v>
      </c>
      <c r="E2506" s="12">
        <v>19862</v>
      </c>
      <c r="F2506" s="19"/>
      <c r="G2506" s="12">
        <v>43903</v>
      </c>
      <c r="H2506" s="11" t="s">
        <v>78</v>
      </c>
      <c r="I2506" s="14" t="s">
        <v>115</v>
      </c>
      <c r="J2506" s="11" t="s">
        <v>97</v>
      </c>
      <c r="K2506" s="11" t="s">
        <v>82</v>
      </c>
      <c r="L2506" s="14" t="s">
        <v>82</v>
      </c>
      <c r="M2506" s="11" t="s">
        <v>4421</v>
      </c>
      <c r="N2506" s="15">
        <v>0.45300000000000001</v>
      </c>
      <c r="O2506" s="15" t="str">
        <f>VLOOKUP(A2506,Result!A:D,2,FALSE)</f>
        <v>No</v>
      </c>
      <c r="P2506" s="15">
        <f>VLOOKUP(A2506,Result!A:D,4,FALSE)</f>
        <v>0</v>
      </c>
      <c r="Q2506" s="16">
        <f>VLOOKUP(A2506,Result!A:D,3,FALSE)</f>
        <v>0</v>
      </c>
      <c r="R2506" s="16">
        <f>VLOOKUP(A2506,Result!A:E,5,FALSE)</f>
        <v>0</v>
      </c>
      <c r="S2506" s="28">
        <f>P2506+Q2506+R2506</f>
        <v>0</v>
      </c>
      <c r="T2506" s="32">
        <f t="shared" si="155"/>
        <v>0</v>
      </c>
      <c r="U2506" s="32">
        <f t="shared" si="156"/>
        <v>0</v>
      </c>
      <c r="V2506" s="33">
        <f t="shared" si="157"/>
        <v>387</v>
      </c>
      <c r="W2506" s="34">
        <f t="shared" si="154"/>
        <v>387</v>
      </c>
      <c r="X2506" s="10"/>
      <c r="Y2506" s="10"/>
      <c r="Z2506" s="10"/>
      <c r="AA2506" s="10"/>
      <c r="AB2506" s="10"/>
      <c r="AC2506" s="10"/>
      <c r="AD2506" s="10"/>
      <c r="AE2506" s="10"/>
      <c r="AF2506" s="10"/>
      <c r="AG2506" s="10"/>
      <c r="AH2506" s="10"/>
      <c r="AI2506" s="10"/>
    </row>
    <row r="2507" spans="1:35" ht="15" customHeight="1" x14ac:dyDescent="0.25">
      <c r="A2507" s="6">
        <v>1386</v>
      </c>
      <c r="B2507" s="11" t="s">
        <v>106</v>
      </c>
      <c r="C2507" s="11" t="s">
        <v>4451</v>
      </c>
      <c r="D2507" s="11" t="s">
        <v>4540</v>
      </c>
      <c r="E2507" s="12">
        <v>11943</v>
      </c>
      <c r="F2507" s="17">
        <v>43970</v>
      </c>
      <c r="G2507" s="12">
        <v>43858</v>
      </c>
      <c r="H2507" s="11" t="s">
        <v>78</v>
      </c>
      <c r="I2507" s="14" t="s">
        <v>4541</v>
      </c>
      <c r="J2507" s="11" t="s">
        <v>80</v>
      </c>
      <c r="K2507" s="11" t="s">
        <v>82</v>
      </c>
      <c r="L2507" s="14" t="s">
        <v>4542</v>
      </c>
      <c r="M2507" s="11" t="s">
        <v>4543</v>
      </c>
      <c r="N2507" s="15">
        <v>1.054</v>
      </c>
      <c r="O2507" s="15" t="str">
        <f>VLOOKUP(A2507,Result!A:D,2,FALSE)</f>
        <v>No</v>
      </c>
      <c r="P2507" s="15">
        <f>VLOOKUP(A2507,Result!A:D,4,FALSE)</f>
        <v>0.52200000000000002</v>
      </c>
      <c r="Q2507" s="16">
        <f>VLOOKUP(A2507,Result!A:D,3,FALSE)</f>
        <v>6.8000000000000005E-2</v>
      </c>
      <c r="R2507" s="16">
        <f>VLOOKUP(A2507,Result!A:E,5,FALSE)</f>
        <v>0</v>
      </c>
      <c r="S2507" s="28">
        <f>P2507+Q2507+R2507</f>
        <v>0.59000000000000008</v>
      </c>
      <c r="T2507" s="32">
        <f t="shared" si="155"/>
        <v>58.480000000000004</v>
      </c>
      <c r="U2507" s="32">
        <f t="shared" si="156"/>
        <v>507.40000000000009</v>
      </c>
      <c r="V2507" s="33">
        <f t="shared" si="157"/>
        <v>387</v>
      </c>
      <c r="W2507" s="34">
        <f t="shared" si="154"/>
        <v>894.40000000000009</v>
      </c>
      <c r="X2507" s="10"/>
      <c r="Y2507" s="10"/>
      <c r="Z2507" s="10"/>
      <c r="AA2507" s="10"/>
      <c r="AB2507" s="10"/>
      <c r="AC2507" s="10"/>
      <c r="AD2507" s="10"/>
      <c r="AE2507" s="10"/>
      <c r="AF2507" s="10"/>
      <c r="AG2507" s="10"/>
      <c r="AH2507" s="10"/>
      <c r="AI2507" s="10"/>
    </row>
    <row r="2508" spans="1:35" ht="15" customHeight="1" x14ac:dyDescent="0.25">
      <c r="A2508" s="6">
        <v>1387</v>
      </c>
      <c r="B2508" s="11" t="s">
        <v>106</v>
      </c>
      <c r="C2508" s="11" t="s">
        <v>4451</v>
      </c>
      <c r="D2508" s="11" t="s">
        <v>4544</v>
      </c>
      <c r="E2508" s="12">
        <v>30407</v>
      </c>
      <c r="F2508" s="19"/>
      <c r="G2508" s="11"/>
      <c r="H2508" s="18"/>
      <c r="I2508" s="14"/>
      <c r="J2508" s="11"/>
      <c r="K2508" s="11"/>
      <c r="L2508" s="14"/>
      <c r="M2508" s="11"/>
      <c r="N2508" s="15" t="s">
        <v>85</v>
      </c>
      <c r="O2508" s="15" t="str">
        <f>VLOOKUP(A2508,Result!A:D,2,FALSE)</f>
        <v>No</v>
      </c>
      <c r="P2508" s="15">
        <f>VLOOKUP(A2508,Result!A:D,4,FALSE)</f>
        <v>0</v>
      </c>
      <c r="Q2508" s="16">
        <f>VLOOKUP(A2508,Result!A:D,3,FALSE)</f>
        <v>0</v>
      </c>
      <c r="R2508" s="16">
        <f>VLOOKUP(A2508,Result!A:E,5,FALSE)</f>
        <v>0</v>
      </c>
      <c r="S2508" s="28">
        <f>P2508+Q2508+R2508</f>
        <v>0</v>
      </c>
      <c r="T2508" s="32">
        <f t="shared" si="155"/>
        <v>0</v>
      </c>
      <c r="U2508" s="32">
        <f t="shared" si="156"/>
        <v>0</v>
      </c>
      <c r="V2508" s="33">
        <f t="shared" si="157"/>
        <v>387</v>
      </c>
      <c r="W2508" s="34">
        <f t="shared" si="154"/>
        <v>387</v>
      </c>
      <c r="X2508" s="10"/>
      <c r="Y2508" s="10"/>
      <c r="Z2508" s="10"/>
      <c r="AA2508" s="10"/>
      <c r="AB2508" s="10"/>
      <c r="AC2508" s="10"/>
      <c r="AD2508" s="10"/>
      <c r="AE2508" s="10"/>
      <c r="AF2508" s="10"/>
      <c r="AG2508" s="10"/>
      <c r="AH2508" s="10"/>
      <c r="AI2508" s="10"/>
    </row>
    <row r="2509" spans="1:35" ht="15" customHeight="1" x14ac:dyDescent="0.25">
      <c r="A2509" s="6">
        <v>1388</v>
      </c>
      <c r="B2509" s="11" t="s">
        <v>106</v>
      </c>
      <c r="C2509" s="11" t="s">
        <v>1606</v>
      </c>
      <c r="D2509" s="11" t="s">
        <v>4545</v>
      </c>
      <c r="E2509" s="12">
        <v>15757</v>
      </c>
      <c r="F2509" s="17">
        <v>43969</v>
      </c>
      <c r="G2509" s="12">
        <v>43917</v>
      </c>
      <c r="H2509" s="11" t="s">
        <v>78</v>
      </c>
      <c r="I2509" s="14" t="s">
        <v>4546</v>
      </c>
      <c r="J2509" s="11" t="s">
        <v>4547</v>
      </c>
      <c r="K2509" s="11" t="s">
        <v>82</v>
      </c>
      <c r="L2509" s="14" t="s">
        <v>4548</v>
      </c>
      <c r="M2509" s="11" t="s">
        <v>4549</v>
      </c>
      <c r="N2509" s="15" t="s">
        <v>85</v>
      </c>
      <c r="O2509" s="15" t="str">
        <f>VLOOKUP(A2509,Result!A:D,2,FALSE)</f>
        <v>No</v>
      </c>
      <c r="P2509" s="15">
        <f>VLOOKUP(A2509,Result!A:D,4,FALSE)</f>
        <v>0.436</v>
      </c>
      <c r="Q2509" s="16">
        <f>VLOOKUP(A2509,Result!A:D,3,FALSE)</f>
        <v>0.56699999999999995</v>
      </c>
      <c r="R2509" s="16">
        <f>VLOOKUP(A2509,Result!A:E,5,FALSE)</f>
        <v>0</v>
      </c>
      <c r="S2509" s="28">
        <f>P2509+Q2509+R2509</f>
        <v>1.0029999999999999</v>
      </c>
      <c r="T2509" s="32">
        <f t="shared" si="155"/>
        <v>487.61999999999989</v>
      </c>
      <c r="U2509" s="32">
        <f t="shared" si="156"/>
        <v>862.57999999999993</v>
      </c>
      <c r="V2509" s="33">
        <f t="shared" si="157"/>
        <v>387</v>
      </c>
      <c r="W2509" s="34">
        <f t="shared" si="154"/>
        <v>1249.58</v>
      </c>
      <c r="X2509" s="10"/>
      <c r="Y2509" s="10"/>
      <c r="Z2509" s="10"/>
      <c r="AA2509" s="10"/>
      <c r="AB2509" s="10"/>
      <c r="AC2509" s="10"/>
      <c r="AD2509" s="10"/>
      <c r="AE2509" s="10"/>
      <c r="AF2509" s="10"/>
      <c r="AG2509" s="10"/>
      <c r="AH2509" s="10"/>
      <c r="AI2509" s="10"/>
    </row>
    <row r="2510" spans="1:35" ht="15" customHeight="1" x14ac:dyDescent="0.25">
      <c r="A2510" s="6">
        <v>1389</v>
      </c>
      <c r="B2510" s="11" t="s">
        <v>106</v>
      </c>
      <c r="C2510" s="11" t="s">
        <v>4451</v>
      </c>
      <c r="D2510" s="11" t="s">
        <v>4550</v>
      </c>
      <c r="E2510" s="12">
        <v>20973</v>
      </c>
      <c r="F2510" s="19"/>
      <c r="G2510" s="11"/>
      <c r="H2510" s="18"/>
      <c r="I2510" s="14"/>
      <c r="J2510" s="11"/>
      <c r="K2510" s="11"/>
      <c r="L2510" s="14"/>
      <c r="M2510" s="11"/>
      <c r="N2510" s="15" t="s">
        <v>85</v>
      </c>
      <c r="O2510" s="15" t="str">
        <f>VLOOKUP(A2510,Result!A:D,2,FALSE)</f>
        <v>No</v>
      </c>
      <c r="P2510" s="15">
        <f>VLOOKUP(A2510,Result!A:D,4,FALSE)</f>
        <v>0</v>
      </c>
      <c r="Q2510" s="16">
        <f>VLOOKUP(A2510,Result!A:D,3,FALSE)</f>
        <v>0</v>
      </c>
      <c r="R2510" s="16">
        <f>VLOOKUP(A2510,Result!A:E,5,FALSE)</f>
        <v>0</v>
      </c>
      <c r="S2510" s="28">
        <f>P2510+Q2510+R2510</f>
        <v>0</v>
      </c>
      <c r="T2510" s="32">
        <f t="shared" si="155"/>
        <v>0</v>
      </c>
      <c r="U2510" s="32">
        <f t="shared" si="156"/>
        <v>0</v>
      </c>
      <c r="V2510" s="33">
        <f t="shared" si="157"/>
        <v>387</v>
      </c>
      <c r="W2510" s="34">
        <f t="shared" si="154"/>
        <v>387</v>
      </c>
      <c r="X2510" s="10"/>
      <c r="Y2510" s="10"/>
      <c r="Z2510" s="10"/>
      <c r="AA2510" s="10"/>
      <c r="AB2510" s="10"/>
      <c r="AC2510" s="10"/>
      <c r="AD2510" s="10"/>
      <c r="AE2510" s="10"/>
      <c r="AF2510" s="10"/>
      <c r="AG2510" s="10"/>
      <c r="AH2510" s="10"/>
      <c r="AI2510" s="10"/>
    </row>
    <row r="2511" spans="1:35" ht="15" customHeight="1" x14ac:dyDescent="0.25">
      <c r="A2511" s="6">
        <v>1390</v>
      </c>
      <c r="B2511" s="11" t="s">
        <v>106</v>
      </c>
      <c r="C2511" s="11" t="s">
        <v>4451</v>
      </c>
      <c r="D2511" s="11" t="s">
        <v>4551</v>
      </c>
      <c r="E2511" s="12">
        <v>19145</v>
      </c>
      <c r="F2511" s="17">
        <v>43950</v>
      </c>
      <c r="G2511" s="12">
        <v>43888</v>
      </c>
      <c r="H2511" s="11" t="s">
        <v>78</v>
      </c>
      <c r="I2511" s="14" t="s">
        <v>4552</v>
      </c>
      <c r="J2511" s="11" t="s">
        <v>80</v>
      </c>
      <c r="K2511" s="11" t="s">
        <v>4553</v>
      </c>
      <c r="L2511" s="14" t="s">
        <v>82</v>
      </c>
      <c r="M2511" s="11" t="s">
        <v>4554</v>
      </c>
      <c r="N2511" s="15">
        <v>0.92700000000000005</v>
      </c>
      <c r="O2511" s="15" t="str">
        <f>VLOOKUP(A2511,Result!A:D,2,FALSE)</f>
        <v>No</v>
      </c>
      <c r="P2511" s="15">
        <f>VLOOKUP(A2511,Result!A:D,4,FALSE)</f>
        <v>0.98</v>
      </c>
      <c r="Q2511" s="16">
        <f>VLOOKUP(A2511,Result!A:D,3,FALSE)</f>
        <v>0</v>
      </c>
      <c r="R2511" s="16">
        <f>VLOOKUP(A2511,Result!A:E,5,FALSE)</f>
        <v>0</v>
      </c>
      <c r="S2511" s="28">
        <f>P2511+Q2511+R2511</f>
        <v>0.98</v>
      </c>
      <c r="T2511" s="32">
        <f t="shared" si="155"/>
        <v>0</v>
      </c>
      <c r="U2511" s="32">
        <f t="shared" si="156"/>
        <v>842.8</v>
      </c>
      <c r="V2511" s="33">
        <f t="shared" si="157"/>
        <v>387</v>
      </c>
      <c r="W2511" s="34">
        <f t="shared" si="154"/>
        <v>1229.8</v>
      </c>
      <c r="X2511" s="10"/>
      <c r="Y2511" s="10"/>
      <c r="Z2511" s="10"/>
      <c r="AA2511" s="10"/>
      <c r="AB2511" s="10"/>
      <c r="AC2511" s="10"/>
      <c r="AD2511" s="10"/>
      <c r="AE2511" s="10"/>
      <c r="AF2511" s="10"/>
      <c r="AG2511" s="10"/>
      <c r="AH2511" s="10"/>
      <c r="AI2511" s="10"/>
    </row>
    <row r="2512" spans="1:35" ht="15" customHeight="1" x14ac:dyDescent="0.25">
      <c r="A2512" s="6">
        <v>1391</v>
      </c>
      <c r="B2512" s="11" t="s">
        <v>106</v>
      </c>
      <c r="C2512" s="11" t="s">
        <v>4451</v>
      </c>
      <c r="D2512" s="11" t="s">
        <v>4555</v>
      </c>
      <c r="E2512" s="12">
        <v>12582</v>
      </c>
      <c r="F2512" s="19"/>
      <c r="G2512" s="12">
        <v>43878</v>
      </c>
      <c r="H2512" s="11" t="s">
        <v>78</v>
      </c>
      <c r="I2512" s="14" t="s">
        <v>97</v>
      </c>
      <c r="J2512" s="11" t="s">
        <v>97</v>
      </c>
      <c r="K2512" s="11" t="s">
        <v>82</v>
      </c>
      <c r="L2512" s="14" t="s">
        <v>82</v>
      </c>
      <c r="M2512" s="11" t="s">
        <v>99</v>
      </c>
      <c r="N2512" s="15" t="s">
        <v>85</v>
      </c>
      <c r="O2512" s="15" t="str">
        <f>VLOOKUP(A2512,Result!A:D,2,FALSE)</f>
        <v>No</v>
      </c>
      <c r="P2512" s="15">
        <f>VLOOKUP(A2512,Result!A:D,4,FALSE)</f>
        <v>0</v>
      </c>
      <c r="Q2512" s="16">
        <f>VLOOKUP(A2512,Result!A:D,3,FALSE)</f>
        <v>0</v>
      </c>
      <c r="R2512" s="16">
        <f>VLOOKUP(A2512,Result!A:E,5,FALSE)</f>
        <v>0</v>
      </c>
      <c r="S2512" s="28">
        <f>P2512+Q2512+R2512</f>
        <v>0</v>
      </c>
      <c r="T2512" s="32">
        <f t="shared" si="155"/>
        <v>0</v>
      </c>
      <c r="U2512" s="32">
        <f t="shared" si="156"/>
        <v>0</v>
      </c>
      <c r="V2512" s="33">
        <f t="shared" si="157"/>
        <v>387</v>
      </c>
      <c r="W2512" s="34">
        <f t="shared" ref="W2512:W2563" si="158">SUM(U2512+V2512)</f>
        <v>387</v>
      </c>
      <c r="X2512" s="10"/>
      <c r="Y2512" s="10"/>
      <c r="Z2512" s="10"/>
      <c r="AA2512" s="10"/>
      <c r="AB2512" s="10"/>
      <c r="AC2512" s="10"/>
      <c r="AD2512" s="10"/>
      <c r="AE2512" s="10"/>
      <c r="AF2512" s="10"/>
      <c r="AG2512" s="10"/>
      <c r="AH2512" s="10"/>
      <c r="AI2512" s="10"/>
    </row>
    <row r="2513" spans="1:35" ht="15" customHeight="1" x14ac:dyDescent="0.25">
      <c r="A2513" s="6">
        <v>1392</v>
      </c>
      <c r="B2513" s="11" t="s">
        <v>106</v>
      </c>
      <c r="C2513" s="11" t="s">
        <v>4451</v>
      </c>
      <c r="D2513" s="11" t="s">
        <v>4556</v>
      </c>
      <c r="E2513" s="12">
        <v>7987</v>
      </c>
      <c r="F2513" s="19"/>
      <c r="G2513" s="12">
        <v>43917</v>
      </c>
      <c r="H2513" s="11" t="s">
        <v>78</v>
      </c>
      <c r="I2513" s="14" t="s">
        <v>4557</v>
      </c>
      <c r="J2513" s="11" t="s">
        <v>80</v>
      </c>
      <c r="K2513" s="11" t="s">
        <v>82</v>
      </c>
      <c r="L2513" s="14" t="s">
        <v>4558</v>
      </c>
      <c r="M2513" s="11" t="s">
        <v>82</v>
      </c>
      <c r="N2513" s="15" t="s">
        <v>85</v>
      </c>
      <c r="O2513" s="15" t="str">
        <f>VLOOKUP(A2513,Result!A:D,2,FALSE)</f>
        <v>No</v>
      </c>
      <c r="P2513" s="15">
        <f>VLOOKUP(A2513,Result!A:D,4,FALSE)</f>
        <v>1</v>
      </c>
      <c r="Q2513" s="16">
        <f>VLOOKUP(A2513,Result!A:D,3,FALSE)</f>
        <v>0.89000000000000012</v>
      </c>
      <c r="R2513" s="16">
        <f>VLOOKUP(A2513,Result!A:E,5,FALSE)</f>
        <v>0.111</v>
      </c>
      <c r="S2513" s="28">
        <f>P2513+Q2513+R2513</f>
        <v>2.0010000000000003</v>
      </c>
      <c r="T2513" s="32">
        <f t="shared" si="155"/>
        <v>860.86000000000013</v>
      </c>
      <c r="U2513" s="32">
        <f t="shared" si="156"/>
        <v>1720.8600000000004</v>
      </c>
      <c r="V2513" s="33">
        <f t="shared" si="157"/>
        <v>387</v>
      </c>
      <c r="W2513" s="34">
        <f t="shared" si="158"/>
        <v>2107.8600000000006</v>
      </c>
      <c r="X2513" s="10"/>
      <c r="Y2513" s="10"/>
      <c r="Z2513" s="10"/>
      <c r="AA2513" s="10"/>
      <c r="AB2513" s="10"/>
      <c r="AC2513" s="10"/>
      <c r="AD2513" s="10"/>
      <c r="AE2513" s="10"/>
      <c r="AF2513" s="10"/>
      <c r="AG2513" s="10"/>
      <c r="AH2513" s="10"/>
      <c r="AI2513" s="10"/>
    </row>
    <row r="2514" spans="1:35" ht="15" customHeight="1" x14ac:dyDescent="0.25">
      <c r="A2514" s="6">
        <v>1393</v>
      </c>
      <c r="B2514" s="11" t="s">
        <v>106</v>
      </c>
      <c r="C2514" s="11" t="s">
        <v>1606</v>
      </c>
      <c r="D2514" s="11" t="s">
        <v>4559</v>
      </c>
      <c r="E2514" s="12">
        <v>18573</v>
      </c>
      <c r="F2514" s="13">
        <v>44011</v>
      </c>
      <c r="G2514" s="12">
        <v>43858</v>
      </c>
      <c r="H2514" s="11" t="s">
        <v>78</v>
      </c>
      <c r="I2514" s="14" t="s">
        <v>4560</v>
      </c>
      <c r="J2514" s="11" t="s">
        <v>80</v>
      </c>
      <c r="K2514" s="11" t="s">
        <v>4561</v>
      </c>
      <c r="L2514" s="14" t="s">
        <v>4562</v>
      </c>
      <c r="M2514" s="11" t="s">
        <v>4563</v>
      </c>
      <c r="N2514" s="15">
        <v>3.87</v>
      </c>
      <c r="O2514" s="15" t="str">
        <f>VLOOKUP(A2514,Result!A:D,2,FALSE)</f>
        <v>Yes</v>
      </c>
      <c r="P2514" s="15">
        <f>VLOOKUP(A2514,Result!A:D,4,FALSE)</f>
        <v>1.778</v>
      </c>
      <c r="Q2514" s="16">
        <f>VLOOKUP(A2514,Result!A:D,3,FALSE)</f>
        <v>1.577</v>
      </c>
      <c r="R2514" s="16">
        <f>VLOOKUP(A2514,Result!A:E,5,FALSE)</f>
        <v>0</v>
      </c>
      <c r="S2514" s="28">
        <f>P2514+Q2514+R2514</f>
        <v>3.355</v>
      </c>
      <c r="T2514" s="32">
        <f t="shared" si="155"/>
        <v>1356.2199999999998</v>
      </c>
      <c r="U2514" s="32">
        <f t="shared" si="156"/>
        <v>2885.2999999999997</v>
      </c>
      <c r="V2514" s="33">
        <f t="shared" si="157"/>
        <v>387</v>
      </c>
      <c r="W2514" s="34">
        <f t="shared" si="158"/>
        <v>3272.2999999999997</v>
      </c>
      <c r="X2514" s="10"/>
      <c r="Y2514" s="10"/>
      <c r="Z2514" s="10"/>
      <c r="AA2514" s="10"/>
      <c r="AB2514" s="10"/>
      <c r="AC2514" s="10"/>
      <c r="AD2514" s="10"/>
      <c r="AE2514" s="10"/>
      <c r="AF2514" s="10"/>
      <c r="AG2514" s="10"/>
      <c r="AH2514" s="10"/>
      <c r="AI2514" s="10"/>
    </row>
    <row r="2515" spans="1:35" ht="15" customHeight="1" x14ac:dyDescent="0.25">
      <c r="A2515" s="6">
        <v>1394</v>
      </c>
      <c r="B2515" s="11" t="s">
        <v>106</v>
      </c>
      <c r="C2515" s="11" t="s">
        <v>4451</v>
      </c>
      <c r="D2515" s="11" t="s">
        <v>4564</v>
      </c>
      <c r="E2515" s="12">
        <v>18922</v>
      </c>
      <c r="F2515" s="17">
        <v>43952</v>
      </c>
      <c r="G2515" s="12">
        <v>43903</v>
      </c>
      <c r="H2515" s="11" t="s">
        <v>78</v>
      </c>
      <c r="I2515" s="14" t="s">
        <v>97</v>
      </c>
      <c r="J2515" s="11" t="s">
        <v>97</v>
      </c>
      <c r="K2515" s="11" t="s">
        <v>82</v>
      </c>
      <c r="L2515" s="14" t="s">
        <v>82</v>
      </c>
      <c r="M2515" s="11" t="s">
        <v>4565</v>
      </c>
      <c r="N2515" s="15">
        <v>0.55800000000000005</v>
      </c>
      <c r="O2515" s="15" t="str">
        <f>VLOOKUP(A2515,Result!A:D,2,FALSE)</f>
        <v>No</v>
      </c>
      <c r="P2515" s="15">
        <f>VLOOKUP(A2515,Result!A:D,4,FALSE)</f>
        <v>0</v>
      </c>
      <c r="Q2515" s="16">
        <f>VLOOKUP(A2515,Result!A:D,3,FALSE)</f>
        <v>0</v>
      </c>
      <c r="R2515" s="16">
        <f>VLOOKUP(A2515,Result!A:E,5,FALSE)</f>
        <v>0</v>
      </c>
      <c r="S2515" s="28">
        <f>P2515+Q2515+R2515</f>
        <v>0</v>
      </c>
      <c r="T2515" s="32">
        <f t="shared" si="155"/>
        <v>0</v>
      </c>
      <c r="U2515" s="32">
        <f t="shared" si="156"/>
        <v>0</v>
      </c>
      <c r="V2515" s="33">
        <f t="shared" si="157"/>
        <v>387</v>
      </c>
      <c r="W2515" s="34">
        <f t="shared" si="158"/>
        <v>387</v>
      </c>
      <c r="X2515" s="10"/>
      <c r="Y2515" s="10"/>
      <c r="Z2515" s="10"/>
      <c r="AA2515" s="10"/>
      <c r="AB2515" s="10"/>
      <c r="AC2515" s="10"/>
      <c r="AD2515" s="10"/>
      <c r="AE2515" s="10"/>
      <c r="AF2515" s="10"/>
      <c r="AG2515" s="10"/>
      <c r="AH2515" s="10"/>
      <c r="AI2515" s="10"/>
    </row>
    <row r="2516" spans="1:35" ht="15" customHeight="1" x14ac:dyDescent="0.25">
      <c r="A2516" s="6">
        <v>1395</v>
      </c>
      <c r="B2516" s="11" t="s">
        <v>106</v>
      </c>
      <c r="C2516" s="11" t="s">
        <v>4566</v>
      </c>
      <c r="D2516" s="11" t="s">
        <v>4567</v>
      </c>
      <c r="E2516" s="12">
        <v>15935</v>
      </c>
      <c r="F2516" s="25">
        <v>43847</v>
      </c>
      <c r="G2516" s="12">
        <v>43910</v>
      </c>
      <c r="H2516" s="11" t="s">
        <v>78</v>
      </c>
      <c r="I2516" s="14" t="s">
        <v>4568</v>
      </c>
      <c r="J2516" s="11" t="s">
        <v>4569</v>
      </c>
      <c r="K2516" s="11" t="s">
        <v>4570</v>
      </c>
      <c r="L2516" s="14" t="s">
        <v>82</v>
      </c>
      <c r="M2516" s="11" t="s">
        <v>4571</v>
      </c>
      <c r="N2516" s="15">
        <v>2.0670000000000002</v>
      </c>
      <c r="O2516" s="15" t="str">
        <f>VLOOKUP(A2516,Result!A:D,2,FALSE)</f>
        <v>No</v>
      </c>
      <c r="P2516" s="15">
        <f>VLOOKUP(A2516,Result!A:D,4,FALSE)</f>
        <v>0.72599999999999998</v>
      </c>
      <c r="Q2516" s="16">
        <f>VLOOKUP(A2516,Result!A:D,3,FALSE)</f>
        <v>0</v>
      </c>
      <c r="R2516" s="16">
        <f>VLOOKUP(A2516,Result!A:E,5,FALSE)</f>
        <v>0</v>
      </c>
      <c r="S2516" s="28">
        <f>P2516+Q2516+R2516</f>
        <v>0.72599999999999998</v>
      </c>
      <c r="T2516" s="32">
        <f t="shared" si="155"/>
        <v>0</v>
      </c>
      <c r="U2516" s="32">
        <f t="shared" si="156"/>
        <v>624.36</v>
      </c>
      <c r="V2516" s="33">
        <f t="shared" si="157"/>
        <v>387</v>
      </c>
      <c r="W2516" s="34">
        <f t="shared" si="158"/>
        <v>1011.36</v>
      </c>
      <c r="X2516" s="10"/>
      <c r="Y2516" s="10"/>
      <c r="Z2516" s="10"/>
      <c r="AA2516" s="10"/>
      <c r="AB2516" s="10"/>
      <c r="AC2516" s="10"/>
      <c r="AD2516" s="10"/>
      <c r="AE2516" s="10"/>
      <c r="AF2516" s="10"/>
      <c r="AG2516" s="10"/>
      <c r="AH2516" s="10"/>
      <c r="AI2516" s="10"/>
    </row>
    <row r="2517" spans="1:35" ht="15" customHeight="1" x14ac:dyDescent="0.25">
      <c r="A2517" s="6">
        <v>1396</v>
      </c>
      <c r="B2517" s="11" t="s">
        <v>106</v>
      </c>
      <c r="C2517" s="11" t="s">
        <v>4566</v>
      </c>
      <c r="D2517" s="11" t="s">
        <v>4572</v>
      </c>
      <c r="E2517" s="12">
        <v>14377</v>
      </c>
      <c r="F2517" s="25">
        <v>43847</v>
      </c>
      <c r="G2517" s="12">
        <v>43910</v>
      </c>
      <c r="H2517" s="11" t="s">
        <v>78</v>
      </c>
      <c r="I2517" s="14" t="s">
        <v>4573</v>
      </c>
      <c r="J2517" s="11" t="s">
        <v>4574</v>
      </c>
      <c r="K2517" s="11" t="s">
        <v>4575</v>
      </c>
      <c r="L2517" s="14" t="s">
        <v>82</v>
      </c>
      <c r="M2517" s="11" t="s">
        <v>4576</v>
      </c>
      <c r="N2517" s="15">
        <v>1.7689999999999999</v>
      </c>
      <c r="O2517" s="15" t="str">
        <f>VLOOKUP(A2517,Result!A:D,2,FALSE)</f>
        <v>No</v>
      </c>
      <c r="P2517" s="15">
        <f>VLOOKUP(A2517,Result!A:D,4,FALSE)</f>
        <v>1.6080000000000001</v>
      </c>
      <c r="Q2517" s="16">
        <f>VLOOKUP(A2517,Result!A:D,3,FALSE)</f>
        <v>0</v>
      </c>
      <c r="R2517" s="16">
        <f>VLOOKUP(A2517,Result!A:E,5,FALSE)</f>
        <v>0</v>
      </c>
      <c r="S2517" s="28">
        <f>P2517+Q2517+R2517</f>
        <v>1.6080000000000001</v>
      </c>
      <c r="T2517" s="32">
        <f t="shared" si="155"/>
        <v>0</v>
      </c>
      <c r="U2517" s="32">
        <f t="shared" si="156"/>
        <v>1382.88</v>
      </c>
      <c r="V2517" s="33">
        <f t="shared" si="157"/>
        <v>387</v>
      </c>
      <c r="W2517" s="34">
        <f t="shared" si="158"/>
        <v>1769.88</v>
      </c>
      <c r="X2517" s="10"/>
      <c r="Y2517" s="10"/>
      <c r="Z2517" s="10"/>
      <c r="AA2517" s="10"/>
      <c r="AB2517" s="10"/>
      <c r="AC2517" s="10"/>
      <c r="AD2517" s="10"/>
      <c r="AE2517" s="10"/>
      <c r="AF2517" s="10"/>
      <c r="AG2517" s="10"/>
      <c r="AH2517" s="10"/>
      <c r="AI2517" s="10"/>
    </row>
    <row r="2518" spans="1:35" ht="15" customHeight="1" x14ac:dyDescent="0.25">
      <c r="A2518" s="6">
        <v>1406</v>
      </c>
      <c r="B2518" s="11" t="s">
        <v>106</v>
      </c>
      <c r="C2518" s="11" t="s">
        <v>4566</v>
      </c>
      <c r="D2518" s="11" t="s">
        <v>4606</v>
      </c>
      <c r="E2518" s="12">
        <v>18016</v>
      </c>
      <c r="F2518" s="25">
        <v>43935</v>
      </c>
      <c r="G2518" s="12">
        <v>43872</v>
      </c>
      <c r="H2518" s="11" t="s">
        <v>114</v>
      </c>
      <c r="I2518" s="14" t="s">
        <v>4607</v>
      </c>
      <c r="J2518" s="11" t="s">
        <v>4608</v>
      </c>
      <c r="K2518" s="11" t="s">
        <v>4609</v>
      </c>
      <c r="L2518" s="14" t="s">
        <v>82</v>
      </c>
      <c r="M2518" s="11" t="s">
        <v>4610</v>
      </c>
      <c r="N2518" s="15" t="s">
        <v>85</v>
      </c>
      <c r="O2518" s="15" t="str">
        <f>VLOOKUP(A2518,Result!A:D,2,FALSE)</f>
        <v>No</v>
      </c>
      <c r="P2518" s="15">
        <f>VLOOKUP(A2518,Result!A:D,4,FALSE)</f>
        <v>1.2749999999999999</v>
      </c>
      <c r="Q2518" s="16">
        <f>VLOOKUP(A2518,Result!A:D,3,FALSE)</f>
        <v>0</v>
      </c>
      <c r="R2518" s="16">
        <f>VLOOKUP(A2518,Result!A:E,5,FALSE)</f>
        <v>0</v>
      </c>
      <c r="S2518" s="28">
        <f>P2518+Q2518+R2518</f>
        <v>1.2749999999999999</v>
      </c>
      <c r="T2518" s="32">
        <f t="shared" si="155"/>
        <v>0</v>
      </c>
      <c r="U2518" s="32">
        <f t="shared" si="156"/>
        <v>1096.4999999999998</v>
      </c>
      <c r="V2518" s="33">
        <f t="shared" si="157"/>
        <v>387</v>
      </c>
      <c r="W2518" s="34">
        <f t="shared" si="158"/>
        <v>1483.4999999999998</v>
      </c>
      <c r="X2518" s="10"/>
      <c r="Y2518" s="10"/>
      <c r="Z2518" s="10"/>
      <c r="AA2518" s="10"/>
      <c r="AB2518" s="10"/>
      <c r="AC2518" s="10"/>
      <c r="AD2518" s="10"/>
      <c r="AE2518" s="10"/>
      <c r="AF2518" s="10"/>
      <c r="AG2518" s="10"/>
      <c r="AH2518" s="10"/>
      <c r="AI2518" s="10"/>
    </row>
    <row r="2519" spans="1:35" ht="15" customHeight="1" x14ac:dyDescent="0.25">
      <c r="A2519" s="6">
        <v>1408</v>
      </c>
      <c r="B2519" s="11" t="s">
        <v>106</v>
      </c>
      <c r="C2519" s="11" t="s">
        <v>4566</v>
      </c>
      <c r="D2519" s="11" t="s">
        <v>4617</v>
      </c>
      <c r="E2519" s="12">
        <v>20149</v>
      </c>
      <c r="F2519" s="13">
        <v>43936</v>
      </c>
      <c r="G2519" s="12">
        <v>43872</v>
      </c>
      <c r="H2519" s="11" t="s">
        <v>114</v>
      </c>
      <c r="I2519" s="14" t="s">
        <v>97</v>
      </c>
      <c r="J2519" s="11" t="s">
        <v>97</v>
      </c>
      <c r="K2519" s="11" t="s">
        <v>82</v>
      </c>
      <c r="L2519" s="14" t="s">
        <v>4618</v>
      </c>
      <c r="M2519" s="11"/>
      <c r="N2519" s="15" t="s">
        <v>85</v>
      </c>
      <c r="O2519" s="15" t="str">
        <f>VLOOKUP(A2519,Result!A:D,2,FALSE)</f>
        <v>No</v>
      </c>
      <c r="P2519" s="15">
        <f>VLOOKUP(A2519,Result!A:D,4,FALSE)</f>
        <v>0</v>
      </c>
      <c r="Q2519" s="16">
        <f>VLOOKUP(A2519,Result!A:D,3,FALSE)</f>
        <v>0.35299999999999998</v>
      </c>
      <c r="R2519" s="16">
        <f>VLOOKUP(A2519,Result!A:E,5,FALSE)</f>
        <v>0</v>
      </c>
      <c r="S2519" s="28">
        <f>P2519+Q2519+R2519</f>
        <v>0.35299999999999998</v>
      </c>
      <c r="T2519" s="32">
        <f t="shared" si="155"/>
        <v>303.57999999999993</v>
      </c>
      <c r="U2519" s="32">
        <f t="shared" si="156"/>
        <v>303.57999999999993</v>
      </c>
      <c r="V2519" s="33">
        <f t="shared" si="157"/>
        <v>387</v>
      </c>
      <c r="W2519" s="34">
        <f t="shared" si="158"/>
        <v>690.57999999999993</v>
      </c>
      <c r="X2519" s="10"/>
      <c r="Y2519" s="10"/>
      <c r="Z2519" s="10"/>
      <c r="AA2519" s="10"/>
      <c r="AB2519" s="10"/>
      <c r="AC2519" s="10"/>
      <c r="AD2519" s="10"/>
      <c r="AE2519" s="10"/>
      <c r="AF2519" s="10"/>
      <c r="AG2519" s="10"/>
      <c r="AH2519" s="10"/>
      <c r="AI2519" s="10"/>
    </row>
    <row r="2520" spans="1:35" ht="15" customHeight="1" x14ac:dyDescent="0.25">
      <c r="A2520" s="6">
        <v>1417</v>
      </c>
      <c r="B2520" s="11" t="s">
        <v>106</v>
      </c>
      <c r="C2520" s="11" t="s">
        <v>4566</v>
      </c>
      <c r="D2520" s="11" t="s">
        <v>4653</v>
      </c>
      <c r="E2520" s="12">
        <v>23982</v>
      </c>
      <c r="F2520" s="17">
        <v>43941</v>
      </c>
      <c r="G2520" s="12">
        <v>43876</v>
      </c>
      <c r="H2520" s="11" t="s">
        <v>78</v>
      </c>
      <c r="I2520" s="14" t="s">
        <v>131</v>
      </c>
      <c r="J2520" s="11" t="s">
        <v>80</v>
      </c>
      <c r="K2520" s="11" t="s">
        <v>82</v>
      </c>
      <c r="L2520" s="14" t="s">
        <v>82</v>
      </c>
      <c r="M2520" s="11" t="s">
        <v>4654</v>
      </c>
      <c r="N2520" s="15">
        <v>0.27</v>
      </c>
      <c r="O2520" s="15" t="str">
        <f>VLOOKUP(A2520,Result!A:D,2,FALSE)</f>
        <v>No</v>
      </c>
      <c r="P2520" s="15">
        <f>VLOOKUP(A2520,Result!A:D,4,FALSE)</f>
        <v>0.33500000000000002</v>
      </c>
      <c r="Q2520" s="16">
        <f>VLOOKUP(A2520,Result!A:D,3,FALSE)</f>
        <v>0</v>
      </c>
      <c r="R2520" s="16">
        <f>VLOOKUP(A2520,Result!A:E,5,FALSE)</f>
        <v>0</v>
      </c>
      <c r="S2520" s="28">
        <f>P2520+Q2520+R2520</f>
        <v>0.33500000000000002</v>
      </c>
      <c r="T2520" s="32">
        <f t="shared" si="155"/>
        <v>0</v>
      </c>
      <c r="U2520" s="32">
        <f t="shared" si="156"/>
        <v>288.10000000000002</v>
      </c>
      <c r="V2520" s="33">
        <f t="shared" si="157"/>
        <v>387</v>
      </c>
      <c r="W2520" s="34">
        <f t="shared" si="158"/>
        <v>675.1</v>
      </c>
      <c r="X2520" s="10"/>
      <c r="Y2520" s="10"/>
      <c r="Z2520" s="10"/>
      <c r="AA2520" s="10"/>
      <c r="AB2520" s="10"/>
      <c r="AC2520" s="10"/>
      <c r="AD2520" s="10"/>
      <c r="AE2520" s="10"/>
      <c r="AF2520" s="10"/>
      <c r="AG2520" s="10"/>
      <c r="AH2520" s="10"/>
      <c r="AI2520" s="10"/>
    </row>
    <row r="2521" spans="1:35" ht="15" customHeight="1" x14ac:dyDescent="0.25">
      <c r="A2521" s="6">
        <v>1419</v>
      </c>
      <c r="B2521" s="11" t="s">
        <v>106</v>
      </c>
      <c r="C2521" s="11" t="s">
        <v>4566</v>
      </c>
      <c r="D2521" s="11" t="s">
        <v>4660</v>
      </c>
      <c r="E2521" s="12">
        <v>18715</v>
      </c>
      <c r="F2521" s="17">
        <v>43941</v>
      </c>
      <c r="G2521" s="12">
        <v>43906</v>
      </c>
      <c r="H2521" s="11" t="s">
        <v>78</v>
      </c>
      <c r="I2521" s="14" t="s">
        <v>4661</v>
      </c>
      <c r="J2521" s="11" t="s">
        <v>1317</v>
      </c>
      <c r="K2521" s="11" t="s">
        <v>4662</v>
      </c>
      <c r="L2521" s="14" t="s">
        <v>4663</v>
      </c>
      <c r="M2521" s="11" t="s">
        <v>4664</v>
      </c>
      <c r="N2521" s="15">
        <v>4.2750000000000004</v>
      </c>
      <c r="O2521" s="15" t="str">
        <f>VLOOKUP(A2521,Result!A:D,2,FALSE)</f>
        <v>No</v>
      </c>
      <c r="P2521" s="15">
        <f>VLOOKUP(A2521,Result!A:D,4,FALSE)</f>
        <v>1.738</v>
      </c>
      <c r="Q2521" s="16">
        <f>VLOOKUP(A2521,Result!A:D,3,FALSE)</f>
        <v>1.3580000000000001</v>
      </c>
      <c r="R2521" s="16">
        <f>VLOOKUP(A2521,Result!A:E,5,FALSE)</f>
        <v>0.84699999999999998</v>
      </c>
      <c r="S2521" s="28">
        <f>P2521+Q2521+R2521</f>
        <v>3.9430000000000001</v>
      </c>
      <c r="T2521" s="32">
        <f t="shared" si="155"/>
        <v>1896.3</v>
      </c>
      <c r="U2521" s="32">
        <f t="shared" si="156"/>
        <v>3390.98</v>
      </c>
      <c r="V2521" s="33">
        <f t="shared" si="157"/>
        <v>387</v>
      </c>
      <c r="W2521" s="34">
        <f t="shared" si="158"/>
        <v>3777.98</v>
      </c>
      <c r="X2521" s="10"/>
      <c r="Y2521" s="10"/>
      <c r="Z2521" s="10"/>
      <c r="AA2521" s="10"/>
      <c r="AB2521" s="10"/>
      <c r="AC2521" s="10"/>
      <c r="AD2521" s="10"/>
      <c r="AE2521" s="10"/>
      <c r="AF2521" s="10"/>
      <c r="AG2521" s="10"/>
      <c r="AH2521" s="10"/>
      <c r="AI2521" s="10"/>
    </row>
    <row r="2522" spans="1:35" ht="15" customHeight="1" x14ac:dyDescent="0.25">
      <c r="A2522" s="6">
        <v>1424</v>
      </c>
      <c r="B2522" s="11" t="s">
        <v>106</v>
      </c>
      <c r="C2522" s="11" t="s">
        <v>4566</v>
      </c>
      <c r="D2522" s="11" t="s">
        <v>4676</v>
      </c>
      <c r="E2522" s="12">
        <v>19578</v>
      </c>
      <c r="F2522" s="13">
        <v>43948</v>
      </c>
      <c r="G2522" s="12">
        <v>43860</v>
      </c>
      <c r="H2522" s="11" t="s">
        <v>78</v>
      </c>
      <c r="I2522" s="14" t="s">
        <v>4677</v>
      </c>
      <c r="J2522" s="11" t="s">
        <v>80</v>
      </c>
      <c r="K2522" s="11" t="s">
        <v>4678</v>
      </c>
      <c r="L2522" s="14" t="s">
        <v>4679</v>
      </c>
      <c r="M2522" s="11" t="s">
        <v>4680</v>
      </c>
      <c r="N2522" s="15">
        <v>0.45300000000000001</v>
      </c>
      <c r="O2522" s="15" t="str">
        <f>VLOOKUP(A2522,Result!A:D,2,FALSE)</f>
        <v>No</v>
      </c>
      <c r="P2522" s="15">
        <f>VLOOKUP(A2522,Result!A:D,4,FALSE)</f>
        <v>2.4809999999999999</v>
      </c>
      <c r="Q2522" s="16">
        <f>VLOOKUP(A2522,Result!A:D,3,FALSE)</f>
        <v>0.35299999999999998</v>
      </c>
      <c r="R2522" s="16">
        <f>VLOOKUP(A2522,Result!A:E,5,FALSE)</f>
        <v>0</v>
      </c>
      <c r="S2522" s="28">
        <f>P2522+Q2522+R2522</f>
        <v>2.8339999999999996</v>
      </c>
      <c r="T2522" s="32">
        <f t="shared" si="155"/>
        <v>303.57999999999993</v>
      </c>
      <c r="U2522" s="32">
        <f t="shared" si="156"/>
        <v>2437.2399999999993</v>
      </c>
      <c r="V2522" s="33">
        <f t="shared" si="157"/>
        <v>387</v>
      </c>
      <c r="W2522" s="34">
        <f t="shared" si="158"/>
        <v>2824.2399999999993</v>
      </c>
      <c r="X2522" s="10"/>
      <c r="Y2522" s="10"/>
      <c r="Z2522" s="10"/>
      <c r="AA2522" s="10"/>
      <c r="AB2522" s="10"/>
      <c r="AC2522" s="10"/>
      <c r="AD2522" s="10"/>
      <c r="AE2522" s="10"/>
      <c r="AF2522" s="10"/>
      <c r="AG2522" s="10"/>
      <c r="AH2522" s="10"/>
      <c r="AI2522" s="10"/>
    </row>
    <row r="2523" spans="1:35" ht="15" customHeight="1" x14ac:dyDescent="0.25">
      <c r="A2523" s="6">
        <v>1431</v>
      </c>
      <c r="B2523" s="11" t="s">
        <v>106</v>
      </c>
      <c r="C2523" s="11" t="s">
        <v>4566</v>
      </c>
      <c r="D2523" s="11" t="s">
        <v>4709</v>
      </c>
      <c r="E2523" s="12">
        <v>14603</v>
      </c>
      <c r="F2523" s="17">
        <v>43955</v>
      </c>
      <c r="G2523" s="12">
        <v>43856</v>
      </c>
      <c r="H2523" s="11" t="s">
        <v>78</v>
      </c>
      <c r="I2523" s="14" t="s">
        <v>4710</v>
      </c>
      <c r="J2523" s="11" t="s">
        <v>80</v>
      </c>
      <c r="K2523" s="11" t="s">
        <v>4711</v>
      </c>
      <c r="L2523" s="14" t="s">
        <v>4712</v>
      </c>
      <c r="M2523" s="11" t="s">
        <v>4713</v>
      </c>
      <c r="N2523" s="15" t="s">
        <v>85</v>
      </c>
      <c r="O2523" s="15" t="str">
        <f>VLOOKUP(A2523,Result!A:D,2,FALSE)</f>
        <v>No</v>
      </c>
      <c r="P2523" s="15">
        <f>VLOOKUP(A2523,Result!A:D,4,FALSE)</f>
        <v>1.663</v>
      </c>
      <c r="Q2523" s="16">
        <f>VLOOKUP(A2523,Result!A:D,3,FALSE)</f>
        <v>0</v>
      </c>
      <c r="R2523" s="16">
        <f>VLOOKUP(A2523,Result!A:E,5,FALSE)</f>
        <v>0</v>
      </c>
      <c r="S2523" s="28">
        <f>P2523+Q2523+R2523</f>
        <v>1.663</v>
      </c>
      <c r="T2523" s="32">
        <f t="shared" si="155"/>
        <v>0</v>
      </c>
      <c r="U2523" s="32">
        <f t="shared" si="156"/>
        <v>1430.1799999999998</v>
      </c>
      <c r="V2523" s="33">
        <f t="shared" si="157"/>
        <v>387</v>
      </c>
      <c r="W2523" s="34">
        <f t="shared" si="158"/>
        <v>1817.1799999999998</v>
      </c>
      <c r="X2523" s="10"/>
      <c r="Y2523" s="10"/>
      <c r="Z2523" s="10"/>
      <c r="AA2523" s="10"/>
      <c r="AB2523" s="10"/>
      <c r="AC2523" s="10"/>
      <c r="AD2523" s="10"/>
      <c r="AE2523" s="10"/>
      <c r="AF2523" s="10"/>
      <c r="AG2523" s="10"/>
      <c r="AH2523" s="10"/>
      <c r="AI2523" s="10"/>
    </row>
    <row r="2524" spans="1:35" ht="15" customHeight="1" x14ac:dyDescent="0.25">
      <c r="A2524" s="6">
        <v>1439</v>
      </c>
      <c r="B2524" s="11" t="s">
        <v>106</v>
      </c>
      <c r="C2524" s="11" t="s">
        <v>4566</v>
      </c>
      <c r="D2524" s="11" t="s">
        <v>4750</v>
      </c>
      <c r="E2524" s="12">
        <v>14887</v>
      </c>
      <c r="F2524" s="17">
        <v>43957</v>
      </c>
      <c r="G2524" s="12">
        <v>43880</v>
      </c>
      <c r="H2524" s="11" t="s">
        <v>217</v>
      </c>
      <c r="I2524" s="14" t="s">
        <v>4751</v>
      </c>
      <c r="J2524" s="11" t="s">
        <v>4752</v>
      </c>
      <c r="K2524" s="11" t="s">
        <v>4753</v>
      </c>
      <c r="L2524" s="14" t="s">
        <v>82</v>
      </c>
      <c r="M2524" s="11" t="s">
        <v>4754</v>
      </c>
      <c r="N2524" s="15">
        <v>2.86</v>
      </c>
      <c r="O2524" s="15" t="str">
        <f>VLOOKUP(A2524,Result!A:D,2,FALSE)</f>
        <v>No</v>
      </c>
      <c r="P2524" s="15">
        <f>VLOOKUP(A2524,Result!A:D,4,FALSE)</f>
        <v>1.486</v>
      </c>
      <c r="Q2524" s="16">
        <f>VLOOKUP(A2524,Result!A:D,3,FALSE)</f>
        <v>0</v>
      </c>
      <c r="R2524" s="16">
        <f>VLOOKUP(A2524,Result!A:E,5,FALSE)</f>
        <v>0</v>
      </c>
      <c r="S2524" s="28">
        <f>P2524+Q2524+R2524</f>
        <v>1.486</v>
      </c>
      <c r="T2524" s="32">
        <f t="shared" si="155"/>
        <v>0</v>
      </c>
      <c r="U2524" s="32">
        <f t="shared" si="156"/>
        <v>1277.9599999999998</v>
      </c>
      <c r="V2524" s="33">
        <f t="shared" si="157"/>
        <v>387</v>
      </c>
      <c r="W2524" s="34">
        <f t="shared" si="158"/>
        <v>1664.9599999999998</v>
      </c>
      <c r="X2524" s="10"/>
      <c r="Y2524" s="10"/>
      <c r="Z2524" s="10"/>
      <c r="AA2524" s="10"/>
      <c r="AB2524" s="10"/>
      <c r="AC2524" s="10"/>
      <c r="AD2524" s="10"/>
      <c r="AE2524" s="10"/>
      <c r="AF2524" s="10"/>
      <c r="AG2524" s="10"/>
      <c r="AH2524" s="10"/>
      <c r="AI2524" s="10"/>
    </row>
    <row r="2525" spans="1:35" ht="15" customHeight="1" x14ac:dyDescent="0.25">
      <c r="A2525" s="6">
        <v>1440</v>
      </c>
      <c r="B2525" s="11" t="s">
        <v>106</v>
      </c>
      <c r="C2525" s="11" t="s">
        <v>4566</v>
      </c>
      <c r="D2525" s="11" t="s">
        <v>4755</v>
      </c>
      <c r="E2525" s="12">
        <v>15184</v>
      </c>
      <c r="F2525" s="17">
        <v>43957</v>
      </c>
      <c r="G2525" s="12">
        <v>43880</v>
      </c>
      <c r="H2525" s="11" t="s">
        <v>217</v>
      </c>
      <c r="I2525" s="14" t="s">
        <v>4756</v>
      </c>
      <c r="J2525" s="11" t="s">
        <v>80</v>
      </c>
      <c r="K2525" s="11" t="s">
        <v>4757</v>
      </c>
      <c r="L2525" s="14" t="s">
        <v>82</v>
      </c>
      <c r="M2525" s="11" t="s">
        <v>4758</v>
      </c>
      <c r="N2525" s="15">
        <v>1.75</v>
      </c>
      <c r="O2525" s="15" t="str">
        <f>VLOOKUP(A2525,Result!A:D,2,FALSE)</f>
        <v>No</v>
      </c>
      <c r="P2525" s="15">
        <f>VLOOKUP(A2525,Result!A:D,4,FALSE)</f>
        <v>0.93900000000000006</v>
      </c>
      <c r="Q2525" s="16">
        <f>VLOOKUP(A2525,Result!A:D,3,FALSE)</f>
        <v>0</v>
      </c>
      <c r="R2525" s="16">
        <f>VLOOKUP(A2525,Result!A:E,5,FALSE)</f>
        <v>0</v>
      </c>
      <c r="S2525" s="28">
        <f>P2525+Q2525+R2525</f>
        <v>0.93900000000000006</v>
      </c>
      <c r="T2525" s="32">
        <f t="shared" si="155"/>
        <v>0</v>
      </c>
      <c r="U2525" s="32">
        <f t="shared" si="156"/>
        <v>807.54</v>
      </c>
      <c r="V2525" s="33">
        <f t="shared" si="157"/>
        <v>387</v>
      </c>
      <c r="W2525" s="34">
        <f t="shared" si="158"/>
        <v>1194.54</v>
      </c>
      <c r="X2525" s="10"/>
      <c r="Y2525" s="10"/>
      <c r="Z2525" s="10"/>
      <c r="AA2525" s="10"/>
      <c r="AB2525" s="10"/>
      <c r="AC2525" s="10"/>
      <c r="AD2525" s="10"/>
      <c r="AE2525" s="10"/>
      <c r="AF2525" s="10"/>
      <c r="AG2525" s="10"/>
      <c r="AH2525" s="10"/>
      <c r="AI2525" s="10"/>
    </row>
    <row r="2526" spans="1:35" ht="15" customHeight="1" x14ac:dyDescent="0.25">
      <c r="A2526" s="6">
        <v>1443</v>
      </c>
      <c r="B2526" s="11" t="s">
        <v>106</v>
      </c>
      <c r="C2526" s="11" t="s">
        <v>4566</v>
      </c>
      <c r="D2526" s="11" t="s">
        <v>4768</v>
      </c>
      <c r="E2526" s="12">
        <v>33387</v>
      </c>
      <c r="F2526" s="17">
        <v>43958</v>
      </c>
      <c r="G2526" s="12">
        <v>43860</v>
      </c>
      <c r="H2526" s="11" t="s">
        <v>78</v>
      </c>
      <c r="I2526" s="14" t="s">
        <v>4769</v>
      </c>
      <c r="J2526" s="11" t="s">
        <v>80</v>
      </c>
      <c r="K2526" s="11" t="s">
        <v>82</v>
      </c>
      <c r="L2526" s="14" t="s">
        <v>82</v>
      </c>
      <c r="M2526" s="11" t="s">
        <v>4770</v>
      </c>
      <c r="N2526" s="15" t="s">
        <v>85</v>
      </c>
      <c r="O2526" s="15" t="str">
        <f>VLOOKUP(A2526,Result!A:D,2,FALSE)</f>
        <v>No</v>
      </c>
      <c r="P2526" s="15">
        <f>VLOOKUP(A2526,Result!A:D,4,FALSE)</f>
        <v>0.86399999999999999</v>
      </c>
      <c r="Q2526" s="16">
        <f>VLOOKUP(A2526,Result!A:D,3,FALSE)</f>
        <v>0</v>
      </c>
      <c r="R2526" s="16">
        <f>VLOOKUP(A2526,Result!A:E,5,FALSE)</f>
        <v>0</v>
      </c>
      <c r="S2526" s="28">
        <f>P2526+Q2526+R2526</f>
        <v>0.86399999999999999</v>
      </c>
      <c r="T2526" s="32">
        <f t="shared" si="155"/>
        <v>0</v>
      </c>
      <c r="U2526" s="32">
        <f t="shared" si="156"/>
        <v>743.04</v>
      </c>
      <c r="V2526" s="33">
        <f t="shared" si="157"/>
        <v>387</v>
      </c>
      <c r="W2526" s="34">
        <f t="shared" si="158"/>
        <v>1130.04</v>
      </c>
      <c r="X2526" s="10"/>
      <c r="Y2526" s="10"/>
      <c r="Z2526" s="10"/>
      <c r="AA2526" s="10"/>
      <c r="AB2526" s="10"/>
      <c r="AC2526" s="10"/>
      <c r="AD2526" s="10"/>
      <c r="AE2526" s="10"/>
      <c r="AF2526" s="10"/>
      <c r="AG2526" s="10"/>
      <c r="AH2526" s="10"/>
      <c r="AI2526" s="10"/>
    </row>
    <row r="2527" spans="1:35" ht="15" customHeight="1" x14ac:dyDescent="0.25">
      <c r="A2527" s="6">
        <v>1446</v>
      </c>
      <c r="B2527" s="11" t="s">
        <v>106</v>
      </c>
      <c r="C2527" s="11" t="s">
        <v>4566</v>
      </c>
      <c r="D2527" s="11" t="s">
        <v>4782</v>
      </c>
      <c r="E2527" s="12">
        <v>17799</v>
      </c>
      <c r="F2527" s="17">
        <v>43962</v>
      </c>
      <c r="G2527" s="12">
        <v>43910</v>
      </c>
      <c r="H2527" s="11" t="s">
        <v>78</v>
      </c>
      <c r="I2527" s="14" t="s">
        <v>4783</v>
      </c>
      <c r="J2527" s="11" t="s">
        <v>4784</v>
      </c>
      <c r="K2527" s="11" t="s">
        <v>4785</v>
      </c>
      <c r="L2527" s="14" t="s">
        <v>82</v>
      </c>
      <c r="M2527" s="11" t="s">
        <v>4786</v>
      </c>
      <c r="N2527" s="15">
        <v>1.8260000000000001</v>
      </c>
      <c r="O2527" s="15" t="str">
        <f>VLOOKUP(A2527,Result!A:D,2,FALSE)</f>
        <v>No</v>
      </c>
      <c r="P2527" s="15">
        <f>VLOOKUP(A2527,Result!A:D,4,FALSE)</f>
        <v>1.456</v>
      </c>
      <c r="Q2527" s="16">
        <f>VLOOKUP(A2527,Result!A:D,3,FALSE)</f>
        <v>0</v>
      </c>
      <c r="R2527" s="16">
        <f>VLOOKUP(A2527,Result!A:E,5,FALSE)</f>
        <v>0</v>
      </c>
      <c r="S2527" s="28">
        <f>P2527+Q2527+R2527</f>
        <v>1.456</v>
      </c>
      <c r="T2527" s="32">
        <f t="shared" si="155"/>
        <v>0</v>
      </c>
      <c r="U2527" s="32">
        <f t="shared" si="156"/>
        <v>1252.1599999999999</v>
      </c>
      <c r="V2527" s="33">
        <f t="shared" si="157"/>
        <v>387</v>
      </c>
      <c r="W2527" s="34">
        <f t="shared" si="158"/>
        <v>1639.1599999999999</v>
      </c>
      <c r="X2527" s="10"/>
      <c r="Y2527" s="10"/>
      <c r="Z2527" s="10"/>
      <c r="AA2527" s="10"/>
      <c r="AB2527" s="10"/>
      <c r="AC2527" s="10"/>
      <c r="AD2527" s="10"/>
      <c r="AE2527" s="10"/>
      <c r="AF2527" s="10"/>
      <c r="AG2527" s="10"/>
      <c r="AH2527" s="10"/>
      <c r="AI2527" s="10"/>
    </row>
    <row r="2528" spans="1:35" ht="15" customHeight="1" x14ac:dyDescent="0.25">
      <c r="A2528" s="6">
        <v>1448</v>
      </c>
      <c r="B2528" s="11" t="s">
        <v>106</v>
      </c>
      <c r="C2528" s="11" t="s">
        <v>4566</v>
      </c>
      <c r="D2528" s="11" t="s">
        <v>4792</v>
      </c>
      <c r="E2528" s="12">
        <v>19733</v>
      </c>
      <c r="F2528" s="13">
        <v>43963</v>
      </c>
      <c r="G2528" s="12">
        <v>43887</v>
      </c>
      <c r="H2528" s="11" t="s">
        <v>108</v>
      </c>
      <c r="I2528" s="14" t="s">
        <v>4793</v>
      </c>
      <c r="J2528" s="11" t="s">
        <v>4794</v>
      </c>
      <c r="K2528" s="11"/>
      <c r="L2528" s="14"/>
      <c r="M2528" s="11" t="s">
        <v>4795</v>
      </c>
      <c r="N2528" s="15">
        <v>1.288</v>
      </c>
      <c r="O2528" s="15" t="str">
        <f>VLOOKUP(A2528,Result!A:D,2,FALSE)</f>
        <v>No</v>
      </c>
      <c r="P2528" s="15">
        <f>VLOOKUP(A2528,Result!A:D,4,FALSE)</f>
        <v>1.258</v>
      </c>
      <c r="Q2528" s="16">
        <f>VLOOKUP(A2528,Result!A:D,3,FALSE)</f>
        <v>0</v>
      </c>
      <c r="R2528" s="16">
        <f>VLOOKUP(A2528,Result!A:E,5,FALSE)</f>
        <v>0</v>
      </c>
      <c r="S2528" s="28">
        <f>P2528+Q2528+R2528</f>
        <v>1.258</v>
      </c>
      <c r="T2528" s="32">
        <f t="shared" si="155"/>
        <v>0</v>
      </c>
      <c r="U2528" s="32">
        <f t="shared" si="156"/>
        <v>1081.8799999999999</v>
      </c>
      <c r="V2528" s="33">
        <f t="shared" si="157"/>
        <v>387</v>
      </c>
      <c r="W2528" s="34">
        <f t="shared" si="158"/>
        <v>1468.8799999999999</v>
      </c>
      <c r="X2528" s="10"/>
      <c r="Y2528" s="10"/>
      <c r="Z2528" s="10"/>
      <c r="AA2528" s="10"/>
      <c r="AB2528" s="10"/>
      <c r="AC2528" s="10"/>
      <c r="AD2528" s="10"/>
      <c r="AE2528" s="10"/>
      <c r="AF2528" s="10"/>
      <c r="AG2528" s="10"/>
      <c r="AH2528" s="10"/>
      <c r="AI2528" s="10"/>
    </row>
    <row r="2529" spans="1:35" ht="15" customHeight="1" x14ac:dyDescent="0.25">
      <c r="A2529" s="6">
        <v>1449</v>
      </c>
      <c r="B2529" s="11" t="s">
        <v>106</v>
      </c>
      <c r="C2529" s="11" t="s">
        <v>4566</v>
      </c>
      <c r="D2529" s="11" t="s">
        <v>4796</v>
      </c>
      <c r="E2529" s="12">
        <v>25557</v>
      </c>
      <c r="F2529" s="17">
        <v>43963</v>
      </c>
      <c r="G2529" s="12">
        <v>43837</v>
      </c>
      <c r="H2529" s="11" t="s">
        <v>78</v>
      </c>
      <c r="I2529" s="14" t="s">
        <v>4797</v>
      </c>
      <c r="J2529" s="11" t="s">
        <v>4798</v>
      </c>
      <c r="K2529" s="11" t="s">
        <v>4799</v>
      </c>
      <c r="L2529" s="14" t="s">
        <v>82</v>
      </c>
      <c r="M2529" s="11" t="s">
        <v>4800</v>
      </c>
      <c r="N2529" s="15">
        <v>2.512</v>
      </c>
      <c r="O2529" s="15" t="str">
        <f>VLOOKUP(A2529,Result!A:D,2,FALSE)</f>
        <v>No</v>
      </c>
      <c r="P2529" s="15">
        <f>VLOOKUP(A2529,Result!A:D,4,FALSE)</f>
        <v>3.28</v>
      </c>
      <c r="Q2529" s="16">
        <f>VLOOKUP(A2529,Result!A:D,3,FALSE)</f>
        <v>0</v>
      </c>
      <c r="R2529" s="16">
        <f>VLOOKUP(A2529,Result!A:E,5,FALSE)</f>
        <v>0</v>
      </c>
      <c r="S2529" s="28">
        <f>P2529+Q2529+R2529</f>
        <v>3.28</v>
      </c>
      <c r="T2529" s="32">
        <f t="shared" si="155"/>
        <v>0</v>
      </c>
      <c r="U2529" s="32">
        <f t="shared" si="156"/>
        <v>2820.7999999999997</v>
      </c>
      <c r="V2529" s="33">
        <f t="shared" si="157"/>
        <v>387</v>
      </c>
      <c r="W2529" s="34">
        <f t="shared" si="158"/>
        <v>3207.7999999999997</v>
      </c>
      <c r="X2529" s="10"/>
      <c r="Y2529" s="10"/>
      <c r="Z2529" s="10"/>
      <c r="AA2529" s="10"/>
      <c r="AB2529" s="10"/>
      <c r="AC2529" s="10"/>
      <c r="AD2529" s="10"/>
      <c r="AE2529" s="10"/>
      <c r="AF2529" s="10"/>
      <c r="AG2529" s="10"/>
      <c r="AH2529" s="10"/>
      <c r="AI2529" s="10"/>
    </row>
    <row r="2530" spans="1:35" ht="15" customHeight="1" x14ac:dyDescent="0.25">
      <c r="A2530" s="6">
        <v>1471</v>
      </c>
      <c r="B2530" s="11" t="s">
        <v>106</v>
      </c>
      <c r="C2530" s="11" t="s">
        <v>4566</v>
      </c>
      <c r="D2530" s="11" t="s">
        <v>4870</v>
      </c>
      <c r="E2530" s="12">
        <v>19542</v>
      </c>
      <c r="F2530" s="17">
        <v>43993</v>
      </c>
      <c r="G2530" s="12">
        <v>43873</v>
      </c>
      <c r="H2530" s="11" t="s">
        <v>114</v>
      </c>
      <c r="I2530" s="14" t="s">
        <v>4871</v>
      </c>
      <c r="J2530" s="11" t="s">
        <v>4872</v>
      </c>
      <c r="K2530" s="11" t="s">
        <v>4873</v>
      </c>
      <c r="L2530" s="14" t="s">
        <v>82</v>
      </c>
      <c r="M2530" s="11" t="s">
        <v>4874</v>
      </c>
      <c r="N2530" s="15">
        <v>1.236</v>
      </c>
      <c r="O2530" s="15" t="str">
        <f>VLOOKUP(A2530,Result!A:D,2,FALSE)</f>
        <v>No</v>
      </c>
      <c r="P2530" s="15">
        <f>VLOOKUP(A2530,Result!A:D,4,FALSE)</f>
        <v>1.01</v>
      </c>
      <c r="Q2530" s="16">
        <f>VLOOKUP(A2530,Result!A:D,3,FALSE)</f>
        <v>0</v>
      </c>
      <c r="R2530" s="16">
        <f>VLOOKUP(A2530,Result!A:E,5,FALSE)</f>
        <v>0</v>
      </c>
      <c r="S2530" s="28">
        <f>P2530+Q2530+R2530</f>
        <v>1.01</v>
      </c>
      <c r="T2530" s="32">
        <f t="shared" si="155"/>
        <v>0</v>
      </c>
      <c r="U2530" s="32">
        <f t="shared" si="156"/>
        <v>868.59999999999991</v>
      </c>
      <c r="V2530" s="33">
        <f t="shared" si="157"/>
        <v>387</v>
      </c>
      <c r="W2530" s="34">
        <f t="shared" si="158"/>
        <v>1255.5999999999999</v>
      </c>
      <c r="X2530" s="10"/>
      <c r="Y2530" s="10"/>
      <c r="Z2530" s="10"/>
      <c r="AA2530" s="10"/>
      <c r="AB2530" s="10"/>
      <c r="AC2530" s="10"/>
      <c r="AD2530" s="10"/>
      <c r="AE2530" s="10"/>
      <c r="AF2530" s="10"/>
      <c r="AG2530" s="10"/>
      <c r="AH2530" s="10"/>
      <c r="AI2530" s="10"/>
    </row>
    <row r="2531" spans="1:35" ht="15" customHeight="1" x14ac:dyDescent="0.25">
      <c r="A2531" s="6">
        <v>1484</v>
      </c>
      <c r="B2531" s="11" t="s">
        <v>106</v>
      </c>
      <c r="C2531" s="11" t="s">
        <v>4566</v>
      </c>
      <c r="D2531" s="11" t="s">
        <v>4922</v>
      </c>
      <c r="E2531" s="12">
        <v>29103</v>
      </c>
      <c r="F2531" s="17">
        <v>44012</v>
      </c>
      <c r="G2531" s="12">
        <v>43910</v>
      </c>
      <c r="H2531" s="11" t="s">
        <v>78</v>
      </c>
      <c r="I2531" s="14" t="s">
        <v>4923</v>
      </c>
      <c r="J2531" s="11" t="s">
        <v>80</v>
      </c>
      <c r="K2531" s="11" t="s">
        <v>4924</v>
      </c>
      <c r="L2531" s="14" t="s">
        <v>82</v>
      </c>
      <c r="M2531" s="11" t="s">
        <v>4925</v>
      </c>
      <c r="N2531" s="15">
        <v>1.042</v>
      </c>
      <c r="O2531" s="15" t="str">
        <f>VLOOKUP(A2531,Result!A:D,2,FALSE)</f>
        <v>No</v>
      </c>
      <c r="P2531" s="15">
        <f>VLOOKUP(A2531,Result!A:D,4,FALSE)</f>
        <v>1.056</v>
      </c>
      <c r="Q2531" s="16">
        <f>VLOOKUP(A2531,Result!A:D,3,FALSE)</f>
        <v>0</v>
      </c>
      <c r="R2531" s="16">
        <f>VLOOKUP(A2531,Result!A:E,5,FALSE)</f>
        <v>0</v>
      </c>
      <c r="S2531" s="28">
        <f>P2531+Q2531+R2531</f>
        <v>1.056</v>
      </c>
      <c r="T2531" s="32">
        <f t="shared" si="155"/>
        <v>0</v>
      </c>
      <c r="U2531" s="32">
        <f t="shared" si="156"/>
        <v>908.16</v>
      </c>
      <c r="V2531" s="33">
        <f t="shared" si="157"/>
        <v>387</v>
      </c>
      <c r="W2531" s="34">
        <f t="shared" si="158"/>
        <v>1295.1599999999999</v>
      </c>
      <c r="X2531" s="10"/>
      <c r="Y2531" s="10"/>
      <c r="Z2531" s="10"/>
      <c r="AA2531" s="10"/>
      <c r="AB2531" s="10"/>
      <c r="AC2531" s="10"/>
      <c r="AD2531" s="10"/>
      <c r="AE2531" s="10"/>
      <c r="AF2531" s="10"/>
      <c r="AG2531" s="10"/>
      <c r="AH2531" s="10"/>
      <c r="AI2531" s="10"/>
    </row>
    <row r="2532" spans="1:35" ht="15" customHeight="1" x14ac:dyDescent="0.25">
      <c r="A2532" s="6">
        <v>1489</v>
      </c>
      <c r="B2532" s="11" t="s">
        <v>106</v>
      </c>
      <c r="C2532" s="11" t="s">
        <v>4566</v>
      </c>
      <c r="D2532" s="11" t="s">
        <v>4945</v>
      </c>
      <c r="E2532" s="12">
        <v>16110</v>
      </c>
      <c r="F2532" s="17">
        <v>44018</v>
      </c>
      <c r="G2532" s="12">
        <v>43850</v>
      </c>
      <c r="H2532" s="11" t="s">
        <v>78</v>
      </c>
      <c r="I2532" s="14" t="s">
        <v>2045</v>
      </c>
      <c r="J2532" s="11" t="s">
        <v>97</v>
      </c>
      <c r="K2532" s="11" t="s">
        <v>4946</v>
      </c>
      <c r="L2532" s="14" t="s">
        <v>82</v>
      </c>
      <c r="M2532" s="11" t="s">
        <v>4947</v>
      </c>
      <c r="N2532" s="15">
        <v>0.76400000000000001</v>
      </c>
      <c r="O2532" s="15" t="str">
        <f>VLOOKUP(A2532,Result!A:D,2,FALSE)</f>
        <v>No</v>
      </c>
      <c r="P2532" s="15">
        <f>VLOOKUP(A2532,Result!A:D,4,FALSE)</f>
        <v>0.36799999999999999</v>
      </c>
      <c r="Q2532" s="16">
        <f>VLOOKUP(A2532,Result!A:D,3,FALSE)</f>
        <v>0</v>
      </c>
      <c r="R2532" s="16">
        <f>VLOOKUP(A2532,Result!A:E,5,FALSE)</f>
        <v>0</v>
      </c>
      <c r="S2532" s="28">
        <f>P2532+Q2532+R2532</f>
        <v>0.36799999999999999</v>
      </c>
      <c r="T2532" s="32">
        <f t="shared" si="155"/>
        <v>0</v>
      </c>
      <c r="U2532" s="32">
        <f t="shared" si="156"/>
        <v>316.47999999999996</v>
      </c>
      <c r="V2532" s="33">
        <f t="shared" si="157"/>
        <v>387</v>
      </c>
      <c r="W2532" s="34">
        <f t="shared" si="158"/>
        <v>703.48</v>
      </c>
      <c r="X2532" s="10"/>
      <c r="Y2532" s="10"/>
      <c r="Z2532" s="10"/>
      <c r="AA2532" s="10"/>
      <c r="AB2532" s="10"/>
      <c r="AC2532" s="10"/>
      <c r="AD2532" s="10"/>
      <c r="AE2532" s="10"/>
      <c r="AF2532" s="10"/>
      <c r="AG2532" s="10"/>
      <c r="AH2532" s="10"/>
      <c r="AI2532" s="10"/>
    </row>
    <row r="2533" spans="1:35" ht="15" customHeight="1" x14ac:dyDescent="0.25">
      <c r="A2533" s="6">
        <v>1492</v>
      </c>
      <c r="B2533" s="11" t="s">
        <v>106</v>
      </c>
      <c r="C2533" s="11" t="s">
        <v>4566</v>
      </c>
      <c r="D2533" s="11" t="s">
        <v>4955</v>
      </c>
      <c r="E2533" s="12">
        <v>25196</v>
      </c>
      <c r="F2533" s="17">
        <v>44020</v>
      </c>
      <c r="G2533" s="12">
        <v>43856</v>
      </c>
      <c r="H2533" s="11" t="s">
        <v>78</v>
      </c>
      <c r="I2533" s="14" t="s">
        <v>4956</v>
      </c>
      <c r="J2533" s="11" t="s">
        <v>4957</v>
      </c>
      <c r="K2533" s="11" t="s">
        <v>82</v>
      </c>
      <c r="L2533" s="14" t="s">
        <v>82</v>
      </c>
      <c r="M2533" s="11" t="s">
        <v>4958</v>
      </c>
      <c r="N2533" s="15">
        <v>1.645</v>
      </c>
      <c r="O2533" s="15" t="str">
        <f>VLOOKUP(A2533,Result!A:D,2,FALSE)</f>
        <v>No</v>
      </c>
      <c r="P2533" s="15">
        <f>VLOOKUP(A2533,Result!A:D,4,FALSE)</f>
        <v>0.72099999999999997</v>
      </c>
      <c r="Q2533" s="16">
        <f>VLOOKUP(A2533,Result!A:D,3,FALSE)</f>
        <v>0</v>
      </c>
      <c r="R2533" s="16">
        <f>VLOOKUP(A2533,Result!A:E,5,FALSE)</f>
        <v>0</v>
      </c>
      <c r="S2533" s="28">
        <f>P2533+Q2533+R2533</f>
        <v>0.72099999999999997</v>
      </c>
      <c r="T2533" s="32">
        <f t="shared" si="155"/>
        <v>0</v>
      </c>
      <c r="U2533" s="32">
        <f t="shared" si="156"/>
        <v>620.05999999999995</v>
      </c>
      <c r="V2533" s="33">
        <f t="shared" si="157"/>
        <v>387</v>
      </c>
      <c r="W2533" s="34">
        <f t="shared" si="158"/>
        <v>1007.06</v>
      </c>
      <c r="X2533" s="10"/>
      <c r="Y2533" s="10"/>
      <c r="Z2533" s="10"/>
      <c r="AA2533" s="10"/>
      <c r="AB2533" s="10"/>
      <c r="AC2533" s="10"/>
      <c r="AD2533" s="10"/>
      <c r="AE2533" s="10"/>
      <c r="AF2533" s="10"/>
      <c r="AG2533" s="10"/>
      <c r="AH2533" s="10"/>
      <c r="AI2533" s="10"/>
    </row>
    <row r="2534" spans="1:35" ht="15" customHeight="1" x14ac:dyDescent="0.25">
      <c r="A2534" s="6">
        <v>1493</v>
      </c>
      <c r="B2534" s="11" t="s">
        <v>106</v>
      </c>
      <c r="C2534" s="11" t="s">
        <v>4566</v>
      </c>
      <c r="D2534" s="11" t="s">
        <v>4959</v>
      </c>
      <c r="E2534" s="12">
        <v>17566</v>
      </c>
      <c r="F2534" s="17">
        <v>44020</v>
      </c>
      <c r="G2534" s="12">
        <v>43868</v>
      </c>
      <c r="H2534" s="11" t="s">
        <v>114</v>
      </c>
      <c r="I2534" s="14" t="s">
        <v>4960</v>
      </c>
      <c r="J2534" s="11" t="s">
        <v>80</v>
      </c>
      <c r="K2534" s="11" t="s">
        <v>4961</v>
      </c>
      <c r="L2534" s="14" t="s">
        <v>82</v>
      </c>
      <c r="M2534" s="11" t="s">
        <v>4962</v>
      </c>
      <c r="N2534" s="15">
        <v>4.17</v>
      </c>
      <c r="O2534" s="15" t="str">
        <f>VLOOKUP(A2534,Result!A:D,2,FALSE)</f>
        <v>No</v>
      </c>
      <c r="P2534" s="15">
        <f>VLOOKUP(A2534,Result!A:D,4,FALSE)</f>
        <v>3.0960000000000001</v>
      </c>
      <c r="Q2534" s="16">
        <f>VLOOKUP(A2534,Result!A:D,3,FALSE)</f>
        <v>0</v>
      </c>
      <c r="R2534" s="16">
        <f>VLOOKUP(A2534,Result!A:E,5,FALSE)</f>
        <v>0.152</v>
      </c>
      <c r="S2534" s="28">
        <f>P2534+Q2534+R2534</f>
        <v>3.2480000000000002</v>
      </c>
      <c r="T2534" s="32">
        <f t="shared" si="155"/>
        <v>130.71999999999997</v>
      </c>
      <c r="U2534" s="32">
        <f t="shared" si="156"/>
        <v>2793.28</v>
      </c>
      <c r="V2534" s="33">
        <f t="shared" si="157"/>
        <v>387</v>
      </c>
      <c r="W2534" s="34">
        <f t="shared" si="158"/>
        <v>3180.28</v>
      </c>
      <c r="X2534" s="10"/>
      <c r="Y2534" s="10"/>
      <c r="Z2534" s="10"/>
      <c r="AA2534" s="10"/>
      <c r="AB2534" s="10"/>
      <c r="AC2534" s="10"/>
      <c r="AD2534" s="10"/>
      <c r="AE2534" s="10"/>
      <c r="AF2534" s="10"/>
      <c r="AG2534" s="10"/>
      <c r="AH2534" s="10"/>
      <c r="AI2534" s="10"/>
    </row>
    <row r="2535" spans="1:35" ht="15" customHeight="1" x14ac:dyDescent="0.25">
      <c r="A2535" s="6">
        <v>1501</v>
      </c>
      <c r="B2535" s="11" t="s">
        <v>106</v>
      </c>
      <c r="C2535" s="11" t="s">
        <v>4566</v>
      </c>
      <c r="D2535" s="11" t="s">
        <v>4996</v>
      </c>
      <c r="E2535" s="12">
        <v>24233</v>
      </c>
      <c r="F2535" s="17">
        <v>44025</v>
      </c>
      <c r="G2535" s="12">
        <v>43872</v>
      </c>
      <c r="H2535" s="11" t="s">
        <v>114</v>
      </c>
      <c r="I2535" s="14" t="s">
        <v>4997</v>
      </c>
      <c r="J2535" s="11" t="s">
        <v>80</v>
      </c>
      <c r="K2535" s="11" t="s">
        <v>4998</v>
      </c>
      <c r="L2535" s="14" t="s">
        <v>82</v>
      </c>
      <c r="M2535" s="11"/>
      <c r="N2535" s="15">
        <v>2.5299999999999998</v>
      </c>
      <c r="O2535" s="15" t="str">
        <f>VLOOKUP(A2535,Result!A:D,2,FALSE)</f>
        <v>No</v>
      </c>
      <c r="P2535" s="15">
        <f>VLOOKUP(A2535,Result!A:D,4,FALSE)</f>
        <v>2.3929999999999998</v>
      </c>
      <c r="Q2535" s="16">
        <f>VLOOKUP(A2535,Result!A:D,3,FALSE)</f>
        <v>0</v>
      </c>
      <c r="R2535" s="16">
        <f>VLOOKUP(A2535,Result!A:E,5,FALSE)</f>
        <v>0</v>
      </c>
      <c r="S2535" s="28">
        <f>P2535+Q2535+R2535</f>
        <v>2.3929999999999998</v>
      </c>
      <c r="T2535" s="32">
        <f t="shared" si="155"/>
        <v>0</v>
      </c>
      <c r="U2535" s="32">
        <f t="shared" si="156"/>
        <v>2057.9799999999996</v>
      </c>
      <c r="V2535" s="33">
        <f t="shared" si="157"/>
        <v>387</v>
      </c>
      <c r="W2535" s="34">
        <f t="shared" si="158"/>
        <v>2444.9799999999996</v>
      </c>
      <c r="X2535" s="10"/>
      <c r="Y2535" s="10"/>
      <c r="Z2535" s="10"/>
      <c r="AA2535" s="10"/>
      <c r="AB2535" s="10"/>
      <c r="AC2535" s="10"/>
      <c r="AD2535" s="10"/>
      <c r="AE2535" s="10"/>
      <c r="AF2535" s="10"/>
      <c r="AG2535" s="10"/>
      <c r="AH2535" s="10"/>
      <c r="AI2535" s="10"/>
    </row>
    <row r="2536" spans="1:35" ht="15" customHeight="1" x14ac:dyDescent="0.25">
      <c r="A2536" s="6">
        <v>1503</v>
      </c>
      <c r="B2536" s="11" t="s">
        <v>106</v>
      </c>
      <c r="C2536" s="11" t="s">
        <v>4566</v>
      </c>
      <c r="D2536" s="11" t="s">
        <v>5004</v>
      </c>
      <c r="E2536" s="12">
        <v>19783</v>
      </c>
      <c r="F2536" s="17">
        <v>44026</v>
      </c>
      <c r="G2536" s="12">
        <v>43905</v>
      </c>
      <c r="H2536" s="11" t="s">
        <v>134</v>
      </c>
      <c r="I2536" s="14" t="s">
        <v>97</v>
      </c>
      <c r="J2536" s="11" t="s">
        <v>97</v>
      </c>
      <c r="K2536" s="11" t="s">
        <v>82</v>
      </c>
      <c r="L2536" s="14" t="s">
        <v>82</v>
      </c>
      <c r="M2536" s="11" t="s">
        <v>905</v>
      </c>
      <c r="N2536" s="15">
        <v>0.45</v>
      </c>
      <c r="O2536" s="15" t="str">
        <f>VLOOKUP(A2536,Result!A:D,2,FALSE)</f>
        <v>No</v>
      </c>
      <c r="P2536" s="15">
        <f>VLOOKUP(A2536,Result!A:D,4,FALSE)</f>
        <v>0</v>
      </c>
      <c r="Q2536" s="16">
        <f>VLOOKUP(A2536,Result!A:D,3,FALSE)</f>
        <v>0</v>
      </c>
      <c r="R2536" s="16">
        <f>VLOOKUP(A2536,Result!A:E,5,FALSE)</f>
        <v>0</v>
      </c>
      <c r="S2536" s="28">
        <f>P2536+Q2536+R2536</f>
        <v>0</v>
      </c>
      <c r="T2536" s="32">
        <f t="shared" si="155"/>
        <v>0</v>
      </c>
      <c r="U2536" s="32">
        <f t="shared" si="156"/>
        <v>0</v>
      </c>
      <c r="V2536" s="33">
        <f t="shared" si="157"/>
        <v>387</v>
      </c>
      <c r="W2536" s="34">
        <f t="shared" si="158"/>
        <v>387</v>
      </c>
      <c r="X2536" s="10"/>
      <c r="Y2536" s="10"/>
      <c r="Z2536" s="10"/>
      <c r="AA2536" s="10"/>
      <c r="AB2536" s="10"/>
      <c r="AC2536" s="10"/>
      <c r="AD2536" s="10"/>
      <c r="AE2536" s="10"/>
      <c r="AF2536" s="10"/>
      <c r="AG2536" s="10"/>
      <c r="AH2536" s="10"/>
      <c r="AI2536" s="10"/>
    </row>
    <row r="2537" spans="1:35" ht="15" customHeight="1" x14ac:dyDescent="0.25">
      <c r="A2537" s="6">
        <v>1509</v>
      </c>
      <c r="B2537" s="11" t="s">
        <v>106</v>
      </c>
      <c r="C2537" s="11" t="s">
        <v>4566</v>
      </c>
      <c r="D2537" s="11" t="s">
        <v>5026</v>
      </c>
      <c r="E2537" s="12">
        <v>24119</v>
      </c>
      <c r="F2537" s="17">
        <v>44095</v>
      </c>
      <c r="G2537" s="12">
        <v>43878</v>
      </c>
      <c r="H2537" s="11" t="s">
        <v>78</v>
      </c>
      <c r="I2537" s="14" t="s">
        <v>115</v>
      </c>
      <c r="J2537" s="11" t="s">
        <v>97</v>
      </c>
      <c r="K2537" s="11" t="s">
        <v>82</v>
      </c>
      <c r="L2537" s="14" t="s">
        <v>82</v>
      </c>
      <c r="M2537" s="11" t="s">
        <v>1678</v>
      </c>
      <c r="N2537" s="15" t="s">
        <v>85</v>
      </c>
      <c r="O2537" s="15" t="str">
        <f>VLOOKUP(A2537,Result!A:D,2,FALSE)</f>
        <v>No</v>
      </c>
      <c r="P2537" s="15">
        <f>VLOOKUP(A2537,Result!A:D,4,FALSE)</f>
        <v>0</v>
      </c>
      <c r="Q2537" s="16">
        <f>VLOOKUP(A2537,Result!A:D,3,FALSE)</f>
        <v>0</v>
      </c>
      <c r="R2537" s="16">
        <f>VLOOKUP(A2537,Result!A:E,5,FALSE)</f>
        <v>0</v>
      </c>
      <c r="S2537" s="28">
        <f>P2537+Q2537+R2537</f>
        <v>0</v>
      </c>
      <c r="T2537" s="32">
        <f t="shared" si="155"/>
        <v>0</v>
      </c>
      <c r="U2537" s="32">
        <f t="shared" si="156"/>
        <v>0</v>
      </c>
      <c r="V2537" s="33">
        <f t="shared" si="157"/>
        <v>387</v>
      </c>
      <c r="W2537" s="34">
        <f t="shared" si="158"/>
        <v>387</v>
      </c>
      <c r="X2537" s="10"/>
      <c r="Y2537" s="10"/>
      <c r="Z2537" s="10"/>
      <c r="AA2537" s="10"/>
      <c r="AB2537" s="10"/>
      <c r="AC2537" s="10"/>
      <c r="AD2537" s="10"/>
      <c r="AE2537" s="10"/>
      <c r="AF2537" s="10"/>
      <c r="AG2537" s="10"/>
      <c r="AH2537" s="10"/>
      <c r="AI2537" s="10"/>
    </row>
    <row r="2538" spans="1:35" ht="15" customHeight="1" x14ac:dyDescent="0.25">
      <c r="A2538" s="6">
        <v>1566</v>
      </c>
      <c r="B2538" s="11" t="s">
        <v>106</v>
      </c>
      <c r="C2538" s="11" t="s">
        <v>5078</v>
      </c>
      <c r="D2538" s="11" t="s">
        <v>5184</v>
      </c>
      <c r="E2538" s="12">
        <v>20210</v>
      </c>
      <c r="F2538" s="17">
        <v>43957</v>
      </c>
      <c r="G2538" s="12">
        <v>43910</v>
      </c>
      <c r="H2538" s="11" t="s">
        <v>466</v>
      </c>
      <c r="I2538" s="14" t="s">
        <v>115</v>
      </c>
      <c r="J2538" s="11" t="s">
        <v>97</v>
      </c>
      <c r="K2538" s="11" t="s">
        <v>82</v>
      </c>
      <c r="L2538" s="14" t="s">
        <v>82</v>
      </c>
      <c r="M2538" s="11" t="s">
        <v>116</v>
      </c>
      <c r="N2538" s="15" t="s">
        <v>85</v>
      </c>
      <c r="O2538" s="15" t="str">
        <f>VLOOKUP(A2538,Result!A:D,2,FALSE)</f>
        <v>No</v>
      </c>
      <c r="P2538" s="15">
        <f>VLOOKUP(A2538,Result!A:D,4,FALSE)</f>
        <v>0</v>
      </c>
      <c r="Q2538" s="16">
        <f>VLOOKUP(A2538,Result!A:D,3,FALSE)</f>
        <v>0</v>
      </c>
      <c r="R2538" s="16">
        <f>VLOOKUP(A2538,Result!A:E,5,FALSE)</f>
        <v>0</v>
      </c>
      <c r="S2538" s="28">
        <f>P2538+Q2538+R2538</f>
        <v>0</v>
      </c>
      <c r="T2538" s="32">
        <f t="shared" ref="T2538:T2564" si="159">SUM((Q2538+R2538)*86/0.1)</f>
        <v>0</v>
      </c>
      <c r="U2538" s="32">
        <f t="shared" ref="U2538:U2564" si="160">SUM(S2538*86/0.1)</f>
        <v>0</v>
      </c>
      <c r="V2538" s="33">
        <f t="shared" ref="V2538:V2564" si="161">SUM(0.45*86/0.1)</f>
        <v>387</v>
      </c>
      <c r="W2538" s="34">
        <f t="shared" si="158"/>
        <v>387</v>
      </c>
      <c r="X2538" s="10"/>
      <c r="Y2538" s="10"/>
      <c r="Z2538" s="10"/>
      <c r="AA2538" s="10"/>
      <c r="AB2538" s="10"/>
      <c r="AC2538" s="10"/>
      <c r="AD2538" s="10"/>
      <c r="AE2538" s="10"/>
      <c r="AF2538" s="10"/>
      <c r="AG2538" s="10"/>
      <c r="AH2538" s="10"/>
      <c r="AI2538" s="10"/>
    </row>
    <row r="2539" spans="1:35" ht="15" customHeight="1" x14ac:dyDescent="0.25">
      <c r="A2539" s="6">
        <v>1606</v>
      </c>
      <c r="B2539" s="11" t="s">
        <v>106</v>
      </c>
      <c r="C2539" s="11" t="s">
        <v>5054</v>
      </c>
      <c r="D2539" s="11" t="s">
        <v>5319</v>
      </c>
      <c r="E2539" s="12">
        <v>19029</v>
      </c>
      <c r="F2539" s="13">
        <v>43999</v>
      </c>
      <c r="G2539" s="12">
        <v>43860</v>
      </c>
      <c r="H2539" s="11" t="s">
        <v>78</v>
      </c>
      <c r="I2539" s="14" t="s">
        <v>5320</v>
      </c>
      <c r="J2539" s="11" t="s">
        <v>5321</v>
      </c>
      <c r="K2539" s="11" t="s">
        <v>5322</v>
      </c>
      <c r="L2539" s="14" t="s">
        <v>82</v>
      </c>
      <c r="M2539" s="11" t="s">
        <v>5323</v>
      </c>
      <c r="N2539" s="15">
        <v>1.8109999999999999</v>
      </c>
      <c r="O2539" s="15" t="str">
        <f>VLOOKUP(A2539,Result!A:D,2,FALSE)</f>
        <v>No</v>
      </c>
      <c r="P2539" s="15">
        <f>VLOOKUP(A2539,Result!A:D,4,FALSE)</f>
        <v>1.282</v>
      </c>
      <c r="Q2539" s="16">
        <f>VLOOKUP(A2539,Result!A:D,3,FALSE)</f>
        <v>0</v>
      </c>
      <c r="R2539" s="16">
        <f>VLOOKUP(A2539,Result!A:E,5,FALSE)</f>
        <v>0</v>
      </c>
      <c r="S2539" s="28">
        <f>P2539+Q2539+R2539</f>
        <v>1.282</v>
      </c>
      <c r="T2539" s="32">
        <f t="shared" si="159"/>
        <v>0</v>
      </c>
      <c r="U2539" s="32">
        <f t="shared" si="160"/>
        <v>1102.52</v>
      </c>
      <c r="V2539" s="33">
        <f t="shared" si="161"/>
        <v>387</v>
      </c>
      <c r="W2539" s="34">
        <f t="shared" si="158"/>
        <v>1489.52</v>
      </c>
      <c r="X2539" s="10"/>
      <c r="Y2539" s="10"/>
      <c r="Z2539" s="10"/>
      <c r="AA2539" s="10"/>
      <c r="AB2539" s="10"/>
      <c r="AC2539" s="10"/>
      <c r="AD2539" s="10"/>
      <c r="AE2539" s="10"/>
      <c r="AF2539" s="10"/>
      <c r="AG2539" s="10"/>
      <c r="AH2539" s="10"/>
      <c r="AI2539" s="10"/>
    </row>
    <row r="2540" spans="1:35" ht="15" customHeight="1" x14ac:dyDescent="0.25">
      <c r="A2540" s="6">
        <v>1654</v>
      </c>
      <c r="B2540" s="11" t="s">
        <v>106</v>
      </c>
      <c r="C2540" s="11" t="s">
        <v>5054</v>
      </c>
      <c r="D2540" s="11" t="s">
        <v>5465</v>
      </c>
      <c r="E2540" s="12">
        <v>19677</v>
      </c>
      <c r="F2540" s="17">
        <v>44092</v>
      </c>
      <c r="G2540" s="12">
        <v>43898</v>
      </c>
      <c r="H2540" s="11" t="s">
        <v>78</v>
      </c>
      <c r="I2540" s="14" t="s">
        <v>5466</v>
      </c>
      <c r="J2540" s="11" t="s">
        <v>80</v>
      </c>
      <c r="K2540" s="11" t="s">
        <v>5467</v>
      </c>
      <c r="L2540" s="14" t="s">
        <v>82</v>
      </c>
      <c r="M2540" s="11" t="s">
        <v>5468</v>
      </c>
      <c r="N2540" s="15">
        <v>0.45300000000000001</v>
      </c>
      <c r="O2540" s="15" t="str">
        <f>VLOOKUP(A2540,Result!A:D,2,FALSE)</f>
        <v>No</v>
      </c>
      <c r="P2540" s="15">
        <f>VLOOKUP(A2540,Result!A:D,4,FALSE)</f>
        <v>1.5620000000000001</v>
      </c>
      <c r="Q2540" s="16">
        <f>VLOOKUP(A2540,Result!A:D,3,FALSE)</f>
        <v>0</v>
      </c>
      <c r="R2540" s="16">
        <f>VLOOKUP(A2540,Result!A:E,5,FALSE)</f>
        <v>0</v>
      </c>
      <c r="S2540" s="28">
        <f>P2540+Q2540+R2540</f>
        <v>1.5620000000000001</v>
      </c>
      <c r="T2540" s="32">
        <f t="shared" si="159"/>
        <v>0</v>
      </c>
      <c r="U2540" s="32">
        <f t="shared" si="160"/>
        <v>1343.32</v>
      </c>
      <c r="V2540" s="33">
        <f t="shared" si="161"/>
        <v>387</v>
      </c>
      <c r="W2540" s="34">
        <f t="shared" si="158"/>
        <v>1730.32</v>
      </c>
      <c r="X2540" s="10"/>
      <c r="Y2540" s="10"/>
      <c r="Z2540" s="10"/>
      <c r="AA2540" s="10"/>
      <c r="AB2540" s="10"/>
      <c r="AC2540" s="10"/>
      <c r="AD2540" s="10"/>
      <c r="AE2540" s="10"/>
      <c r="AF2540" s="10"/>
      <c r="AG2540" s="10"/>
      <c r="AH2540" s="10"/>
      <c r="AI2540" s="10"/>
    </row>
    <row r="2541" spans="1:35" ht="15" customHeight="1" x14ac:dyDescent="0.25">
      <c r="A2541" s="6">
        <v>1670</v>
      </c>
      <c r="B2541" s="11" t="s">
        <v>106</v>
      </c>
      <c r="C2541" s="11" t="s">
        <v>5054</v>
      </c>
      <c r="D2541" s="11" t="s">
        <v>5521</v>
      </c>
      <c r="E2541" s="12">
        <v>25649</v>
      </c>
      <c r="F2541" s="19"/>
      <c r="G2541" s="12">
        <v>43917</v>
      </c>
      <c r="H2541" s="11" t="s">
        <v>78</v>
      </c>
      <c r="I2541" s="14" t="s">
        <v>115</v>
      </c>
      <c r="J2541" s="11" t="s">
        <v>97</v>
      </c>
      <c r="K2541" s="11" t="s">
        <v>82</v>
      </c>
      <c r="L2541" s="14" t="s">
        <v>82</v>
      </c>
      <c r="M2541" s="11" t="s">
        <v>99</v>
      </c>
      <c r="N2541" s="15">
        <v>0.35</v>
      </c>
      <c r="O2541" s="15" t="str">
        <f>VLOOKUP(A2541,Result!A:D,2,FALSE)</f>
        <v>No</v>
      </c>
      <c r="P2541" s="15">
        <f>VLOOKUP(A2541,Result!A:D,4,FALSE)</f>
        <v>0</v>
      </c>
      <c r="Q2541" s="16">
        <f>VLOOKUP(A2541,Result!A:D,3,FALSE)</f>
        <v>0</v>
      </c>
      <c r="R2541" s="16">
        <f>VLOOKUP(A2541,Result!A:E,5,FALSE)</f>
        <v>0</v>
      </c>
      <c r="S2541" s="28">
        <f>P2541+Q2541+R2541</f>
        <v>0</v>
      </c>
      <c r="T2541" s="32">
        <f t="shared" si="159"/>
        <v>0</v>
      </c>
      <c r="U2541" s="32">
        <f t="shared" si="160"/>
        <v>0</v>
      </c>
      <c r="V2541" s="33">
        <f t="shared" si="161"/>
        <v>387</v>
      </c>
      <c r="W2541" s="34">
        <f t="shared" si="158"/>
        <v>387</v>
      </c>
      <c r="X2541" s="10"/>
      <c r="Y2541" s="10"/>
      <c r="Z2541" s="10"/>
      <c r="AA2541" s="10"/>
      <c r="AB2541" s="10"/>
      <c r="AC2541" s="10"/>
      <c r="AD2541" s="10"/>
      <c r="AE2541" s="10"/>
      <c r="AF2541" s="10"/>
      <c r="AG2541" s="10"/>
      <c r="AH2541" s="10"/>
      <c r="AI2541" s="10"/>
    </row>
    <row r="2542" spans="1:35" ht="15" customHeight="1" x14ac:dyDescent="0.25">
      <c r="A2542" s="6">
        <v>1671</v>
      </c>
      <c r="B2542" s="11" t="s">
        <v>106</v>
      </c>
      <c r="C2542" s="11" t="s">
        <v>5054</v>
      </c>
      <c r="D2542" s="11" t="s">
        <v>5522</v>
      </c>
      <c r="E2542" s="12">
        <v>14423</v>
      </c>
      <c r="F2542" s="19"/>
      <c r="G2542" s="12">
        <v>43894</v>
      </c>
      <c r="H2542" s="11" t="s">
        <v>78</v>
      </c>
      <c r="I2542" s="14" t="s">
        <v>5523</v>
      </c>
      <c r="J2542" s="11" t="s">
        <v>5524</v>
      </c>
      <c r="K2542" s="11" t="s">
        <v>5525</v>
      </c>
      <c r="L2542" s="14" t="s">
        <v>5526</v>
      </c>
      <c r="M2542" s="11" t="s">
        <v>1587</v>
      </c>
      <c r="N2542" s="15">
        <v>2.31</v>
      </c>
      <c r="O2542" s="15" t="str">
        <f>VLOOKUP(A2542,Result!A:D,2,FALSE)</f>
        <v>No</v>
      </c>
      <c r="P2542" s="15">
        <f>VLOOKUP(A2542,Result!A:D,4,FALSE)</f>
        <v>2.4950000000000001</v>
      </c>
      <c r="Q2542" s="16">
        <f>VLOOKUP(A2542,Result!A:D,3,FALSE)</f>
        <v>0.88300000000000001</v>
      </c>
      <c r="R2542" s="16">
        <f>VLOOKUP(A2542,Result!A:E,5,FALSE)</f>
        <v>0</v>
      </c>
      <c r="S2542" s="28">
        <f>P2542+Q2542+R2542</f>
        <v>3.3780000000000001</v>
      </c>
      <c r="T2542" s="32">
        <f t="shared" si="159"/>
        <v>759.38</v>
      </c>
      <c r="U2542" s="32">
        <f t="shared" si="160"/>
        <v>2905.0800000000004</v>
      </c>
      <c r="V2542" s="33">
        <f t="shared" si="161"/>
        <v>387</v>
      </c>
      <c r="W2542" s="34">
        <f t="shared" si="158"/>
        <v>3292.0800000000004</v>
      </c>
      <c r="X2542" s="10"/>
      <c r="Y2542" s="10"/>
      <c r="Z2542" s="10"/>
      <c r="AA2542" s="10"/>
      <c r="AB2542" s="10"/>
      <c r="AC2542" s="10"/>
      <c r="AD2542" s="10"/>
      <c r="AE2542" s="10"/>
      <c r="AF2542" s="10"/>
      <c r="AG2542" s="10"/>
      <c r="AH2542" s="10"/>
      <c r="AI2542" s="10"/>
    </row>
    <row r="2543" spans="1:35" ht="15" customHeight="1" x14ac:dyDescent="0.25">
      <c r="A2543" s="6">
        <v>1704</v>
      </c>
      <c r="B2543" s="11" t="s">
        <v>106</v>
      </c>
      <c r="C2543" s="11" t="s">
        <v>5054</v>
      </c>
      <c r="D2543" s="11" t="s">
        <v>5591</v>
      </c>
      <c r="E2543" s="12">
        <v>22543</v>
      </c>
      <c r="F2543" s="19"/>
      <c r="G2543" s="12">
        <v>43893</v>
      </c>
      <c r="H2543" s="11" t="s">
        <v>78</v>
      </c>
      <c r="I2543" s="14" t="s">
        <v>5592</v>
      </c>
      <c r="J2543" s="11" t="s">
        <v>5593</v>
      </c>
      <c r="K2543" s="11" t="s">
        <v>82</v>
      </c>
      <c r="L2543" s="14" t="s">
        <v>5594</v>
      </c>
      <c r="M2543" s="11" t="s">
        <v>82</v>
      </c>
      <c r="N2543" s="15" t="s">
        <v>85</v>
      </c>
      <c r="O2543" s="15" t="str">
        <f>VLOOKUP(A2543,Result!A:D,2,FALSE)</f>
        <v>No</v>
      </c>
      <c r="P2543" s="15">
        <f>VLOOKUP(A2543,Result!A:D,4,FALSE)</f>
        <v>0</v>
      </c>
      <c r="Q2543" s="16">
        <f>VLOOKUP(A2543,Result!A:D,3,FALSE)</f>
        <v>0.72099999999999997</v>
      </c>
      <c r="R2543" s="16">
        <f>VLOOKUP(A2543,Result!A:E,5,FALSE)</f>
        <v>0</v>
      </c>
      <c r="S2543" s="28">
        <f>P2543+Q2543+R2543</f>
        <v>0.72099999999999997</v>
      </c>
      <c r="T2543" s="32">
        <f t="shared" si="159"/>
        <v>620.05999999999995</v>
      </c>
      <c r="U2543" s="32">
        <f t="shared" si="160"/>
        <v>620.05999999999995</v>
      </c>
      <c r="V2543" s="33">
        <f t="shared" si="161"/>
        <v>387</v>
      </c>
      <c r="W2543" s="34">
        <f t="shared" si="158"/>
        <v>1007.06</v>
      </c>
      <c r="X2543" s="10"/>
      <c r="Y2543" s="10"/>
      <c r="Z2543" s="10"/>
      <c r="AA2543" s="10"/>
      <c r="AB2543" s="10"/>
      <c r="AC2543" s="10"/>
      <c r="AD2543" s="10"/>
      <c r="AE2543" s="10"/>
      <c r="AF2543" s="10"/>
      <c r="AG2543" s="10"/>
      <c r="AH2543" s="10"/>
      <c r="AI2543" s="10"/>
    </row>
    <row r="2544" spans="1:35" ht="15" customHeight="1" x14ac:dyDescent="0.25">
      <c r="A2544" s="6">
        <v>1706</v>
      </c>
      <c r="B2544" s="11" t="s">
        <v>106</v>
      </c>
      <c r="C2544" s="11" t="s">
        <v>5054</v>
      </c>
      <c r="D2544" s="11" t="s">
        <v>5596</v>
      </c>
      <c r="E2544" s="12">
        <v>15935</v>
      </c>
      <c r="F2544" s="19"/>
      <c r="G2544" s="12">
        <v>43907</v>
      </c>
      <c r="H2544" s="11" t="s">
        <v>78</v>
      </c>
      <c r="I2544" s="14" t="s">
        <v>115</v>
      </c>
      <c r="J2544" s="11" t="s">
        <v>97</v>
      </c>
      <c r="K2544" s="11" t="s">
        <v>82</v>
      </c>
      <c r="L2544" s="14" t="s">
        <v>82</v>
      </c>
      <c r="M2544" s="11" t="s">
        <v>99</v>
      </c>
      <c r="N2544" s="15" t="s">
        <v>85</v>
      </c>
      <c r="O2544" s="15" t="str">
        <f>VLOOKUP(A2544,Result!A:D,2,FALSE)</f>
        <v>No</v>
      </c>
      <c r="P2544" s="15">
        <f>VLOOKUP(A2544,Result!A:D,4,FALSE)</f>
        <v>0</v>
      </c>
      <c r="Q2544" s="16">
        <f>VLOOKUP(A2544,Result!A:D,3,FALSE)</f>
        <v>0</v>
      </c>
      <c r="R2544" s="16">
        <f>VLOOKUP(A2544,Result!A:E,5,FALSE)</f>
        <v>0</v>
      </c>
      <c r="S2544" s="28">
        <f>P2544+Q2544+R2544</f>
        <v>0</v>
      </c>
      <c r="T2544" s="32">
        <f t="shared" si="159"/>
        <v>0</v>
      </c>
      <c r="U2544" s="32">
        <f t="shared" si="160"/>
        <v>0</v>
      </c>
      <c r="V2544" s="33">
        <f t="shared" si="161"/>
        <v>387</v>
      </c>
      <c r="W2544" s="34">
        <f t="shared" si="158"/>
        <v>387</v>
      </c>
      <c r="X2544" s="10"/>
      <c r="Y2544" s="10"/>
      <c r="Z2544" s="10"/>
      <c r="AA2544" s="10"/>
      <c r="AB2544" s="10"/>
      <c r="AC2544" s="10"/>
      <c r="AD2544" s="10"/>
      <c r="AE2544" s="10"/>
      <c r="AF2544" s="10"/>
      <c r="AG2544" s="10"/>
      <c r="AH2544" s="10"/>
      <c r="AI2544" s="10"/>
    </row>
    <row r="2545" spans="1:35" ht="15" customHeight="1" x14ac:dyDescent="0.25">
      <c r="A2545" s="6">
        <v>2136</v>
      </c>
      <c r="B2545" s="11" t="s">
        <v>106</v>
      </c>
      <c r="C2545" s="11" t="s">
        <v>5599</v>
      </c>
      <c r="D2545" s="11" t="s">
        <v>6980</v>
      </c>
      <c r="E2545" s="12">
        <v>17292</v>
      </c>
      <c r="F2545" s="19"/>
      <c r="G2545" s="12">
        <v>43908</v>
      </c>
      <c r="H2545" s="11" t="s">
        <v>114</v>
      </c>
      <c r="I2545" s="14" t="s">
        <v>6981</v>
      </c>
      <c r="J2545" s="11" t="s">
        <v>6982</v>
      </c>
      <c r="K2545" s="11" t="s">
        <v>6983</v>
      </c>
      <c r="L2545" s="14" t="s">
        <v>6984</v>
      </c>
      <c r="M2545" s="11"/>
      <c r="N2545" s="15">
        <v>3.11</v>
      </c>
      <c r="O2545" s="15" t="str">
        <f>VLOOKUP(A2545,Result!A:D,2,FALSE)</f>
        <v>No</v>
      </c>
      <c r="P2545" s="15">
        <f>VLOOKUP(A2545,Result!A:D,4,FALSE)</f>
        <v>1.575</v>
      </c>
      <c r="Q2545" s="16">
        <f>VLOOKUP(A2545,Result!A:D,3,FALSE)</f>
        <v>1.026</v>
      </c>
      <c r="R2545" s="16">
        <f>VLOOKUP(A2545,Result!A:E,5,FALSE)</f>
        <v>0</v>
      </c>
      <c r="S2545" s="28">
        <f>P2545+Q2545+R2545</f>
        <v>2.601</v>
      </c>
      <c r="T2545" s="32">
        <f t="shared" si="159"/>
        <v>882.36</v>
      </c>
      <c r="U2545" s="32">
        <f t="shared" si="160"/>
        <v>2236.86</v>
      </c>
      <c r="V2545" s="33">
        <f t="shared" si="161"/>
        <v>387</v>
      </c>
      <c r="W2545" s="34">
        <f t="shared" si="158"/>
        <v>2623.86</v>
      </c>
      <c r="X2545" s="10"/>
      <c r="Y2545" s="10"/>
      <c r="Z2545" s="10"/>
      <c r="AA2545" s="10"/>
      <c r="AB2545" s="10"/>
      <c r="AC2545" s="10"/>
      <c r="AD2545" s="10"/>
      <c r="AE2545" s="10"/>
      <c r="AF2545" s="10"/>
      <c r="AG2545" s="10"/>
      <c r="AH2545" s="10"/>
      <c r="AI2545" s="10"/>
    </row>
    <row r="2546" spans="1:35" ht="15" customHeight="1" x14ac:dyDescent="0.25">
      <c r="A2546" s="6">
        <v>2137</v>
      </c>
      <c r="B2546" s="11" t="s">
        <v>106</v>
      </c>
      <c r="C2546" s="11" t="s">
        <v>5599</v>
      </c>
      <c r="D2546" s="11" t="s">
        <v>6985</v>
      </c>
      <c r="E2546" s="12">
        <v>19189</v>
      </c>
      <c r="F2546" s="17">
        <v>43964</v>
      </c>
      <c r="G2546" s="12">
        <v>43844</v>
      </c>
      <c r="H2546" s="11" t="s">
        <v>134</v>
      </c>
      <c r="I2546" s="14" t="s">
        <v>6986</v>
      </c>
      <c r="J2546" s="11" t="s">
        <v>6987</v>
      </c>
      <c r="K2546" s="11" t="s">
        <v>82</v>
      </c>
      <c r="L2546" s="14" t="s">
        <v>82</v>
      </c>
      <c r="M2546" s="11" t="s">
        <v>6988</v>
      </c>
      <c r="N2546" s="15">
        <v>3.9630000000000001</v>
      </c>
      <c r="O2546" s="15" t="str">
        <f>VLOOKUP(A2546,Result!A:D,2,FALSE)</f>
        <v>No</v>
      </c>
      <c r="P2546" s="15">
        <f>VLOOKUP(A2546,Result!A:D,4,FALSE)</f>
        <v>1.8089999999999999</v>
      </c>
      <c r="Q2546" s="16">
        <f>VLOOKUP(A2546,Result!A:D,3,FALSE)</f>
        <v>0</v>
      </c>
      <c r="R2546" s="16">
        <f>VLOOKUP(A2546,Result!A:E,5,FALSE)</f>
        <v>0.152</v>
      </c>
      <c r="S2546" s="28">
        <f>P2546+Q2546+R2546</f>
        <v>1.9609999999999999</v>
      </c>
      <c r="T2546" s="32">
        <f t="shared" si="159"/>
        <v>130.71999999999997</v>
      </c>
      <c r="U2546" s="32">
        <f t="shared" si="160"/>
        <v>1686.4599999999998</v>
      </c>
      <c r="V2546" s="33">
        <f t="shared" si="161"/>
        <v>387</v>
      </c>
      <c r="W2546" s="34">
        <f t="shared" si="158"/>
        <v>2073.46</v>
      </c>
      <c r="X2546" s="10"/>
      <c r="Y2546" s="10"/>
      <c r="Z2546" s="10"/>
      <c r="AA2546" s="10"/>
      <c r="AB2546" s="10"/>
      <c r="AC2546" s="10"/>
      <c r="AD2546" s="10"/>
      <c r="AE2546" s="10"/>
      <c r="AF2546" s="10"/>
      <c r="AG2546" s="10"/>
      <c r="AH2546" s="10"/>
      <c r="AI2546" s="10"/>
    </row>
    <row r="2547" spans="1:35" ht="15" customHeight="1" x14ac:dyDescent="0.25">
      <c r="A2547" s="6">
        <v>2138</v>
      </c>
      <c r="B2547" s="11" t="s">
        <v>106</v>
      </c>
      <c r="C2547" s="11" t="s">
        <v>5599</v>
      </c>
      <c r="D2547" s="11" t="s">
        <v>6989</v>
      </c>
      <c r="E2547" s="12">
        <v>16612</v>
      </c>
      <c r="F2547" s="17">
        <v>43942</v>
      </c>
      <c r="G2547" s="12">
        <v>43843</v>
      </c>
      <c r="H2547" s="11" t="s">
        <v>134</v>
      </c>
      <c r="I2547" s="14" t="s">
        <v>6990</v>
      </c>
      <c r="J2547" s="11" t="s">
        <v>6991</v>
      </c>
      <c r="K2547" s="11" t="s">
        <v>82</v>
      </c>
      <c r="L2547" s="14" t="s">
        <v>82</v>
      </c>
      <c r="M2547" s="11" t="s">
        <v>6992</v>
      </c>
      <c r="N2547" s="15">
        <v>3.032</v>
      </c>
      <c r="O2547" s="15" t="str">
        <f>VLOOKUP(A2547,Result!A:D,2,FALSE)</f>
        <v>No</v>
      </c>
      <c r="P2547" s="15">
        <f>VLOOKUP(A2547,Result!A:D,4,FALSE)</f>
        <v>1.575</v>
      </c>
      <c r="Q2547" s="16">
        <f>VLOOKUP(A2547,Result!A:D,3,FALSE)</f>
        <v>0</v>
      </c>
      <c r="R2547" s="16">
        <f>VLOOKUP(A2547,Result!A:E,5,FALSE)</f>
        <v>0</v>
      </c>
      <c r="S2547" s="28">
        <f>P2547+Q2547+R2547</f>
        <v>1.575</v>
      </c>
      <c r="T2547" s="32">
        <f t="shared" si="159"/>
        <v>0</v>
      </c>
      <c r="U2547" s="32">
        <f t="shared" si="160"/>
        <v>1354.4999999999998</v>
      </c>
      <c r="V2547" s="33">
        <f t="shared" si="161"/>
        <v>387</v>
      </c>
      <c r="W2547" s="34">
        <f t="shared" si="158"/>
        <v>1741.4999999999998</v>
      </c>
      <c r="X2547" s="10"/>
      <c r="Y2547" s="10"/>
      <c r="Z2547" s="10"/>
      <c r="AA2547" s="10"/>
      <c r="AB2547" s="10"/>
      <c r="AC2547" s="10"/>
      <c r="AD2547" s="10"/>
      <c r="AE2547" s="10"/>
      <c r="AF2547" s="10"/>
      <c r="AG2547" s="10"/>
      <c r="AH2547" s="10"/>
      <c r="AI2547" s="10"/>
    </row>
    <row r="2548" spans="1:35" ht="15" customHeight="1" x14ac:dyDescent="0.25">
      <c r="A2548" s="6">
        <v>2139</v>
      </c>
      <c r="B2548" s="11" t="s">
        <v>106</v>
      </c>
      <c r="C2548" s="11" t="s">
        <v>5599</v>
      </c>
      <c r="D2548" s="11" t="s">
        <v>6993</v>
      </c>
      <c r="E2548" s="12">
        <v>17193</v>
      </c>
      <c r="F2548" s="17">
        <v>44064</v>
      </c>
      <c r="G2548" s="12">
        <v>43901</v>
      </c>
      <c r="H2548" s="11" t="s">
        <v>114</v>
      </c>
      <c r="I2548" s="14" t="s">
        <v>6994</v>
      </c>
      <c r="J2548" s="11" t="s">
        <v>6911</v>
      </c>
      <c r="K2548" s="11" t="s">
        <v>6279</v>
      </c>
      <c r="L2548" s="14" t="s">
        <v>82</v>
      </c>
      <c r="M2548" s="11" t="s">
        <v>6829</v>
      </c>
      <c r="N2548" s="15">
        <v>2.028</v>
      </c>
      <c r="O2548" s="15" t="str">
        <f>VLOOKUP(A2548,Result!A:D,2,FALSE)</f>
        <v>No</v>
      </c>
      <c r="P2548" s="15">
        <f>VLOOKUP(A2548,Result!A:D,4,FALSE)</f>
        <v>1.1819999999999999</v>
      </c>
      <c r="Q2548" s="16">
        <f>VLOOKUP(A2548,Result!A:D,3,FALSE)</f>
        <v>0</v>
      </c>
      <c r="R2548" s="16">
        <f>VLOOKUP(A2548,Result!A:E,5,FALSE)</f>
        <v>0</v>
      </c>
      <c r="S2548" s="28">
        <f>P2548+Q2548+R2548</f>
        <v>1.1819999999999999</v>
      </c>
      <c r="T2548" s="32">
        <f t="shared" si="159"/>
        <v>0</v>
      </c>
      <c r="U2548" s="32">
        <f t="shared" si="160"/>
        <v>1016.52</v>
      </c>
      <c r="V2548" s="33">
        <f t="shared" si="161"/>
        <v>387</v>
      </c>
      <c r="W2548" s="34">
        <f t="shared" si="158"/>
        <v>1403.52</v>
      </c>
      <c r="X2548" s="10"/>
      <c r="Y2548" s="10"/>
      <c r="Z2548" s="10"/>
      <c r="AA2548" s="10"/>
      <c r="AB2548" s="10"/>
      <c r="AC2548" s="10"/>
      <c r="AD2548" s="10"/>
      <c r="AE2548" s="10"/>
      <c r="AF2548" s="10"/>
      <c r="AG2548" s="10"/>
      <c r="AH2548" s="10"/>
      <c r="AI2548" s="10"/>
    </row>
    <row r="2549" spans="1:35" ht="15" customHeight="1" x14ac:dyDescent="0.25">
      <c r="A2549" s="6">
        <v>2140</v>
      </c>
      <c r="B2549" s="11" t="s">
        <v>106</v>
      </c>
      <c r="C2549" s="11" t="s">
        <v>5599</v>
      </c>
      <c r="D2549" s="11" t="s">
        <v>6995</v>
      </c>
      <c r="E2549" s="12">
        <v>15082</v>
      </c>
      <c r="F2549" s="17">
        <v>43993</v>
      </c>
      <c r="G2549" s="12">
        <v>43893</v>
      </c>
      <c r="H2549" s="11" t="s">
        <v>114</v>
      </c>
      <c r="I2549" s="14" t="s">
        <v>6996</v>
      </c>
      <c r="J2549" s="11" t="s">
        <v>80</v>
      </c>
      <c r="K2549" s="11" t="s">
        <v>82</v>
      </c>
      <c r="L2549" s="14" t="s">
        <v>82</v>
      </c>
      <c r="M2549" s="11" t="s">
        <v>589</v>
      </c>
      <c r="N2549" s="15">
        <v>3.2</v>
      </c>
      <c r="O2549" s="15" t="str">
        <f>VLOOKUP(A2549,Result!A:D,2,FALSE)</f>
        <v>No</v>
      </c>
      <c r="P2549" s="15">
        <f>VLOOKUP(A2549,Result!A:D,4,FALSE)</f>
        <v>2.012</v>
      </c>
      <c r="Q2549" s="16">
        <f>VLOOKUP(A2549,Result!A:D,3,FALSE)</f>
        <v>0</v>
      </c>
      <c r="R2549" s="16">
        <f>VLOOKUP(A2549,Result!A:E,5,FALSE)</f>
        <v>0</v>
      </c>
      <c r="S2549" s="28">
        <f>P2549+Q2549+R2549</f>
        <v>2.012</v>
      </c>
      <c r="T2549" s="32">
        <f t="shared" si="159"/>
        <v>0</v>
      </c>
      <c r="U2549" s="32">
        <f t="shared" si="160"/>
        <v>1730.32</v>
      </c>
      <c r="V2549" s="33">
        <f t="shared" si="161"/>
        <v>387</v>
      </c>
      <c r="W2549" s="34">
        <f t="shared" si="158"/>
        <v>2117.3199999999997</v>
      </c>
      <c r="X2549" s="10"/>
      <c r="Y2549" s="10"/>
      <c r="Z2549" s="10"/>
      <c r="AA2549" s="10"/>
      <c r="AB2549" s="10"/>
      <c r="AC2549" s="10"/>
      <c r="AD2549" s="10"/>
      <c r="AE2549" s="10"/>
      <c r="AF2549" s="10"/>
      <c r="AG2549" s="10"/>
      <c r="AH2549" s="10"/>
      <c r="AI2549" s="10"/>
    </row>
    <row r="2550" spans="1:35" ht="15" customHeight="1" x14ac:dyDescent="0.25">
      <c r="A2550" s="6">
        <v>2141</v>
      </c>
      <c r="B2550" s="11" t="s">
        <v>106</v>
      </c>
      <c r="C2550" s="11" t="s">
        <v>5599</v>
      </c>
      <c r="D2550" s="11" t="s">
        <v>6997</v>
      </c>
      <c r="E2550" s="12">
        <v>18974</v>
      </c>
      <c r="F2550" s="19"/>
      <c r="G2550" s="12">
        <v>43908</v>
      </c>
      <c r="H2550" s="11" t="s">
        <v>114</v>
      </c>
      <c r="I2550" s="14" t="s">
        <v>6998</v>
      </c>
      <c r="J2550" s="11" t="s">
        <v>6999</v>
      </c>
      <c r="K2550" s="11" t="s">
        <v>7000</v>
      </c>
      <c r="L2550" s="14" t="s">
        <v>7001</v>
      </c>
      <c r="M2550" s="11"/>
      <c r="N2550" s="15" t="s">
        <v>85</v>
      </c>
      <c r="O2550" s="15" t="str">
        <f>VLOOKUP(A2550,Result!A:D,2,FALSE)</f>
        <v>No</v>
      </c>
      <c r="P2550" s="15">
        <f>VLOOKUP(A2550,Result!A:D,4,FALSE)</f>
        <v>1.885</v>
      </c>
      <c r="Q2550" s="16">
        <f>VLOOKUP(A2550,Result!A:D,3,FALSE)</f>
        <v>0.67799999999999994</v>
      </c>
      <c r="R2550" s="16">
        <f>VLOOKUP(A2550,Result!A:E,5,FALSE)</f>
        <v>0</v>
      </c>
      <c r="S2550" s="28">
        <f>P2550+Q2550+R2550</f>
        <v>2.5629999999999997</v>
      </c>
      <c r="T2550" s="32">
        <f t="shared" si="159"/>
        <v>583.07999999999993</v>
      </c>
      <c r="U2550" s="32">
        <f t="shared" si="160"/>
        <v>2204.1799999999998</v>
      </c>
      <c r="V2550" s="33">
        <f t="shared" si="161"/>
        <v>387</v>
      </c>
      <c r="W2550" s="34">
        <f t="shared" si="158"/>
        <v>2591.1799999999998</v>
      </c>
      <c r="X2550" s="10"/>
      <c r="Y2550" s="10"/>
      <c r="Z2550" s="10"/>
      <c r="AA2550" s="10"/>
      <c r="AB2550" s="10"/>
      <c r="AC2550" s="10"/>
      <c r="AD2550" s="10"/>
      <c r="AE2550" s="10"/>
      <c r="AF2550" s="10"/>
      <c r="AG2550" s="10"/>
      <c r="AH2550" s="10"/>
      <c r="AI2550" s="10"/>
    </row>
    <row r="2551" spans="1:35" ht="15" customHeight="1" x14ac:dyDescent="0.25">
      <c r="A2551" s="6">
        <v>2142</v>
      </c>
      <c r="B2551" s="11" t="s">
        <v>106</v>
      </c>
      <c r="C2551" s="11" t="s">
        <v>5599</v>
      </c>
      <c r="D2551" s="11" t="s">
        <v>7002</v>
      </c>
      <c r="E2551" s="12">
        <v>21306</v>
      </c>
      <c r="F2551" s="19"/>
      <c r="G2551" s="12">
        <v>43908</v>
      </c>
      <c r="H2551" s="11" t="s">
        <v>114</v>
      </c>
      <c r="I2551" s="14" t="s">
        <v>7003</v>
      </c>
      <c r="J2551" s="11" t="s">
        <v>7004</v>
      </c>
      <c r="K2551" s="11" t="s">
        <v>7005</v>
      </c>
      <c r="L2551" s="14" t="s">
        <v>82</v>
      </c>
      <c r="M2551" s="11" t="s">
        <v>1645</v>
      </c>
      <c r="N2551" s="15">
        <v>2.496</v>
      </c>
      <c r="O2551" s="15" t="str">
        <f>VLOOKUP(A2551,Result!A:D,2,FALSE)</f>
        <v>No</v>
      </c>
      <c r="P2551" s="15">
        <f>VLOOKUP(A2551,Result!A:D,4,FALSE)</f>
        <v>1.643</v>
      </c>
      <c r="Q2551" s="16">
        <f>VLOOKUP(A2551,Result!A:D,3,FALSE)</f>
        <v>0</v>
      </c>
      <c r="R2551" s="16">
        <f>VLOOKUP(A2551,Result!A:E,5,FALSE)</f>
        <v>0</v>
      </c>
      <c r="S2551" s="28">
        <f>P2551+Q2551+R2551</f>
        <v>1.643</v>
      </c>
      <c r="T2551" s="32">
        <f t="shared" si="159"/>
        <v>0</v>
      </c>
      <c r="U2551" s="32">
        <f t="shared" si="160"/>
        <v>1412.98</v>
      </c>
      <c r="V2551" s="33">
        <f t="shared" si="161"/>
        <v>387</v>
      </c>
      <c r="W2551" s="34">
        <f t="shared" si="158"/>
        <v>1799.98</v>
      </c>
      <c r="X2551" s="10"/>
      <c r="Y2551" s="10"/>
      <c r="Z2551" s="10"/>
      <c r="AA2551" s="10"/>
      <c r="AB2551" s="10"/>
      <c r="AC2551" s="10"/>
      <c r="AD2551" s="10"/>
      <c r="AE2551" s="10"/>
      <c r="AF2551" s="10"/>
      <c r="AG2551" s="10"/>
      <c r="AH2551" s="10"/>
      <c r="AI2551" s="10"/>
    </row>
    <row r="2552" spans="1:35" ht="15" customHeight="1" x14ac:dyDescent="0.25">
      <c r="A2552" s="6">
        <v>2143</v>
      </c>
      <c r="B2552" s="11" t="s">
        <v>106</v>
      </c>
      <c r="C2552" s="11" t="s">
        <v>5599</v>
      </c>
      <c r="D2552" s="11" t="s">
        <v>7006</v>
      </c>
      <c r="E2552" s="12">
        <v>31294</v>
      </c>
      <c r="F2552" s="17">
        <v>44028</v>
      </c>
      <c r="G2552" s="12">
        <v>43901</v>
      </c>
      <c r="H2552" s="11" t="s">
        <v>114</v>
      </c>
      <c r="I2552" s="14" t="s">
        <v>7007</v>
      </c>
      <c r="J2552" s="11" t="s">
        <v>80</v>
      </c>
      <c r="K2552" s="11" t="s">
        <v>7008</v>
      </c>
      <c r="L2552" s="14" t="s">
        <v>7009</v>
      </c>
      <c r="M2552" s="11"/>
      <c r="N2552" s="15">
        <v>2.5489999999999999</v>
      </c>
      <c r="O2552" s="15" t="str">
        <f>VLOOKUP(A2552,Result!A:D,2,FALSE)</f>
        <v>No</v>
      </c>
      <c r="P2552" s="15">
        <f>VLOOKUP(A2552,Result!A:D,4,FALSE)</f>
        <v>1.6519999999999999</v>
      </c>
      <c r="Q2552" s="16">
        <f>VLOOKUP(A2552,Result!A:D,3,FALSE)</f>
        <v>0.36799999999999999</v>
      </c>
      <c r="R2552" s="16">
        <f>VLOOKUP(A2552,Result!A:E,5,FALSE)</f>
        <v>0</v>
      </c>
      <c r="S2552" s="28">
        <f>P2552+Q2552+R2552</f>
        <v>2.02</v>
      </c>
      <c r="T2552" s="32">
        <f t="shared" si="159"/>
        <v>316.47999999999996</v>
      </c>
      <c r="U2552" s="32">
        <f t="shared" si="160"/>
        <v>1737.1999999999998</v>
      </c>
      <c r="V2552" s="33">
        <f t="shared" si="161"/>
        <v>387</v>
      </c>
      <c r="W2552" s="34">
        <f t="shared" si="158"/>
        <v>2124.1999999999998</v>
      </c>
      <c r="X2552" s="10"/>
      <c r="Y2552" s="10"/>
      <c r="Z2552" s="10"/>
      <c r="AA2552" s="10"/>
      <c r="AB2552" s="10"/>
      <c r="AC2552" s="10"/>
      <c r="AD2552" s="10"/>
      <c r="AE2552" s="10"/>
      <c r="AF2552" s="10"/>
      <c r="AG2552" s="10"/>
      <c r="AH2552" s="10"/>
      <c r="AI2552" s="10"/>
    </row>
    <row r="2553" spans="1:35" ht="15" customHeight="1" x14ac:dyDescent="0.25">
      <c r="A2553" s="6">
        <v>2144</v>
      </c>
      <c r="B2553" s="11" t="s">
        <v>106</v>
      </c>
      <c r="C2553" s="11" t="s">
        <v>5599</v>
      </c>
      <c r="D2553" s="11" t="s">
        <v>7010</v>
      </c>
      <c r="E2553" s="12">
        <v>17876</v>
      </c>
      <c r="F2553" s="17">
        <v>44028</v>
      </c>
      <c r="G2553" s="12">
        <v>43901</v>
      </c>
      <c r="H2553" s="11" t="s">
        <v>114</v>
      </c>
      <c r="I2553" s="14" t="s">
        <v>7011</v>
      </c>
      <c r="J2553" s="11" t="s">
        <v>7012</v>
      </c>
      <c r="K2553" s="11" t="s">
        <v>82</v>
      </c>
      <c r="L2553" s="14" t="s">
        <v>82</v>
      </c>
      <c r="M2553" s="11"/>
      <c r="N2553" s="15">
        <v>1.26</v>
      </c>
      <c r="O2553" s="15" t="str">
        <f>VLOOKUP(A2553,Result!A:D,2,FALSE)</f>
        <v>No</v>
      </c>
      <c r="P2553" s="15">
        <f>VLOOKUP(A2553,Result!A:D,4,FALSE)</f>
        <v>0.625</v>
      </c>
      <c r="Q2553" s="16">
        <f>VLOOKUP(A2553,Result!A:D,3,FALSE)</f>
        <v>0</v>
      </c>
      <c r="R2553" s="16">
        <f>VLOOKUP(A2553,Result!A:E,5,FALSE)</f>
        <v>0</v>
      </c>
      <c r="S2553" s="28">
        <f>P2553+Q2553+R2553</f>
        <v>0.625</v>
      </c>
      <c r="T2553" s="32">
        <f t="shared" si="159"/>
        <v>0</v>
      </c>
      <c r="U2553" s="32">
        <f t="shared" si="160"/>
        <v>537.5</v>
      </c>
      <c r="V2553" s="33">
        <f t="shared" si="161"/>
        <v>387</v>
      </c>
      <c r="W2553" s="34">
        <f t="shared" si="158"/>
        <v>924.5</v>
      </c>
      <c r="X2553" s="10"/>
      <c r="Y2553" s="10"/>
      <c r="Z2553" s="10"/>
      <c r="AA2553" s="10"/>
      <c r="AB2553" s="10"/>
      <c r="AC2553" s="10"/>
      <c r="AD2553" s="10"/>
      <c r="AE2553" s="10"/>
      <c r="AF2553" s="10"/>
      <c r="AG2553" s="10"/>
      <c r="AH2553" s="10"/>
      <c r="AI2553" s="10"/>
    </row>
    <row r="2554" spans="1:35" ht="15" customHeight="1" x14ac:dyDescent="0.25">
      <c r="A2554" s="6">
        <v>2145</v>
      </c>
      <c r="B2554" s="11" t="s">
        <v>106</v>
      </c>
      <c r="C2554" s="11" t="s">
        <v>5599</v>
      </c>
      <c r="D2554" s="11" t="s">
        <v>7013</v>
      </c>
      <c r="E2554" s="12">
        <v>21828</v>
      </c>
      <c r="F2554" s="17">
        <v>43952</v>
      </c>
      <c r="G2554" s="12">
        <v>43908</v>
      </c>
      <c r="H2554" s="11" t="s">
        <v>114</v>
      </c>
      <c r="I2554" s="14" t="s">
        <v>7014</v>
      </c>
      <c r="J2554" s="11" t="s">
        <v>7015</v>
      </c>
      <c r="K2554" s="11" t="s">
        <v>7016</v>
      </c>
      <c r="L2554" s="14" t="s">
        <v>82</v>
      </c>
      <c r="M2554" s="11"/>
      <c r="N2554" s="15">
        <v>2.1219999999999999</v>
      </c>
      <c r="O2554" s="15" t="str">
        <f>VLOOKUP(A2554,Result!A:D,2,FALSE)</f>
        <v>No</v>
      </c>
      <c r="P2554" s="15">
        <f>VLOOKUP(A2554,Result!A:D,4,FALSE)</f>
        <v>2.282</v>
      </c>
      <c r="Q2554" s="16">
        <f>VLOOKUP(A2554,Result!A:D,3,FALSE)</f>
        <v>0</v>
      </c>
      <c r="R2554" s="16">
        <f>VLOOKUP(A2554,Result!A:E,5,FALSE)</f>
        <v>0</v>
      </c>
      <c r="S2554" s="28">
        <f>P2554+Q2554+R2554</f>
        <v>2.282</v>
      </c>
      <c r="T2554" s="32">
        <f t="shared" si="159"/>
        <v>0</v>
      </c>
      <c r="U2554" s="32">
        <f t="shared" si="160"/>
        <v>1962.52</v>
      </c>
      <c r="V2554" s="33">
        <f t="shared" si="161"/>
        <v>387</v>
      </c>
      <c r="W2554" s="34">
        <f t="shared" si="158"/>
        <v>2349.52</v>
      </c>
      <c r="X2554" s="10"/>
      <c r="Y2554" s="10"/>
      <c r="Z2554" s="10"/>
      <c r="AA2554" s="10"/>
      <c r="AB2554" s="10"/>
      <c r="AC2554" s="10"/>
      <c r="AD2554" s="10"/>
      <c r="AE2554" s="10"/>
      <c r="AF2554" s="10"/>
      <c r="AG2554" s="10"/>
      <c r="AH2554" s="10"/>
      <c r="AI2554" s="10"/>
    </row>
    <row r="2555" spans="1:35" ht="15" customHeight="1" x14ac:dyDescent="0.25">
      <c r="A2555" s="6">
        <v>2146</v>
      </c>
      <c r="B2555" s="11" t="s">
        <v>106</v>
      </c>
      <c r="C2555" s="11" t="s">
        <v>5599</v>
      </c>
      <c r="D2555" s="11" t="s">
        <v>7017</v>
      </c>
      <c r="E2555" s="12">
        <v>19246</v>
      </c>
      <c r="F2555" s="17">
        <v>43978</v>
      </c>
      <c r="G2555" s="12">
        <v>43888</v>
      </c>
      <c r="H2555" s="11" t="s">
        <v>114</v>
      </c>
      <c r="I2555" s="14" t="s">
        <v>7018</v>
      </c>
      <c r="J2555" s="11" t="s">
        <v>80</v>
      </c>
      <c r="K2555" s="11" t="s">
        <v>82</v>
      </c>
      <c r="L2555" s="14" t="s">
        <v>7019</v>
      </c>
      <c r="M2555" s="11" t="s">
        <v>7020</v>
      </c>
      <c r="N2555" s="15">
        <v>3.5219999999999998</v>
      </c>
      <c r="O2555" s="15" t="str">
        <f>VLOOKUP(A2555,Result!A:D,2,FALSE)</f>
        <v>No</v>
      </c>
      <c r="P2555" s="15">
        <f>VLOOKUP(A2555,Result!A:D,4,FALSE)</f>
        <v>2.0459999999999998</v>
      </c>
      <c r="Q2555" s="16">
        <f>VLOOKUP(A2555,Result!A:D,3,FALSE)</f>
        <v>0.74399999999999999</v>
      </c>
      <c r="R2555" s="16">
        <f>VLOOKUP(A2555,Result!A:E,5,FALSE)</f>
        <v>0</v>
      </c>
      <c r="S2555" s="28">
        <f>P2555+Q2555+R2555</f>
        <v>2.79</v>
      </c>
      <c r="T2555" s="32">
        <f t="shared" si="159"/>
        <v>639.84</v>
      </c>
      <c r="U2555" s="32">
        <f t="shared" si="160"/>
        <v>2399.3999999999996</v>
      </c>
      <c r="V2555" s="33">
        <f t="shared" si="161"/>
        <v>387</v>
      </c>
      <c r="W2555" s="34">
        <f t="shared" si="158"/>
        <v>2786.3999999999996</v>
      </c>
      <c r="X2555" s="10"/>
      <c r="Y2555" s="10"/>
      <c r="Z2555" s="10"/>
      <c r="AA2555" s="10"/>
      <c r="AB2555" s="10"/>
      <c r="AC2555" s="10"/>
      <c r="AD2555" s="10"/>
      <c r="AE2555" s="10"/>
      <c r="AF2555" s="10"/>
      <c r="AG2555" s="10"/>
      <c r="AH2555" s="10"/>
      <c r="AI2555" s="10"/>
    </row>
    <row r="2556" spans="1:35" ht="15" customHeight="1" x14ac:dyDescent="0.25">
      <c r="A2556" s="6">
        <v>2147</v>
      </c>
      <c r="B2556" s="11" t="s">
        <v>106</v>
      </c>
      <c r="C2556" s="11" t="s">
        <v>5599</v>
      </c>
      <c r="D2556" s="11" t="s">
        <v>7021</v>
      </c>
      <c r="E2556" s="12">
        <v>33305</v>
      </c>
      <c r="F2556" s="17">
        <v>43985</v>
      </c>
      <c r="G2556" s="12">
        <v>43889</v>
      </c>
      <c r="H2556" s="11" t="s">
        <v>114</v>
      </c>
      <c r="I2556" s="14" t="s">
        <v>7022</v>
      </c>
      <c r="J2556" s="11" t="s">
        <v>80</v>
      </c>
      <c r="K2556" s="11" t="s">
        <v>7023</v>
      </c>
      <c r="L2556" s="14" t="s">
        <v>82</v>
      </c>
      <c r="M2556" s="11" t="s">
        <v>7024</v>
      </c>
      <c r="N2556" s="15">
        <v>0.65900000000000003</v>
      </c>
      <c r="O2556" s="15" t="str">
        <f>VLOOKUP(A2556,Result!A:D,2,FALSE)</f>
        <v>No</v>
      </c>
      <c r="P2556" s="15">
        <f>VLOOKUP(A2556,Result!A:D,4,FALSE)</f>
        <v>0.84399999999999997</v>
      </c>
      <c r="Q2556" s="16">
        <f>VLOOKUP(A2556,Result!A:D,3,FALSE)</f>
        <v>0</v>
      </c>
      <c r="R2556" s="16">
        <f>VLOOKUP(A2556,Result!A:E,5,FALSE)</f>
        <v>0</v>
      </c>
      <c r="S2556" s="28">
        <f>P2556+Q2556+R2556</f>
        <v>0.84399999999999997</v>
      </c>
      <c r="T2556" s="32">
        <f t="shared" si="159"/>
        <v>0</v>
      </c>
      <c r="U2556" s="32">
        <f t="shared" si="160"/>
        <v>725.84</v>
      </c>
      <c r="V2556" s="33">
        <f t="shared" si="161"/>
        <v>387</v>
      </c>
      <c r="W2556" s="34">
        <f t="shared" si="158"/>
        <v>1112.8400000000001</v>
      </c>
      <c r="X2556" s="10"/>
      <c r="Y2556" s="10"/>
      <c r="Z2556" s="10"/>
      <c r="AA2556" s="10"/>
      <c r="AB2556" s="10"/>
      <c r="AC2556" s="10"/>
      <c r="AD2556" s="10"/>
      <c r="AE2556" s="10"/>
      <c r="AF2556" s="10"/>
      <c r="AG2556" s="10"/>
      <c r="AH2556" s="10"/>
      <c r="AI2556" s="10"/>
    </row>
    <row r="2557" spans="1:35" ht="15" customHeight="1" x14ac:dyDescent="0.25">
      <c r="A2557" s="6">
        <v>2148</v>
      </c>
      <c r="B2557" s="11" t="s">
        <v>106</v>
      </c>
      <c r="C2557" s="11" t="s">
        <v>5599</v>
      </c>
      <c r="D2557" s="11" t="s">
        <v>7025</v>
      </c>
      <c r="E2557" s="12">
        <v>19710</v>
      </c>
      <c r="F2557" s="17">
        <v>44022</v>
      </c>
      <c r="G2557" s="12">
        <v>43901</v>
      </c>
      <c r="H2557" s="11" t="s">
        <v>114</v>
      </c>
      <c r="I2557" s="14" t="s">
        <v>7026</v>
      </c>
      <c r="J2557" s="11" t="s">
        <v>80</v>
      </c>
      <c r="K2557" s="11" t="s">
        <v>6464</v>
      </c>
      <c r="L2557" s="14" t="s">
        <v>82</v>
      </c>
      <c r="M2557" s="11"/>
      <c r="N2557" s="15">
        <v>0.46899999999999997</v>
      </c>
      <c r="O2557" s="15" t="str">
        <f>VLOOKUP(A2557,Result!A:D,2,FALSE)</f>
        <v>No</v>
      </c>
      <c r="P2557" s="15">
        <f>VLOOKUP(A2557,Result!A:D,4,FALSE)</f>
        <v>1.671</v>
      </c>
      <c r="Q2557" s="16">
        <f>VLOOKUP(A2557,Result!A:D,3,FALSE)</f>
        <v>0</v>
      </c>
      <c r="R2557" s="16">
        <f>VLOOKUP(A2557,Result!A:E,5,FALSE)</f>
        <v>0</v>
      </c>
      <c r="S2557" s="28">
        <f>P2557+Q2557+R2557</f>
        <v>1.671</v>
      </c>
      <c r="T2557" s="32">
        <f t="shared" si="159"/>
        <v>0</v>
      </c>
      <c r="U2557" s="32">
        <f t="shared" si="160"/>
        <v>1437.0600000000002</v>
      </c>
      <c r="V2557" s="33">
        <f t="shared" si="161"/>
        <v>387</v>
      </c>
      <c r="W2557" s="34">
        <f t="shared" si="158"/>
        <v>1824.0600000000002</v>
      </c>
      <c r="X2557" s="10"/>
      <c r="Y2557" s="10"/>
      <c r="Z2557" s="10"/>
      <c r="AA2557" s="10"/>
      <c r="AB2557" s="10"/>
      <c r="AC2557" s="10"/>
      <c r="AD2557" s="10"/>
      <c r="AE2557" s="10"/>
      <c r="AF2557" s="10"/>
      <c r="AG2557" s="10"/>
      <c r="AH2557" s="10"/>
      <c r="AI2557" s="10"/>
    </row>
    <row r="2558" spans="1:35" ht="15" customHeight="1" x14ac:dyDescent="0.25">
      <c r="A2558" s="6">
        <v>2149</v>
      </c>
      <c r="B2558" s="11" t="s">
        <v>106</v>
      </c>
      <c r="C2558" s="11" t="s">
        <v>5599</v>
      </c>
      <c r="D2558" s="11" t="s">
        <v>7027</v>
      </c>
      <c r="E2558" s="12">
        <v>15748</v>
      </c>
      <c r="F2558" s="17">
        <v>43937</v>
      </c>
      <c r="G2558" s="12">
        <v>43901</v>
      </c>
      <c r="H2558" s="11" t="s">
        <v>114</v>
      </c>
      <c r="I2558" s="14" t="s">
        <v>7028</v>
      </c>
      <c r="J2558" s="11" t="s">
        <v>80</v>
      </c>
      <c r="K2558" s="11" t="s">
        <v>6883</v>
      </c>
      <c r="L2558" s="14" t="s">
        <v>82</v>
      </c>
      <c r="M2558" s="11"/>
      <c r="N2558" s="15">
        <v>1.784</v>
      </c>
      <c r="O2558" s="15" t="str">
        <f>VLOOKUP(A2558,Result!A:D,2,FALSE)</f>
        <v>No</v>
      </c>
      <c r="P2558" s="15">
        <f>VLOOKUP(A2558,Result!A:D,4,FALSE)</f>
        <v>1.143</v>
      </c>
      <c r="Q2558" s="16">
        <f>VLOOKUP(A2558,Result!A:D,3,FALSE)</f>
        <v>0</v>
      </c>
      <c r="R2558" s="16">
        <f>VLOOKUP(A2558,Result!A:E,5,FALSE)</f>
        <v>0</v>
      </c>
      <c r="S2558" s="28">
        <f>P2558+Q2558+R2558</f>
        <v>1.143</v>
      </c>
      <c r="T2558" s="32">
        <f t="shared" si="159"/>
        <v>0</v>
      </c>
      <c r="U2558" s="32">
        <f t="shared" si="160"/>
        <v>982.98</v>
      </c>
      <c r="V2558" s="33">
        <f t="shared" si="161"/>
        <v>387</v>
      </c>
      <c r="W2558" s="34">
        <f t="shared" si="158"/>
        <v>1369.98</v>
      </c>
      <c r="X2558" s="10"/>
      <c r="Y2558" s="10"/>
      <c r="Z2558" s="10"/>
      <c r="AA2558" s="10"/>
      <c r="AB2558" s="10"/>
      <c r="AC2558" s="10"/>
      <c r="AD2558" s="10"/>
      <c r="AE2558" s="10"/>
      <c r="AF2558" s="10"/>
      <c r="AG2558" s="10"/>
      <c r="AH2558" s="10"/>
      <c r="AI2558" s="10"/>
    </row>
    <row r="2559" spans="1:35" ht="15" customHeight="1" x14ac:dyDescent="0.25">
      <c r="A2559" s="6">
        <v>2150</v>
      </c>
      <c r="B2559" s="11" t="s">
        <v>106</v>
      </c>
      <c r="C2559" s="11" t="s">
        <v>5599</v>
      </c>
      <c r="D2559" s="11" t="s">
        <v>7029</v>
      </c>
      <c r="E2559" s="12">
        <v>19363</v>
      </c>
      <c r="F2559" s="19"/>
      <c r="G2559" s="12">
        <v>43908</v>
      </c>
      <c r="H2559" s="11" t="s">
        <v>114</v>
      </c>
      <c r="I2559" s="14" t="s">
        <v>7030</v>
      </c>
      <c r="J2559" s="11" t="s">
        <v>1642</v>
      </c>
      <c r="K2559" s="11" t="s">
        <v>7031</v>
      </c>
      <c r="L2559" s="14" t="s">
        <v>82</v>
      </c>
      <c r="M2559" s="11"/>
      <c r="N2559" s="15">
        <v>1.4350000000000001</v>
      </c>
      <c r="O2559" s="15" t="str">
        <f>VLOOKUP(A2559,Result!A:D,2,FALSE)</f>
        <v>No</v>
      </c>
      <c r="P2559" s="15">
        <f>VLOOKUP(A2559,Result!A:D,4,FALSE)</f>
        <v>0.96799999999999997</v>
      </c>
      <c r="Q2559" s="16">
        <f>VLOOKUP(A2559,Result!A:D,3,FALSE)</f>
        <v>0</v>
      </c>
      <c r="R2559" s="16">
        <f>VLOOKUP(A2559,Result!A:E,5,FALSE)</f>
        <v>0</v>
      </c>
      <c r="S2559" s="28">
        <f>P2559+Q2559+R2559</f>
        <v>0.96799999999999997</v>
      </c>
      <c r="T2559" s="32">
        <f t="shared" si="159"/>
        <v>0</v>
      </c>
      <c r="U2559" s="32">
        <f t="shared" si="160"/>
        <v>832.4799999999999</v>
      </c>
      <c r="V2559" s="33">
        <f t="shared" si="161"/>
        <v>387</v>
      </c>
      <c r="W2559" s="34">
        <f t="shared" si="158"/>
        <v>1219.48</v>
      </c>
      <c r="X2559" s="10"/>
      <c r="Y2559" s="10"/>
      <c r="Z2559" s="10"/>
      <c r="AA2559" s="10"/>
      <c r="AB2559" s="10"/>
      <c r="AC2559" s="10"/>
      <c r="AD2559" s="10"/>
      <c r="AE2559" s="10"/>
      <c r="AF2559" s="10"/>
      <c r="AG2559" s="10"/>
      <c r="AH2559" s="10"/>
      <c r="AI2559" s="10"/>
    </row>
    <row r="2560" spans="1:35" ht="15" customHeight="1" x14ac:dyDescent="0.25">
      <c r="A2560" s="6">
        <v>2151</v>
      </c>
      <c r="B2560" s="11" t="s">
        <v>106</v>
      </c>
      <c r="C2560" s="11" t="s">
        <v>5599</v>
      </c>
      <c r="D2560" s="11" t="s">
        <v>7032</v>
      </c>
      <c r="E2560" s="12">
        <v>19514</v>
      </c>
      <c r="F2560" s="17">
        <v>43962</v>
      </c>
      <c r="G2560" s="12">
        <v>43901</v>
      </c>
      <c r="H2560" s="11" t="s">
        <v>114</v>
      </c>
      <c r="I2560" s="14" t="s">
        <v>6371</v>
      </c>
      <c r="J2560" s="11" t="s">
        <v>6372</v>
      </c>
      <c r="K2560" s="11" t="s">
        <v>82</v>
      </c>
      <c r="L2560" s="14" t="s">
        <v>82</v>
      </c>
      <c r="M2560" s="11"/>
      <c r="N2560" s="15">
        <v>0.81</v>
      </c>
      <c r="O2560" s="15" t="str">
        <f>VLOOKUP(A2560,Result!A:D,2,FALSE)</f>
        <v>No</v>
      </c>
      <c r="P2560" s="15">
        <f>VLOOKUP(A2560,Result!A:D,4,FALSE)</f>
        <v>0.61499999999999999</v>
      </c>
      <c r="Q2560" s="16">
        <f>VLOOKUP(A2560,Result!A:D,3,FALSE)</f>
        <v>0</v>
      </c>
      <c r="R2560" s="16">
        <f>VLOOKUP(A2560,Result!A:E,5,FALSE)</f>
        <v>0</v>
      </c>
      <c r="S2560" s="28">
        <f>P2560+Q2560+R2560</f>
        <v>0.61499999999999999</v>
      </c>
      <c r="T2560" s="32">
        <f t="shared" si="159"/>
        <v>0</v>
      </c>
      <c r="U2560" s="32">
        <f t="shared" si="160"/>
        <v>528.9</v>
      </c>
      <c r="V2560" s="33">
        <f t="shared" si="161"/>
        <v>387</v>
      </c>
      <c r="W2560" s="34">
        <f t="shared" si="158"/>
        <v>915.9</v>
      </c>
      <c r="X2560" s="10"/>
      <c r="Y2560" s="10"/>
      <c r="Z2560" s="10"/>
      <c r="AA2560" s="10"/>
      <c r="AB2560" s="10"/>
      <c r="AC2560" s="10"/>
      <c r="AD2560" s="10"/>
      <c r="AE2560" s="10"/>
      <c r="AF2560" s="10"/>
      <c r="AG2560" s="10"/>
      <c r="AH2560" s="10"/>
      <c r="AI2560" s="10"/>
    </row>
    <row r="2561" spans="1:35" ht="15" customHeight="1" x14ac:dyDescent="0.25">
      <c r="A2561" s="6">
        <v>2152</v>
      </c>
      <c r="B2561" s="11" t="s">
        <v>106</v>
      </c>
      <c r="C2561" s="11" t="s">
        <v>5599</v>
      </c>
      <c r="D2561" s="11" t="s">
        <v>7033</v>
      </c>
      <c r="E2561" s="12">
        <v>19099</v>
      </c>
      <c r="F2561" s="17">
        <v>44032</v>
      </c>
      <c r="G2561" s="12">
        <v>43893</v>
      </c>
      <c r="H2561" s="11" t="s">
        <v>114</v>
      </c>
      <c r="I2561" s="14" t="s">
        <v>104</v>
      </c>
      <c r="J2561" s="11" t="s">
        <v>80</v>
      </c>
      <c r="K2561" s="11" t="s">
        <v>82</v>
      </c>
      <c r="L2561" s="14" t="s">
        <v>7034</v>
      </c>
      <c r="M2561" s="11"/>
      <c r="N2561" s="15">
        <v>2.14</v>
      </c>
      <c r="O2561" s="15" t="str">
        <f>VLOOKUP(A2561,Result!A:D,2,FALSE)</f>
        <v>No</v>
      </c>
      <c r="P2561" s="15">
        <f>VLOOKUP(A2561,Result!A:D,4,FALSE)</f>
        <v>0.64200000000000002</v>
      </c>
      <c r="Q2561" s="16">
        <f>VLOOKUP(A2561,Result!A:D,3,FALSE)</f>
        <v>0.73099999999999998</v>
      </c>
      <c r="R2561" s="16">
        <f>VLOOKUP(A2561,Result!A:E,5,FALSE)</f>
        <v>0</v>
      </c>
      <c r="S2561" s="28">
        <f>P2561+Q2561+R2561</f>
        <v>1.373</v>
      </c>
      <c r="T2561" s="32">
        <f t="shared" si="159"/>
        <v>628.66</v>
      </c>
      <c r="U2561" s="32">
        <f t="shared" si="160"/>
        <v>1180.78</v>
      </c>
      <c r="V2561" s="33">
        <f t="shared" si="161"/>
        <v>387</v>
      </c>
      <c r="W2561" s="34">
        <f t="shared" si="158"/>
        <v>1567.78</v>
      </c>
      <c r="X2561" s="10"/>
      <c r="Y2561" s="10"/>
      <c r="Z2561" s="10"/>
      <c r="AA2561" s="10"/>
      <c r="AB2561" s="10"/>
      <c r="AC2561" s="10"/>
      <c r="AD2561" s="10"/>
      <c r="AE2561" s="10"/>
      <c r="AF2561" s="10"/>
      <c r="AG2561" s="10"/>
      <c r="AH2561" s="10"/>
      <c r="AI2561" s="10"/>
    </row>
    <row r="2562" spans="1:35" ht="15" customHeight="1" x14ac:dyDescent="0.25">
      <c r="A2562" s="6">
        <v>2153</v>
      </c>
      <c r="B2562" s="11" t="s">
        <v>106</v>
      </c>
      <c r="C2562" s="11" t="s">
        <v>5599</v>
      </c>
      <c r="D2562" s="11" t="s">
        <v>7035</v>
      </c>
      <c r="E2562" s="12">
        <v>28326</v>
      </c>
      <c r="F2562" s="17">
        <v>43936</v>
      </c>
      <c r="G2562" s="12">
        <v>43901</v>
      </c>
      <c r="H2562" s="11" t="s">
        <v>114</v>
      </c>
      <c r="I2562" s="14" t="s">
        <v>7036</v>
      </c>
      <c r="J2562" s="11" t="s">
        <v>80</v>
      </c>
      <c r="K2562" s="11" t="s">
        <v>82</v>
      </c>
      <c r="L2562" s="14" t="s">
        <v>7037</v>
      </c>
      <c r="M2562" s="11"/>
      <c r="N2562" s="15">
        <v>1.4950000000000001</v>
      </c>
      <c r="O2562" s="15" t="str">
        <f>VLOOKUP(A2562,Result!A:D,2,FALSE)</f>
        <v>No</v>
      </c>
      <c r="P2562" s="15">
        <f>VLOOKUP(A2562,Result!A:D,4,FALSE)</f>
        <v>1.4330000000000001</v>
      </c>
      <c r="Q2562" s="16">
        <f>VLOOKUP(A2562,Result!A:D,3,FALSE)</f>
        <v>0.42599999999999999</v>
      </c>
      <c r="R2562" s="16">
        <f>VLOOKUP(A2562,Result!A:E,5,FALSE)</f>
        <v>0</v>
      </c>
      <c r="S2562" s="28">
        <f>P2562+Q2562+R2562</f>
        <v>1.859</v>
      </c>
      <c r="T2562" s="32">
        <f t="shared" si="159"/>
        <v>366.35999999999996</v>
      </c>
      <c r="U2562" s="32">
        <f t="shared" si="160"/>
        <v>1598.7399999999998</v>
      </c>
      <c r="V2562" s="33">
        <f t="shared" si="161"/>
        <v>387</v>
      </c>
      <c r="W2562" s="34">
        <f t="shared" si="158"/>
        <v>1985.7399999999998</v>
      </c>
      <c r="X2562" s="10"/>
      <c r="Y2562" s="10"/>
      <c r="Z2562" s="10"/>
      <c r="AA2562" s="10"/>
      <c r="AB2562" s="10"/>
      <c r="AC2562" s="10"/>
      <c r="AD2562" s="10"/>
      <c r="AE2562" s="10"/>
      <c r="AF2562" s="10"/>
      <c r="AG2562" s="10"/>
      <c r="AH2562" s="10"/>
      <c r="AI2562" s="10"/>
    </row>
    <row r="2563" spans="1:35" ht="15" customHeight="1" x14ac:dyDescent="0.25">
      <c r="A2563" s="6">
        <v>2154</v>
      </c>
      <c r="B2563" s="11" t="s">
        <v>106</v>
      </c>
      <c r="C2563" s="11" t="s">
        <v>5599</v>
      </c>
      <c r="D2563" s="11" t="s">
        <v>7038</v>
      </c>
      <c r="E2563" s="12">
        <v>13855</v>
      </c>
      <c r="F2563" s="17">
        <v>43990</v>
      </c>
      <c r="G2563" s="12">
        <v>43901</v>
      </c>
      <c r="H2563" s="11" t="s">
        <v>114</v>
      </c>
      <c r="I2563" s="14" t="s">
        <v>7039</v>
      </c>
      <c r="J2563" s="11" t="s">
        <v>7039</v>
      </c>
      <c r="K2563" s="11" t="s">
        <v>7040</v>
      </c>
      <c r="L2563" s="14" t="s">
        <v>82</v>
      </c>
      <c r="M2563" s="11"/>
      <c r="N2563" s="15">
        <v>2.3969999999999998</v>
      </c>
      <c r="O2563" s="15" t="str">
        <f>VLOOKUP(A2563,Result!A:D,2,FALSE)</f>
        <v>No</v>
      </c>
      <c r="P2563" s="15">
        <f>VLOOKUP(A2563,Result!A:D,4,FALSE)</f>
        <v>1.9530000000000001</v>
      </c>
      <c r="Q2563" s="16">
        <f>VLOOKUP(A2563,Result!A:D,3,FALSE)</f>
        <v>0</v>
      </c>
      <c r="R2563" s="16">
        <f>VLOOKUP(A2563,Result!A:E,5,FALSE)</f>
        <v>0</v>
      </c>
      <c r="S2563" s="28">
        <f>P2563+Q2563+R2563</f>
        <v>1.9530000000000001</v>
      </c>
      <c r="T2563" s="32">
        <f t="shared" si="159"/>
        <v>0</v>
      </c>
      <c r="U2563" s="32">
        <f t="shared" si="160"/>
        <v>1679.58</v>
      </c>
      <c r="V2563" s="33">
        <f t="shared" si="161"/>
        <v>387</v>
      </c>
      <c r="W2563" s="34">
        <f t="shared" si="158"/>
        <v>2066.58</v>
      </c>
      <c r="X2563" s="10"/>
      <c r="Y2563" s="10"/>
      <c r="Z2563" s="10"/>
      <c r="AA2563" s="10"/>
      <c r="AB2563" s="10"/>
      <c r="AC2563" s="10"/>
      <c r="AD2563" s="10"/>
      <c r="AE2563" s="10"/>
      <c r="AF2563" s="10"/>
      <c r="AG2563" s="10"/>
      <c r="AH2563" s="10"/>
      <c r="AI2563" s="10"/>
    </row>
    <row r="2564" spans="1:35" ht="15" customHeight="1" x14ac:dyDescent="0.25">
      <c r="A2564" s="6">
        <v>2155</v>
      </c>
      <c r="B2564" s="11" t="s">
        <v>106</v>
      </c>
      <c r="C2564" s="11" t="s">
        <v>5599</v>
      </c>
      <c r="D2564" s="11" t="s">
        <v>7041</v>
      </c>
      <c r="E2564" s="12">
        <v>19826</v>
      </c>
      <c r="F2564" s="17">
        <v>43980</v>
      </c>
      <c r="G2564" s="12">
        <v>43889</v>
      </c>
      <c r="H2564" s="11" t="s">
        <v>114</v>
      </c>
      <c r="I2564" s="14" t="s">
        <v>7042</v>
      </c>
      <c r="J2564" s="11" t="s">
        <v>7043</v>
      </c>
      <c r="K2564" s="11" t="s">
        <v>82</v>
      </c>
      <c r="L2564" s="14" t="s">
        <v>82</v>
      </c>
      <c r="M2564" s="11" t="s">
        <v>7044</v>
      </c>
      <c r="N2564" s="15">
        <v>0.752</v>
      </c>
      <c r="O2564" s="15" t="str">
        <f>VLOOKUP(A2564,Result!A:D,2,FALSE)</f>
        <v>No</v>
      </c>
      <c r="P2564" s="15">
        <f>VLOOKUP(A2564,Result!A:D,4,FALSE)</f>
        <v>1.4430000000000001</v>
      </c>
      <c r="Q2564" s="16">
        <f>VLOOKUP(A2564,Result!A:D,3,FALSE)</f>
        <v>0</v>
      </c>
      <c r="R2564" s="16">
        <f>VLOOKUP(A2564,Result!A:E,5,FALSE)</f>
        <v>0</v>
      </c>
      <c r="S2564" s="28">
        <f>P2564+Q2564+R2564</f>
        <v>1.4430000000000001</v>
      </c>
      <c r="T2564" s="32">
        <f t="shared" si="159"/>
        <v>0</v>
      </c>
      <c r="U2564" s="32">
        <f t="shared" si="160"/>
        <v>1240.98</v>
      </c>
      <c r="V2564" s="33">
        <f t="shared" si="161"/>
        <v>387</v>
      </c>
      <c r="W2564" s="34">
        <f>SUM(U2564+V2564)</f>
        <v>1627.98</v>
      </c>
      <c r="X2564" s="10"/>
      <c r="Y2564" s="10"/>
      <c r="Z2564" s="10"/>
      <c r="AA2564" s="10"/>
      <c r="AB2564" s="10"/>
      <c r="AC2564" s="10"/>
      <c r="AD2564" s="10"/>
      <c r="AE2564" s="10"/>
      <c r="AF2564" s="10"/>
      <c r="AG2564" s="10"/>
      <c r="AH2564" s="10"/>
      <c r="AI2564" s="10"/>
    </row>
    <row r="2565" spans="1:35" ht="15" customHeight="1" x14ac:dyDescent="0.25">
      <c r="S2565" s="36">
        <f>AVERAGE(S2:S2564)</f>
        <v>1.261729613733906</v>
      </c>
      <c r="U2565" s="35">
        <f>SUM(U2:U2564)</f>
        <v>2221803.0900000022</v>
      </c>
      <c r="V2565" s="35">
        <f>SUM(V2:V2564)</f>
        <v>796401</v>
      </c>
      <c r="W2565" s="35">
        <f>SUM(W2:W2564)</f>
        <v>3018204.0899999952</v>
      </c>
    </row>
  </sheetData>
  <autoFilter ref="A1:Q2564" xr:uid="{00000000-0009-0000-0000-000000000000}"/>
  <sortState xmlns:xlrd2="http://schemas.microsoft.com/office/spreadsheetml/2017/richdata2" ref="A2:U2564">
    <sortCondition ref="B2:B2564"/>
  </sortState>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1000"/>
  <sheetViews>
    <sheetView workbookViewId="0"/>
  </sheetViews>
  <sheetFormatPr defaultColWidth="12.59765625" defaultRowHeight="15" customHeight="1" x14ac:dyDescent="0.25"/>
  <cols>
    <col min="1" max="1" width="8.69921875" customWidth="1"/>
    <col min="2" max="2" width="52.5" customWidth="1"/>
    <col min="3" max="3" width="26.19921875" customWidth="1"/>
    <col min="4" max="4" width="17.5" customWidth="1"/>
    <col min="5" max="26" width="7.59765625" customWidth="1"/>
  </cols>
  <sheetData>
    <row r="1" spans="1:4" ht="14.4" x14ac:dyDescent="0.3">
      <c r="A1" s="1" t="s">
        <v>0</v>
      </c>
      <c r="B1" s="1" t="s">
        <v>3</v>
      </c>
      <c r="C1" s="1" t="s">
        <v>4</v>
      </c>
      <c r="D1" s="1" t="s">
        <v>5</v>
      </c>
    </row>
    <row r="4" spans="1:4" ht="14.4" x14ac:dyDescent="0.3">
      <c r="A4" s="1" t="s">
        <v>0</v>
      </c>
      <c r="B4" s="1" t="s">
        <v>6</v>
      </c>
      <c r="C4" s="1" t="s">
        <v>4</v>
      </c>
      <c r="D4" s="1" t="s">
        <v>7</v>
      </c>
    </row>
    <row r="7" spans="1:4" ht="14.4" x14ac:dyDescent="0.3">
      <c r="A7" s="1" t="s">
        <v>8</v>
      </c>
      <c r="B7" s="1" t="s">
        <v>6</v>
      </c>
      <c r="C7" s="1" t="s">
        <v>4</v>
      </c>
      <c r="D7" s="1" t="s">
        <v>7</v>
      </c>
    </row>
    <row r="10" spans="1:4" ht="14.4" x14ac:dyDescent="0.3">
      <c r="A10" s="1" t="s">
        <v>9</v>
      </c>
      <c r="B10" s="1" t="s">
        <v>10</v>
      </c>
      <c r="C10" s="1" t="s">
        <v>11</v>
      </c>
      <c r="D10" s="1" t="s">
        <v>12</v>
      </c>
    </row>
    <row r="13" spans="1:4" ht="14.4" x14ac:dyDescent="0.3">
      <c r="A13" s="1" t="s">
        <v>13</v>
      </c>
      <c r="B13" s="1" t="s">
        <v>14</v>
      </c>
      <c r="C13" s="1" t="s">
        <v>15</v>
      </c>
      <c r="D13" s="1" t="s">
        <v>16</v>
      </c>
    </row>
    <row r="16" spans="1:4" ht="14.4" x14ac:dyDescent="0.3">
      <c r="A16" s="1" t="s">
        <v>17</v>
      </c>
      <c r="B16" s="1" t="s">
        <v>18</v>
      </c>
      <c r="C16" s="1" t="s">
        <v>19</v>
      </c>
      <c r="D16" s="1" t="s">
        <v>20</v>
      </c>
    </row>
    <row r="19" spans="1:4" ht="14.4" x14ac:dyDescent="0.3">
      <c r="A19" s="1" t="s">
        <v>22</v>
      </c>
      <c r="B19" s="1" t="s">
        <v>23</v>
      </c>
      <c r="C19" s="1" t="s">
        <v>11</v>
      </c>
      <c r="D19" s="1" t="s">
        <v>25</v>
      </c>
    </row>
    <row r="20" spans="1:4" ht="14.4" x14ac:dyDescent="0.3">
      <c r="B20" s="1" t="s">
        <v>26</v>
      </c>
      <c r="C20" s="1" t="s">
        <v>19</v>
      </c>
      <c r="D20" s="1" t="s">
        <v>28</v>
      </c>
    </row>
    <row r="21" spans="1:4" ht="15.75" customHeight="1" x14ac:dyDescent="0.3">
      <c r="B21" s="1" t="s">
        <v>30</v>
      </c>
      <c r="C21" s="1" t="s">
        <v>19</v>
      </c>
      <c r="D21" s="1" t="s">
        <v>32</v>
      </c>
    </row>
    <row r="22" spans="1:4" ht="15.75" customHeight="1" x14ac:dyDescent="0.3">
      <c r="B22" s="1" t="s">
        <v>33</v>
      </c>
      <c r="C22" s="1" t="s">
        <v>11</v>
      </c>
      <c r="D22" s="1" t="s">
        <v>34</v>
      </c>
    </row>
    <row r="23" spans="1:4" ht="15.75" customHeight="1" x14ac:dyDescent="0.25"/>
    <row r="24" spans="1:4" ht="15.75" customHeight="1" x14ac:dyDescent="0.25"/>
    <row r="25" spans="1:4" ht="15.75" customHeight="1" x14ac:dyDescent="0.3">
      <c r="A25" s="1" t="s">
        <v>35</v>
      </c>
      <c r="B25" s="1" t="s">
        <v>36</v>
      </c>
      <c r="C25" s="1" t="s">
        <v>37</v>
      </c>
      <c r="D25" s="1" t="s">
        <v>38</v>
      </c>
    </row>
    <row r="26" spans="1:4" ht="15.75" customHeight="1" x14ac:dyDescent="0.25"/>
    <row r="27" spans="1:4" ht="15.75" customHeight="1" x14ac:dyDescent="0.25"/>
    <row r="28" spans="1:4" ht="15.75" customHeight="1" x14ac:dyDescent="0.3">
      <c r="A28" s="1" t="s">
        <v>39</v>
      </c>
      <c r="B28" s="1" t="s">
        <v>40</v>
      </c>
      <c r="C28" s="1" t="s">
        <v>19</v>
      </c>
      <c r="D28" s="1" t="s">
        <v>41</v>
      </c>
    </row>
    <row r="29" spans="1:4" ht="15.75" customHeight="1" x14ac:dyDescent="0.25"/>
    <row r="30" spans="1:4" ht="15.75" customHeight="1" x14ac:dyDescent="0.25"/>
    <row r="31" spans="1:4" ht="15.75" customHeight="1" x14ac:dyDescent="0.3">
      <c r="A31" s="1" t="s">
        <v>42</v>
      </c>
      <c r="B31" s="1" t="s">
        <v>43</v>
      </c>
      <c r="C31" s="1" t="s">
        <v>11</v>
      </c>
      <c r="D31" s="1" t="s">
        <v>44</v>
      </c>
    </row>
    <row r="32" spans="1:4" ht="15.75" customHeight="1" x14ac:dyDescent="0.3">
      <c r="B32" s="1" t="s">
        <v>45</v>
      </c>
      <c r="C32" s="1" t="s">
        <v>19</v>
      </c>
      <c r="D32" s="1" t="s">
        <v>47</v>
      </c>
    </row>
    <row r="33" spans="1:4" ht="15.75" customHeight="1" x14ac:dyDescent="0.25"/>
    <row r="34" spans="1:4" ht="15.75" customHeight="1" x14ac:dyDescent="0.25"/>
    <row r="35" spans="1:4" ht="15.75" customHeight="1" x14ac:dyDescent="0.3">
      <c r="A35" s="1" t="s">
        <v>48</v>
      </c>
      <c r="B35" s="1" t="s">
        <v>50</v>
      </c>
      <c r="C35" s="1" t="s">
        <v>11</v>
      </c>
      <c r="D35" s="1" t="s">
        <v>51</v>
      </c>
    </row>
    <row r="36" spans="1:4" ht="15.75" customHeight="1" x14ac:dyDescent="0.25"/>
    <row r="37" spans="1:4" ht="15.75" customHeight="1" x14ac:dyDescent="0.25"/>
    <row r="38" spans="1:4" ht="15.75" customHeight="1" x14ac:dyDescent="0.3">
      <c r="A38" s="1" t="s">
        <v>53</v>
      </c>
      <c r="B38" s="1" t="s">
        <v>54</v>
      </c>
      <c r="C38" s="1" t="s">
        <v>19</v>
      </c>
      <c r="D38" s="1" t="s">
        <v>55</v>
      </c>
    </row>
    <row r="39" spans="1:4" ht="15.75" customHeight="1" x14ac:dyDescent="0.25"/>
    <row r="40" spans="1:4" ht="15.75" customHeight="1" x14ac:dyDescent="0.25"/>
    <row r="41" spans="1:4" ht="15.75" customHeight="1" x14ac:dyDescent="0.3">
      <c r="A41" s="1" t="s">
        <v>53</v>
      </c>
      <c r="B41" s="1" t="s">
        <v>56</v>
      </c>
      <c r="C41" s="1" t="s">
        <v>19</v>
      </c>
      <c r="D41" s="1" t="s">
        <v>57</v>
      </c>
    </row>
    <row r="42" spans="1:4" ht="15.75" customHeight="1" x14ac:dyDescent="0.25"/>
    <row r="43" spans="1:4" ht="15.75" customHeight="1" x14ac:dyDescent="0.25"/>
    <row r="44" spans="1:4" ht="15.75" customHeight="1" x14ac:dyDescent="0.25"/>
    <row r="45" spans="1:4" ht="15.75" customHeight="1" x14ac:dyDescent="0.25"/>
    <row r="46" spans="1:4" ht="15.75" customHeight="1" x14ac:dyDescent="0.25"/>
    <row r="47" spans="1:4" ht="15.75" customHeight="1" x14ac:dyDescent="0.25"/>
    <row r="48" spans="1:4"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2564"/>
  <sheetViews>
    <sheetView workbookViewId="0"/>
  </sheetViews>
  <sheetFormatPr defaultColWidth="12.59765625" defaultRowHeight="15" customHeight="1" x14ac:dyDescent="0.25"/>
  <cols>
    <col min="1" max="1" width="4.8984375" customWidth="1"/>
    <col min="2" max="2" width="10.09765625" customWidth="1"/>
    <col min="3" max="3" width="13.19921875" customWidth="1"/>
    <col min="4" max="4" width="9.8984375" customWidth="1"/>
    <col min="5" max="5" width="20.09765625" customWidth="1"/>
    <col min="6" max="26" width="8.59765625" customWidth="1"/>
  </cols>
  <sheetData>
    <row r="1" spans="1:10" ht="14.25" customHeight="1" x14ac:dyDescent="0.25">
      <c r="A1" s="2" t="s">
        <v>1</v>
      </c>
      <c r="B1" s="2" t="s">
        <v>21</v>
      </c>
      <c r="C1" s="2" t="s">
        <v>24</v>
      </c>
      <c r="D1" s="2" t="s">
        <v>27</v>
      </c>
      <c r="E1" s="2" t="s">
        <v>29</v>
      </c>
      <c r="G1" s="3" t="s">
        <v>31</v>
      </c>
      <c r="H1" s="3" t="s">
        <v>46</v>
      </c>
      <c r="I1" s="3" t="s">
        <v>49</v>
      </c>
      <c r="J1" s="4" t="s">
        <v>52</v>
      </c>
    </row>
    <row r="2" spans="1:10" ht="14.25" customHeight="1" x14ac:dyDescent="0.25">
      <c r="A2" s="5">
        <v>1</v>
      </c>
      <c r="B2" s="5" t="s">
        <v>58</v>
      </c>
      <c r="C2" s="5"/>
      <c r="D2" s="5">
        <v>1.3779999999999999</v>
      </c>
      <c r="E2" s="5"/>
    </row>
    <row r="3" spans="1:10" ht="14.25" customHeight="1" x14ac:dyDescent="0.25">
      <c r="A3" s="5">
        <v>2</v>
      </c>
      <c r="B3" s="5" t="s">
        <v>58</v>
      </c>
      <c r="C3" s="5"/>
      <c r="D3" s="5"/>
      <c r="E3" s="5"/>
    </row>
    <row r="4" spans="1:10" ht="14.25" customHeight="1" x14ac:dyDescent="0.25">
      <c r="A4" s="5">
        <v>3</v>
      </c>
      <c r="B4" s="5" t="s">
        <v>58</v>
      </c>
      <c r="C4" s="5">
        <v>1.2849999999999999</v>
      </c>
      <c r="D4" s="5">
        <v>0.65999999999999992</v>
      </c>
      <c r="E4" s="5"/>
    </row>
    <row r="5" spans="1:10" ht="14.25" customHeight="1" x14ac:dyDescent="0.25">
      <c r="A5" s="5">
        <v>4</v>
      </c>
      <c r="B5" s="5" t="s">
        <v>58</v>
      </c>
      <c r="C5" s="5">
        <v>1.27</v>
      </c>
      <c r="D5" s="5"/>
      <c r="E5" s="5"/>
    </row>
    <row r="6" spans="1:10" ht="14.25" customHeight="1" x14ac:dyDescent="0.25">
      <c r="A6" s="5">
        <v>5</v>
      </c>
      <c r="B6" s="5" t="s">
        <v>58</v>
      </c>
      <c r="C6" s="5">
        <v>1.0229999999999999</v>
      </c>
      <c r="D6" s="5">
        <v>1.071</v>
      </c>
      <c r="E6" s="5"/>
    </row>
    <row r="7" spans="1:10" ht="14.25" customHeight="1" x14ac:dyDescent="0.25">
      <c r="A7" s="5">
        <v>6</v>
      </c>
      <c r="B7" s="5" t="s">
        <v>58</v>
      </c>
      <c r="C7" s="5"/>
      <c r="D7" s="5">
        <v>0.33500000000000002</v>
      </c>
      <c r="E7" s="5"/>
    </row>
    <row r="8" spans="1:10" ht="14.25" customHeight="1" x14ac:dyDescent="0.25">
      <c r="A8" s="5">
        <v>7</v>
      </c>
      <c r="B8" s="5" t="s">
        <v>58</v>
      </c>
      <c r="C8" s="5"/>
      <c r="D8" s="5">
        <v>0.64200000000000002</v>
      </c>
      <c r="E8" s="5"/>
    </row>
    <row r="9" spans="1:10" ht="14.25" customHeight="1" x14ac:dyDescent="0.25">
      <c r="A9" s="5">
        <v>8</v>
      </c>
      <c r="B9" s="5" t="s">
        <v>58</v>
      </c>
      <c r="C9" s="5"/>
      <c r="D9" s="5">
        <v>0.64200000000000002</v>
      </c>
      <c r="E9" s="5"/>
    </row>
    <row r="10" spans="1:10" ht="14.25" customHeight="1" x14ac:dyDescent="0.25">
      <c r="A10" s="5">
        <v>9</v>
      </c>
      <c r="B10" s="5" t="s">
        <v>58</v>
      </c>
      <c r="C10" s="5"/>
      <c r="D10" s="5"/>
      <c r="E10" s="5"/>
    </row>
    <row r="11" spans="1:10" ht="14.25" customHeight="1" x14ac:dyDescent="0.25">
      <c r="A11" s="5">
        <v>10</v>
      </c>
      <c r="B11" s="5" t="s">
        <v>58</v>
      </c>
      <c r="C11" s="5">
        <v>0.35299999999999998</v>
      </c>
      <c r="D11" s="5"/>
      <c r="E11" s="5"/>
    </row>
    <row r="12" spans="1:10" ht="14.25" customHeight="1" x14ac:dyDescent="0.25">
      <c r="A12" s="5">
        <v>11</v>
      </c>
      <c r="B12" s="5" t="s">
        <v>58</v>
      </c>
      <c r="C12" s="5">
        <v>0.72099999999999997</v>
      </c>
      <c r="D12" s="5">
        <v>0.307</v>
      </c>
      <c r="E12" s="5"/>
    </row>
    <row r="13" spans="1:10" ht="14.25" customHeight="1" x14ac:dyDescent="0.25">
      <c r="A13" s="5">
        <v>12</v>
      </c>
      <c r="B13" s="5" t="s">
        <v>58</v>
      </c>
      <c r="C13" s="5"/>
      <c r="D13" s="5">
        <v>1.3180000000000001</v>
      </c>
      <c r="E13" s="5"/>
    </row>
    <row r="14" spans="1:10" ht="14.25" customHeight="1" x14ac:dyDescent="0.25">
      <c r="A14" s="5">
        <v>13</v>
      </c>
      <c r="B14" s="5" t="s">
        <v>58</v>
      </c>
      <c r="C14" s="5">
        <v>0.36799999999999999</v>
      </c>
      <c r="D14" s="5"/>
      <c r="E14" s="5"/>
    </row>
    <row r="15" spans="1:10" ht="14.25" customHeight="1" x14ac:dyDescent="0.25">
      <c r="A15" s="5">
        <v>14</v>
      </c>
      <c r="B15" s="5" t="s">
        <v>58</v>
      </c>
      <c r="C15" s="5"/>
      <c r="D15" s="5">
        <v>0.33500000000000002</v>
      </c>
      <c r="E15" s="5"/>
    </row>
    <row r="16" spans="1:10" ht="14.25" customHeight="1" x14ac:dyDescent="0.25">
      <c r="A16" s="5">
        <v>15</v>
      </c>
      <c r="B16" s="5" t="s">
        <v>58</v>
      </c>
      <c r="C16" s="5"/>
      <c r="D16" s="5"/>
      <c r="E16" s="5"/>
    </row>
    <row r="17" spans="1:5" ht="14.25" customHeight="1" x14ac:dyDescent="0.25">
      <c r="A17" s="5">
        <v>16</v>
      </c>
      <c r="B17" s="5" t="s">
        <v>58</v>
      </c>
      <c r="C17" s="5"/>
      <c r="D17" s="5">
        <v>0.106</v>
      </c>
      <c r="E17" s="5"/>
    </row>
    <row r="18" spans="1:5" ht="14.25" customHeight="1" x14ac:dyDescent="0.25">
      <c r="A18" s="5">
        <v>17</v>
      </c>
      <c r="B18" s="5" t="s">
        <v>58</v>
      </c>
      <c r="C18" s="5"/>
      <c r="D18" s="5"/>
      <c r="E18" s="5"/>
    </row>
    <row r="19" spans="1:5" ht="14.25" customHeight="1" x14ac:dyDescent="0.25">
      <c r="A19" s="5">
        <v>18</v>
      </c>
      <c r="B19" s="5" t="s">
        <v>58</v>
      </c>
      <c r="C19" s="5">
        <v>0.67799999999999994</v>
      </c>
      <c r="D19" s="5">
        <v>1.2509999999999999</v>
      </c>
      <c r="E19" s="5"/>
    </row>
    <row r="20" spans="1:5" ht="14.25" customHeight="1" x14ac:dyDescent="0.25">
      <c r="A20" s="5">
        <v>19</v>
      </c>
      <c r="B20" s="5" t="s">
        <v>58</v>
      </c>
      <c r="C20" s="5">
        <v>0.99299999999999999</v>
      </c>
      <c r="D20" s="5">
        <v>0.25900000000000001</v>
      </c>
      <c r="E20" s="5"/>
    </row>
    <row r="21" spans="1:5" ht="14.25" customHeight="1" x14ac:dyDescent="0.25">
      <c r="A21" s="5">
        <v>20</v>
      </c>
      <c r="B21" s="5" t="s">
        <v>58</v>
      </c>
      <c r="C21" s="5">
        <v>0.74099999999999999</v>
      </c>
      <c r="D21" s="5">
        <v>0.30499999999999999</v>
      </c>
      <c r="E21" s="5"/>
    </row>
    <row r="22" spans="1:5" ht="14.25" customHeight="1" x14ac:dyDescent="0.25">
      <c r="A22" s="5">
        <v>21</v>
      </c>
      <c r="B22" s="5" t="s">
        <v>58</v>
      </c>
      <c r="C22" s="5">
        <v>0.35699999999999998</v>
      </c>
      <c r="D22" s="5">
        <v>1.147</v>
      </c>
      <c r="E22" s="5"/>
    </row>
    <row r="23" spans="1:5" ht="14.25" customHeight="1" x14ac:dyDescent="0.25">
      <c r="A23" s="5">
        <v>22</v>
      </c>
      <c r="B23" s="5" t="s">
        <v>58</v>
      </c>
      <c r="C23" s="5">
        <v>0.30499999999999999</v>
      </c>
      <c r="D23" s="5">
        <v>1.3109999999999999</v>
      </c>
      <c r="E23" s="5"/>
    </row>
    <row r="24" spans="1:5" ht="14.25" customHeight="1" x14ac:dyDescent="0.25">
      <c r="A24" s="5">
        <v>23</v>
      </c>
      <c r="B24" s="5" t="s">
        <v>58</v>
      </c>
      <c r="C24" s="5"/>
      <c r="D24" s="5">
        <v>0.153</v>
      </c>
      <c r="E24" s="5"/>
    </row>
    <row r="25" spans="1:5" ht="14.25" customHeight="1" x14ac:dyDescent="0.25">
      <c r="A25" s="5">
        <v>24</v>
      </c>
      <c r="B25" s="5" t="s">
        <v>58</v>
      </c>
      <c r="C25" s="5"/>
      <c r="D25" s="5">
        <v>0.36799999999999999</v>
      </c>
      <c r="E25" s="5"/>
    </row>
    <row r="26" spans="1:5" ht="14.25" customHeight="1" x14ac:dyDescent="0.25">
      <c r="A26" s="5">
        <v>25</v>
      </c>
      <c r="B26" s="5" t="s">
        <v>58</v>
      </c>
      <c r="C26" s="5">
        <v>1.27</v>
      </c>
      <c r="D26" s="5">
        <v>0.41299999999999998</v>
      </c>
      <c r="E26" s="5"/>
    </row>
    <row r="27" spans="1:5" ht="14.25" customHeight="1" x14ac:dyDescent="0.25">
      <c r="A27" s="5">
        <v>26</v>
      </c>
      <c r="B27" s="5" t="s">
        <v>58</v>
      </c>
      <c r="C27" s="5"/>
      <c r="D27" s="5"/>
      <c r="E27" s="5"/>
    </row>
    <row r="28" spans="1:5" ht="14.25" customHeight="1" x14ac:dyDescent="0.25">
      <c r="A28" s="5">
        <v>27</v>
      </c>
      <c r="B28" s="5" t="s">
        <v>58</v>
      </c>
      <c r="C28" s="5"/>
      <c r="D28" s="5">
        <v>0.96699999999999986</v>
      </c>
      <c r="E28" s="5"/>
    </row>
    <row r="29" spans="1:5" ht="14.25" customHeight="1" x14ac:dyDescent="0.25">
      <c r="A29" s="5">
        <v>28</v>
      </c>
      <c r="B29" s="5" t="s">
        <v>58</v>
      </c>
      <c r="C29" s="5"/>
      <c r="D29" s="5">
        <v>1.038</v>
      </c>
      <c r="E29" s="5"/>
    </row>
    <row r="30" spans="1:5" ht="14.25" customHeight="1" x14ac:dyDescent="0.25">
      <c r="A30" s="5">
        <v>29</v>
      </c>
      <c r="B30" s="5" t="s">
        <v>58</v>
      </c>
      <c r="C30" s="5">
        <v>0.30499999999999999</v>
      </c>
      <c r="D30" s="5">
        <v>0.28199999999999997</v>
      </c>
      <c r="E30" s="5"/>
    </row>
    <row r="31" spans="1:5" ht="14.25" customHeight="1" x14ac:dyDescent="0.25">
      <c r="A31" s="5">
        <v>30</v>
      </c>
      <c r="B31" s="5" t="s">
        <v>58</v>
      </c>
      <c r="C31" s="5">
        <v>0.30499999999999999</v>
      </c>
      <c r="D31" s="5"/>
      <c r="E31" s="5"/>
    </row>
    <row r="32" spans="1:5" ht="14.25" customHeight="1" x14ac:dyDescent="0.25">
      <c r="A32" s="5">
        <v>31</v>
      </c>
      <c r="B32" s="5" t="s">
        <v>58</v>
      </c>
      <c r="C32" s="5"/>
      <c r="D32" s="5">
        <v>0.307</v>
      </c>
      <c r="E32" s="5"/>
    </row>
    <row r="33" spans="1:5" ht="14.25" customHeight="1" x14ac:dyDescent="0.25">
      <c r="A33" s="5">
        <v>32</v>
      </c>
      <c r="B33" s="5" t="s">
        <v>58</v>
      </c>
      <c r="C33" s="5"/>
      <c r="D33" s="5"/>
      <c r="E33" s="5"/>
    </row>
    <row r="34" spans="1:5" ht="14.25" customHeight="1" x14ac:dyDescent="0.25">
      <c r="A34" s="5">
        <v>33</v>
      </c>
      <c r="B34" s="5" t="s">
        <v>58</v>
      </c>
      <c r="C34" s="5">
        <v>6.8000000000000005E-2</v>
      </c>
      <c r="D34" s="5"/>
      <c r="E34" s="5"/>
    </row>
    <row r="35" spans="1:5" ht="14.25" customHeight="1" x14ac:dyDescent="0.25">
      <c r="A35" s="5">
        <v>34</v>
      </c>
      <c r="B35" s="5" t="s">
        <v>58</v>
      </c>
      <c r="C35" s="5"/>
      <c r="D35" s="5"/>
      <c r="E35" s="5"/>
    </row>
    <row r="36" spans="1:5" ht="14.25" customHeight="1" x14ac:dyDescent="0.25">
      <c r="A36" s="5">
        <v>35</v>
      </c>
      <c r="B36" s="5" t="s">
        <v>58</v>
      </c>
      <c r="C36" s="5"/>
      <c r="D36" s="5"/>
      <c r="E36" s="5"/>
    </row>
    <row r="37" spans="1:5" ht="14.25" customHeight="1" x14ac:dyDescent="0.25">
      <c r="A37" s="5">
        <v>36</v>
      </c>
      <c r="B37" s="5" t="s">
        <v>58</v>
      </c>
      <c r="C37" s="5"/>
      <c r="D37" s="5"/>
      <c r="E37" s="5"/>
    </row>
    <row r="38" spans="1:5" ht="14.25" customHeight="1" x14ac:dyDescent="0.25">
      <c r="A38" s="5">
        <v>37</v>
      </c>
      <c r="B38" s="5" t="s">
        <v>58</v>
      </c>
      <c r="C38" s="5"/>
      <c r="D38" s="5"/>
      <c r="E38" s="5"/>
    </row>
    <row r="39" spans="1:5" ht="14.25" customHeight="1" x14ac:dyDescent="0.25">
      <c r="A39" s="5">
        <v>38</v>
      </c>
      <c r="B39" s="5" t="s">
        <v>58</v>
      </c>
      <c r="C39" s="5">
        <v>0.307</v>
      </c>
      <c r="D39" s="5">
        <v>1.06</v>
      </c>
      <c r="E39" s="5"/>
    </row>
    <row r="40" spans="1:5" ht="14.25" customHeight="1" x14ac:dyDescent="0.25">
      <c r="A40" s="5">
        <v>39</v>
      </c>
      <c r="B40" s="5" t="s">
        <v>58</v>
      </c>
      <c r="C40" s="5"/>
      <c r="D40" s="5">
        <v>0.35299999999999998</v>
      </c>
      <c r="E40" s="5"/>
    </row>
    <row r="41" spans="1:5" ht="14.25" customHeight="1" x14ac:dyDescent="0.25">
      <c r="A41" s="5">
        <v>40</v>
      </c>
      <c r="B41" s="5" t="s">
        <v>58</v>
      </c>
      <c r="C41" s="5"/>
      <c r="D41" s="5">
        <v>0.72099999999999997</v>
      </c>
      <c r="E41" s="5"/>
    </row>
    <row r="42" spans="1:5" ht="14.25" customHeight="1" x14ac:dyDescent="0.25">
      <c r="A42" s="5">
        <v>41</v>
      </c>
      <c r="B42" s="5" t="s">
        <v>58</v>
      </c>
      <c r="C42" s="5">
        <v>0.36799999999999999</v>
      </c>
      <c r="D42" s="5">
        <v>0.87399999999999989</v>
      </c>
      <c r="E42" s="5"/>
    </row>
    <row r="43" spans="1:5" ht="14.25" customHeight="1" x14ac:dyDescent="0.25">
      <c r="A43" s="5">
        <v>42</v>
      </c>
      <c r="B43" s="5" t="s">
        <v>58</v>
      </c>
      <c r="C43" s="5"/>
      <c r="D43" s="5">
        <v>1.7809999999999999</v>
      </c>
      <c r="E43" s="5"/>
    </row>
    <row r="44" spans="1:5" ht="14.25" customHeight="1" x14ac:dyDescent="0.25">
      <c r="A44" s="5">
        <v>43</v>
      </c>
      <c r="B44" s="5" t="s">
        <v>58</v>
      </c>
      <c r="C44" s="5"/>
      <c r="D44" s="5"/>
      <c r="E44" s="5"/>
    </row>
    <row r="45" spans="1:5" ht="14.25" customHeight="1" x14ac:dyDescent="0.25">
      <c r="A45" s="5">
        <v>44</v>
      </c>
      <c r="B45" s="5" t="s">
        <v>58</v>
      </c>
      <c r="C45" s="5">
        <v>0.33500000000000002</v>
      </c>
      <c r="D45" s="5">
        <v>1.103</v>
      </c>
      <c r="E45" s="5"/>
    </row>
    <row r="46" spans="1:5" ht="14.25" customHeight="1" x14ac:dyDescent="0.25">
      <c r="A46" s="5">
        <v>45</v>
      </c>
      <c r="B46" s="5" t="s">
        <v>58</v>
      </c>
      <c r="C46" s="5">
        <v>0.36799999999999999</v>
      </c>
      <c r="D46" s="5">
        <v>0.28399999999999997</v>
      </c>
      <c r="E46" s="5"/>
    </row>
    <row r="47" spans="1:5" ht="14.25" customHeight="1" x14ac:dyDescent="0.25">
      <c r="A47" s="5">
        <v>46</v>
      </c>
      <c r="B47" s="5" t="s">
        <v>58</v>
      </c>
      <c r="C47" s="5">
        <v>1.556</v>
      </c>
      <c r="D47" s="5"/>
      <c r="E47" s="5"/>
    </row>
    <row r="48" spans="1:5" ht="14.25" customHeight="1" x14ac:dyDescent="0.25">
      <c r="A48" s="5">
        <v>47</v>
      </c>
      <c r="B48" s="5" t="s">
        <v>58</v>
      </c>
      <c r="C48" s="5">
        <v>1.5009999999999999</v>
      </c>
      <c r="D48" s="5">
        <v>1.754</v>
      </c>
      <c r="E48" s="5"/>
    </row>
    <row r="49" spans="1:5" ht="14.25" customHeight="1" x14ac:dyDescent="0.25">
      <c r="A49" s="5">
        <v>48</v>
      </c>
      <c r="B49" s="5" t="s">
        <v>58</v>
      </c>
      <c r="C49" s="5">
        <v>0.98299999999999998</v>
      </c>
      <c r="D49" s="5">
        <v>1.88</v>
      </c>
      <c r="E49" s="5"/>
    </row>
    <row r="50" spans="1:5" ht="14.25" customHeight="1" x14ac:dyDescent="0.25">
      <c r="A50" s="5">
        <v>49</v>
      </c>
      <c r="B50" s="5" t="s">
        <v>58</v>
      </c>
      <c r="C50" s="5">
        <v>0.36799999999999999</v>
      </c>
      <c r="D50" s="5">
        <v>1.1080000000000001</v>
      </c>
      <c r="E50" s="5"/>
    </row>
    <row r="51" spans="1:5" ht="14.25" customHeight="1" x14ac:dyDescent="0.25">
      <c r="A51" s="5">
        <v>50</v>
      </c>
      <c r="B51" s="5" t="s">
        <v>58</v>
      </c>
      <c r="C51" s="5"/>
      <c r="D51" s="5"/>
      <c r="E51" s="5"/>
    </row>
    <row r="52" spans="1:5" ht="14.25" customHeight="1" x14ac:dyDescent="0.25">
      <c r="A52" s="5">
        <v>51</v>
      </c>
      <c r="B52" s="5" t="s">
        <v>58</v>
      </c>
      <c r="C52" s="5"/>
      <c r="D52" s="5"/>
      <c r="E52" s="5"/>
    </row>
    <row r="53" spans="1:5" ht="14.25" customHeight="1" x14ac:dyDescent="0.25">
      <c r="A53" s="5">
        <v>52</v>
      </c>
      <c r="B53" s="5" t="s">
        <v>58</v>
      </c>
      <c r="C53" s="5">
        <v>0.61199999999999999</v>
      </c>
      <c r="D53" s="5">
        <v>1.0349999999999999</v>
      </c>
      <c r="E53" s="5"/>
    </row>
    <row r="54" spans="1:5" ht="14.25" customHeight="1" x14ac:dyDescent="0.25">
      <c r="A54" s="5">
        <v>53</v>
      </c>
      <c r="B54" s="5" t="s">
        <v>58</v>
      </c>
      <c r="C54" s="5">
        <v>0.21199999999999999</v>
      </c>
      <c r="D54" s="5">
        <v>0.31</v>
      </c>
      <c r="E54" s="5"/>
    </row>
    <row r="55" spans="1:5" ht="14.25" customHeight="1" x14ac:dyDescent="0.25">
      <c r="A55" s="5">
        <v>54</v>
      </c>
      <c r="B55" s="5" t="s">
        <v>58</v>
      </c>
      <c r="C55" s="5"/>
      <c r="D55" s="5"/>
      <c r="E55" s="5"/>
    </row>
    <row r="56" spans="1:5" ht="14.25" customHeight="1" x14ac:dyDescent="0.25">
      <c r="A56" s="5">
        <v>55</v>
      </c>
      <c r="B56" s="5" t="s">
        <v>58</v>
      </c>
      <c r="C56" s="5">
        <v>0.35299999999999998</v>
      </c>
      <c r="D56" s="5">
        <v>6.8000000000000005E-2</v>
      </c>
      <c r="E56" s="5"/>
    </row>
    <row r="57" spans="1:5" ht="14.25" customHeight="1" x14ac:dyDescent="0.25">
      <c r="A57" s="5">
        <v>56</v>
      </c>
      <c r="B57" s="5" t="s">
        <v>58</v>
      </c>
      <c r="C57" s="5"/>
      <c r="D57" s="5"/>
      <c r="E57" s="5"/>
    </row>
    <row r="58" spans="1:5" ht="14.25" customHeight="1" x14ac:dyDescent="0.25">
      <c r="A58" s="5">
        <v>57</v>
      </c>
      <c r="B58" s="5" t="s">
        <v>58</v>
      </c>
      <c r="C58" s="5"/>
      <c r="D58" s="5"/>
      <c r="E58" s="5"/>
    </row>
    <row r="59" spans="1:5" ht="14.25" customHeight="1" x14ac:dyDescent="0.25">
      <c r="A59" s="5">
        <v>58</v>
      </c>
      <c r="B59" s="5" t="s">
        <v>58</v>
      </c>
      <c r="C59" s="5"/>
      <c r="D59" s="5"/>
      <c r="E59" s="5"/>
    </row>
    <row r="60" spans="1:5" ht="14.25" customHeight="1" x14ac:dyDescent="0.25">
      <c r="A60" s="5">
        <v>59</v>
      </c>
      <c r="B60" s="5" t="s">
        <v>58</v>
      </c>
      <c r="C60" s="5"/>
      <c r="D60" s="5"/>
      <c r="E60" s="5"/>
    </row>
    <row r="61" spans="1:5" ht="14.25" customHeight="1" x14ac:dyDescent="0.25">
      <c r="A61" s="5">
        <v>60</v>
      </c>
      <c r="B61" s="5" t="s">
        <v>58</v>
      </c>
      <c r="C61" s="5"/>
      <c r="D61" s="5"/>
      <c r="E61" s="5"/>
    </row>
    <row r="62" spans="1:5" ht="14.25" customHeight="1" x14ac:dyDescent="0.25">
      <c r="A62" s="5">
        <v>61</v>
      </c>
      <c r="B62" s="5" t="s">
        <v>58</v>
      </c>
      <c r="C62" s="5"/>
      <c r="D62" s="5">
        <v>3.157</v>
      </c>
      <c r="E62" s="5"/>
    </row>
    <row r="63" spans="1:5" ht="14.25" customHeight="1" x14ac:dyDescent="0.25">
      <c r="A63" s="5">
        <v>62</v>
      </c>
      <c r="B63" s="5" t="s">
        <v>58</v>
      </c>
      <c r="C63" s="5">
        <v>0.31</v>
      </c>
      <c r="D63" s="5">
        <v>1.8089999999999999</v>
      </c>
      <c r="E63" s="5"/>
    </row>
    <row r="64" spans="1:5" ht="14.25" customHeight="1" x14ac:dyDescent="0.25">
      <c r="A64" s="5">
        <v>63</v>
      </c>
      <c r="B64" s="5" t="s">
        <v>58</v>
      </c>
      <c r="C64" s="5"/>
      <c r="D64" s="5">
        <v>0.61499999999999999</v>
      </c>
      <c r="E64" s="5"/>
    </row>
    <row r="65" spans="1:5" ht="14.25" customHeight="1" x14ac:dyDescent="0.25">
      <c r="A65" s="5">
        <v>64</v>
      </c>
      <c r="B65" s="5" t="s">
        <v>58</v>
      </c>
      <c r="C65" s="5">
        <v>0.78900000000000003</v>
      </c>
      <c r="D65" s="5">
        <v>0.61599999999999999</v>
      </c>
      <c r="E65" s="5">
        <v>0.84699999999999998</v>
      </c>
    </row>
    <row r="66" spans="1:5" ht="14.25" customHeight="1" x14ac:dyDescent="0.25">
      <c r="A66" s="5">
        <v>65</v>
      </c>
      <c r="B66" s="5" t="s">
        <v>67</v>
      </c>
      <c r="C66" s="5">
        <v>3.0129999999999999</v>
      </c>
      <c r="D66" s="5"/>
      <c r="E66" s="5">
        <v>0.26300000000000001</v>
      </c>
    </row>
    <row r="67" spans="1:5" ht="14.25" customHeight="1" x14ac:dyDescent="0.25">
      <c r="A67" s="5">
        <v>66</v>
      </c>
      <c r="B67" s="5" t="s">
        <v>58</v>
      </c>
      <c r="C67" s="5"/>
      <c r="D67" s="5">
        <v>1.7529999999999999</v>
      </c>
      <c r="E67" s="5"/>
    </row>
    <row r="68" spans="1:5" ht="14.25" customHeight="1" x14ac:dyDescent="0.25">
      <c r="A68" s="5">
        <v>67</v>
      </c>
      <c r="B68" s="5" t="s">
        <v>58</v>
      </c>
      <c r="C68" s="5"/>
      <c r="D68" s="5">
        <v>1.8129999999999999</v>
      </c>
      <c r="E68" s="5"/>
    </row>
    <row r="69" spans="1:5" ht="14.25" customHeight="1" x14ac:dyDescent="0.25">
      <c r="A69" s="5">
        <v>68</v>
      </c>
      <c r="B69" s="5" t="s">
        <v>58</v>
      </c>
      <c r="C69" s="5"/>
      <c r="D69" s="5">
        <v>2.67</v>
      </c>
      <c r="E69" s="5"/>
    </row>
    <row r="70" spans="1:5" ht="14.25" customHeight="1" x14ac:dyDescent="0.25">
      <c r="A70" s="5">
        <v>69</v>
      </c>
      <c r="B70" s="5" t="s">
        <v>58</v>
      </c>
      <c r="C70" s="5"/>
      <c r="D70" s="5">
        <v>0.69600000000000006</v>
      </c>
      <c r="E70" s="5"/>
    </row>
    <row r="71" spans="1:5" ht="14.25" customHeight="1" x14ac:dyDescent="0.25">
      <c r="A71" s="5">
        <v>70</v>
      </c>
      <c r="B71" s="5" t="s">
        <v>58</v>
      </c>
      <c r="C71" s="5"/>
      <c r="D71" s="5">
        <v>0.30499999999999999</v>
      </c>
      <c r="E71" s="5"/>
    </row>
    <row r="72" spans="1:5" ht="14.25" customHeight="1" x14ac:dyDescent="0.25">
      <c r="A72" s="5">
        <v>71</v>
      </c>
      <c r="B72" s="5" t="s">
        <v>58</v>
      </c>
      <c r="C72" s="5">
        <v>0.64500000000000002</v>
      </c>
      <c r="D72" s="5">
        <v>1.494</v>
      </c>
      <c r="E72" s="5">
        <v>0.20200000000000001</v>
      </c>
    </row>
    <row r="73" spans="1:5" ht="14.25" customHeight="1" x14ac:dyDescent="0.25">
      <c r="A73" s="5">
        <v>72</v>
      </c>
      <c r="B73" s="5" t="s">
        <v>58</v>
      </c>
      <c r="C73" s="5">
        <v>0.65799999999999992</v>
      </c>
      <c r="D73" s="5">
        <v>0.64</v>
      </c>
      <c r="E73" s="5"/>
    </row>
    <row r="74" spans="1:5" ht="14.25" customHeight="1" x14ac:dyDescent="0.25">
      <c r="A74" s="5">
        <v>73</v>
      </c>
      <c r="B74" s="5" t="s">
        <v>58</v>
      </c>
      <c r="C74" s="5"/>
      <c r="D74" s="5">
        <v>2.2650000000000001</v>
      </c>
      <c r="E74" s="5"/>
    </row>
    <row r="75" spans="1:5" ht="14.25" customHeight="1" x14ac:dyDescent="0.25">
      <c r="A75" s="5">
        <v>74</v>
      </c>
      <c r="B75" s="5" t="s">
        <v>58</v>
      </c>
      <c r="C75" s="5"/>
      <c r="D75" s="5">
        <v>1.8720000000000001</v>
      </c>
      <c r="E75" s="5"/>
    </row>
    <row r="76" spans="1:5" ht="14.25" customHeight="1" x14ac:dyDescent="0.25">
      <c r="A76" s="5">
        <v>75</v>
      </c>
      <c r="B76" s="5" t="s">
        <v>58</v>
      </c>
      <c r="C76" s="5"/>
      <c r="D76" s="5">
        <v>2.722</v>
      </c>
      <c r="E76" s="5"/>
    </row>
    <row r="77" spans="1:5" ht="14.25" customHeight="1" x14ac:dyDescent="0.25">
      <c r="A77" s="5">
        <v>76</v>
      </c>
      <c r="B77" s="5" t="s">
        <v>58</v>
      </c>
      <c r="C77" s="5"/>
      <c r="D77" s="5">
        <v>1.216</v>
      </c>
      <c r="E77" s="5"/>
    </row>
    <row r="78" spans="1:5" ht="14.25" customHeight="1" x14ac:dyDescent="0.25">
      <c r="A78" s="5">
        <v>77</v>
      </c>
      <c r="B78" s="5" t="s">
        <v>58</v>
      </c>
      <c r="C78" s="5"/>
      <c r="D78" s="5">
        <v>1.9259999999999999</v>
      </c>
      <c r="E78" s="5">
        <v>0.111</v>
      </c>
    </row>
    <row r="79" spans="1:5" ht="14.25" customHeight="1" x14ac:dyDescent="0.25">
      <c r="A79" s="5">
        <v>78</v>
      </c>
      <c r="B79" s="5" t="s">
        <v>58</v>
      </c>
      <c r="C79" s="5">
        <v>1.526</v>
      </c>
      <c r="D79" s="5">
        <v>1.298</v>
      </c>
      <c r="E79" s="5"/>
    </row>
    <row r="80" spans="1:5" ht="14.25" customHeight="1" x14ac:dyDescent="0.25">
      <c r="A80" s="5">
        <v>79</v>
      </c>
      <c r="B80" s="5" t="s">
        <v>58</v>
      </c>
      <c r="C80" s="5"/>
      <c r="D80" s="5">
        <v>1.026</v>
      </c>
      <c r="E80" s="5"/>
    </row>
    <row r="81" spans="1:5" ht="14.25" customHeight="1" x14ac:dyDescent="0.25">
      <c r="A81" s="5">
        <v>80</v>
      </c>
      <c r="B81" s="5" t="s">
        <v>58</v>
      </c>
      <c r="C81" s="5"/>
      <c r="D81" s="5">
        <v>4.9239999999999986</v>
      </c>
      <c r="E81" s="5">
        <v>0.46500000000000002</v>
      </c>
    </row>
    <row r="82" spans="1:5" ht="14.25" customHeight="1" x14ac:dyDescent="0.25">
      <c r="A82" s="5">
        <v>81</v>
      </c>
      <c r="B82" s="5" t="s">
        <v>58</v>
      </c>
      <c r="C82" s="5"/>
      <c r="D82" s="5">
        <v>4.6680000000000001</v>
      </c>
      <c r="E82" s="5"/>
    </row>
    <row r="83" spans="1:5" ht="14.25" customHeight="1" x14ac:dyDescent="0.25">
      <c r="A83" s="5">
        <v>82</v>
      </c>
      <c r="B83" s="5" t="s">
        <v>58</v>
      </c>
      <c r="C83" s="5"/>
      <c r="D83" s="5">
        <v>3.4460000000000002</v>
      </c>
      <c r="E83" s="5">
        <v>0.46500000000000002</v>
      </c>
    </row>
    <row r="84" spans="1:5" ht="14.25" customHeight="1" x14ac:dyDescent="0.25">
      <c r="A84" s="5">
        <v>83</v>
      </c>
      <c r="B84" s="5" t="s">
        <v>58</v>
      </c>
      <c r="C84" s="5"/>
      <c r="D84" s="5">
        <v>1.623</v>
      </c>
      <c r="E84" s="5"/>
    </row>
    <row r="85" spans="1:5" ht="14.25" customHeight="1" x14ac:dyDescent="0.25">
      <c r="A85" s="5">
        <v>84</v>
      </c>
      <c r="B85" s="5" t="s">
        <v>58</v>
      </c>
      <c r="C85" s="5"/>
      <c r="D85" s="5">
        <v>3.0790000000000002</v>
      </c>
      <c r="E85" s="5"/>
    </row>
    <row r="86" spans="1:5" ht="14.25" customHeight="1" x14ac:dyDescent="0.25">
      <c r="A86" s="5">
        <v>85</v>
      </c>
      <c r="B86" s="5" t="s">
        <v>58</v>
      </c>
      <c r="C86" s="5"/>
      <c r="D86" s="5">
        <v>1.0169999999999999</v>
      </c>
      <c r="E86" s="5"/>
    </row>
    <row r="87" spans="1:5" ht="14.25" customHeight="1" x14ac:dyDescent="0.25">
      <c r="A87" s="5">
        <v>86</v>
      </c>
      <c r="B87" s="5" t="s">
        <v>58</v>
      </c>
      <c r="C87" s="5"/>
      <c r="D87" s="5">
        <v>2.4550000000000001</v>
      </c>
      <c r="E87" s="5"/>
    </row>
    <row r="88" spans="1:5" ht="14.25" customHeight="1" x14ac:dyDescent="0.25">
      <c r="A88" s="5">
        <v>87</v>
      </c>
      <c r="B88" s="5" t="s">
        <v>58</v>
      </c>
      <c r="C88" s="5"/>
      <c r="D88" s="5">
        <v>2.206</v>
      </c>
      <c r="E88" s="5">
        <v>0.152</v>
      </c>
    </row>
    <row r="89" spans="1:5" ht="14.25" customHeight="1" x14ac:dyDescent="0.25">
      <c r="A89" s="5">
        <v>88</v>
      </c>
      <c r="B89" s="5" t="s">
        <v>58</v>
      </c>
      <c r="C89" s="5"/>
      <c r="D89" s="5"/>
      <c r="E89" s="5"/>
    </row>
    <row r="90" spans="1:5" ht="14.25" customHeight="1" x14ac:dyDescent="0.25">
      <c r="A90" s="5">
        <v>89</v>
      </c>
      <c r="B90" s="5" t="s">
        <v>58</v>
      </c>
      <c r="C90" s="5"/>
      <c r="D90" s="5">
        <v>0.85400000000000009</v>
      </c>
      <c r="E90" s="5"/>
    </row>
    <row r="91" spans="1:5" ht="14.25" customHeight="1" x14ac:dyDescent="0.25">
      <c r="A91" s="5">
        <v>90</v>
      </c>
      <c r="B91" s="5" t="s">
        <v>58</v>
      </c>
      <c r="C91" s="5"/>
      <c r="D91" s="5"/>
      <c r="E91" s="5"/>
    </row>
    <row r="92" spans="1:5" ht="14.25" customHeight="1" x14ac:dyDescent="0.25">
      <c r="A92" s="5">
        <v>91</v>
      </c>
      <c r="B92" s="5" t="s">
        <v>58</v>
      </c>
      <c r="C92" s="5">
        <v>0.153</v>
      </c>
      <c r="D92" s="5">
        <v>6.508</v>
      </c>
      <c r="E92" s="5">
        <v>0.111</v>
      </c>
    </row>
    <row r="93" spans="1:5" ht="14.25" customHeight="1" x14ac:dyDescent="0.25">
      <c r="A93" s="5">
        <v>92</v>
      </c>
      <c r="B93" s="5" t="s">
        <v>67</v>
      </c>
      <c r="C93" s="5">
        <v>1.1000000000000001</v>
      </c>
      <c r="D93" s="5"/>
      <c r="E93" s="5">
        <v>0.111</v>
      </c>
    </row>
    <row r="94" spans="1:5" ht="14.25" customHeight="1" x14ac:dyDescent="0.25">
      <c r="A94" s="5">
        <v>93</v>
      </c>
      <c r="B94" s="5" t="s">
        <v>67</v>
      </c>
      <c r="C94" s="5">
        <v>1.51</v>
      </c>
      <c r="D94" s="5"/>
      <c r="E94" s="5"/>
    </row>
    <row r="95" spans="1:5" ht="14.25" customHeight="1" x14ac:dyDescent="0.25">
      <c r="A95" s="5">
        <v>94</v>
      </c>
      <c r="B95" s="5" t="s">
        <v>58</v>
      </c>
      <c r="C95" s="5"/>
      <c r="D95" s="5">
        <v>2.1709999999999998</v>
      </c>
      <c r="E95" s="5"/>
    </row>
    <row r="96" spans="1:5" ht="14.25" customHeight="1" x14ac:dyDescent="0.25">
      <c r="A96" s="5">
        <v>95</v>
      </c>
      <c r="B96" s="5" t="s">
        <v>58</v>
      </c>
      <c r="C96" s="5"/>
      <c r="D96" s="5">
        <v>3.5760000000000001</v>
      </c>
      <c r="E96" s="5"/>
    </row>
    <row r="97" spans="1:5" ht="14.25" customHeight="1" x14ac:dyDescent="0.25">
      <c r="A97" s="5">
        <v>96</v>
      </c>
      <c r="B97" s="5" t="s">
        <v>58</v>
      </c>
      <c r="C97" s="5"/>
      <c r="D97" s="5">
        <v>3.0760000000000001</v>
      </c>
      <c r="E97" s="5">
        <v>0.152</v>
      </c>
    </row>
    <row r="98" spans="1:5" ht="14.25" customHeight="1" x14ac:dyDescent="0.25">
      <c r="A98" s="5">
        <v>97</v>
      </c>
      <c r="B98" s="5" t="s">
        <v>58</v>
      </c>
      <c r="C98" s="5"/>
      <c r="D98" s="5">
        <v>2.2320000000000002</v>
      </c>
      <c r="E98" s="5"/>
    </row>
    <row r="99" spans="1:5" ht="14.25" customHeight="1" x14ac:dyDescent="0.25">
      <c r="A99" s="5">
        <v>98</v>
      </c>
      <c r="B99" s="5" t="s">
        <v>58</v>
      </c>
      <c r="C99" s="5"/>
      <c r="D99" s="5">
        <v>3.838000000000001</v>
      </c>
      <c r="E99" s="5">
        <v>0.152</v>
      </c>
    </row>
    <row r="100" spans="1:5" ht="14.25" customHeight="1" x14ac:dyDescent="0.25">
      <c r="A100" s="5">
        <v>99</v>
      </c>
      <c r="B100" s="5" t="s">
        <v>58</v>
      </c>
      <c r="C100" s="5"/>
      <c r="D100" s="5">
        <v>2.8650000000000002</v>
      </c>
      <c r="E100" s="5"/>
    </row>
    <row r="101" spans="1:5" ht="14.25" customHeight="1" x14ac:dyDescent="0.25">
      <c r="A101" s="5">
        <v>100</v>
      </c>
      <c r="B101" s="5" t="s">
        <v>58</v>
      </c>
      <c r="C101" s="5"/>
      <c r="D101" s="5">
        <v>0.214</v>
      </c>
      <c r="E101" s="5"/>
    </row>
    <row r="102" spans="1:5" ht="14.25" customHeight="1" x14ac:dyDescent="0.25">
      <c r="A102" s="5">
        <v>101</v>
      </c>
      <c r="B102" s="5" t="s">
        <v>58</v>
      </c>
      <c r="C102" s="5"/>
      <c r="D102" s="5">
        <v>1.5620000000000001</v>
      </c>
      <c r="E102" s="5"/>
    </row>
    <row r="103" spans="1:5" ht="14.25" customHeight="1" x14ac:dyDescent="0.25">
      <c r="A103" s="5">
        <v>102</v>
      </c>
      <c r="B103" s="5" t="s">
        <v>58</v>
      </c>
      <c r="C103" s="5">
        <v>0.30499999999999999</v>
      </c>
      <c r="D103" s="5">
        <v>2.5369999999999999</v>
      </c>
      <c r="E103" s="5"/>
    </row>
    <row r="104" spans="1:5" ht="14.25" customHeight="1" x14ac:dyDescent="0.25">
      <c r="A104" s="5">
        <v>103</v>
      </c>
      <c r="B104" s="5" t="s">
        <v>58</v>
      </c>
      <c r="C104" s="5"/>
      <c r="D104" s="5">
        <v>1.8140000000000001</v>
      </c>
      <c r="E104" s="5"/>
    </row>
    <row r="105" spans="1:5" ht="14.25" customHeight="1" x14ac:dyDescent="0.25">
      <c r="A105" s="5">
        <v>104</v>
      </c>
      <c r="B105" s="5" t="s">
        <v>58</v>
      </c>
      <c r="C105" s="5">
        <v>0.31</v>
      </c>
      <c r="D105" s="5">
        <v>0.30499999999999999</v>
      </c>
      <c r="E105" s="5"/>
    </row>
    <row r="106" spans="1:5" ht="14.25" customHeight="1" x14ac:dyDescent="0.25">
      <c r="A106" s="5">
        <v>105</v>
      </c>
      <c r="B106" s="5" t="s">
        <v>58</v>
      </c>
      <c r="C106" s="5">
        <v>0.49099999999999999</v>
      </c>
      <c r="D106" s="5">
        <v>1.5580000000000001</v>
      </c>
      <c r="E106" s="5">
        <v>0.20200000000000001</v>
      </c>
    </row>
    <row r="107" spans="1:5" ht="14.25" customHeight="1" x14ac:dyDescent="0.25">
      <c r="A107" s="5">
        <v>106</v>
      </c>
      <c r="B107" s="5" t="s">
        <v>58</v>
      </c>
      <c r="C107" s="5"/>
      <c r="D107" s="5">
        <v>1.1659999999999999</v>
      </c>
      <c r="E107" s="5"/>
    </row>
    <row r="108" spans="1:5" ht="14.25" customHeight="1" x14ac:dyDescent="0.25">
      <c r="A108" s="5">
        <v>107</v>
      </c>
      <c r="B108" s="5" t="s">
        <v>58</v>
      </c>
      <c r="C108" s="5">
        <v>0.36799999999999999</v>
      </c>
      <c r="D108" s="5">
        <v>1.1000000000000001</v>
      </c>
      <c r="E108" s="5"/>
    </row>
    <row r="109" spans="1:5" ht="14.25" customHeight="1" x14ac:dyDescent="0.25">
      <c r="A109" s="5">
        <v>108</v>
      </c>
      <c r="B109" s="5" t="s">
        <v>58</v>
      </c>
      <c r="C109" s="5"/>
      <c r="D109" s="5">
        <v>3.7850000000000001</v>
      </c>
      <c r="E109" s="5"/>
    </row>
    <row r="110" spans="1:5" ht="14.25" customHeight="1" x14ac:dyDescent="0.25">
      <c r="A110" s="5">
        <v>109</v>
      </c>
      <c r="B110" s="5" t="s">
        <v>58</v>
      </c>
      <c r="C110" s="5">
        <v>1.036</v>
      </c>
      <c r="D110" s="5">
        <v>1.2390000000000001</v>
      </c>
      <c r="E110" s="5">
        <v>0.35399999999999998</v>
      </c>
    </row>
    <row r="111" spans="1:5" ht="14.25" customHeight="1" x14ac:dyDescent="0.25">
      <c r="A111" s="5">
        <v>110</v>
      </c>
      <c r="B111" s="5" t="s">
        <v>58</v>
      </c>
      <c r="C111" s="5">
        <v>0.33500000000000002</v>
      </c>
      <c r="D111" s="5">
        <v>1.3149999999999999</v>
      </c>
      <c r="E111" s="5"/>
    </row>
    <row r="112" spans="1:5" ht="14.25" customHeight="1" x14ac:dyDescent="0.25">
      <c r="A112" s="5">
        <v>111</v>
      </c>
      <c r="B112" s="5" t="s">
        <v>58</v>
      </c>
      <c r="C112" s="5">
        <v>0.36799999999999999</v>
      </c>
      <c r="D112" s="5">
        <v>1.7270000000000001</v>
      </c>
      <c r="E112" s="5"/>
    </row>
    <row r="113" spans="1:5" ht="14.25" customHeight="1" x14ac:dyDescent="0.25">
      <c r="A113" s="5">
        <v>112</v>
      </c>
      <c r="B113" s="5" t="s">
        <v>58</v>
      </c>
      <c r="C113" s="5">
        <v>0.42599999999999999</v>
      </c>
      <c r="D113" s="5">
        <v>2.2349999999999999</v>
      </c>
      <c r="E113" s="5"/>
    </row>
    <row r="114" spans="1:5" ht="14.25" customHeight="1" x14ac:dyDescent="0.25">
      <c r="A114" s="5">
        <v>113</v>
      </c>
      <c r="B114" s="5" t="s">
        <v>58</v>
      </c>
      <c r="C114" s="5"/>
      <c r="D114" s="5">
        <v>3.0459999999999998</v>
      </c>
      <c r="E114" s="5"/>
    </row>
    <row r="115" spans="1:5" ht="14.25" customHeight="1" x14ac:dyDescent="0.25">
      <c r="A115" s="5">
        <v>114</v>
      </c>
      <c r="B115" s="5" t="s">
        <v>58</v>
      </c>
      <c r="C115" s="5">
        <v>0.55400000000000005</v>
      </c>
      <c r="D115" s="5">
        <v>6.2539999999999996</v>
      </c>
      <c r="E115" s="5">
        <v>0.313</v>
      </c>
    </row>
    <row r="116" spans="1:5" ht="14.25" customHeight="1" x14ac:dyDescent="0.25">
      <c r="A116" s="5">
        <v>115</v>
      </c>
      <c r="B116" s="5" t="s">
        <v>58</v>
      </c>
      <c r="C116" s="5">
        <v>0.30499999999999999</v>
      </c>
      <c r="D116" s="5">
        <v>1.2569999999999999</v>
      </c>
      <c r="E116" s="5"/>
    </row>
    <row r="117" spans="1:5" ht="14.25" customHeight="1" x14ac:dyDescent="0.25">
      <c r="A117" s="5">
        <v>116</v>
      </c>
      <c r="B117" s="5" t="s">
        <v>58</v>
      </c>
      <c r="C117" s="5"/>
      <c r="D117" s="5">
        <v>2.3679999999999999</v>
      </c>
      <c r="E117" s="5"/>
    </row>
    <row r="118" spans="1:5" ht="14.25" customHeight="1" x14ac:dyDescent="0.25">
      <c r="A118" s="5">
        <v>117</v>
      </c>
      <c r="B118" s="5" t="s">
        <v>58</v>
      </c>
      <c r="C118" s="5"/>
      <c r="D118" s="5">
        <v>1.222</v>
      </c>
      <c r="E118" s="5"/>
    </row>
    <row r="119" spans="1:5" ht="14.25" customHeight="1" x14ac:dyDescent="0.25">
      <c r="A119" s="5">
        <v>118</v>
      </c>
      <c r="B119" s="5" t="s">
        <v>58</v>
      </c>
      <c r="C119" s="5">
        <v>0.79400000000000004</v>
      </c>
      <c r="D119" s="5">
        <v>2.2610000000000001</v>
      </c>
      <c r="E119" s="5"/>
    </row>
    <row r="120" spans="1:5" ht="14.25" customHeight="1" x14ac:dyDescent="0.25">
      <c r="A120" s="5">
        <v>119</v>
      </c>
      <c r="B120" s="5" t="s">
        <v>58</v>
      </c>
      <c r="C120" s="5"/>
      <c r="D120" s="5">
        <v>0.48499999999999999</v>
      </c>
      <c r="E120" s="5"/>
    </row>
    <row r="121" spans="1:5" ht="14.25" customHeight="1" x14ac:dyDescent="0.25">
      <c r="A121" s="5">
        <v>120</v>
      </c>
      <c r="B121" s="5" t="s">
        <v>58</v>
      </c>
      <c r="C121" s="5"/>
      <c r="D121" s="5">
        <v>2.2389999999999999</v>
      </c>
      <c r="E121" s="5"/>
    </row>
    <row r="122" spans="1:5" ht="14.25" customHeight="1" x14ac:dyDescent="0.25">
      <c r="A122" s="5">
        <v>121</v>
      </c>
      <c r="B122" s="5" t="s">
        <v>58</v>
      </c>
      <c r="C122" s="5"/>
      <c r="D122" s="5"/>
      <c r="E122" s="5"/>
    </row>
    <row r="123" spans="1:5" ht="14.25" customHeight="1" x14ac:dyDescent="0.25">
      <c r="A123" s="5">
        <v>122</v>
      </c>
      <c r="B123" s="5" t="s">
        <v>58</v>
      </c>
      <c r="C123" s="5">
        <v>0.33500000000000002</v>
      </c>
      <c r="D123" s="5">
        <v>1.7869999999999999</v>
      </c>
      <c r="E123" s="5"/>
    </row>
    <row r="124" spans="1:5" ht="14.25" customHeight="1" x14ac:dyDescent="0.25">
      <c r="A124" s="5">
        <v>123</v>
      </c>
      <c r="B124" s="5" t="s">
        <v>58</v>
      </c>
      <c r="C124" s="5">
        <v>0.30499999999999999</v>
      </c>
      <c r="D124" s="5">
        <v>1.129</v>
      </c>
      <c r="E124" s="5"/>
    </row>
    <row r="125" spans="1:5" ht="14.25" customHeight="1" x14ac:dyDescent="0.25">
      <c r="A125" s="5">
        <v>124</v>
      </c>
      <c r="B125" s="5" t="s">
        <v>58</v>
      </c>
      <c r="C125" s="5"/>
      <c r="D125" s="5">
        <v>0.49399999999999999</v>
      </c>
      <c r="E125" s="5"/>
    </row>
    <row r="126" spans="1:5" ht="14.25" customHeight="1" x14ac:dyDescent="0.25">
      <c r="A126" s="5">
        <v>125</v>
      </c>
      <c r="B126" s="5" t="s">
        <v>58</v>
      </c>
      <c r="C126" s="5"/>
      <c r="D126" s="5"/>
      <c r="E126" s="5"/>
    </row>
    <row r="127" spans="1:5" ht="14.25" customHeight="1" x14ac:dyDescent="0.25">
      <c r="A127" s="5">
        <v>126</v>
      </c>
      <c r="B127" s="5" t="s">
        <v>58</v>
      </c>
      <c r="C127" s="5">
        <v>0.51900000000000002</v>
      </c>
      <c r="D127" s="5"/>
      <c r="E127" s="5"/>
    </row>
    <row r="128" spans="1:5" ht="14.25" customHeight="1" x14ac:dyDescent="0.25">
      <c r="A128" s="5">
        <v>127</v>
      </c>
      <c r="B128" s="5" t="s">
        <v>58</v>
      </c>
      <c r="C128" s="5"/>
      <c r="D128" s="5">
        <v>2.258</v>
      </c>
      <c r="E128" s="5"/>
    </row>
    <row r="129" spans="1:5" ht="14.25" customHeight="1" x14ac:dyDescent="0.25">
      <c r="A129" s="5">
        <v>128</v>
      </c>
      <c r="B129" s="5" t="s">
        <v>58</v>
      </c>
      <c r="C129" s="5"/>
      <c r="D129" s="5"/>
      <c r="E129" s="5"/>
    </row>
    <row r="130" spans="1:5" ht="14.25" customHeight="1" x14ac:dyDescent="0.25">
      <c r="A130" s="5">
        <v>129</v>
      </c>
      <c r="B130" s="5" t="s">
        <v>58</v>
      </c>
      <c r="C130" s="5"/>
      <c r="D130" s="5">
        <v>3.847</v>
      </c>
      <c r="E130" s="5">
        <v>0.46500000000000002</v>
      </c>
    </row>
    <row r="131" spans="1:5" ht="14.25" customHeight="1" x14ac:dyDescent="0.25">
      <c r="A131" s="5">
        <v>130</v>
      </c>
      <c r="B131" s="5" t="s">
        <v>58</v>
      </c>
      <c r="C131" s="5"/>
      <c r="D131" s="5">
        <v>1.724</v>
      </c>
      <c r="E131" s="5"/>
    </row>
    <row r="132" spans="1:5" ht="14.25" customHeight="1" x14ac:dyDescent="0.25">
      <c r="A132" s="5">
        <v>131</v>
      </c>
      <c r="B132" s="5" t="s">
        <v>58</v>
      </c>
      <c r="C132" s="5">
        <v>0.214</v>
      </c>
      <c r="D132" s="5">
        <v>2.8319999999999999</v>
      </c>
      <c r="E132" s="5">
        <v>0.152</v>
      </c>
    </row>
    <row r="133" spans="1:5" ht="14.25" customHeight="1" x14ac:dyDescent="0.25">
      <c r="A133" s="5">
        <v>132</v>
      </c>
      <c r="B133" s="5" t="s">
        <v>58</v>
      </c>
      <c r="C133" s="5"/>
      <c r="D133" s="5">
        <v>0.30499999999999999</v>
      </c>
      <c r="E133" s="5"/>
    </row>
    <row r="134" spans="1:5" ht="14.25" customHeight="1" x14ac:dyDescent="0.25">
      <c r="A134" s="5">
        <v>133</v>
      </c>
      <c r="B134" s="5" t="s">
        <v>58</v>
      </c>
      <c r="C134" s="5"/>
      <c r="D134" s="5">
        <v>1.8360000000000001</v>
      </c>
      <c r="E134" s="5"/>
    </row>
    <row r="135" spans="1:5" ht="14.25" customHeight="1" x14ac:dyDescent="0.25">
      <c r="A135" s="5">
        <v>134</v>
      </c>
      <c r="B135" s="5" t="s">
        <v>58</v>
      </c>
      <c r="C135" s="5"/>
      <c r="D135" s="5"/>
      <c r="E135" s="5"/>
    </row>
    <row r="136" spans="1:5" ht="14.25" customHeight="1" x14ac:dyDescent="0.25">
      <c r="A136" s="5">
        <v>135</v>
      </c>
      <c r="B136" s="5" t="s">
        <v>58</v>
      </c>
      <c r="C136" s="5">
        <v>1.323</v>
      </c>
      <c r="D136" s="5">
        <v>3.0950000000000002</v>
      </c>
      <c r="E136" s="5">
        <v>0.84699999999999998</v>
      </c>
    </row>
    <row r="137" spans="1:5" ht="14.25" customHeight="1" x14ac:dyDescent="0.25">
      <c r="A137" s="5">
        <v>136</v>
      </c>
      <c r="B137" s="5" t="s">
        <v>58</v>
      </c>
      <c r="C137" s="5">
        <v>0.31</v>
      </c>
      <c r="D137" s="5">
        <v>4.25</v>
      </c>
      <c r="E137" s="5">
        <v>0.111</v>
      </c>
    </row>
    <row r="138" spans="1:5" ht="14.25" customHeight="1" x14ac:dyDescent="0.25">
      <c r="A138" s="5">
        <v>137</v>
      </c>
      <c r="B138" s="5" t="s">
        <v>58</v>
      </c>
      <c r="C138" s="5"/>
      <c r="D138" s="5">
        <v>0.68500000000000005</v>
      </c>
      <c r="E138" s="5"/>
    </row>
    <row r="139" spans="1:5" ht="14.25" customHeight="1" x14ac:dyDescent="0.25">
      <c r="A139" s="5">
        <v>138</v>
      </c>
      <c r="B139" s="5" t="s">
        <v>58</v>
      </c>
      <c r="C139" s="5"/>
      <c r="D139" s="5">
        <v>1.0940000000000001</v>
      </c>
      <c r="E139" s="5"/>
    </row>
    <row r="140" spans="1:5" ht="14.25" customHeight="1" x14ac:dyDescent="0.25">
      <c r="A140" s="5">
        <v>139</v>
      </c>
      <c r="B140" s="5" t="s">
        <v>58</v>
      </c>
      <c r="C140" s="5"/>
      <c r="D140" s="5">
        <v>3.2559999999999998</v>
      </c>
      <c r="E140" s="5"/>
    </row>
    <row r="141" spans="1:5" ht="14.25" customHeight="1" x14ac:dyDescent="0.25">
      <c r="A141" s="5">
        <v>140</v>
      </c>
      <c r="B141" s="5" t="s">
        <v>58</v>
      </c>
      <c r="C141" s="5"/>
      <c r="D141" s="5">
        <v>2.3730000000000002</v>
      </c>
      <c r="E141" s="5"/>
    </row>
    <row r="142" spans="1:5" ht="14.25" customHeight="1" x14ac:dyDescent="0.25">
      <c r="A142" s="5">
        <v>141</v>
      </c>
      <c r="B142" s="5" t="s">
        <v>58</v>
      </c>
      <c r="C142" s="5"/>
      <c r="D142" s="5"/>
      <c r="E142" s="5"/>
    </row>
    <row r="143" spans="1:5" ht="14.25" customHeight="1" x14ac:dyDescent="0.25">
      <c r="A143" s="5">
        <v>142</v>
      </c>
      <c r="B143" s="5" t="s">
        <v>58</v>
      </c>
      <c r="C143" s="5"/>
      <c r="D143" s="5">
        <v>5.843</v>
      </c>
      <c r="E143" s="5"/>
    </row>
    <row r="144" spans="1:5" ht="14.25" customHeight="1" x14ac:dyDescent="0.25">
      <c r="A144" s="5">
        <v>143</v>
      </c>
      <c r="B144" s="5" t="s">
        <v>58</v>
      </c>
      <c r="C144" s="5">
        <v>0.26200000000000001</v>
      </c>
      <c r="D144" s="5">
        <v>2.0390000000000001</v>
      </c>
      <c r="E144" s="5"/>
    </row>
    <row r="145" spans="1:5" ht="14.25" customHeight="1" x14ac:dyDescent="0.25">
      <c r="A145" s="5">
        <v>144</v>
      </c>
      <c r="B145" s="5" t="s">
        <v>58</v>
      </c>
      <c r="C145" s="5"/>
      <c r="D145" s="5">
        <v>2.0859999999999999</v>
      </c>
      <c r="E145" s="5"/>
    </row>
    <row r="146" spans="1:5" ht="14.25" customHeight="1" x14ac:dyDescent="0.25">
      <c r="A146" s="5">
        <v>145</v>
      </c>
      <c r="B146" s="5" t="s">
        <v>58</v>
      </c>
      <c r="C146" s="5"/>
      <c r="D146" s="5">
        <v>2.1269999999999998</v>
      </c>
      <c r="E146" s="5"/>
    </row>
    <row r="147" spans="1:5" ht="14.25" customHeight="1" x14ac:dyDescent="0.25">
      <c r="A147" s="5">
        <v>146</v>
      </c>
      <c r="B147" s="5" t="s">
        <v>58</v>
      </c>
      <c r="C147" s="5">
        <v>0.21199999999999999</v>
      </c>
      <c r="D147" s="5">
        <v>2.0179999999999998</v>
      </c>
      <c r="E147" s="5"/>
    </row>
    <row r="148" spans="1:5" ht="14.25" customHeight="1" x14ac:dyDescent="0.25">
      <c r="A148" s="5">
        <v>147</v>
      </c>
      <c r="B148" s="5" t="s">
        <v>58</v>
      </c>
      <c r="C148" s="5">
        <v>6.8000000000000005E-2</v>
      </c>
      <c r="D148" s="5">
        <v>0.56699999999999995</v>
      </c>
      <c r="E148" s="5"/>
    </row>
    <row r="149" spans="1:5" ht="14.25" customHeight="1" x14ac:dyDescent="0.25">
      <c r="A149" s="5">
        <v>148</v>
      </c>
      <c r="B149" s="5" t="s">
        <v>58</v>
      </c>
      <c r="C149" s="5"/>
      <c r="D149" s="5">
        <v>2.367</v>
      </c>
      <c r="E149" s="5">
        <v>0.313</v>
      </c>
    </row>
    <row r="150" spans="1:5" ht="14.25" customHeight="1" x14ac:dyDescent="0.25">
      <c r="A150" s="5">
        <v>149</v>
      </c>
      <c r="B150" s="5" t="s">
        <v>67</v>
      </c>
      <c r="C150" s="5">
        <v>0.30499999999999999</v>
      </c>
      <c r="D150" s="5">
        <v>1.4630000000000001</v>
      </c>
      <c r="E150" s="5"/>
    </row>
    <row r="151" spans="1:5" ht="14.25" customHeight="1" x14ac:dyDescent="0.25">
      <c r="A151" s="5">
        <v>150</v>
      </c>
      <c r="B151" s="5" t="s">
        <v>58</v>
      </c>
      <c r="C151" s="5">
        <v>1.002</v>
      </c>
      <c r="D151" s="5">
        <v>1.1080000000000001</v>
      </c>
      <c r="E151" s="5"/>
    </row>
    <row r="152" spans="1:5" ht="14.25" customHeight="1" x14ac:dyDescent="0.25">
      <c r="A152" s="5">
        <v>151</v>
      </c>
      <c r="B152" s="5" t="s">
        <v>58</v>
      </c>
      <c r="C152" s="5">
        <v>0.36799999999999999</v>
      </c>
      <c r="D152" s="5">
        <v>0.49099999999999999</v>
      </c>
      <c r="E152" s="5"/>
    </row>
    <row r="153" spans="1:5" ht="14.25" customHeight="1" x14ac:dyDescent="0.25">
      <c r="A153" s="5">
        <v>152</v>
      </c>
      <c r="B153" s="5" t="s">
        <v>58</v>
      </c>
      <c r="C153" s="5"/>
      <c r="D153" s="5">
        <v>0.79600000000000004</v>
      </c>
      <c r="E153" s="5"/>
    </row>
    <row r="154" spans="1:5" ht="14.25" customHeight="1" x14ac:dyDescent="0.25">
      <c r="A154" s="5">
        <v>153</v>
      </c>
      <c r="B154" s="5" t="s">
        <v>58</v>
      </c>
      <c r="C154" s="5"/>
      <c r="D154" s="5">
        <v>2.1360000000000001</v>
      </c>
      <c r="E154" s="5"/>
    </row>
    <row r="155" spans="1:5" ht="14.25" customHeight="1" x14ac:dyDescent="0.25">
      <c r="A155" s="5">
        <v>154</v>
      </c>
      <c r="B155" s="5" t="s">
        <v>58</v>
      </c>
      <c r="C155" s="5"/>
      <c r="D155" s="5">
        <v>1.573</v>
      </c>
      <c r="E155" s="5"/>
    </row>
    <row r="156" spans="1:5" ht="14.25" customHeight="1" x14ac:dyDescent="0.25">
      <c r="A156" s="5">
        <v>155</v>
      </c>
      <c r="B156" s="5" t="s">
        <v>58</v>
      </c>
      <c r="C156" s="5"/>
      <c r="D156" s="5">
        <v>0.64400000000000002</v>
      </c>
      <c r="E156" s="5"/>
    </row>
    <row r="157" spans="1:5" ht="14.25" customHeight="1" x14ac:dyDescent="0.25">
      <c r="A157" s="5">
        <v>156</v>
      </c>
      <c r="B157" s="5" t="s">
        <v>58</v>
      </c>
      <c r="C157" s="5">
        <v>0.42599999999999999</v>
      </c>
      <c r="D157" s="5">
        <v>3.5609999999999999</v>
      </c>
      <c r="E157" s="5"/>
    </row>
    <row r="158" spans="1:5" ht="14.25" customHeight="1" x14ac:dyDescent="0.25">
      <c r="A158" s="5">
        <v>157</v>
      </c>
      <c r="B158" s="5" t="s">
        <v>58</v>
      </c>
      <c r="C158" s="5"/>
      <c r="D158" s="5">
        <v>0.91100000000000003</v>
      </c>
      <c r="E158" s="5"/>
    </row>
    <row r="159" spans="1:5" ht="14.25" customHeight="1" x14ac:dyDescent="0.25">
      <c r="A159" s="5">
        <v>158</v>
      </c>
      <c r="B159" s="5" t="s">
        <v>58</v>
      </c>
      <c r="C159" s="5"/>
      <c r="D159" s="5">
        <v>5.2950000000000008</v>
      </c>
      <c r="E159" s="5">
        <v>0.35399999999999998</v>
      </c>
    </row>
    <row r="160" spans="1:5" ht="14.25" customHeight="1" x14ac:dyDescent="0.25">
      <c r="A160" s="5">
        <v>159</v>
      </c>
      <c r="B160" s="5" t="s">
        <v>58</v>
      </c>
      <c r="C160" s="5"/>
      <c r="D160" s="5">
        <v>2.6459999999999999</v>
      </c>
      <c r="E160" s="5"/>
    </row>
    <row r="161" spans="1:5" ht="14.25" customHeight="1" x14ac:dyDescent="0.25">
      <c r="A161" s="5">
        <v>160</v>
      </c>
      <c r="B161" s="5" t="s">
        <v>58</v>
      </c>
      <c r="C161" s="5"/>
      <c r="D161" s="5">
        <v>2.1269999999999998</v>
      </c>
      <c r="E161" s="5"/>
    </row>
    <row r="162" spans="1:5" ht="14.25" customHeight="1" x14ac:dyDescent="0.25">
      <c r="A162" s="5">
        <v>161</v>
      </c>
      <c r="B162" s="5" t="s">
        <v>58</v>
      </c>
      <c r="C162" s="5"/>
      <c r="D162" s="5">
        <v>0.68799999999999994</v>
      </c>
      <c r="E162" s="5"/>
    </row>
    <row r="163" spans="1:5" ht="14.25" customHeight="1" x14ac:dyDescent="0.25">
      <c r="A163" s="5">
        <v>162</v>
      </c>
      <c r="B163" s="5" t="s">
        <v>58</v>
      </c>
      <c r="C163" s="5"/>
      <c r="D163" s="5">
        <v>0.72099999999999997</v>
      </c>
      <c r="E163" s="5"/>
    </row>
    <row r="164" spans="1:5" ht="14.25" customHeight="1" x14ac:dyDescent="0.25">
      <c r="A164" s="5">
        <v>163</v>
      </c>
      <c r="B164" s="5" t="s">
        <v>58</v>
      </c>
      <c r="C164" s="5"/>
      <c r="D164" s="5">
        <v>1.778</v>
      </c>
      <c r="E164" s="5"/>
    </row>
    <row r="165" spans="1:5" ht="14.25" customHeight="1" x14ac:dyDescent="0.25">
      <c r="A165" s="5">
        <v>164</v>
      </c>
      <c r="B165" s="5" t="s">
        <v>58</v>
      </c>
      <c r="C165" s="5"/>
      <c r="D165" s="5">
        <v>2.2549999999999999</v>
      </c>
      <c r="E165" s="5"/>
    </row>
    <row r="166" spans="1:5" ht="14.25" customHeight="1" x14ac:dyDescent="0.25">
      <c r="A166" s="5">
        <v>165</v>
      </c>
      <c r="B166" s="5" t="s">
        <v>58</v>
      </c>
      <c r="C166" s="5"/>
      <c r="D166" s="5"/>
      <c r="E166" s="5"/>
    </row>
    <row r="167" spans="1:5" ht="14.25" customHeight="1" x14ac:dyDescent="0.25">
      <c r="A167" s="5">
        <v>166</v>
      </c>
      <c r="B167" s="5" t="s">
        <v>58</v>
      </c>
      <c r="C167" s="5"/>
      <c r="D167" s="5"/>
      <c r="E167" s="5"/>
    </row>
    <row r="168" spans="1:5" ht="14.25" customHeight="1" x14ac:dyDescent="0.25">
      <c r="A168" s="5">
        <v>167</v>
      </c>
      <c r="B168" s="5" t="s">
        <v>58</v>
      </c>
      <c r="C168" s="5"/>
      <c r="D168" s="5">
        <v>1.7130000000000001</v>
      </c>
      <c r="E168" s="5"/>
    </row>
    <row r="169" spans="1:5" ht="14.25" customHeight="1" x14ac:dyDescent="0.25">
      <c r="A169" s="5">
        <v>168</v>
      </c>
      <c r="B169" s="5" t="s">
        <v>58</v>
      </c>
      <c r="C169" s="5"/>
      <c r="D169" s="5">
        <v>0.21199999999999999</v>
      </c>
      <c r="E169" s="5"/>
    </row>
    <row r="170" spans="1:5" ht="14.25" customHeight="1" x14ac:dyDescent="0.25">
      <c r="A170" s="5">
        <v>169</v>
      </c>
      <c r="B170" s="5" t="s">
        <v>58</v>
      </c>
      <c r="C170" s="5"/>
      <c r="D170" s="5">
        <v>0.68300000000000005</v>
      </c>
      <c r="E170" s="5"/>
    </row>
    <row r="171" spans="1:5" ht="14.25" customHeight="1" x14ac:dyDescent="0.25">
      <c r="A171" s="5">
        <v>170</v>
      </c>
      <c r="B171" s="5" t="s">
        <v>58</v>
      </c>
      <c r="C171" s="5"/>
      <c r="D171" s="5">
        <v>2.444</v>
      </c>
      <c r="E171" s="5">
        <v>0.152</v>
      </c>
    </row>
    <row r="172" spans="1:5" ht="14.25" customHeight="1" x14ac:dyDescent="0.25">
      <c r="A172" s="5">
        <v>171</v>
      </c>
      <c r="B172" s="5" t="s">
        <v>58</v>
      </c>
      <c r="C172" s="5"/>
      <c r="D172" s="5">
        <v>1.0149999999999999</v>
      </c>
      <c r="E172" s="5"/>
    </row>
    <row r="173" spans="1:5" ht="14.25" customHeight="1" x14ac:dyDescent="0.25">
      <c r="A173" s="5">
        <v>172</v>
      </c>
      <c r="B173" s="5" t="s">
        <v>58</v>
      </c>
      <c r="C173" s="5"/>
      <c r="D173" s="5">
        <v>2.0059999999999998</v>
      </c>
      <c r="E173" s="5"/>
    </row>
    <row r="174" spans="1:5" ht="14.25" customHeight="1" x14ac:dyDescent="0.25">
      <c r="A174" s="5">
        <v>173</v>
      </c>
      <c r="B174" s="5" t="s">
        <v>58</v>
      </c>
      <c r="C174" s="5"/>
      <c r="D174" s="5">
        <v>0.91100000000000003</v>
      </c>
      <c r="E174" s="5"/>
    </row>
    <row r="175" spans="1:5" ht="14.25" customHeight="1" x14ac:dyDescent="0.25">
      <c r="A175" s="5">
        <v>174</v>
      </c>
      <c r="B175" s="5" t="s">
        <v>58</v>
      </c>
      <c r="C175" s="5"/>
      <c r="D175" s="5">
        <v>1.0069999999999999</v>
      </c>
      <c r="E175" s="5">
        <v>0.111</v>
      </c>
    </row>
    <row r="176" spans="1:5" ht="14.25" customHeight="1" x14ac:dyDescent="0.25">
      <c r="A176" s="5">
        <v>175</v>
      </c>
      <c r="B176" s="5" t="s">
        <v>58</v>
      </c>
      <c r="C176" s="5"/>
      <c r="D176" s="5">
        <v>4.1539999999999999</v>
      </c>
      <c r="E176" s="5"/>
    </row>
    <row r="177" spans="1:5" ht="14.25" customHeight="1" x14ac:dyDescent="0.25">
      <c r="A177" s="5">
        <v>176</v>
      </c>
      <c r="B177" s="5" t="s">
        <v>58</v>
      </c>
      <c r="C177" s="5"/>
      <c r="D177" s="5">
        <v>0.57200000000000006</v>
      </c>
      <c r="E177" s="5"/>
    </row>
    <row r="178" spans="1:5" ht="14.25" customHeight="1" x14ac:dyDescent="0.25">
      <c r="A178" s="5">
        <v>177</v>
      </c>
      <c r="B178" s="5" t="s">
        <v>58</v>
      </c>
      <c r="C178" s="5"/>
      <c r="D178" s="5">
        <v>0.93299999999999994</v>
      </c>
      <c r="E178" s="5"/>
    </row>
    <row r="179" spans="1:5" ht="14.25" customHeight="1" x14ac:dyDescent="0.25">
      <c r="A179" s="5">
        <v>178</v>
      </c>
      <c r="B179" s="5" t="s">
        <v>58</v>
      </c>
      <c r="C179" s="5"/>
      <c r="D179" s="5">
        <v>1.5469999999999999</v>
      </c>
      <c r="E179" s="5"/>
    </row>
    <row r="180" spans="1:5" ht="14.25" customHeight="1" x14ac:dyDescent="0.25">
      <c r="A180" s="5">
        <v>179</v>
      </c>
      <c r="B180" s="5" t="s">
        <v>58</v>
      </c>
      <c r="C180" s="5">
        <v>0.42599999999999999</v>
      </c>
      <c r="D180" s="5">
        <v>1.944</v>
      </c>
      <c r="E180" s="5"/>
    </row>
    <row r="181" spans="1:5" ht="14.25" customHeight="1" x14ac:dyDescent="0.25">
      <c r="A181" s="5">
        <v>180</v>
      </c>
      <c r="B181" s="5" t="s">
        <v>58</v>
      </c>
      <c r="C181" s="5"/>
      <c r="D181" s="5">
        <v>1.7210000000000001</v>
      </c>
      <c r="E181" s="5"/>
    </row>
    <row r="182" spans="1:5" ht="14.25" customHeight="1" x14ac:dyDescent="0.25">
      <c r="A182" s="5">
        <v>181</v>
      </c>
      <c r="B182" s="5" t="s">
        <v>58</v>
      </c>
      <c r="C182" s="5"/>
      <c r="D182" s="5">
        <v>0.65999999999999992</v>
      </c>
      <c r="E182" s="5"/>
    </row>
    <row r="183" spans="1:5" ht="14.25" customHeight="1" x14ac:dyDescent="0.25">
      <c r="A183" s="5">
        <v>182</v>
      </c>
      <c r="B183" s="5" t="s">
        <v>58</v>
      </c>
      <c r="C183" s="5"/>
      <c r="D183" s="5">
        <v>2.843</v>
      </c>
      <c r="E183" s="5"/>
    </row>
    <row r="184" spans="1:5" ht="14.25" customHeight="1" x14ac:dyDescent="0.25">
      <c r="A184" s="5">
        <v>183</v>
      </c>
      <c r="B184" s="5" t="s">
        <v>58</v>
      </c>
      <c r="C184" s="5">
        <v>0.214</v>
      </c>
      <c r="D184" s="5">
        <v>3.6589999999999998</v>
      </c>
      <c r="E184" s="5">
        <v>0.20200000000000001</v>
      </c>
    </row>
    <row r="185" spans="1:5" ht="14.25" customHeight="1" x14ac:dyDescent="0.25">
      <c r="A185" s="5">
        <v>184</v>
      </c>
      <c r="B185" s="5" t="s">
        <v>58</v>
      </c>
      <c r="C185" s="5">
        <v>0.31</v>
      </c>
      <c r="D185" s="5">
        <v>2.1509999999999998</v>
      </c>
      <c r="E185" s="5"/>
    </row>
    <row r="186" spans="1:5" ht="14.25" customHeight="1" x14ac:dyDescent="0.25">
      <c r="A186" s="5">
        <v>185</v>
      </c>
      <c r="B186" s="5" t="s">
        <v>58</v>
      </c>
      <c r="C186" s="5"/>
      <c r="D186" s="5">
        <v>1.847</v>
      </c>
      <c r="E186" s="5"/>
    </row>
    <row r="187" spans="1:5" ht="14.25" customHeight="1" x14ac:dyDescent="0.25">
      <c r="A187" s="5">
        <v>186</v>
      </c>
      <c r="B187" s="5" t="s">
        <v>58</v>
      </c>
      <c r="C187" s="5">
        <v>0.42599999999999999</v>
      </c>
      <c r="D187" s="5">
        <v>3.6779999999999999</v>
      </c>
      <c r="E187" s="5">
        <v>0.111</v>
      </c>
    </row>
    <row r="188" spans="1:5" ht="14.25" customHeight="1" x14ac:dyDescent="0.25">
      <c r="A188" s="5">
        <v>187</v>
      </c>
      <c r="B188" s="5" t="s">
        <v>58</v>
      </c>
      <c r="C188" s="5">
        <v>0.68300000000000005</v>
      </c>
      <c r="D188" s="5">
        <v>2.3559999999999999</v>
      </c>
      <c r="E188" s="5">
        <v>0.84699999999999998</v>
      </c>
    </row>
    <row r="189" spans="1:5" ht="14.25" customHeight="1" x14ac:dyDescent="0.25">
      <c r="A189" s="5">
        <v>188</v>
      </c>
      <c r="B189" s="5" t="s">
        <v>58</v>
      </c>
      <c r="C189" s="5">
        <v>0.31</v>
      </c>
      <c r="D189" s="5">
        <v>2.0640000000000001</v>
      </c>
      <c r="E189" s="5"/>
    </row>
    <row r="190" spans="1:5" ht="14.25" customHeight="1" x14ac:dyDescent="0.25">
      <c r="A190" s="5">
        <v>189</v>
      </c>
      <c r="B190" s="5" t="s">
        <v>58</v>
      </c>
      <c r="C190" s="5"/>
      <c r="D190" s="5">
        <v>1.0580000000000001</v>
      </c>
      <c r="E190" s="5"/>
    </row>
    <row r="191" spans="1:5" ht="14.25" customHeight="1" x14ac:dyDescent="0.25">
      <c r="A191" s="5">
        <v>190</v>
      </c>
      <c r="B191" s="5" t="s">
        <v>58</v>
      </c>
      <c r="C191" s="5"/>
      <c r="D191" s="5"/>
      <c r="E191" s="5"/>
    </row>
    <row r="192" spans="1:5" ht="14.25" customHeight="1" x14ac:dyDescent="0.25">
      <c r="A192" s="5">
        <v>191</v>
      </c>
      <c r="B192" s="5" t="s">
        <v>58</v>
      </c>
      <c r="C192" s="5">
        <v>1.343</v>
      </c>
      <c r="D192" s="5">
        <v>3.9510000000000001</v>
      </c>
      <c r="E192" s="5"/>
    </row>
    <row r="193" spans="1:5" ht="14.25" customHeight="1" x14ac:dyDescent="0.25">
      <c r="A193" s="5">
        <v>192</v>
      </c>
      <c r="B193" s="5" t="s">
        <v>58</v>
      </c>
      <c r="C193" s="5"/>
      <c r="D193" s="5">
        <v>1.81</v>
      </c>
      <c r="E193" s="5">
        <v>0.20200000000000001</v>
      </c>
    </row>
    <row r="194" spans="1:5" ht="14.25" customHeight="1" x14ac:dyDescent="0.25">
      <c r="A194" s="5">
        <v>193</v>
      </c>
      <c r="B194" s="5" t="s">
        <v>58</v>
      </c>
      <c r="C194" s="5">
        <v>0.106</v>
      </c>
      <c r="D194" s="5">
        <v>2.895</v>
      </c>
      <c r="E194" s="5"/>
    </row>
    <row r="195" spans="1:5" ht="14.25" customHeight="1" x14ac:dyDescent="0.25">
      <c r="A195" s="5">
        <v>194</v>
      </c>
      <c r="B195" s="5" t="s">
        <v>58</v>
      </c>
      <c r="C195" s="5"/>
      <c r="D195" s="5"/>
      <c r="E195" s="5"/>
    </row>
    <row r="196" spans="1:5" ht="14.25" customHeight="1" x14ac:dyDescent="0.25">
      <c r="A196" s="5">
        <v>195</v>
      </c>
      <c r="B196" s="5" t="s">
        <v>58</v>
      </c>
      <c r="C196" s="5"/>
      <c r="D196" s="5">
        <v>1.3859999999999999</v>
      </c>
      <c r="E196" s="5">
        <v>0.20200000000000001</v>
      </c>
    </row>
    <row r="197" spans="1:5" ht="14.25" customHeight="1" x14ac:dyDescent="0.25">
      <c r="A197" s="5">
        <v>196</v>
      </c>
      <c r="B197" s="5" t="s">
        <v>58</v>
      </c>
      <c r="C197" s="5">
        <v>0.31</v>
      </c>
      <c r="D197" s="5">
        <v>0.35299999999999998</v>
      </c>
      <c r="E197" s="5"/>
    </row>
    <row r="198" spans="1:5" ht="14.25" customHeight="1" x14ac:dyDescent="0.25">
      <c r="A198" s="5">
        <v>197</v>
      </c>
      <c r="B198" s="5" t="s">
        <v>58</v>
      </c>
      <c r="C198" s="5"/>
      <c r="D198" s="5">
        <v>1.1819999999999999</v>
      </c>
      <c r="E198" s="5"/>
    </row>
    <row r="199" spans="1:5" ht="14.25" customHeight="1" x14ac:dyDescent="0.25">
      <c r="A199" s="5">
        <v>198</v>
      </c>
      <c r="B199" s="5" t="s">
        <v>58</v>
      </c>
      <c r="C199" s="5"/>
      <c r="D199" s="5">
        <v>3.21</v>
      </c>
      <c r="E199" s="5"/>
    </row>
    <row r="200" spans="1:5" ht="14.25" customHeight="1" x14ac:dyDescent="0.25">
      <c r="A200" s="5">
        <v>199</v>
      </c>
      <c r="B200" s="5" t="s">
        <v>58</v>
      </c>
      <c r="C200" s="5"/>
      <c r="D200" s="5">
        <v>3.78</v>
      </c>
      <c r="E200" s="5"/>
    </row>
    <row r="201" spans="1:5" ht="14.25" customHeight="1" x14ac:dyDescent="0.25">
      <c r="A201" s="5">
        <v>200</v>
      </c>
      <c r="B201" s="5" t="s">
        <v>58</v>
      </c>
      <c r="C201" s="5">
        <v>0.307</v>
      </c>
      <c r="D201" s="5">
        <v>0.56899999999999995</v>
      </c>
      <c r="E201" s="5"/>
    </row>
    <row r="202" spans="1:5" ht="14.25" customHeight="1" x14ac:dyDescent="0.25">
      <c r="A202" s="5">
        <v>201</v>
      </c>
      <c r="B202" s="5" t="s">
        <v>58</v>
      </c>
      <c r="C202" s="5"/>
      <c r="D202" s="5">
        <v>0.26200000000000001</v>
      </c>
      <c r="E202" s="5"/>
    </row>
    <row r="203" spans="1:5" ht="14.25" customHeight="1" x14ac:dyDescent="0.25">
      <c r="A203" s="5">
        <v>202</v>
      </c>
      <c r="B203" s="5" t="s">
        <v>58</v>
      </c>
      <c r="C203" s="5"/>
      <c r="D203" s="5">
        <v>2.4329999999999998</v>
      </c>
      <c r="E203" s="5"/>
    </row>
    <row r="204" spans="1:5" ht="14.25" customHeight="1" x14ac:dyDescent="0.25">
      <c r="A204" s="5">
        <v>203</v>
      </c>
      <c r="B204" s="5" t="s">
        <v>58</v>
      </c>
      <c r="C204" s="5"/>
      <c r="D204" s="5">
        <v>2.569</v>
      </c>
      <c r="E204" s="5">
        <v>0.35399999999999998</v>
      </c>
    </row>
    <row r="205" spans="1:5" ht="14.25" customHeight="1" x14ac:dyDescent="0.25">
      <c r="A205" s="5">
        <v>204</v>
      </c>
      <c r="B205" s="5" t="s">
        <v>58</v>
      </c>
      <c r="C205" s="5"/>
      <c r="D205" s="5">
        <v>2.58</v>
      </c>
      <c r="E205" s="5">
        <v>0.35399999999999998</v>
      </c>
    </row>
    <row r="206" spans="1:5" ht="14.25" customHeight="1" x14ac:dyDescent="0.25">
      <c r="A206" s="5">
        <v>205</v>
      </c>
      <c r="B206" s="5" t="s">
        <v>58</v>
      </c>
      <c r="C206" s="5">
        <v>1.1439999999999999</v>
      </c>
      <c r="D206" s="5">
        <v>0.42599999999999999</v>
      </c>
      <c r="E206" s="5"/>
    </row>
    <row r="207" spans="1:5" ht="14.25" customHeight="1" x14ac:dyDescent="0.25">
      <c r="A207" s="5">
        <v>206</v>
      </c>
      <c r="B207" s="5" t="s">
        <v>58</v>
      </c>
      <c r="C207" s="5"/>
      <c r="D207" s="5">
        <v>1.67</v>
      </c>
      <c r="E207" s="5"/>
    </row>
    <row r="208" spans="1:5" ht="14.25" customHeight="1" x14ac:dyDescent="0.25">
      <c r="A208" s="5">
        <v>207</v>
      </c>
      <c r="B208" s="5" t="s">
        <v>58</v>
      </c>
      <c r="C208" s="5"/>
      <c r="D208" s="5">
        <v>2.4700000000000002</v>
      </c>
      <c r="E208" s="5"/>
    </row>
    <row r="209" spans="1:5" ht="14.25" customHeight="1" x14ac:dyDescent="0.25">
      <c r="A209" s="5">
        <v>208</v>
      </c>
      <c r="B209" s="5" t="s">
        <v>58</v>
      </c>
      <c r="C209" s="5"/>
      <c r="D209" s="5">
        <v>2.5230000000000001</v>
      </c>
      <c r="E209" s="5"/>
    </row>
    <row r="210" spans="1:5" ht="14.25" customHeight="1" x14ac:dyDescent="0.25">
      <c r="A210" s="5">
        <v>209</v>
      </c>
      <c r="B210" s="5" t="s">
        <v>58</v>
      </c>
      <c r="C210" s="5">
        <v>0.77899999999999991</v>
      </c>
      <c r="D210" s="5">
        <v>0.14299999999999999</v>
      </c>
      <c r="E210" s="5"/>
    </row>
    <row r="211" spans="1:5" ht="14.25" customHeight="1" x14ac:dyDescent="0.25">
      <c r="A211" s="5">
        <v>210</v>
      </c>
      <c r="B211" s="5" t="s">
        <v>58</v>
      </c>
      <c r="C211" s="5"/>
      <c r="D211" s="5">
        <v>5.3340000000000014</v>
      </c>
      <c r="E211" s="5">
        <v>0.84699999999999998</v>
      </c>
    </row>
    <row r="212" spans="1:5" ht="14.25" customHeight="1" x14ac:dyDescent="0.25">
      <c r="A212" s="5">
        <v>211</v>
      </c>
      <c r="B212" s="5" t="s">
        <v>58</v>
      </c>
      <c r="C212" s="5">
        <v>0.31</v>
      </c>
      <c r="D212" s="5">
        <v>4.8719999999999999</v>
      </c>
      <c r="E212" s="5">
        <v>0.46500000000000002</v>
      </c>
    </row>
    <row r="213" spans="1:5" ht="14.25" customHeight="1" x14ac:dyDescent="0.25">
      <c r="A213" s="5">
        <v>212</v>
      </c>
      <c r="B213" s="5" t="s">
        <v>58</v>
      </c>
      <c r="C213" s="5"/>
      <c r="D213" s="5">
        <v>1.7</v>
      </c>
      <c r="E213" s="5"/>
    </row>
    <row r="214" spans="1:5" ht="14.25" customHeight="1" x14ac:dyDescent="0.25">
      <c r="A214" s="5">
        <v>213</v>
      </c>
      <c r="B214" s="5" t="s">
        <v>58</v>
      </c>
      <c r="C214" s="5"/>
      <c r="D214" s="5">
        <v>3.0179999999999998</v>
      </c>
      <c r="E214" s="5"/>
    </row>
    <row r="215" spans="1:5" ht="14.25" customHeight="1" x14ac:dyDescent="0.25">
      <c r="A215" s="5">
        <v>214</v>
      </c>
      <c r="B215" s="5" t="s">
        <v>58</v>
      </c>
      <c r="C215" s="5">
        <v>0.61499999999999999</v>
      </c>
      <c r="D215" s="5">
        <v>1.2430000000000001</v>
      </c>
      <c r="E215" s="5"/>
    </row>
    <row r="216" spans="1:5" ht="14.25" customHeight="1" x14ac:dyDescent="0.25">
      <c r="A216" s="5">
        <v>215</v>
      </c>
      <c r="B216" s="5" t="s">
        <v>58</v>
      </c>
      <c r="C216" s="5">
        <v>0.68300000000000005</v>
      </c>
      <c r="D216" s="5">
        <v>2.97</v>
      </c>
      <c r="E216" s="5">
        <v>0.84699999999999998</v>
      </c>
    </row>
    <row r="217" spans="1:5" ht="14.25" customHeight="1" x14ac:dyDescent="0.25">
      <c r="A217" s="5">
        <v>216</v>
      </c>
      <c r="B217" s="5" t="s">
        <v>58</v>
      </c>
      <c r="C217" s="5"/>
      <c r="D217" s="5">
        <v>2.617</v>
      </c>
      <c r="E217" s="5">
        <v>0.111</v>
      </c>
    </row>
    <row r="218" spans="1:5" ht="14.25" customHeight="1" x14ac:dyDescent="0.25">
      <c r="A218" s="5">
        <v>217</v>
      </c>
      <c r="B218" s="5" t="s">
        <v>58</v>
      </c>
      <c r="C218" s="5"/>
      <c r="D218" s="5">
        <v>2.7450000000000001</v>
      </c>
      <c r="E218" s="5">
        <v>0.35399999999999998</v>
      </c>
    </row>
    <row r="219" spans="1:5" ht="14.25" customHeight="1" x14ac:dyDescent="0.25">
      <c r="A219" s="5">
        <v>218</v>
      </c>
      <c r="B219" s="5" t="s">
        <v>58</v>
      </c>
      <c r="C219" s="5"/>
      <c r="D219" s="5">
        <v>0.90200000000000002</v>
      </c>
      <c r="E219" s="5"/>
    </row>
    <row r="220" spans="1:5" ht="14.25" customHeight="1" x14ac:dyDescent="0.25">
      <c r="A220" s="5">
        <v>219</v>
      </c>
      <c r="B220" s="5" t="s">
        <v>58</v>
      </c>
      <c r="C220" s="5"/>
      <c r="D220" s="5">
        <v>1.91</v>
      </c>
      <c r="E220" s="5"/>
    </row>
    <row r="221" spans="1:5" ht="14.25" customHeight="1" x14ac:dyDescent="0.25">
      <c r="A221" s="5">
        <v>220</v>
      </c>
      <c r="B221" s="5" t="s">
        <v>58</v>
      </c>
      <c r="C221" s="5"/>
      <c r="D221" s="5">
        <v>8.7140000000000004</v>
      </c>
      <c r="E221" s="5">
        <v>0.84699999999999998</v>
      </c>
    </row>
    <row r="222" spans="1:5" ht="14.25" customHeight="1" x14ac:dyDescent="0.25">
      <c r="A222" s="5">
        <v>221</v>
      </c>
      <c r="B222" s="5" t="s">
        <v>58</v>
      </c>
      <c r="C222" s="5">
        <v>0.42599999999999999</v>
      </c>
      <c r="D222" s="5">
        <v>3.2949999999999999</v>
      </c>
      <c r="E222" s="5"/>
    </row>
    <row r="223" spans="1:5" ht="14.25" customHeight="1" x14ac:dyDescent="0.25">
      <c r="A223" s="5">
        <v>222</v>
      </c>
      <c r="B223" s="5" t="s">
        <v>58</v>
      </c>
      <c r="C223" s="5">
        <v>0.49099999999999999</v>
      </c>
      <c r="D223" s="5">
        <v>0.42599999999999999</v>
      </c>
      <c r="E223" s="5"/>
    </row>
    <row r="224" spans="1:5" ht="14.25" customHeight="1" x14ac:dyDescent="0.25">
      <c r="A224" s="5">
        <v>223</v>
      </c>
      <c r="B224" s="5" t="s">
        <v>58</v>
      </c>
      <c r="C224" s="5"/>
      <c r="D224" s="5">
        <v>0.44800000000000001</v>
      </c>
      <c r="E224" s="5"/>
    </row>
    <row r="225" spans="1:5" ht="14.25" customHeight="1" x14ac:dyDescent="0.25">
      <c r="A225" s="5">
        <v>224</v>
      </c>
      <c r="B225" s="5" t="s">
        <v>58</v>
      </c>
      <c r="C225" s="5"/>
      <c r="D225" s="5">
        <v>2.7010000000000001</v>
      </c>
      <c r="E225" s="5"/>
    </row>
    <row r="226" spans="1:5" ht="14.25" customHeight="1" x14ac:dyDescent="0.25">
      <c r="A226" s="5">
        <v>225</v>
      </c>
      <c r="B226" s="5" t="s">
        <v>58</v>
      </c>
      <c r="C226" s="5">
        <v>0.35299999999999998</v>
      </c>
      <c r="D226" s="5">
        <v>1.4710000000000001</v>
      </c>
      <c r="E226" s="5"/>
    </row>
    <row r="227" spans="1:5" ht="14.25" customHeight="1" x14ac:dyDescent="0.25">
      <c r="A227" s="5">
        <v>226</v>
      </c>
      <c r="B227" s="5" t="s">
        <v>58</v>
      </c>
      <c r="C227" s="5"/>
      <c r="D227" s="5">
        <v>0.49099999999999999</v>
      </c>
      <c r="E227" s="5"/>
    </row>
    <row r="228" spans="1:5" ht="14.25" customHeight="1" x14ac:dyDescent="0.25">
      <c r="A228" s="5">
        <v>227</v>
      </c>
      <c r="B228" s="5" t="s">
        <v>58</v>
      </c>
      <c r="C228" s="5"/>
      <c r="D228" s="5">
        <v>2.6890000000000001</v>
      </c>
      <c r="E228" s="5">
        <v>0.46500000000000002</v>
      </c>
    </row>
    <row r="229" spans="1:5" ht="14.25" customHeight="1" x14ac:dyDescent="0.25">
      <c r="A229" s="5">
        <v>228</v>
      </c>
      <c r="B229" s="5" t="s">
        <v>58</v>
      </c>
      <c r="C229" s="5"/>
      <c r="D229" s="5">
        <v>3.343</v>
      </c>
      <c r="E229" s="5"/>
    </row>
    <row r="230" spans="1:5" ht="14.25" customHeight="1" x14ac:dyDescent="0.25">
      <c r="A230" s="5">
        <v>229</v>
      </c>
      <c r="B230" s="5" t="s">
        <v>58</v>
      </c>
      <c r="C230" s="5"/>
      <c r="D230" s="5">
        <v>2.4430000000000001</v>
      </c>
      <c r="E230" s="5"/>
    </row>
    <row r="231" spans="1:5" ht="14.25" customHeight="1" x14ac:dyDescent="0.25">
      <c r="A231" s="5">
        <v>230</v>
      </c>
      <c r="B231" s="5" t="s">
        <v>58</v>
      </c>
      <c r="C231" s="5"/>
      <c r="D231" s="5">
        <v>3.1779999999999999</v>
      </c>
      <c r="E231" s="5"/>
    </row>
    <row r="232" spans="1:5" ht="14.25" customHeight="1" x14ac:dyDescent="0.25">
      <c r="A232" s="5">
        <v>231</v>
      </c>
      <c r="B232" s="5" t="s">
        <v>58</v>
      </c>
      <c r="C232" s="5"/>
      <c r="D232" s="5">
        <v>1.07</v>
      </c>
      <c r="E232" s="5"/>
    </row>
    <row r="233" spans="1:5" ht="14.25" customHeight="1" x14ac:dyDescent="0.25">
      <c r="A233" s="5">
        <v>232</v>
      </c>
      <c r="B233" s="5" t="s">
        <v>58</v>
      </c>
      <c r="C233" s="5">
        <v>0.31</v>
      </c>
      <c r="D233" s="5">
        <v>3.5230000000000001</v>
      </c>
      <c r="E233" s="5">
        <v>0.152</v>
      </c>
    </row>
    <row r="234" spans="1:5" ht="14.25" customHeight="1" x14ac:dyDescent="0.25">
      <c r="A234" s="5">
        <v>233</v>
      </c>
      <c r="B234" s="5" t="s">
        <v>58</v>
      </c>
      <c r="C234" s="5">
        <v>1.0629999999999999</v>
      </c>
      <c r="D234" s="5">
        <v>3.9</v>
      </c>
      <c r="E234" s="5"/>
    </row>
    <row r="235" spans="1:5" ht="14.25" customHeight="1" x14ac:dyDescent="0.25">
      <c r="A235" s="5">
        <v>234</v>
      </c>
      <c r="B235" s="5" t="s">
        <v>58</v>
      </c>
      <c r="C235" s="5"/>
      <c r="D235" s="5">
        <v>5.5270000000000001</v>
      </c>
      <c r="E235" s="5"/>
    </row>
    <row r="236" spans="1:5" ht="14.25" customHeight="1" x14ac:dyDescent="0.25">
      <c r="A236" s="5">
        <v>235</v>
      </c>
      <c r="B236" s="5" t="s">
        <v>58</v>
      </c>
      <c r="C236" s="5">
        <v>0.36799999999999999</v>
      </c>
      <c r="D236" s="5"/>
      <c r="E236" s="5"/>
    </row>
    <row r="237" spans="1:5" ht="14.25" customHeight="1" x14ac:dyDescent="0.25">
      <c r="A237" s="5">
        <v>236</v>
      </c>
      <c r="B237" s="5" t="s">
        <v>58</v>
      </c>
      <c r="C237" s="5">
        <v>0.214</v>
      </c>
      <c r="D237" s="5">
        <v>1.2809999999999999</v>
      </c>
      <c r="E237" s="5"/>
    </row>
    <row r="238" spans="1:5" ht="14.25" customHeight="1" x14ac:dyDescent="0.25">
      <c r="A238" s="5">
        <v>237</v>
      </c>
      <c r="B238" s="5" t="s">
        <v>58</v>
      </c>
      <c r="C238" s="5"/>
      <c r="D238" s="5">
        <v>2.1659999999999999</v>
      </c>
      <c r="E238" s="5"/>
    </row>
    <row r="239" spans="1:5" ht="14.25" customHeight="1" x14ac:dyDescent="0.25">
      <c r="A239" s="5">
        <v>238</v>
      </c>
      <c r="B239" s="5" t="s">
        <v>58</v>
      </c>
      <c r="C239" s="5">
        <v>0.35299999999999998</v>
      </c>
      <c r="D239" s="5">
        <v>1.9850000000000001</v>
      </c>
      <c r="E239" s="5"/>
    </row>
    <row r="240" spans="1:5" ht="14.25" customHeight="1" x14ac:dyDescent="0.25">
      <c r="A240" s="5">
        <v>239</v>
      </c>
      <c r="B240" s="5" t="s">
        <v>58</v>
      </c>
      <c r="C240" s="5"/>
      <c r="D240" s="5">
        <v>2.2389999999999999</v>
      </c>
      <c r="E240" s="5">
        <v>0.313</v>
      </c>
    </row>
    <row r="241" spans="1:5" ht="14.25" customHeight="1" x14ac:dyDescent="0.25">
      <c r="A241" s="5">
        <v>240</v>
      </c>
      <c r="B241" s="5" t="s">
        <v>58</v>
      </c>
      <c r="C241" s="5"/>
      <c r="D241" s="5">
        <v>4.1369999999999996</v>
      </c>
      <c r="E241" s="5">
        <v>0.313</v>
      </c>
    </row>
    <row r="242" spans="1:5" ht="14.25" customHeight="1" x14ac:dyDescent="0.25">
      <c r="A242" s="5">
        <v>241</v>
      </c>
      <c r="B242" s="5" t="s">
        <v>58</v>
      </c>
      <c r="C242" s="5"/>
      <c r="D242" s="5">
        <v>3.9570000000000012</v>
      </c>
      <c r="E242" s="5">
        <v>0.313</v>
      </c>
    </row>
    <row r="243" spans="1:5" ht="14.25" customHeight="1" x14ac:dyDescent="0.25">
      <c r="A243" s="5">
        <v>242</v>
      </c>
      <c r="B243" s="5" t="s">
        <v>58</v>
      </c>
      <c r="C243" s="5"/>
      <c r="D243" s="5">
        <v>0.26200000000000001</v>
      </c>
      <c r="E243" s="5"/>
    </row>
    <row r="244" spans="1:5" ht="14.25" customHeight="1" x14ac:dyDescent="0.25">
      <c r="A244" s="5">
        <v>243</v>
      </c>
      <c r="B244" s="5" t="s">
        <v>58</v>
      </c>
      <c r="C244" s="5">
        <v>0.307</v>
      </c>
      <c r="D244" s="5">
        <v>2.214</v>
      </c>
      <c r="E244" s="5"/>
    </row>
    <row r="245" spans="1:5" ht="14.25" customHeight="1" x14ac:dyDescent="0.25">
      <c r="A245" s="5">
        <v>244</v>
      </c>
      <c r="B245" s="5" t="s">
        <v>58</v>
      </c>
      <c r="C245" s="5"/>
      <c r="D245" s="5">
        <v>2.84</v>
      </c>
      <c r="E245" s="5"/>
    </row>
    <row r="246" spans="1:5" ht="14.25" customHeight="1" x14ac:dyDescent="0.25">
      <c r="A246" s="5">
        <v>245</v>
      </c>
      <c r="B246" s="5" t="s">
        <v>58</v>
      </c>
      <c r="C246" s="5"/>
      <c r="D246" s="5">
        <v>0.61199999999999999</v>
      </c>
      <c r="E246" s="5"/>
    </row>
    <row r="247" spans="1:5" ht="14.25" customHeight="1" x14ac:dyDescent="0.25">
      <c r="A247" s="5">
        <v>246</v>
      </c>
      <c r="B247" s="5" t="s">
        <v>58</v>
      </c>
      <c r="C247" s="5"/>
      <c r="D247" s="5">
        <v>1.2509999999999999</v>
      </c>
      <c r="E247" s="5"/>
    </row>
    <row r="248" spans="1:5" ht="14.25" customHeight="1" x14ac:dyDescent="0.25">
      <c r="A248" s="5">
        <v>247</v>
      </c>
      <c r="B248" s="5" t="s">
        <v>58</v>
      </c>
      <c r="C248" s="5"/>
      <c r="D248" s="5">
        <v>2.7240000000000002</v>
      </c>
      <c r="E248" s="5"/>
    </row>
    <row r="249" spans="1:5" ht="14.25" customHeight="1" x14ac:dyDescent="0.25">
      <c r="A249" s="5">
        <v>248</v>
      </c>
      <c r="B249" s="5" t="s">
        <v>58</v>
      </c>
      <c r="C249" s="5"/>
      <c r="D249" s="5">
        <v>0.64</v>
      </c>
      <c r="E249" s="5"/>
    </row>
    <row r="250" spans="1:5" ht="14.25" customHeight="1" x14ac:dyDescent="0.25">
      <c r="A250" s="5">
        <v>249</v>
      </c>
      <c r="B250" s="5" t="s">
        <v>58</v>
      </c>
      <c r="C250" s="5"/>
      <c r="D250" s="5">
        <v>2.2629999999999999</v>
      </c>
      <c r="E250" s="5">
        <v>0.20200000000000001</v>
      </c>
    </row>
    <row r="251" spans="1:5" ht="14.25" customHeight="1" x14ac:dyDescent="0.25">
      <c r="A251" s="5">
        <v>250</v>
      </c>
      <c r="B251" s="5" t="s">
        <v>58</v>
      </c>
      <c r="C251" s="5"/>
      <c r="D251" s="5">
        <v>1.675</v>
      </c>
      <c r="E251" s="5"/>
    </row>
    <row r="252" spans="1:5" ht="14.25" customHeight="1" x14ac:dyDescent="0.25">
      <c r="A252" s="5">
        <v>251</v>
      </c>
      <c r="B252" s="5" t="s">
        <v>58</v>
      </c>
      <c r="C252" s="5"/>
      <c r="D252" s="5">
        <v>1.452</v>
      </c>
      <c r="E252" s="5"/>
    </row>
    <row r="253" spans="1:5" ht="14.25" customHeight="1" x14ac:dyDescent="0.25">
      <c r="A253" s="5">
        <v>252</v>
      </c>
      <c r="B253" s="5" t="s">
        <v>58</v>
      </c>
      <c r="C253" s="5"/>
      <c r="D253" s="5">
        <v>0.70799999999999996</v>
      </c>
      <c r="E253" s="5"/>
    </row>
    <row r="254" spans="1:5" ht="14.25" customHeight="1" x14ac:dyDescent="0.25">
      <c r="A254" s="5">
        <v>253</v>
      </c>
      <c r="B254" s="5" t="s">
        <v>58</v>
      </c>
      <c r="C254" s="5"/>
      <c r="D254" s="5">
        <v>2.4209999999999998</v>
      </c>
      <c r="E254" s="5">
        <v>0.20200000000000001</v>
      </c>
    </row>
    <row r="255" spans="1:5" ht="14.25" customHeight="1" x14ac:dyDescent="0.25">
      <c r="A255" s="5">
        <v>254</v>
      </c>
      <c r="B255" s="5" t="s">
        <v>58</v>
      </c>
      <c r="C255" s="5"/>
      <c r="D255" s="5">
        <v>0.88700000000000001</v>
      </c>
      <c r="E255" s="5"/>
    </row>
    <row r="256" spans="1:5" ht="14.25" customHeight="1" x14ac:dyDescent="0.25">
      <c r="A256" s="5">
        <v>255</v>
      </c>
      <c r="B256" s="5" t="s">
        <v>58</v>
      </c>
      <c r="C256" s="5"/>
      <c r="D256" s="5">
        <v>3.4820000000000011</v>
      </c>
      <c r="E256" s="5"/>
    </row>
    <row r="257" spans="1:5" ht="14.25" customHeight="1" x14ac:dyDescent="0.25">
      <c r="A257" s="5">
        <v>256</v>
      </c>
      <c r="B257" s="5" t="s">
        <v>58</v>
      </c>
      <c r="C257" s="5"/>
      <c r="D257" s="5">
        <v>2.153</v>
      </c>
      <c r="E257" s="5"/>
    </row>
    <row r="258" spans="1:5" ht="14.25" customHeight="1" x14ac:dyDescent="0.25">
      <c r="A258" s="5">
        <v>257</v>
      </c>
      <c r="B258" s="5" t="s">
        <v>58</v>
      </c>
      <c r="C258" s="5"/>
      <c r="D258" s="5">
        <v>0.72099999999999997</v>
      </c>
      <c r="E258" s="5"/>
    </row>
    <row r="259" spans="1:5" ht="14.25" customHeight="1" x14ac:dyDescent="0.25">
      <c r="A259" s="5">
        <v>258</v>
      </c>
      <c r="B259" s="5" t="s">
        <v>58</v>
      </c>
      <c r="C259" s="5"/>
      <c r="D259" s="5">
        <v>1.28</v>
      </c>
      <c r="E259" s="5"/>
    </row>
    <row r="260" spans="1:5" ht="14.25" customHeight="1" x14ac:dyDescent="0.25">
      <c r="A260" s="5">
        <v>259</v>
      </c>
      <c r="B260" s="5" t="s">
        <v>58</v>
      </c>
      <c r="C260" s="5"/>
      <c r="D260" s="5">
        <v>3.343999999999999</v>
      </c>
      <c r="E260" s="5">
        <v>0.26300000000000001</v>
      </c>
    </row>
    <row r="261" spans="1:5" ht="14.25" customHeight="1" x14ac:dyDescent="0.25">
      <c r="A261" s="5">
        <v>260</v>
      </c>
      <c r="B261" s="5" t="s">
        <v>58</v>
      </c>
      <c r="C261" s="5"/>
      <c r="D261" s="5">
        <v>2.2959999999999998</v>
      </c>
      <c r="E261" s="5">
        <v>0.20200000000000001</v>
      </c>
    </row>
    <row r="262" spans="1:5" ht="14.25" customHeight="1" x14ac:dyDescent="0.25">
      <c r="A262" s="5">
        <v>261</v>
      </c>
      <c r="B262" s="5" t="s">
        <v>58</v>
      </c>
      <c r="C262" s="5"/>
      <c r="D262" s="5">
        <v>4.0890000000000004</v>
      </c>
      <c r="E262" s="5"/>
    </row>
    <row r="263" spans="1:5" ht="14.25" customHeight="1" x14ac:dyDescent="0.25">
      <c r="A263" s="5">
        <v>262</v>
      </c>
      <c r="B263" s="5" t="s">
        <v>58</v>
      </c>
      <c r="C263" s="5"/>
      <c r="D263" s="5">
        <v>1.411</v>
      </c>
      <c r="E263" s="5"/>
    </row>
    <row r="264" spans="1:5" ht="14.25" customHeight="1" x14ac:dyDescent="0.25">
      <c r="A264" s="5">
        <v>263</v>
      </c>
      <c r="B264" s="5" t="s">
        <v>58</v>
      </c>
      <c r="C264" s="5"/>
      <c r="D264" s="5">
        <v>2.0830000000000002</v>
      </c>
      <c r="E264" s="5"/>
    </row>
    <row r="265" spans="1:5" ht="14.25" customHeight="1" x14ac:dyDescent="0.25">
      <c r="A265" s="5">
        <v>264</v>
      </c>
      <c r="B265" s="5" t="s">
        <v>58</v>
      </c>
      <c r="C265" s="5"/>
      <c r="D265" s="5">
        <v>3.5310000000000001</v>
      </c>
      <c r="E265" s="5">
        <v>0.35399999999999998</v>
      </c>
    </row>
    <row r="266" spans="1:5" ht="14.25" customHeight="1" x14ac:dyDescent="0.25">
      <c r="A266" s="5">
        <v>265</v>
      </c>
      <c r="B266" s="5" t="s">
        <v>58</v>
      </c>
      <c r="C266" s="5">
        <v>0.51900000000000002</v>
      </c>
      <c r="D266" s="5">
        <v>2.4689999999999999</v>
      </c>
      <c r="E266" s="5">
        <v>0.152</v>
      </c>
    </row>
    <row r="267" spans="1:5" ht="14.25" customHeight="1" x14ac:dyDescent="0.25">
      <c r="A267" s="5">
        <v>266</v>
      </c>
      <c r="B267" s="5" t="s">
        <v>58</v>
      </c>
      <c r="C267" s="5"/>
      <c r="D267" s="5">
        <v>1.583</v>
      </c>
      <c r="E267" s="5"/>
    </row>
    <row r="268" spans="1:5" ht="14.25" customHeight="1" x14ac:dyDescent="0.25">
      <c r="A268" s="5">
        <v>267</v>
      </c>
      <c r="B268" s="5" t="s">
        <v>58</v>
      </c>
      <c r="C268" s="5">
        <v>0.58199999999999996</v>
      </c>
      <c r="D268" s="5">
        <v>0.99299999999999999</v>
      </c>
      <c r="E268" s="5"/>
    </row>
    <row r="269" spans="1:5" ht="14.25" customHeight="1" x14ac:dyDescent="0.25">
      <c r="A269" s="5">
        <v>268</v>
      </c>
      <c r="B269" s="5" t="s">
        <v>58</v>
      </c>
      <c r="C269" s="5">
        <v>0.307</v>
      </c>
      <c r="D269" s="5">
        <v>1.3049999999999999</v>
      </c>
      <c r="E269" s="5">
        <v>0.152</v>
      </c>
    </row>
    <row r="270" spans="1:5" ht="14.25" customHeight="1" x14ac:dyDescent="0.25">
      <c r="A270" s="5">
        <v>269</v>
      </c>
      <c r="B270" s="5" t="s">
        <v>58</v>
      </c>
      <c r="C270" s="5"/>
      <c r="D270" s="5">
        <v>3.43</v>
      </c>
      <c r="E270" s="5"/>
    </row>
    <row r="271" spans="1:5" ht="14.25" customHeight="1" x14ac:dyDescent="0.25">
      <c r="A271" s="5">
        <v>270</v>
      </c>
      <c r="B271" s="5" t="s">
        <v>58</v>
      </c>
      <c r="C271" s="5"/>
      <c r="D271" s="5">
        <v>1.639</v>
      </c>
      <c r="E271" s="5"/>
    </row>
    <row r="272" spans="1:5" ht="14.25" customHeight="1" x14ac:dyDescent="0.25">
      <c r="A272" s="5">
        <v>271</v>
      </c>
      <c r="B272" s="5" t="s">
        <v>58</v>
      </c>
      <c r="C272" s="5">
        <v>0.214</v>
      </c>
      <c r="D272" s="5">
        <v>4.2060000000000004</v>
      </c>
      <c r="E272" s="5">
        <v>1.1599999999999999</v>
      </c>
    </row>
    <row r="273" spans="1:5" ht="14.25" customHeight="1" x14ac:dyDescent="0.25">
      <c r="A273" s="5">
        <v>272</v>
      </c>
      <c r="B273" s="5" t="s">
        <v>58</v>
      </c>
      <c r="C273" s="5"/>
      <c r="D273" s="5">
        <v>1.748</v>
      </c>
      <c r="E273" s="5"/>
    </row>
    <row r="274" spans="1:5" ht="14.25" customHeight="1" x14ac:dyDescent="0.25">
      <c r="A274" s="5">
        <v>273</v>
      </c>
      <c r="B274" s="5" t="s">
        <v>58</v>
      </c>
      <c r="C274" s="5">
        <v>0.31</v>
      </c>
      <c r="D274" s="5">
        <v>1.2509999999999999</v>
      </c>
      <c r="E274" s="5"/>
    </row>
    <row r="275" spans="1:5" ht="14.25" customHeight="1" x14ac:dyDescent="0.25">
      <c r="A275" s="5">
        <v>274</v>
      </c>
      <c r="B275" s="5" t="s">
        <v>58</v>
      </c>
      <c r="C275" s="5"/>
      <c r="D275" s="5">
        <v>1.1890000000000001</v>
      </c>
      <c r="E275" s="5">
        <v>0.20200000000000001</v>
      </c>
    </row>
    <row r="276" spans="1:5" ht="14.25" customHeight="1" x14ac:dyDescent="0.25">
      <c r="A276" s="5">
        <v>275</v>
      </c>
      <c r="B276" s="5" t="s">
        <v>58</v>
      </c>
      <c r="C276" s="5">
        <v>0.31</v>
      </c>
      <c r="D276" s="5">
        <v>2.6920000000000002</v>
      </c>
      <c r="E276" s="5">
        <v>0.84699999999999998</v>
      </c>
    </row>
    <row r="277" spans="1:5" ht="14.25" customHeight="1" x14ac:dyDescent="0.25">
      <c r="A277" s="5">
        <v>276</v>
      </c>
      <c r="B277" s="5" t="s">
        <v>58</v>
      </c>
      <c r="C277" s="5"/>
      <c r="D277" s="5">
        <v>0.85400000000000009</v>
      </c>
      <c r="E277" s="5"/>
    </row>
    <row r="278" spans="1:5" ht="14.25" customHeight="1" x14ac:dyDescent="0.25">
      <c r="A278" s="5">
        <v>277</v>
      </c>
      <c r="B278" s="5" t="s">
        <v>58</v>
      </c>
      <c r="C278" s="5"/>
      <c r="D278" s="5">
        <v>0.30499999999999999</v>
      </c>
      <c r="E278" s="5"/>
    </row>
    <row r="279" spans="1:5" ht="14.25" customHeight="1" x14ac:dyDescent="0.25">
      <c r="A279" s="5">
        <v>278</v>
      </c>
      <c r="B279" s="5" t="s">
        <v>58</v>
      </c>
      <c r="C279" s="5">
        <v>0.31</v>
      </c>
      <c r="D279" s="5">
        <v>2.8559999999999999</v>
      </c>
      <c r="E279" s="5"/>
    </row>
    <row r="280" spans="1:5" ht="14.25" customHeight="1" x14ac:dyDescent="0.25">
      <c r="A280" s="5">
        <v>279</v>
      </c>
      <c r="B280" s="5" t="s">
        <v>58</v>
      </c>
      <c r="C280" s="5"/>
      <c r="D280" s="5">
        <v>1.718</v>
      </c>
      <c r="E280" s="5"/>
    </row>
    <row r="281" spans="1:5" ht="14.25" customHeight="1" x14ac:dyDescent="0.25">
      <c r="A281" s="5">
        <v>280</v>
      </c>
      <c r="B281" s="5" t="s">
        <v>58</v>
      </c>
      <c r="C281" s="5"/>
      <c r="D281" s="5">
        <v>1.4139999999999999</v>
      </c>
      <c r="E281" s="5"/>
    </row>
    <row r="282" spans="1:5" ht="14.25" customHeight="1" x14ac:dyDescent="0.25">
      <c r="A282" s="5">
        <v>281</v>
      </c>
      <c r="B282" s="5" t="s">
        <v>58</v>
      </c>
      <c r="C282" s="5"/>
      <c r="D282" s="5">
        <v>1.865</v>
      </c>
      <c r="E282" s="5"/>
    </row>
    <row r="283" spans="1:5" ht="14.25" customHeight="1" x14ac:dyDescent="0.25">
      <c r="A283" s="5">
        <v>282</v>
      </c>
      <c r="B283" s="5" t="s">
        <v>58</v>
      </c>
      <c r="C283" s="5"/>
      <c r="D283" s="5">
        <v>1.071</v>
      </c>
      <c r="E283" s="5"/>
    </row>
    <row r="284" spans="1:5" ht="14.25" customHeight="1" x14ac:dyDescent="0.25">
      <c r="A284" s="5">
        <v>283</v>
      </c>
      <c r="B284" s="5" t="s">
        <v>67</v>
      </c>
      <c r="C284" s="5">
        <v>0.31</v>
      </c>
      <c r="D284" s="5">
        <v>3.238</v>
      </c>
      <c r="E284" s="5">
        <v>0.46500000000000002</v>
      </c>
    </row>
    <row r="285" spans="1:5" ht="14.25" customHeight="1" x14ac:dyDescent="0.25">
      <c r="A285" s="5">
        <v>284</v>
      </c>
      <c r="B285" s="5" t="s">
        <v>58</v>
      </c>
      <c r="C285" s="5">
        <v>0.33500000000000002</v>
      </c>
      <c r="D285" s="5">
        <v>1.5509999999999999</v>
      </c>
      <c r="E285" s="5"/>
    </row>
    <row r="286" spans="1:5" ht="14.25" customHeight="1" x14ac:dyDescent="0.25">
      <c r="A286" s="5">
        <v>285</v>
      </c>
      <c r="B286" s="5" t="s">
        <v>58</v>
      </c>
      <c r="C286" s="5"/>
      <c r="D286" s="5">
        <v>0.79899999999999993</v>
      </c>
      <c r="E286" s="5"/>
    </row>
    <row r="287" spans="1:5" ht="14.25" customHeight="1" x14ac:dyDescent="0.25">
      <c r="A287" s="5">
        <v>286</v>
      </c>
      <c r="B287" s="5" t="s">
        <v>58</v>
      </c>
      <c r="C287" s="5"/>
      <c r="D287" s="5">
        <v>0.90399999999999991</v>
      </c>
      <c r="E287" s="5"/>
    </row>
    <row r="288" spans="1:5" ht="14.25" customHeight="1" x14ac:dyDescent="0.25">
      <c r="A288" s="5">
        <v>287</v>
      </c>
      <c r="B288" s="5" t="s">
        <v>58</v>
      </c>
      <c r="C288" s="5"/>
      <c r="D288" s="5">
        <v>0.65799999999999992</v>
      </c>
      <c r="E288" s="5"/>
    </row>
    <row r="289" spans="1:5" ht="14.25" customHeight="1" x14ac:dyDescent="0.25">
      <c r="A289" s="5">
        <v>288</v>
      </c>
      <c r="B289" s="5" t="s">
        <v>58</v>
      </c>
      <c r="C289" s="5">
        <v>0.51100000000000001</v>
      </c>
      <c r="D289" s="5">
        <v>1.704</v>
      </c>
      <c r="E289" s="5"/>
    </row>
    <row r="290" spans="1:5" ht="14.25" customHeight="1" x14ac:dyDescent="0.25">
      <c r="A290" s="5">
        <v>289</v>
      </c>
      <c r="B290" s="5" t="s">
        <v>58</v>
      </c>
      <c r="C290" s="5">
        <v>0.36799999999999999</v>
      </c>
      <c r="D290" s="5">
        <v>3.5289999999999999</v>
      </c>
      <c r="E290" s="5"/>
    </row>
    <row r="291" spans="1:5" ht="14.25" customHeight="1" x14ac:dyDescent="0.25">
      <c r="A291" s="5">
        <v>290</v>
      </c>
      <c r="B291" s="5" t="s">
        <v>58</v>
      </c>
      <c r="C291" s="5"/>
      <c r="D291" s="5">
        <v>2.0310000000000001</v>
      </c>
      <c r="E291" s="5">
        <v>0.20200000000000001</v>
      </c>
    </row>
    <row r="292" spans="1:5" ht="14.25" customHeight="1" x14ac:dyDescent="0.25">
      <c r="A292" s="5">
        <v>291</v>
      </c>
      <c r="B292" s="5" t="s">
        <v>58</v>
      </c>
      <c r="C292" s="5"/>
      <c r="D292" s="5">
        <v>0.70799999999999996</v>
      </c>
      <c r="E292" s="5"/>
    </row>
    <row r="293" spans="1:5" ht="14.25" customHeight="1" x14ac:dyDescent="0.25">
      <c r="A293" s="5">
        <v>292</v>
      </c>
      <c r="B293" s="5" t="s">
        <v>58</v>
      </c>
      <c r="C293" s="5"/>
      <c r="D293" s="5">
        <v>0.88600000000000001</v>
      </c>
      <c r="E293" s="5"/>
    </row>
    <row r="294" spans="1:5" ht="14.25" customHeight="1" x14ac:dyDescent="0.25">
      <c r="A294" s="5">
        <v>293</v>
      </c>
      <c r="B294" s="5" t="s">
        <v>58</v>
      </c>
      <c r="C294" s="5"/>
      <c r="D294" s="5">
        <v>6.0510000000000002</v>
      </c>
      <c r="E294" s="5">
        <v>1.3120000000000001</v>
      </c>
    </row>
    <row r="295" spans="1:5" ht="14.25" customHeight="1" x14ac:dyDescent="0.25">
      <c r="A295" s="5">
        <v>294</v>
      </c>
      <c r="B295" s="5" t="s">
        <v>58</v>
      </c>
      <c r="C295" s="5"/>
      <c r="D295" s="5">
        <v>0.95</v>
      </c>
      <c r="E295" s="5"/>
    </row>
    <row r="296" spans="1:5" ht="14.25" customHeight="1" x14ac:dyDescent="0.25">
      <c r="A296" s="5">
        <v>295</v>
      </c>
      <c r="B296" s="5" t="s">
        <v>58</v>
      </c>
      <c r="C296" s="5"/>
      <c r="D296" s="5">
        <v>1.4019999999999999</v>
      </c>
      <c r="E296" s="5"/>
    </row>
    <row r="297" spans="1:5" ht="14.25" customHeight="1" x14ac:dyDescent="0.25">
      <c r="A297" s="5">
        <v>296</v>
      </c>
      <c r="B297" s="5" t="s">
        <v>58</v>
      </c>
      <c r="C297" s="5"/>
      <c r="D297" s="5">
        <v>2.415</v>
      </c>
      <c r="E297" s="5"/>
    </row>
    <row r="298" spans="1:5" ht="14.25" customHeight="1" x14ac:dyDescent="0.25">
      <c r="A298" s="5">
        <v>297</v>
      </c>
      <c r="B298" s="5" t="s">
        <v>58</v>
      </c>
      <c r="C298" s="5"/>
      <c r="D298" s="5">
        <v>0.79600000000000004</v>
      </c>
      <c r="E298" s="5"/>
    </row>
    <row r="299" spans="1:5" ht="14.25" customHeight="1" x14ac:dyDescent="0.25">
      <c r="A299" s="5">
        <v>298</v>
      </c>
      <c r="B299" s="5" t="s">
        <v>58</v>
      </c>
      <c r="C299" s="5"/>
      <c r="D299" s="5">
        <v>2.1890000000000001</v>
      </c>
      <c r="E299" s="5"/>
    </row>
    <row r="300" spans="1:5" ht="14.25" customHeight="1" x14ac:dyDescent="0.25">
      <c r="A300" s="5">
        <v>299</v>
      </c>
      <c r="B300" s="5" t="s">
        <v>58</v>
      </c>
      <c r="C300" s="5"/>
      <c r="D300" s="5"/>
      <c r="E300" s="5"/>
    </row>
    <row r="301" spans="1:5" ht="14.25" customHeight="1" x14ac:dyDescent="0.25">
      <c r="A301" s="5">
        <v>300</v>
      </c>
      <c r="B301" s="5" t="s">
        <v>58</v>
      </c>
      <c r="C301" s="5"/>
      <c r="D301" s="5"/>
      <c r="E301" s="5"/>
    </row>
    <row r="302" spans="1:5" ht="14.25" customHeight="1" x14ac:dyDescent="0.25">
      <c r="A302" s="5">
        <v>301</v>
      </c>
      <c r="B302" s="5" t="s">
        <v>58</v>
      </c>
      <c r="C302" s="5">
        <v>0.79400000000000004</v>
      </c>
      <c r="D302" s="5">
        <v>3.6269999999999998</v>
      </c>
      <c r="E302" s="5"/>
    </row>
    <row r="303" spans="1:5" ht="14.25" customHeight="1" x14ac:dyDescent="0.25">
      <c r="A303" s="5">
        <v>302</v>
      </c>
      <c r="B303" s="5" t="s">
        <v>58</v>
      </c>
      <c r="C303" s="5">
        <v>0.30499999999999999</v>
      </c>
      <c r="D303" s="5">
        <v>1.274</v>
      </c>
      <c r="E303" s="5"/>
    </row>
    <row r="304" spans="1:5" ht="14.25" customHeight="1" x14ac:dyDescent="0.25">
      <c r="A304" s="5">
        <v>303</v>
      </c>
      <c r="B304" s="5" t="s">
        <v>58</v>
      </c>
      <c r="C304" s="5"/>
      <c r="D304" s="5">
        <v>0.36799999999999999</v>
      </c>
      <c r="E304" s="5"/>
    </row>
    <row r="305" spans="1:5" ht="14.25" customHeight="1" x14ac:dyDescent="0.25">
      <c r="A305" s="5">
        <v>304</v>
      </c>
      <c r="B305" s="5" t="s">
        <v>58</v>
      </c>
      <c r="C305" s="5"/>
      <c r="D305" s="5">
        <v>2.0760000000000001</v>
      </c>
      <c r="E305" s="5"/>
    </row>
    <row r="306" spans="1:5" ht="14.25" customHeight="1" x14ac:dyDescent="0.25">
      <c r="A306" s="5">
        <v>305</v>
      </c>
      <c r="B306" s="5" t="s">
        <v>58</v>
      </c>
      <c r="C306" s="5"/>
      <c r="D306" s="5">
        <v>1.839</v>
      </c>
      <c r="E306" s="5"/>
    </row>
    <row r="307" spans="1:5" ht="14.25" customHeight="1" x14ac:dyDescent="0.25">
      <c r="A307" s="5">
        <v>306</v>
      </c>
      <c r="B307" s="5" t="s">
        <v>58</v>
      </c>
      <c r="C307" s="5"/>
      <c r="D307" s="5">
        <v>1.6930000000000001</v>
      </c>
      <c r="E307" s="5"/>
    </row>
    <row r="308" spans="1:5" ht="14.25" customHeight="1" x14ac:dyDescent="0.25">
      <c r="A308" s="5">
        <v>307</v>
      </c>
      <c r="B308" s="5" t="s">
        <v>58</v>
      </c>
      <c r="C308" s="5"/>
      <c r="D308" s="5">
        <v>0.82099999999999995</v>
      </c>
      <c r="E308" s="5"/>
    </row>
    <row r="309" spans="1:5" ht="14.25" customHeight="1" x14ac:dyDescent="0.25">
      <c r="A309" s="5">
        <v>308</v>
      </c>
      <c r="B309" s="5" t="s">
        <v>58</v>
      </c>
      <c r="C309" s="5">
        <v>0.35699999999999998</v>
      </c>
      <c r="D309" s="5">
        <v>2.6440000000000001</v>
      </c>
      <c r="E309" s="5"/>
    </row>
    <row r="310" spans="1:5" ht="14.25" customHeight="1" x14ac:dyDescent="0.25">
      <c r="A310" s="5">
        <v>309</v>
      </c>
      <c r="B310" s="5" t="s">
        <v>58</v>
      </c>
      <c r="C310" s="5"/>
      <c r="D310" s="5"/>
      <c r="E310" s="5"/>
    </row>
    <row r="311" spans="1:5" ht="14.25" customHeight="1" x14ac:dyDescent="0.25">
      <c r="A311" s="5">
        <v>310</v>
      </c>
      <c r="B311" s="5" t="s">
        <v>58</v>
      </c>
      <c r="C311" s="5"/>
      <c r="D311" s="5"/>
      <c r="E311" s="5"/>
    </row>
    <row r="312" spans="1:5" ht="14.25" customHeight="1" x14ac:dyDescent="0.25">
      <c r="A312" s="5">
        <v>311</v>
      </c>
      <c r="B312" s="5" t="s">
        <v>58</v>
      </c>
      <c r="C312" s="5">
        <v>0.96699999999999997</v>
      </c>
      <c r="D312" s="5">
        <v>1.657</v>
      </c>
      <c r="E312" s="5"/>
    </row>
    <row r="313" spans="1:5" ht="14.25" customHeight="1" x14ac:dyDescent="0.25">
      <c r="A313" s="5">
        <v>312</v>
      </c>
      <c r="B313" s="5" t="s">
        <v>58</v>
      </c>
      <c r="C313" s="5"/>
      <c r="D313" s="5">
        <v>1.5620000000000001</v>
      </c>
      <c r="E313" s="5"/>
    </row>
    <row r="314" spans="1:5" ht="14.25" customHeight="1" x14ac:dyDescent="0.25">
      <c r="A314" s="5">
        <v>313</v>
      </c>
      <c r="B314" s="5" t="s">
        <v>58</v>
      </c>
      <c r="C314" s="5"/>
      <c r="D314" s="5">
        <v>0.36799999999999999</v>
      </c>
      <c r="E314" s="5"/>
    </row>
    <row r="315" spans="1:5" ht="14.25" customHeight="1" x14ac:dyDescent="0.25">
      <c r="A315" s="5">
        <v>314</v>
      </c>
      <c r="B315" s="5" t="s">
        <v>58</v>
      </c>
      <c r="C315" s="5"/>
      <c r="D315" s="5">
        <v>1.083</v>
      </c>
      <c r="E315" s="5"/>
    </row>
    <row r="316" spans="1:5" ht="14.25" customHeight="1" x14ac:dyDescent="0.25">
      <c r="A316" s="5">
        <v>315</v>
      </c>
      <c r="B316" s="5" t="s">
        <v>58</v>
      </c>
      <c r="C316" s="5"/>
      <c r="D316" s="5">
        <v>1.429</v>
      </c>
      <c r="E316" s="5"/>
    </row>
    <row r="317" spans="1:5" ht="14.25" customHeight="1" x14ac:dyDescent="0.25">
      <c r="A317" s="5">
        <v>316</v>
      </c>
      <c r="B317" s="5" t="s">
        <v>58</v>
      </c>
      <c r="C317" s="5"/>
      <c r="D317" s="5">
        <v>5.234</v>
      </c>
      <c r="E317" s="5">
        <v>0.84699999999999998</v>
      </c>
    </row>
    <row r="318" spans="1:5" ht="14.25" customHeight="1" x14ac:dyDescent="0.25">
      <c r="A318" s="5">
        <v>317</v>
      </c>
      <c r="B318" s="5" t="s">
        <v>58</v>
      </c>
      <c r="C318" s="5"/>
      <c r="D318" s="5">
        <v>2.351</v>
      </c>
      <c r="E318" s="5"/>
    </row>
    <row r="319" spans="1:5" ht="14.25" customHeight="1" x14ac:dyDescent="0.25">
      <c r="A319" s="5">
        <v>318</v>
      </c>
      <c r="B319" s="5" t="s">
        <v>58</v>
      </c>
      <c r="C319" s="5"/>
      <c r="D319" s="5">
        <v>1.9550000000000001</v>
      </c>
      <c r="E319" s="5">
        <v>0.20200000000000001</v>
      </c>
    </row>
    <row r="320" spans="1:5" ht="14.25" customHeight="1" x14ac:dyDescent="0.25">
      <c r="A320" s="5">
        <v>319</v>
      </c>
      <c r="B320" s="5" t="s">
        <v>58</v>
      </c>
      <c r="C320" s="5"/>
      <c r="D320" s="5">
        <v>1.4259999999999999</v>
      </c>
      <c r="E320" s="5"/>
    </row>
    <row r="321" spans="1:5" ht="14.25" customHeight="1" x14ac:dyDescent="0.25">
      <c r="A321" s="5">
        <v>320</v>
      </c>
      <c r="B321" s="5" t="s">
        <v>58</v>
      </c>
      <c r="C321" s="5"/>
      <c r="D321" s="5">
        <v>1.7210000000000001</v>
      </c>
      <c r="E321" s="5"/>
    </row>
    <row r="322" spans="1:5" ht="14.25" customHeight="1" x14ac:dyDescent="0.25">
      <c r="A322" s="5">
        <v>321</v>
      </c>
      <c r="B322" s="5" t="s">
        <v>58</v>
      </c>
      <c r="C322" s="5"/>
      <c r="D322" s="5">
        <v>0.61199999999999999</v>
      </c>
      <c r="E322" s="5"/>
    </row>
    <row r="323" spans="1:5" ht="14.25" customHeight="1" x14ac:dyDescent="0.25">
      <c r="A323" s="5">
        <v>322</v>
      </c>
      <c r="B323" s="5" t="s">
        <v>58</v>
      </c>
      <c r="C323" s="5">
        <v>0.42599999999999999</v>
      </c>
      <c r="D323" s="5">
        <v>0.64</v>
      </c>
      <c r="E323" s="5"/>
    </row>
    <row r="324" spans="1:5" ht="14.25" customHeight="1" x14ac:dyDescent="0.25">
      <c r="A324" s="5">
        <v>323</v>
      </c>
      <c r="B324" s="5" t="s">
        <v>58</v>
      </c>
      <c r="C324" s="5"/>
      <c r="D324" s="5">
        <v>1.7529999999999999</v>
      </c>
      <c r="E324" s="5"/>
    </row>
    <row r="325" spans="1:5" ht="14.25" customHeight="1" x14ac:dyDescent="0.25">
      <c r="A325" s="5">
        <v>324</v>
      </c>
      <c r="B325" s="5" t="s">
        <v>58</v>
      </c>
      <c r="C325" s="5"/>
      <c r="D325" s="5"/>
      <c r="E325" s="5"/>
    </row>
    <row r="326" spans="1:5" ht="14.25" customHeight="1" x14ac:dyDescent="0.25">
      <c r="A326" s="5">
        <v>325</v>
      </c>
      <c r="B326" s="5" t="s">
        <v>58</v>
      </c>
      <c r="C326" s="5">
        <v>0.35299999999999998</v>
      </c>
      <c r="D326" s="5">
        <v>1.887</v>
      </c>
      <c r="E326" s="5">
        <v>0.152</v>
      </c>
    </row>
    <row r="327" spans="1:5" ht="14.25" customHeight="1" x14ac:dyDescent="0.25">
      <c r="A327" s="5">
        <v>326</v>
      </c>
      <c r="B327" s="5" t="s">
        <v>58</v>
      </c>
      <c r="C327" s="5"/>
      <c r="D327" s="5">
        <v>2.0070000000000001</v>
      </c>
      <c r="E327" s="5"/>
    </row>
    <row r="328" spans="1:5" ht="14.25" customHeight="1" x14ac:dyDescent="0.25">
      <c r="A328" s="5">
        <v>327</v>
      </c>
      <c r="B328" s="5" t="s">
        <v>58</v>
      </c>
      <c r="C328" s="5"/>
      <c r="D328" s="5">
        <v>0.30499999999999999</v>
      </c>
      <c r="E328" s="5"/>
    </row>
    <row r="329" spans="1:5" ht="14.25" customHeight="1" x14ac:dyDescent="0.25">
      <c r="A329" s="5">
        <v>328</v>
      </c>
      <c r="B329" s="5" t="s">
        <v>58</v>
      </c>
      <c r="C329" s="5"/>
      <c r="D329" s="5"/>
      <c r="E329" s="5"/>
    </row>
    <row r="330" spans="1:5" ht="14.25" customHeight="1" x14ac:dyDescent="0.25">
      <c r="A330" s="5">
        <v>329</v>
      </c>
      <c r="B330" s="5" t="s">
        <v>58</v>
      </c>
      <c r="C330" s="5"/>
      <c r="D330" s="5">
        <v>1.7490000000000001</v>
      </c>
      <c r="E330" s="5"/>
    </row>
    <row r="331" spans="1:5" ht="14.25" customHeight="1" x14ac:dyDescent="0.25">
      <c r="A331" s="5">
        <v>330</v>
      </c>
      <c r="B331" s="5" t="s">
        <v>58</v>
      </c>
      <c r="C331" s="5"/>
      <c r="D331" s="5">
        <v>1.2549999999999999</v>
      </c>
      <c r="E331" s="5"/>
    </row>
    <row r="332" spans="1:5" ht="14.25" customHeight="1" x14ac:dyDescent="0.25">
      <c r="A332" s="5">
        <v>331</v>
      </c>
      <c r="B332" s="5" t="s">
        <v>58</v>
      </c>
      <c r="C332" s="5">
        <v>0.214</v>
      </c>
      <c r="D332" s="5">
        <v>0.99299999999999988</v>
      </c>
      <c r="E332" s="5"/>
    </row>
    <row r="333" spans="1:5" ht="14.25" customHeight="1" x14ac:dyDescent="0.25">
      <c r="A333" s="5">
        <v>332</v>
      </c>
      <c r="B333" s="5" t="s">
        <v>58</v>
      </c>
      <c r="C333" s="5">
        <v>0.214</v>
      </c>
      <c r="D333" s="5">
        <v>1.3839999999999999</v>
      </c>
      <c r="E333" s="5"/>
    </row>
    <row r="334" spans="1:5" ht="14.25" customHeight="1" x14ac:dyDescent="0.25">
      <c r="A334" s="5">
        <v>333</v>
      </c>
      <c r="B334" s="5" t="s">
        <v>58</v>
      </c>
      <c r="C334" s="5"/>
      <c r="D334" s="5">
        <v>2.3559999999999999</v>
      </c>
      <c r="E334" s="5"/>
    </row>
    <row r="335" spans="1:5" ht="14.25" customHeight="1" x14ac:dyDescent="0.25">
      <c r="A335" s="5">
        <v>334</v>
      </c>
      <c r="B335" s="5" t="s">
        <v>58</v>
      </c>
      <c r="C335" s="5"/>
      <c r="D335" s="5"/>
      <c r="E335" s="5"/>
    </row>
    <row r="336" spans="1:5" ht="14.25" customHeight="1" x14ac:dyDescent="0.25">
      <c r="A336" s="5">
        <v>335</v>
      </c>
      <c r="B336" s="5" t="s">
        <v>58</v>
      </c>
      <c r="C336" s="5"/>
      <c r="D336" s="5">
        <v>1.169</v>
      </c>
      <c r="E336" s="5"/>
    </row>
    <row r="337" spans="1:5" ht="14.25" customHeight="1" x14ac:dyDescent="0.25">
      <c r="A337" s="5">
        <v>336</v>
      </c>
      <c r="B337" s="5" t="s">
        <v>58</v>
      </c>
      <c r="C337" s="5"/>
      <c r="D337" s="5">
        <v>1.7190000000000001</v>
      </c>
      <c r="E337" s="5"/>
    </row>
    <row r="338" spans="1:5" ht="14.25" customHeight="1" x14ac:dyDescent="0.25">
      <c r="A338" s="5">
        <v>337</v>
      </c>
      <c r="B338" s="5" t="s">
        <v>58</v>
      </c>
      <c r="C338" s="5"/>
      <c r="D338" s="5">
        <v>2.391</v>
      </c>
      <c r="E338" s="5"/>
    </row>
    <row r="339" spans="1:5" ht="14.25" customHeight="1" x14ac:dyDescent="0.25">
      <c r="A339" s="5">
        <v>338</v>
      </c>
      <c r="B339" s="5" t="s">
        <v>58</v>
      </c>
      <c r="C339" s="5"/>
      <c r="D339" s="5">
        <v>0.307</v>
      </c>
      <c r="E339" s="5"/>
    </row>
    <row r="340" spans="1:5" ht="14.25" customHeight="1" x14ac:dyDescent="0.25">
      <c r="A340" s="5">
        <v>339</v>
      </c>
      <c r="B340" s="5" t="s">
        <v>58</v>
      </c>
      <c r="C340" s="5"/>
      <c r="D340" s="5"/>
      <c r="E340" s="5"/>
    </row>
    <row r="341" spans="1:5" ht="14.25" customHeight="1" x14ac:dyDescent="0.25">
      <c r="A341" s="5">
        <v>340</v>
      </c>
      <c r="B341" s="5" t="s">
        <v>58</v>
      </c>
      <c r="C341" s="5"/>
      <c r="D341" s="5"/>
      <c r="E341" s="5"/>
    </row>
    <row r="342" spans="1:5" ht="14.25" customHeight="1" x14ac:dyDescent="0.25">
      <c r="A342" s="5">
        <v>341</v>
      </c>
      <c r="B342" s="5" t="s">
        <v>58</v>
      </c>
      <c r="C342" s="5"/>
      <c r="D342" s="5">
        <v>1.597</v>
      </c>
      <c r="E342" s="5"/>
    </row>
    <row r="343" spans="1:5" ht="14.25" customHeight="1" x14ac:dyDescent="0.25">
      <c r="A343" s="5">
        <v>342</v>
      </c>
      <c r="B343" s="5" t="s">
        <v>58</v>
      </c>
      <c r="C343" s="5"/>
      <c r="D343" s="5">
        <v>5.9850000000000003</v>
      </c>
      <c r="E343" s="5">
        <v>0.152</v>
      </c>
    </row>
    <row r="344" spans="1:5" ht="14.25" customHeight="1" x14ac:dyDescent="0.25">
      <c r="A344" s="5">
        <v>343</v>
      </c>
      <c r="B344" s="5" t="s">
        <v>58</v>
      </c>
      <c r="C344" s="5">
        <v>0.214</v>
      </c>
      <c r="D344" s="5">
        <v>1.9330000000000001</v>
      </c>
      <c r="E344" s="5">
        <v>0.35399999999999998</v>
      </c>
    </row>
    <row r="345" spans="1:5" ht="14.25" customHeight="1" x14ac:dyDescent="0.25">
      <c r="A345" s="5">
        <v>344</v>
      </c>
      <c r="B345" s="5" t="s">
        <v>58</v>
      </c>
      <c r="C345" s="5"/>
      <c r="D345" s="5">
        <v>1.298</v>
      </c>
      <c r="E345" s="5">
        <v>0.20200000000000001</v>
      </c>
    </row>
    <row r="346" spans="1:5" ht="14.25" customHeight="1" x14ac:dyDescent="0.25">
      <c r="A346" s="5">
        <v>345</v>
      </c>
      <c r="B346" s="5" t="s">
        <v>58</v>
      </c>
      <c r="C346" s="5"/>
      <c r="D346" s="5">
        <v>3.2330000000000001</v>
      </c>
      <c r="E346" s="5"/>
    </row>
    <row r="347" spans="1:5" ht="14.25" customHeight="1" x14ac:dyDescent="0.25">
      <c r="A347" s="5">
        <v>346</v>
      </c>
      <c r="B347" s="5" t="s">
        <v>58</v>
      </c>
      <c r="C347" s="5"/>
      <c r="D347" s="5"/>
      <c r="E347" s="5"/>
    </row>
    <row r="348" spans="1:5" ht="14.25" customHeight="1" x14ac:dyDescent="0.25">
      <c r="A348" s="5">
        <v>347</v>
      </c>
      <c r="B348" s="5" t="s">
        <v>58</v>
      </c>
      <c r="C348" s="5"/>
      <c r="D348" s="5">
        <v>2.9769999999999999</v>
      </c>
      <c r="E348" s="5"/>
    </row>
    <row r="349" spans="1:5" ht="14.25" customHeight="1" x14ac:dyDescent="0.25">
      <c r="A349" s="5">
        <v>348</v>
      </c>
      <c r="B349" s="5" t="s">
        <v>58</v>
      </c>
      <c r="C349" s="5"/>
      <c r="D349" s="5">
        <v>3.319</v>
      </c>
      <c r="E349" s="5"/>
    </row>
    <row r="350" spans="1:5" ht="14.25" customHeight="1" x14ac:dyDescent="0.25">
      <c r="A350" s="5">
        <v>349</v>
      </c>
      <c r="B350" s="5" t="s">
        <v>58</v>
      </c>
      <c r="C350" s="5"/>
      <c r="D350" s="5">
        <v>1.071</v>
      </c>
      <c r="E350" s="5"/>
    </row>
    <row r="351" spans="1:5" ht="14.25" customHeight="1" x14ac:dyDescent="0.25">
      <c r="A351" s="5">
        <v>350</v>
      </c>
      <c r="B351" s="5" t="s">
        <v>58</v>
      </c>
      <c r="C351" s="5"/>
      <c r="D351" s="5">
        <v>1.298</v>
      </c>
      <c r="E351" s="5"/>
    </row>
    <row r="352" spans="1:5" ht="14.25" customHeight="1" x14ac:dyDescent="0.25">
      <c r="A352" s="5">
        <v>351</v>
      </c>
      <c r="B352" s="5" t="s">
        <v>58</v>
      </c>
      <c r="C352" s="5"/>
      <c r="D352" s="5">
        <v>1.887</v>
      </c>
      <c r="E352" s="5">
        <v>0.152</v>
      </c>
    </row>
    <row r="353" spans="1:5" ht="14.25" customHeight="1" x14ac:dyDescent="0.25">
      <c r="A353" s="5">
        <v>352</v>
      </c>
      <c r="B353" s="5" t="s">
        <v>58</v>
      </c>
      <c r="C353" s="5"/>
      <c r="D353" s="5">
        <v>1.27</v>
      </c>
      <c r="E353" s="5"/>
    </row>
    <row r="354" spans="1:5" ht="14.25" customHeight="1" x14ac:dyDescent="0.25">
      <c r="A354" s="5">
        <v>353</v>
      </c>
      <c r="B354" s="5" t="s">
        <v>58</v>
      </c>
      <c r="C354" s="5"/>
      <c r="D354" s="5"/>
      <c r="E354" s="5"/>
    </row>
    <row r="355" spans="1:5" ht="14.25" customHeight="1" x14ac:dyDescent="0.25">
      <c r="A355" s="5">
        <v>354</v>
      </c>
      <c r="B355" s="5" t="s">
        <v>58</v>
      </c>
      <c r="C355" s="5"/>
      <c r="D355" s="5">
        <v>1.6060000000000001</v>
      </c>
      <c r="E355" s="5"/>
    </row>
    <row r="356" spans="1:5" ht="14.25" customHeight="1" x14ac:dyDescent="0.25">
      <c r="A356" s="5">
        <v>355</v>
      </c>
      <c r="B356" s="5" t="s">
        <v>58</v>
      </c>
      <c r="C356" s="5"/>
      <c r="D356" s="5">
        <v>1.3080000000000001</v>
      </c>
      <c r="E356" s="5"/>
    </row>
    <row r="357" spans="1:5" ht="14.25" customHeight="1" x14ac:dyDescent="0.25">
      <c r="A357" s="5">
        <v>356</v>
      </c>
      <c r="B357" s="5" t="s">
        <v>58</v>
      </c>
      <c r="C357" s="5"/>
      <c r="D357" s="5">
        <v>2.7440000000000002</v>
      </c>
      <c r="E357" s="5"/>
    </row>
    <row r="358" spans="1:5" ht="14.25" customHeight="1" x14ac:dyDescent="0.25">
      <c r="A358" s="5">
        <v>357</v>
      </c>
      <c r="B358" s="5" t="s">
        <v>58</v>
      </c>
      <c r="C358" s="5"/>
      <c r="D358" s="5">
        <v>0.373</v>
      </c>
      <c r="E358" s="5"/>
    </row>
    <row r="359" spans="1:5" ht="14.25" customHeight="1" x14ac:dyDescent="0.25">
      <c r="A359" s="5">
        <v>358</v>
      </c>
      <c r="B359" s="5" t="s">
        <v>58</v>
      </c>
      <c r="C359" s="5"/>
      <c r="D359" s="5">
        <v>3.7389999999999999</v>
      </c>
      <c r="E359" s="5">
        <v>0.46500000000000002</v>
      </c>
    </row>
    <row r="360" spans="1:5" ht="14.25" customHeight="1" x14ac:dyDescent="0.25">
      <c r="A360" s="5">
        <v>359</v>
      </c>
      <c r="B360" s="5" t="s">
        <v>58</v>
      </c>
      <c r="C360" s="5">
        <v>0.42599999999999999</v>
      </c>
      <c r="D360" s="5">
        <v>3.2919999999999998</v>
      </c>
      <c r="E360" s="5"/>
    </row>
    <row r="361" spans="1:5" ht="14.25" customHeight="1" x14ac:dyDescent="0.25">
      <c r="A361" s="5">
        <v>360</v>
      </c>
      <c r="B361" s="5" t="s">
        <v>58</v>
      </c>
      <c r="C361" s="5"/>
      <c r="D361" s="5">
        <v>3.652000000000001</v>
      </c>
      <c r="E361" s="5"/>
    </row>
    <row r="362" spans="1:5" ht="14.25" customHeight="1" x14ac:dyDescent="0.25">
      <c r="A362" s="5">
        <v>361</v>
      </c>
      <c r="B362" s="5" t="s">
        <v>58</v>
      </c>
      <c r="C362" s="5">
        <v>0.69200000000000006</v>
      </c>
      <c r="D362" s="5">
        <v>1.875</v>
      </c>
      <c r="E362" s="5"/>
    </row>
    <row r="363" spans="1:5" ht="14.25" customHeight="1" x14ac:dyDescent="0.25">
      <c r="A363" s="5">
        <v>362</v>
      </c>
      <c r="B363" s="5" t="s">
        <v>58</v>
      </c>
      <c r="C363" s="5"/>
      <c r="D363" s="5"/>
      <c r="E363" s="5"/>
    </row>
    <row r="364" spans="1:5" ht="14.25" customHeight="1" x14ac:dyDescent="0.25">
      <c r="A364" s="5">
        <v>363</v>
      </c>
      <c r="B364" s="5" t="s">
        <v>58</v>
      </c>
      <c r="C364" s="5">
        <v>1.1040000000000001</v>
      </c>
      <c r="D364" s="5">
        <v>2.129</v>
      </c>
      <c r="E364" s="5"/>
    </row>
    <row r="365" spans="1:5" ht="14.25" customHeight="1" x14ac:dyDescent="0.25">
      <c r="A365" s="5">
        <v>364</v>
      </c>
      <c r="B365" s="5" t="s">
        <v>58</v>
      </c>
      <c r="C365" s="5">
        <v>1.3160000000000001</v>
      </c>
      <c r="D365" s="5">
        <v>1.333</v>
      </c>
      <c r="E365" s="5">
        <v>0.152</v>
      </c>
    </row>
    <row r="366" spans="1:5" ht="14.25" customHeight="1" x14ac:dyDescent="0.25">
      <c r="A366" s="5">
        <v>365</v>
      </c>
      <c r="B366" s="5" t="s">
        <v>58</v>
      </c>
      <c r="C366" s="5"/>
      <c r="D366" s="5">
        <v>1.681</v>
      </c>
      <c r="E366" s="5"/>
    </row>
    <row r="367" spans="1:5" ht="14.25" customHeight="1" x14ac:dyDescent="0.25">
      <c r="A367" s="5">
        <v>366</v>
      </c>
      <c r="B367" s="5" t="s">
        <v>58</v>
      </c>
      <c r="C367" s="5"/>
      <c r="D367" s="5">
        <v>2.99</v>
      </c>
      <c r="E367" s="5">
        <v>0.35399999999999998</v>
      </c>
    </row>
    <row r="368" spans="1:5" ht="14.25" customHeight="1" x14ac:dyDescent="0.25">
      <c r="A368" s="5">
        <v>367</v>
      </c>
      <c r="B368" s="5" t="s">
        <v>58</v>
      </c>
      <c r="C368" s="5"/>
      <c r="D368" s="5">
        <v>4.0259999999999998</v>
      </c>
      <c r="E368" s="5">
        <v>0.111</v>
      </c>
    </row>
    <row r="369" spans="1:5" ht="14.25" customHeight="1" x14ac:dyDescent="0.25">
      <c r="A369" s="5">
        <v>368</v>
      </c>
      <c r="B369" s="5" t="s">
        <v>58</v>
      </c>
      <c r="C369" s="5">
        <v>0.33500000000000002</v>
      </c>
      <c r="D369" s="5">
        <v>2.9319999999999999</v>
      </c>
      <c r="E369" s="5">
        <v>0.111</v>
      </c>
    </row>
    <row r="370" spans="1:5" ht="14.25" customHeight="1" x14ac:dyDescent="0.25">
      <c r="A370" s="5">
        <v>369</v>
      </c>
      <c r="B370" s="5" t="s">
        <v>58</v>
      </c>
      <c r="C370" s="5"/>
      <c r="D370" s="5">
        <v>2.6589999999999998</v>
      </c>
      <c r="E370" s="5"/>
    </row>
    <row r="371" spans="1:5" ht="14.25" customHeight="1" x14ac:dyDescent="0.25">
      <c r="A371" s="5">
        <v>370</v>
      </c>
      <c r="B371" s="5" t="s">
        <v>58</v>
      </c>
      <c r="C371" s="5">
        <v>0.214</v>
      </c>
      <c r="D371" s="5">
        <v>0.97400000000000009</v>
      </c>
      <c r="E371" s="5"/>
    </row>
    <row r="372" spans="1:5" ht="14.25" customHeight="1" x14ac:dyDescent="0.25">
      <c r="A372" s="5">
        <v>371</v>
      </c>
      <c r="B372" s="5" t="s">
        <v>58</v>
      </c>
      <c r="C372" s="5"/>
      <c r="D372" s="5">
        <v>2.4750000000000001</v>
      </c>
      <c r="E372" s="5">
        <v>0.152</v>
      </c>
    </row>
    <row r="373" spans="1:5" ht="14.25" customHeight="1" x14ac:dyDescent="0.25">
      <c r="A373" s="5">
        <v>372</v>
      </c>
      <c r="B373" s="5" t="s">
        <v>58</v>
      </c>
      <c r="C373" s="5"/>
      <c r="D373" s="5">
        <v>1.29</v>
      </c>
      <c r="E373" s="5"/>
    </row>
    <row r="374" spans="1:5" ht="14.25" customHeight="1" x14ac:dyDescent="0.25">
      <c r="A374" s="5">
        <v>373</v>
      </c>
      <c r="B374" s="5" t="s">
        <v>58</v>
      </c>
      <c r="C374" s="5"/>
      <c r="D374" s="5">
        <v>1.8109999999999999</v>
      </c>
      <c r="E374" s="5"/>
    </row>
    <row r="375" spans="1:5" ht="14.25" customHeight="1" x14ac:dyDescent="0.25">
      <c r="A375" s="5">
        <v>374</v>
      </c>
      <c r="B375" s="5" t="s">
        <v>58</v>
      </c>
      <c r="C375" s="5"/>
      <c r="D375" s="5">
        <v>1.63</v>
      </c>
      <c r="E375" s="5"/>
    </row>
    <row r="376" spans="1:5" ht="14.25" customHeight="1" x14ac:dyDescent="0.25">
      <c r="A376" s="5">
        <v>375</v>
      </c>
      <c r="B376" s="5" t="s">
        <v>58</v>
      </c>
      <c r="C376" s="5">
        <v>0.71599999999999997</v>
      </c>
      <c r="D376" s="5">
        <v>4.2</v>
      </c>
      <c r="E376" s="5">
        <v>0.20200000000000001</v>
      </c>
    </row>
    <row r="377" spans="1:5" ht="14.25" customHeight="1" x14ac:dyDescent="0.25">
      <c r="A377" s="5">
        <v>376</v>
      </c>
      <c r="B377" s="5" t="s">
        <v>58</v>
      </c>
      <c r="C377" s="5"/>
      <c r="D377" s="5">
        <v>1.458</v>
      </c>
      <c r="E377" s="5"/>
    </row>
    <row r="378" spans="1:5" ht="14.25" customHeight="1" x14ac:dyDescent="0.25">
      <c r="A378" s="5">
        <v>377</v>
      </c>
      <c r="B378" s="5" t="s">
        <v>58</v>
      </c>
      <c r="C378" s="5"/>
      <c r="D378" s="5">
        <v>3.206</v>
      </c>
      <c r="E378" s="5">
        <v>0.46500000000000002</v>
      </c>
    </row>
    <row r="379" spans="1:5" ht="14.25" customHeight="1" x14ac:dyDescent="0.25">
      <c r="A379" s="5">
        <v>378</v>
      </c>
      <c r="B379" s="5" t="s">
        <v>58</v>
      </c>
      <c r="C379" s="5"/>
      <c r="D379" s="5">
        <v>3.7719999999999998</v>
      </c>
      <c r="E379" s="5">
        <v>0.46500000000000002</v>
      </c>
    </row>
    <row r="380" spans="1:5" ht="14.25" customHeight="1" x14ac:dyDescent="0.25">
      <c r="A380" s="5">
        <v>379</v>
      </c>
      <c r="B380" s="5" t="s">
        <v>58</v>
      </c>
      <c r="C380" s="5"/>
      <c r="D380" s="5">
        <v>3.0219999999999998</v>
      </c>
      <c r="E380" s="5"/>
    </row>
    <row r="381" spans="1:5" ht="14.25" customHeight="1" x14ac:dyDescent="0.25">
      <c r="A381" s="5">
        <v>380</v>
      </c>
      <c r="B381" s="5" t="s">
        <v>58</v>
      </c>
      <c r="C381" s="5"/>
      <c r="D381" s="5"/>
      <c r="E381" s="5"/>
    </row>
    <row r="382" spans="1:5" ht="14.25" customHeight="1" x14ac:dyDescent="0.25">
      <c r="A382" s="5">
        <v>381</v>
      </c>
      <c r="B382" s="5" t="s">
        <v>58</v>
      </c>
      <c r="C382" s="5">
        <v>0.64</v>
      </c>
      <c r="D382" s="5">
        <v>1.847</v>
      </c>
      <c r="E382" s="5">
        <v>0.111</v>
      </c>
    </row>
    <row r="383" spans="1:5" ht="14.25" customHeight="1" x14ac:dyDescent="0.25">
      <c r="A383" s="5">
        <v>382</v>
      </c>
      <c r="B383" s="5" t="s">
        <v>58</v>
      </c>
      <c r="C383" s="5"/>
      <c r="D383" s="5">
        <v>0.93799999999999994</v>
      </c>
      <c r="E383" s="5">
        <v>0.111</v>
      </c>
    </row>
    <row r="384" spans="1:5" ht="14.25" customHeight="1" x14ac:dyDescent="0.25">
      <c r="A384" s="5">
        <v>383</v>
      </c>
      <c r="B384" s="5" t="s">
        <v>58</v>
      </c>
      <c r="C384" s="5">
        <v>0.30499999999999999</v>
      </c>
      <c r="D384" s="5">
        <v>1.131</v>
      </c>
      <c r="E384" s="5"/>
    </row>
    <row r="385" spans="1:5" ht="14.25" customHeight="1" x14ac:dyDescent="0.25">
      <c r="A385" s="5">
        <v>384</v>
      </c>
      <c r="B385" s="5" t="s">
        <v>58</v>
      </c>
      <c r="C385" s="5">
        <v>0.36799999999999999</v>
      </c>
      <c r="D385" s="5">
        <v>1.7430000000000001</v>
      </c>
      <c r="E385" s="5"/>
    </row>
    <row r="386" spans="1:5" ht="14.25" customHeight="1" x14ac:dyDescent="0.25">
      <c r="A386" s="5">
        <v>385</v>
      </c>
      <c r="B386" s="5" t="s">
        <v>58</v>
      </c>
      <c r="C386" s="5">
        <v>0.21199999999999999</v>
      </c>
      <c r="D386" s="5">
        <v>2.0830000000000002</v>
      </c>
      <c r="E386" s="5">
        <v>0.111</v>
      </c>
    </row>
    <row r="387" spans="1:5" ht="14.25" customHeight="1" x14ac:dyDescent="0.25">
      <c r="A387" s="5">
        <v>386</v>
      </c>
      <c r="B387" s="5" t="s">
        <v>58</v>
      </c>
      <c r="C387" s="5"/>
      <c r="D387" s="5"/>
      <c r="E387" s="5"/>
    </row>
    <row r="388" spans="1:5" ht="14.25" customHeight="1" x14ac:dyDescent="0.25">
      <c r="A388" s="5">
        <v>387</v>
      </c>
      <c r="B388" s="5" t="s">
        <v>58</v>
      </c>
      <c r="C388" s="5"/>
      <c r="D388" s="5">
        <v>2.0449999999999999</v>
      </c>
      <c r="E388" s="5">
        <v>0.152</v>
      </c>
    </row>
    <row r="389" spans="1:5" ht="14.25" customHeight="1" x14ac:dyDescent="0.25">
      <c r="A389" s="5">
        <v>388</v>
      </c>
      <c r="B389" s="5" t="s">
        <v>58</v>
      </c>
      <c r="C389" s="5">
        <v>1.2050000000000001</v>
      </c>
      <c r="D389" s="5">
        <v>1.3919999999999999</v>
      </c>
      <c r="E389" s="5"/>
    </row>
    <row r="390" spans="1:5" ht="14.25" customHeight="1" x14ac:dyDescent="0.25">
      <c r="A390" s="5">
        <v>389</v>
      </c>
      <c r="B390" s="5" t="s">
        <v>67</v>
      </c>
      <c r="C390" s="5">
        <v>0.51900000000000002</v>
      </c>
      <c r="D390" s="5">
        <v>1.288</v>
      </c>
      <c r="E390" s="5"/>
    </row>
    <row r="391" spans="1:5" ht="14.25" customHeight="1" x14ac:dyDescent="0.25">
      <c r="A391" s="5">
        <v>390</v>
      </c>
      <c r="B391" s="5" t="s">
        <v>58</v>
      </c>
      <c r="C391" s="5"/>
      <c r="D391" s="5">
        <v>0.70499999999999996</v>
      </c>
      <c r="E391" s="5"/>
    </row>
    <row r="392" spans="1:5" ht="14.25" customHeight="1" x14ac:dyDescent="0.25">
      <c r="A392" s="5">
        <v>391</v>
      </c>
      <c r="B392" s="5" t="s">
        <v>58</v>
      </c>
      <c r="C392" s="5"/>
      <c r="D392" s="5">
        <v>0.307</v>
      </c>
      <c r="E392" s="5"/>
    </row>
    <row r="393" spans="1:5" ht="14.25" customHeight="1" x14ac:dyDescent="0.25">
      <c r="A393" s="5">
        <v>392</v>
      </c>
      <c r="B393" s="5" t="s">
        <v>58</v>
      </c>
      <c r="C393" s="5"/>
      <c r="D393" s="5">
        <v>3.3969999999999998</v>
      </c>
      <c r="E393" s="5"/>
    </row>
    <row r="394" spans="1:5" ht="14.25" customHeight="1" x14ac:dyDescent="0.25">
      <c r="A394" s="5">
        <v>393</v>
      </c>
      <c r="B394" s="5" t="s">
        <v>58</v>
      </c>
      <c r="C394" s="5"/>
      <c r="D394" s="5">
        <v>1.3779999999999999</v>
      </c>
      <c r="E394" s="5"/>
    </row>
    <row r="395" spans="1:5" ht="14.25" customHeight="1" x14ac:dyDescent="0.25">
      <c r="A395" s="5">
        <v>394</v>
      </c>
      <c r="B395" s="5" t="s">
        <v>58</v>
      </c>
      <c r="C395" s="5"/>
      <c r="D395" s="5">
        <v>1.5289999999999999</v>
      </c>
      <c r="E395" s="5"/>
    </row>
    <row r="396" spans="1:5" ht="14.25" customHeight="1" x14ac:dyDescent="0.25">
      <c r="A396" s="5">
        <v>395</v>
      </c>
      <c r="B396" s="5" t="s">
        <v>58</v>
      </c>
      <c r="C396" s="5"/>
      <c r="D396" s="5">
        <v>1.5960000000000001</v>
      </c>
      <c r="E396" s="5">
        <v>0.111</v>
      </c>
    </row>
    <row r="397" spans="1:5" ht="14.25" customHeight="1" x14ac:dyDescent="0.25">
      <c r="A397" s="5">
        <v>396</v>
      </c>
      <c r="B397" s="5" t="s">
        <v>58</v>
      </c>
      <c r="C397" s="5">
        <v>0.57999999999999996</v>
      </c>
      <c r="D397" s="5">
        <v>1.78</v>
      </c>
      <c r="E397" s="5">
        <v>0.35399999999999998</v>
      </c>
    </row>
    <row r="398" spans="1:5" ht="14.25" customHeight="1" x14ac:dyDescent="0.25">
      <c r="A398" s="5">
        <v>397</v>
      </c>
      <c r="B398" s="5" t="s">
        <v>58</v>
      </c>
      <c r="C398" s="5"/>
      <c r="D398" s="5">
        <v>2.0019999999999998</v>
      </c>
      <c r="E398" s="5"/>
    </row>
    <row r="399" spans="1:5" ht="14.25" customHeight="1" x14ac:dyDescent="0.25">
      <c r="A399" s="5">
        <v>398</v>
      </c>
      <c r="B399" s="5" t="s">
        <v>58</v>
      </c>
      <c r="C399" s="5"/>
      <c r="D399" s="5"/>
      <c r="E399" s="5"/>
    </row>
    <row r="400" spans="1:5" ht="14.25" customHeight="1" x14ac:dyDescent="0.25">
      <c r="A400" s="5">
        <v>399</v>
      </c>
      <c r="B400" s="5" t="s">
        <v>58</v>
      </c>
      <c r="C400" s="5"/>
      <c r="D400" s="5">
        <v>3.4540000000000002</v>
      </c>
      <c r="E400" s="5"/>
    </row>
    <row r="401" spans="1:5" ht="14.25" customHeight="1" x14ac:dyDescent="0.25">
      <c r="A401" s="5">
        <v>400</v>
      </c>
      <c r="B401" s="5" t="s">
        <v>58</v>
      </c>
      <c r="C401" s="5"/>
      <c r="D401" s="5">
        <v>0.877</v>
      </c>
      <c r="E401" s="5"/>
    </row>
    <row r="402" spans="1:5" ht="14.25" customHeight="1" x14ac:dyDescent="0.25">
      <c r="A402" s="5">
        <v>401</v>
      </c>
      <c r="B402" s="5" t="s">
        <v>58</v>
      </c>
      <c r="C402" s="5"/>
      <c r="D402" s="5">
        <v>3.6680000000000001</v>
      </c>
      <c r="E402" s="5"/>
    </row>
    <row r="403" spans="1:5" ht="14.25" customHeight="1" x14ac:dyDescent="0.25">
      <c r="A403" s="5">
        <v>402</v>
      </c>
      <c r="B403" s="5" t="s">
        <v>58</v>
      </c>
      <c r="C403" s="5"/>
      <c r="D403" s="5">
        <v>2.0760000000000001</v>
      </c>
      <c r="E403" s="5"/>
    </row>
    <row r="404" spans="1:5" ht="14.25" customHeight="1" x14ac:dyDescent="0.25">
      <c r="A404" s="5">
        <v>403</v>
      </c>
      <c r="B404" s="5" t="s">
        <v>58</v>
      </c>
      <c r="C404" s="5"/>
      <c r="D404" s="5"/>
      <c r="E404" s="5"/>
    </row>
    <row r="405" spans="1:5" ht="14.25" customHeight="1" x14ac:dyDescent="0.25">
      <c r="A405" s="5">
        <v>404</v>
      </c>
      <c r="B405" s="5" t="s">
        <v>58</v>
      </c>
      <c r="C405" s="5"/>
      <c r="D405" s="5"/>
      <c r="E405" s="5"/>
    </row>
    <row r="406" spans="1:5" ht="14.25" customHeight="1" x14ac:dyDescent="0.25">
      <c r="A406" s="5">
        <v>405</v>
      </c>
      <c r="B406" s="5" t="s">
        <v>58</v>
      </c>
      <c r="C406" s="5"/>
      <c r="D406" s="5">
        <v>1.0609999999999999</v>
      </c>
      <c r="E406" s="5"/>
    </row>
    <row r="407" spans="1:5" ht="14.25" customHeight="1" x14ac:dyDescent="0.25">
      <c r="A407" s="5">
        <v>406</v>
      </c>
      <c r="B407" s="5" t="s">
        <v>58</v>
      </c>
      <c r="C407" s="5"/>
      <c r="D407" s="5">
        <v>2.226</v>
      </c>
      <c r="E407" s="5"/>
    </row>
    <row r="408" spans="1:5" ht="14.25" customHeight="1" x14ac:dyDescent="0.25">
      <c r="A408" s="5">
        <v>407</v>
      </c>
      <c r="B408" s="5" t="s">
        <v>58</v>
      </c>
      <c r="C408" s="5"/>
      <c r="D408" s="5">
        <v>2.411</v>
      </c>
      <c r="E408" s="5">
        <v>0.20200000000000001</v>
      </c>
    </row>
    <row r="409" spans="1:5" ht="14.25" customHeight="1" x14ac:dyDescent="0.25">
      <c r="A409" s="5">
        <v>408</v>
      </c>
      <c r="B409" s="5" t="s">
        <v>58</v>
      </c>
      <c r="C409" s="5">
        <v>0.30499999999999999</v>
      </c>
      <c r="D409" s="5">
        <v>1.4279999999999999</v>
      </c>
      <c r="E409" s="5"/>
    </row>
    <row r="410" spans="1:5" ht="14.25" customHeight="1" x14ac:dyDescent="0.25">
      <c r="A410" s="5">
        <v>409</v>
      </c>
      <c r="B410" s="5" t="s">
        <v>58</v>
      </c>
      <c r="C410" s="5"/>
      <c r="D410" s="5"/>
      <c r="E410" s="5"/>
    </row>
    <row r="411" spans="1:5" ht="14.25" customHeight="1" x14ac:dyDescent="0.25">
      <c r="A411" s="5">
        <v>410</v>
      </c>
      <c r="B411" s="5" t="s">
        <v>58</v>
      </c>
      <c r="C411" s="5">
        <v>0.31</v>
      </c>
      <c r="D411" s="5">
        <v>0.85399999999999998</v>
      </c>
      <c r="E411" s="5"/>
    </row>
    <row r="412" spans="1:5" ht="14.25" customHeight="1" x14ac:dyDescent="0.25">
      <c r="A412" s="5">
        <v>411</v>
      </c>
      <c r="B412" s="5" t="s">
        <v>58</v>
      </c>
      <c r="C412" s="5"/>
      <c r="D412" s="5">
        <v>1.008</v>
      </c>
      <c r="E412" s="5"/>
    </row>
    <row r="413" spans="1:5" ht="14.25" customHeight="1" x14ac:dyDescent="0.25">
      <c r="A413" s="5">
        <v>412</v>
      </c>
      <c r="B413" s="5" t="s">
        <v>58</v>
      </c>
      <c r="C413" s="5"/>
      <c r="D413" s="5"/>
      <c r="E413" s="5"/>
    </row>
    <row r="414" spans="1:5" ht="14.25" customHeight="1" x14ac:dyDescent="0.25">
      <c r="A414" s="5">
        <v>413</v>
      </c>
      <c r="B414" s="5" t="s">
        <v>58</v>
      </c>
      <c r="C414" s="5"/>
      <c r="D414" s="5">
        <v>0.73099999999999998</v>
      </c>
      <c r="E414" s="5"/>
    </row>
    <row r="415" spans="1:5" ht="14.25" customHeight="1" x14ac:dyDescent="0.25">
      <c r="A415" s="5">
        <v>414</v>
      </c>
      <c r="B415" s="5" t="s">
        <v>58</v>
      </c>
      <c r="C415" s="5"/>
      <c r="D415" s="5"/>
      <c r="E415" s="5"/>
    </row>
    <row r="416" spans="1:5" ht="14.25" customHeight="1" x14ac:dyDescent="0.25">
      <c r="A416" s="5">
        <v>415</v>
      </c>
      <c r="B416" s="5" t="s">
        <v>58</v>
      </c>
      <c r="C416" s="5"/>
      <c r="D416" s="5"/>
      <c r="E416" s="5"/>
    </row>
    <row r="417" spans="1:5" ht="14.25" customHeight="1" x14ac:dyDescent="0.25">
      <c r="A417" s="5">
        <v>416</v>
      </c>
      <c r="B417" s="5" t="s">
        <v>58</v>
      </c>
      <c r="C417" s="5"/>
      <c r="D417" s="5">
        <v>2.6819999999999999</v>
      </c>
      <c r="E417" s="5">
        <v>0.46500000000000002</v>
      </c>
    </row>
    <row r="418" spans="1:5" ht="14.25" customHeight="1" x14ac:dyDescent="0.25">
      <c r="A418" s="5">
        <v>417</v>
      </c>
      <c r="B418" s="5" t="s">
        <v>58</v>
      </c>
      <c r="C418" s="5">
        <v>0.214</v>
      </c>
      <c r="D418" s="5">
        <v>0.28199999999999997</v>
      </c>
      <c r="E418" s="5"/>
    </row>
    <row r="419" spans="1:5" ht="14.25" customHeight="1" x14ac:dyDescent="0.25">
      <c r="A419" s="5">
        <v>418</v>
      </c>
      <c r="B419" s="5" t="s">
        <v>58</v>
      </c>
      <c r="C419" s="5"/>
      <c r="D419" s="5"/>
      <c r="E419" s="5"/>
    </row>
    <row r="420" spans="1:5" ht="14.25" customHeight="1" x14ac:dyDescent="0.25">
      <c r="A420" s="5">
        <v>419</v>
      </c>
      <c r="B420" s="5" t="s">
        <v>58</v>
      </c>
      <c r="C420" s="5"/>
      <c r="D420" s="5"/>
      <c r="E420" s="5"/>
    </row>
    <row r="421" spans="1:5" ht="14.25" customHeight="1" x14ac:dyDescent="0.25">
      <c r="A421" s="5">
        <v>420</v>
      </c>
      <c r="B421" s="5" t="s">
        <v>58</v>
      </c>
      <c r="C421" s="5"/>
      <c r="D421" s="5">
        <v>0.65799999999999992</v>
      </c>
      <c r="E421" s="5"/>
    </row>
    <row r="422" spans="1:5" ht="14.25" customHeight="1" x14ac:dyDescent="0.25">
      <c r="A422" s="5">
        <v>421</v>
      </c>
      <c r="B422" s="5" t="s">
        <v>58</v>
      </c>
      <c r="C422" s="5"/>
      <c r="D422" s="5">
        <v>0.49099999999999999</v>
      </c>
      <c r="E422" s="5"/>
    </row>
    <row r="423" spans="1:5" ht="14.25" customHeight="1" x14ac:dyDescent="0.25">
      <c r="A423" s="5">
        <v>422</v>
      </c>
      <c r="B423" s="5" t="s">
        <v>58</v>
      </c>
      <c r="C423" s="5"/>
      <c r="D423" s="5"/>
      <c r="E423" s="5"/>
    </row>
    <row r="424" spans="1:5" ht="14.25" customHeight="1" x14ac:dyDescent="0.25">
      <c r="A424" s="5">
        <v>423</v>
      </c>
      <c r="B424" s="5" t="s">
        <v>58</v>
      </c>
      <c r="C424" s="5"/>
      <c r="D424" s="5">
        <v>0.33500000000000002</v>
      </c>
      <c r="E424" s="5"/>
    </row>
    <row r="425" spans="1:5" ht="14.25" customHeight="1" x14ac:dyDescent="0.25">
      <c r="A425" s="5">
        <v>424</v>
      </c>
      <c r="B425" s="5" t="s">
        <v>58</v>
      </c>
      <c r="C425" s="5"/>
      <c r="D425" s="5"/>
      <c r="E425" s="5"/>
    </row>
    <row r="426" spans="1:5" ht="14.25" customHeight="1" x14ac:dyDescent="0.25">
      <c r="A426" s="5">
        <v>425</v>
      </c>
      <c r="B426" s="5" t="s">
        <v>58</v>
      </c>
      <c r="C426" s="5"/>
      <c r="D426" s="5"/>
      <c r="E426" s="5"/>
    </row>
    <row r="427" spans="1:5" ht="14.25" customHeight="1" x14ac:dyDescent="0.25">
      <c r="A427" s="5">
        <v>426</v>
      </c>
      <c r="B427" s="5" t="s">
        <v>58</v>
      </c>
      <c r="C427" s="5"/>
      <c r="D427" s="5"/>
      <c r="E427" s="5"/>
    </row>
    <row r="428" spans="1:5" ht="14.25" customHeight="1" x14ac:dyDescent="0.25">
      <c r="A428" s="5">
        <v>427</v>
      </c>
      <c r="B428" s="5" t="s">
        <v>58</v>
      </c>
      <c r="C428" s="5"/>
      <c r="D428" s="5"/>
      <c r="E428" s="5"/>
    </row>
    <row r="429" spans="1:5" ht="14.25" customHeight="1" x14ac:dyDescent="0.25">
      <c r="A429" s="5">
        <v>428</v>
      </c>
      <c r="B429" s="5" t="s">
        <v>58</v>
      </c>
      <c r="C429" s="5"/>
      <c r="D429" s="5"/>
      <c r="E429" s="5"/>
    </row>
    <row r="430" spans="1:5" ht="14.25" customHeight="1" x14ac:dyDescent="0.25">
      <c r="A430" s="5">
        <v>429</v>
      </c>
      <c r="B430" s="5" t="s">
        <v>58</v>
      </c>
      <c r="C430" s="5"/>
      <c r="D430" s="5"/>
      <c r="E430" s="5"/>
    </row>
    <row r="431" spans="1:5" ht="14.25" customHeight="1" x14ac:dyDescent="0.25">
      <c r="A431" s="5">
        <v>430</v>
      </c>
      <c r="B431" s="5" t="s">
        <v>58</v>
      </c>
      <c r="C431" s="5"/>
      <c r="D431" s="5"/>
      <c r="E431" s="5"/>
    </row>
    <row r="432" spans="1:5" ht="14.25" customHeight="1" x14ac:dyDescent="0.25">
      <c r="A432" s="5">
        <v>431</v>
      </c>
      <c r="B432" s="5" t="s">
        <v>58</v>
      </c>
      <c r="C432" s="5"/>
      <c r="D432" s="5"/>
      <c r="E432" s="5"/>
    </row>
    <row r="433" spans="1:5" ht="14.25" customHeight="1" x14ac:dyDescent="0.25">
      <c r="A433" s="5">
        <v>432</v>
      </c>
      <c r="B433" s="5" t="s">
        <v>58</v>
      </c>
      <c r="C433" s="5"/>
      <c r="D433" s="5"/>
      <c r="E433" s="5"/>
    </row>
    <row r="434" spans="1:5" ht="14.25" customHeight="1" x14ac:dyDescent="0.25">
      <c r="A434" s="5">
        <v>433</v>
      </c>
      <c r="B434" s="5" t="s">
        <v>58</v>
      </c>
      <c r="C434" s="5"/>
      <c r="D434" s="5">
        <v>0.26200000000000001</v>
      </c>
      <c r="E434" s="5"/>
    </row>
    <row r="435" spans="1:5" ht="14.25" customHeight="1" x14ac:dyDescent="0.25">
      <c r="A435" s="5">
        <v>434</v>
      </c>
      <c r="B435" s="5" t="s">
        <v>58</v>
      </c>
      <c r="C435" s="5">
        <v>0.33500000000000002</v>
      </c>
      <c r="D435" s="5">
        <v>0.26200000000000001</v>
      </c>
      <c r="E435" s="5"/>
    </row>
    <row r="436" spans="1:5" ht="14.25" customHeight="1" x14ac:dyDescent="0.25">
      <c r="A436" s="5">
        <v>435</v>
      </c>
      <c r="B436" s="5" t="s">
        <v>58</v>
      </c>
      <c r="C436" s="5">
        <v>0.216</v>
      </c>
      <c r="D436" s="5">
        <v>2.944</v>
      </c>
      <c r="E436" s="5">
        <v>0.313</v>
      </c>
    </row>
    <row r="437" spans="1:5" ht="14.25" customHeight="1" x14ac:dyDescent="0.25">
      <c r="A437" s="5">
        <v>436</v>
      </c>
      <c r="B437" s="5" t="s">
        <v>58</v>
      </c>
      <c r="C437" s="5"/>
      <c r="D437" s="5"/>
      <c r="E437" s="5"/>
    </row>
    <row r="438" spans="1:5" ht="14.25" customHeight="1" x14ac:dyDescent="0.25">
      <c r="A438" s="5">
        <v>437</v>
      </c>
      <c r="B438" s="5" t="s">
        <v>58</v>
      </c>
      <c r="C438" s="5">
        <v>1.2849999999999999</v>
      </c>
      <c r="D438" s="5">
        <v>1.056</v>
      </c>
      <c r="E438" s="5"/>
    </row>
    <row r="439" spans="1:5" ht="14.25" customHeight="1" x14ac:dyDescent="0.25">
      <c r="A439" s="5">
        <v>438</v>
      </c>
      <c r="B439" s="5" t="s">
        <v>58</v>
      </c>
      <c r="C439" s="5">
        <v>0.72099999999999997</v>
      </c>
      <c r="D439" s="5">
        <v>1.3420000000000001</v>
      </c>
      <c r="E439" s="5"/>
    </row>
    <row r="440" spans="1:5" ht="14.25" customHeight="1" x14ac:dyDescent="0.25">
      <c r="A440" s="5">
        <v>439</v>
      </c>
      <c r="B440" s="5" t="s">
        <v>58</v>
      </c>
      <c r="C440" s="5">
        <v>0.307</v>
      </c>
      <c r="D440" s="5">
        <v>0.25900000000000001</v>
      </c>
      <c r="E440" s="5"/>
    </row>
    <row r="441" spans="1:5" ht="14.25" customHeight="1" x14ac:dyDescent="0.25">
      <c r="A441" s="5">
        <v>440</v>
      </c>
      <c r="B441" s="5" t="s">
        <v>58</v>
      </c>
      <c r="C441" s="5">
        <v>0.42599999999999999</v>
      </c>
      <c r="D441" s="5">
        <v>1.901</v>
      </c>
      <c r="E441" s="5"/>
    </row>
    <row r="442" spans="1:5" ht="14.25" customHeight="1" x14ac:dyDescent="0.25">
      <c r="A442" s="5">
        <v>441</v>
      </c>
      <c r="B442" s="5" t="s">
        <v>58</v>
      </c>
      <c r="C442" s="5"/>
      <c r="D442" s="5">
        <v>0.30499999999999999</v>
      </c>
      <c r="E442" s="5"/>
    </row>
    <row r="443" spans="1:5" ht="14.25" customHeight="1" x14ac:dyDescent="0.25">
      <c r="A443" s="5">
        <v>442</v>
      </c>
      <c r="B443" s="5" t="s">
        <v>58</v>
      </c>
      <c r="C443" s="5"/>
      <c r="D443" s="5">
        <v>6.8000000000000005E-2</v>
      </c>
      <c r="E443" s="5"/>
    </row>
    <row r="444" spans="1:5" ht="14.25" customHeight="1" x14ac:dyDescent="0.25">
      <c r="A444" s="5">
        <v>443</v>
      </c>
      <c r="B444" s="5" t="s">
        <v>58</v>
      </c>
      <c r="C444" s="5"/>
      <c r="D444" s="5"/>
      <c r="E444" s="5"/>
    </row>
    <row r="445" spans="1:5" ht="14.25" customHeight="1" x14ac:dyDescent="0.25">
      <c r="A445" s="5">
        <v>444</v>
      </c>
      <c r="B445" s="5" t="s">
        <v>58</v>
      </c>
      <c r="C445" s="5">
        <v>0.49099999999999999</v>
      </c>
      <c r="D445" s="5"/>
      <c r="E445" s="5"/>
    </row>
    <row r="446" spans="1:5" ht="14.25" customHeight="1" x14ac:dyDescent="0.25">
      <c r="A446" s="5">
        <v>445</v>
      </c>
      <c r="B446" s="5" t="s">
        <v>58</v>
      </c>
      <c r="C446" s="5">
        <v>0.307</v>
      </c>
      <c r="D446" s="5">
        <v>2.0750000000000002</v>
      </c>
      <c r="E446" s="5"/>
    </row>
    <row r="447" spans="1:5" ht="14.25" customHeight="1" x14ac:dyDescent="0.25">
      <c r="A447" s="5">
        <v>446</v>
      </c>
      <c r="B447" s="5" t="s">
        <v>58</v>
      </c>
      <c r="C447" s="5"/>
      <c r="D447" s="5"/>
      <c r="E447" s="5"/>
    </row>
    <row r="448" spans="1:5" ht="14.25" customHeight="1" x14ac:dyDescent="0.25">
      <c r="A448" s="5">
        <v>447</v>
      </c>
      <c r="B448" s="5" t="s">
        <v>58</v>
      </c>
      <c r="C448" s="5">
        <v>0.307</v>
      </c>
      <c r="D448" s="5">
        <v>0.41099999999999998</v>
      </c>
      <c r="E448" s="5"/>
    </row>
    <row r="449" spans="1:5" ht="14.25" customHeight="1" x14ac:dyDescent="0.25">
      <c r="A449" s="5">
        <v>448</v>
      </c>
      <c r="B449" s="5" t="s">
        <v>58</v>
      </c>
      <c r="C449" s="5"/>
      <c r="D449" s="5">
        <v>0.31</v>
      </c>
      <c r="E449" s="5"/>
    </row>
    <row r="450" spans="1:5" ht="14.25" customHeight="1" x14ac:dyDescent="0.25">
      <c r="A450" s="5">
        <v>449</v>
      </c>
      <c r="B450" s="5" t="s">
        <v>58</v>
      </c>
      <c r="C450" s="5"/>
      <c r="D450" s="5"/>
      <c r="E450" s="5"/>
    </row>
    <row r="451" spans="1:5" ht="14.25" customHeight="1" x14ac:dyDescent="0.25">
      <c r="A451" s="5">
        <v>450</v>
      </c>
      <c r="B451" s="5" t="s">
        <v>58</v>
      </c>
      <c r="C451" s="5"/>
      <c r="D451" s="5">
        <v>1.2569999999999999</v>
      </c>
      <c r="E451" s="5"/>
    </row>
    <row r="452" spans="1:5" ht="14.25" customHeight="1" x14ac:dyDescent="0.25">
      <c r="A452" s="5">
        <v>451</v>
      </c>
      <c r="B452" s="5" t="s">
        <v>58</v>
      </c>
      <c r="C452" s="5"/>
      <c r="D452" s="5">
        <v>0.68300000000000005</v>
      </c>
      <c r="E452" s="5">
        <v>0.20200000000000001</v>
      </c>
    </row>
    <row r="453" spans="1:5" ht="14.25" customHeight="1" x14ac:dyDescent="0.25">
      <c r="A453" s="5">
        <v>452</v>
      </c>
      <c r="B453" s="5" t="s">
        <v>58</v>
      </c>
      <c r="C453" s="5"/>
      <c r="D453" s="5"/>
      <c r="E453" s="5"/>
    </row>
    <row r="454" spans="1:5" ht="14.25" customHeight="1" x14ac:dyDescent="0.25">
      <c r="A454" s="5">
        <v>453</v>
      </c>
      <c r="B454" s="5" t="s">
        <v>58</v>
      </c>
      <c r="C454" s="5"/>
      <c r="D454" s="5"/>
      <c r="E454" s="5"/>
    </row>
    <row r="455" spans="1:5" ht="14.25" customHeight="1" x14ac:dyDescent="0.25">
      <c r="A455" s="5">
        <v>454</v>
      </c>
      <c r="B455" s="5" t="s">
        <v>58</v>
      </c>
      <c r="C455" s="5"/>
      <c r="D455" s="5">
        <v>6.8000000000000005E-2</v>
      </c>
      <c r="E455" s="5"/>
    </row>
    <row r="456" spans="1:5" ht="14.25" customHeight="1" x14ac:dyDescent="0.25">
      <c r="A456" s="5">
        <v>455</v>
      </c>
      <c r="B456" s="5" t="s">
        <v>58</v>
      </c>
      <c r="C456" s="5"/>
      <c r="D456" s="5"/>
      <c r="E456" s="5"/>
    </row>
    <row r="457" spans="1:5" ht="14.25" customHeight="1" x14ac:dyDescent="0.25">
      <c r="A457" s="5">
        <v>456</v>
      </c>
      <c r="B457" s="5" t="s">
        <v>58</v>
      </c>
      <c r="C457" s="5">
        <v>0.24299999999999999</v>
      </c>
      <c r="D457" s="5">
        <v>0.96300000000000008</v>
      </c>
      <c r="E457" s="5"/>
    </row>
    <row r="458" spans="1:5" ht="14.25" customHeight="1" x14ac:dyDescent="0.25">
      <c r="A458" s="5">
        <v>457</v>
      </c>
      <c r="B458" s="5" t="s">
        <v>58</v>
      </c>
      <c r="C458" s="5"/>
      <c r="D458" s="5"/>
      <c r="E458" s="5"/>
    </row>
    <row r="459" spans="1:5" ht="14.25" customHeight="1" x14ac:dyDescent="0.25">
      <c r="A459" s="5">
        <v>458</v>
      </c>
      <c r="B459" s="5" t="s">
        <v>58</v>
      </c>
      <c r="C459" s="5">
        <v>0.52100000000000002</v>
      </c>
      <c r="D459" s="5">
        <v>2.0609999999999999</v>
      </c>
      <c r="E459" s="5"/>
    </row>
    <row r="460" spans="1:5" ht="14.25" customHeight="1" x14ac:dyDescent="0.25">
      <c r="A460" s="5">
        <v>459</v>
      </c>
      <c r="B460" s="5" t="s">
        <v>58</v>
      </c>
      <c r="C460" s="5">
        <v>0.42599999999999999</v>
      </c>
      <c r="D460" s="5">
        <v>0.99</v>
      </c>
      <c r="E460" s="5"/>
    </row>
    <row r="461" spans="1:5" ht="14.25" customHeight="1" x14ac:dyDescent="0.25">
      <c r="A461" s="5">
        <v>460</v>
      </c>
      <c r="B461" s="5" t="s">
        <v>58</v>
      </c>
      <c r="C461" s="5"/>
      <c r="D461" s="5">
        <v>0.92199999999999993</v>
      </c>
      <c r="E461" s="5"/>
    </row>
    <row r="462" spans="1:5" ht="14.25" customHeight="1" x14ac:dyDescent="0.25">
      <c r="A462" s="5">
        <v>461</v>
      </c>
      <c r="B462" s="5" t="s">
        <v>58</v>
      </c>
      <c r="C462" s="5">
        <v>0.33500000000000002</v>
      </c>
      <c r="D462" s="5">
        <v>1.202</v>
      </c>
      <c r="E462" s="5"/>
    </row>
    <row r="463" spans="1:5" ht="14.25" customHeight="1" x14ac:dyDescent="0.25">
      <c r="A463" s="5">
        <v>462</v>
      </c>
      <c r="B463" s="5" t="s">
        <v>58</v>
      </c>
      <c r="C463" s="5"/>
      <c r="D463" s="5">
        <v>0.97899999999999998</v>
      </c>
      <c r="E463" s="5"/>
    </row>
    <row r="464" spans="1:5" ht="14.25" customHeight="1" x14ac:dyDescent="0.25">
      <c r="A464" s="5">
        <v>463</v>
      </c>
      <c r="B464" s="5" t="s">
        <v>58</v>
      </c>
      <c r="C464" s="5"/>
      <c r="D464" s="5">
        <v>6.8000000000000005E-2</v>
      </c>
      <c r="E464" s="5"/>
    </row>
    <row r="465" spans="1:5" ht="14.25" customHeight="1" x14ac:dyDescent="0.25">
      <c r="A465" s="5">
        <v>464</v>
      </c>
      <c r="B465" s="5" t="s">
        <v>58</v>
      </c>
      <c r="C465" s="5">
        <v>1.109</v>
      </c>
      <c r="D465" s="5">
        <v>1.3859999999999999</v>
      </c>
      <c r="E465" s="5"/>
    </row>
    <row r="466" spans="1:5" ht="14.25" customHeight="1" x14ac:dyDescent="0.25">
      <c r="A466" s="5">
        <v>465</v>
      </c>
      <c r="B466" s="5" t="s">
        <v>58</v>
      </c>
      <c r="C466" s="5">
        <v>0.30499999999999999</v>
      </c>
      <c r="D466" s="5">
        <v>1.1459999999999999</v>
      </c>
      <c r="E466" s="5">
        <v>0.20200000000000001</v>
      </c>
    </row>
    <row r="467" spans="1:5" ht="14.25" customHeight="1" x14ac:dyDescent="0.25">
      <c r="A467" s="5">
        <v>466</v>
      </c>
      <c r="B467" s="5" t="s">
        <v>58</v>
      </c>
      <c r="C467" s="5">
        <v>0.30499999999999999</v>
      </c>
      <c r="D467" s="5">
        <v>3.1850000000000001</v>
      </c>
      <c r="E467" s="5"/>
    </row>
    <row r="468" spans="1:5" ht="14.25" customHeight="1" x14ac:dyDescent="0.25">
      <c r="A468" s="5">
        <v>467</v>
      </c>
      <c r="B468" s="5" t="s">
        <v>58</v>
      </c>
      <c r="C468" s="5">
        <v>0.307</v>
      </c>
      <c r="D468" s="5">
        <v>0.78900000000000003</v>
      </c>
      <c r="E468" s="5"/>
    </row>
    <row r="469" spans="1:5" ht="14.25" customHeight="1" x14ac:dyDescent="0.25">
      <c r="A469" s="5">
        <v>468</v>
      </c>
      <c r="B469" s="5" t="s">
        <v>58</v>
      </c>
      <c r="C469" s="5"/>
      <c r="D469" s="5">
        <v>0.36799999999999999</v>
      </c>
      <c r="E469" s="5"/>
    </row>
    <row r="470" spans="1:5" ht="14.25" customHeight="1" x14ac:dyDescent="0.25">
      <c r="A470" s="5">
        <v>469</v>
      </c>
      <c r="B470" s="5" t="s">
        <v>58</v>
      </c>
      <c r="C470" s="5">
        <v>0.30499999999999999</v>
      </c>
      <c r="D470" s="5">
        <v>0.624</v>
      </c>
      <c r="E470" s="5"/>
    </row>
    <row r="471" spans="1:5" ht="14.25" customHeight="1" x14ac:dyDescent="0.25">
      <c r="A471" s="5">
        <v>470</v>
      </c>
      <c r="B471" s="5" t="s">
        <v>58</v>
      </c>
      <c r="C471" s="5"/>
      <c r="D471" s="5">
        <v>0.92199999999999993</v>
      </c>
      <c r="E471" s="5"/>
    </row>
    <row r="472" spans="1:5" ht="14.25" customHeight="1" x14ac:dyDescent="0.25">
      <c r="A472" s="5">
        <v>471</v>
      </c>
      <c r="B472" s="5" t="s">
        <v>58</v>
      </c>
      <c r="C472" s="5"/>
      <c r="D472" s="5">
        <v>4.702</v>
      </c>
      <c r="E472" s="5"/>
    </row>
    <row r="473" spans="1:5" ht="14.25" customHeight="1" x14ac:dyDescent="0.25">
      <c r="A473" s="5">
        <v>472</v>
      </c>
      <c r="B473" s="5" t="s">
        <v>58</v>
      </c>
      <c r="C473" s="5"/>
      <c r="D473" s="5">
        <v>6.8000000000000005E-2</v>
      </c>
      <c r="E473" s="5"/>
    </row>
    <row r="474" spans="1:5" ht="14.25" customHeight="1" x14ac:dyDescent="0.25">
      <c r="A474" s="5">
        <v>473</v>
      </c>
      <c r="B474" s="5" t="s">
        <v>58</v>
      </c>
      <c r="C474" s="5"/>
      <c r="D474" s="5">
        <v>0.49399999999999999</v>
      </c>
      <c r="E474" s="5"/>
    </row>
    <row r="475" spans="1:5" ht="14.25" customHeight="1" x14ac:dyDescent="0.25">
      <c r="A475" s="5">
        <v>474</v>
      </c>
      <c r="B475" s="5" t="s">
        <v>58</v>
      </c>
      <c r="C475" s="5"/>
      <c r="D475" s="5">
        <v>1.093</v>
      </c>
      <c r="E475" s="5"/>
    </row>
    <row r="476" spans="1:5" ht="14.25" customHeight="1" x14ac:dyDescent="0.25">
      <c r="A476" s="5">
        <v>475</v>
      </c>
      <c r="B476" s="5" t="s">
        <v>58</v>
      </c>
      <c r="C476" s="5">
        <v>0.77899999999999991</v>
      </c>
      <c r="D476" s="5">
        <v>1.5860000000000001</v>
      </c>
      <c r="E476" s="5">
        <v>0.313</v>
      </c>
    </row>
    <row r="477" spans="1:5" ht="14.25" customHeight="1" x14ac:dyDescent="0.25">
      <c r="A477" s="5">
        <v>476</v>
      </c>
      <c r="B477" s="5" t="s">
        <v>58</v>
      </c>
      <c r="C477" s="5">
        <v>0.30499999999999999</v>
      </c>
      <c r="D477" s="5">
        <v>1.1839999999999999</v>
      </c>
      <c r="E477" s="5"/>
    </row>
    <row r="478" spans="1:5" ht="14.25" customHeight="1" x14ac:dyDescent="0.25">
      <c r="A478" s="5">
        <v>477</v>
      </c>
      <c r="B478" s="5" t="s">
        <v>58</v>
      </c>
      <c r="C478" s="5"/>
      <c r="D478" s="5"/>
      <c r="E478" s="5"/>
    </row>
    <row r="479" spans="1:5" ht="14.25" customHeight="1" x14ac:dyDescent="0.25">
      <c r="A479" s="5">
        <v>478</v>
      </c>
      <c r="B479" s="5" t="s">
        <v>58</v>
      </c>
      <c r="C479" s="5">
        <v>0.30499999999999999</v>
      </c>
      <c r="D479" s="5">
        <v>1.4810000000000001</v>
      </c>
      <c r="E479" s="5"/>
    </row>
    <row r="480" spans="1:5" ht="14.25" customHeight="1" x14ac:dyDescent="0.25">
      <c r="A480" s="5">
        <v>479</v>
      </c>
      <c r="B480" s="5" t="s">
        <v>58</v>
      </c>
      <c r="C480" s="5"/>
      <c r="D480" s="5">
        <v>0.90700000000000003</v>
      </c>
      <c r="E480" s="5"/>
    </row>
    <row r="481" spans="1:5" ht="14.25" customHeight="1" x14ac:dyDescent="0.25">
      <c r="A481" s="5">
        <v>480</v>
      </c>
      <c r="B481" s="5" t="s">
        <v>58</v>
      </c>
      <c r="C481" s="5">
        <v>0.307</v>
      </c>
      <c r="D481" s="5">
        <v>1.742</v>
      </c>
      <c r="E481" s="5">
        <v>0.26300000000000001</v>
      </c>
    </row>
    <row r="482" spans="1:5" ht="14.25" customHeight="1" x14ac:dyDescent="0.25">
      <c r="A482" s="5">
        <v>481</v>
      </c>
      <c r="B482" s="5" t="s">
        <v>58</v>
      </c>
      <c r="C482" s="5"/>
      <c r="D482" s="5">
        <v>0.26200000000000001</v>
      </c>
      <c r="E482" s="5"/>
    </row>
    <row r="483" spans="1:5" ht="14.25" customHeight="1" x14ac:dyDescent="0.25">
      <c r="A483" s="5">
        <v>482</v>
      </c>
      <c r="B483" s="5" t="s">
        <v>58</v>
      </c>
      <c r="C483" s="5">
        <v>0.42599999999999999</v>
      </c>
      <c r="D483" s="5">
        <v>0.375</v>
      </c>
      <c r="E483" s="5"/>
    </row>
    <row r="484" spans="1:5" ht="14.25" customHeight="1" x14ac:dyDescent="0.25">
      <c r="A484" s="5">
        <v>483</v>
      </c>
      <c r="B484" s="5" t="s">
        <v>58</v>
      </c>
      <c r="C484" s="5"/>
      <c r="D484" s="5">
        <v>0.65999999999999992</v>
      </c>
      <c r="E484" s="5"/>
    </row>
    <row r="485" spans="1:5" ht="14.25" customHeight="1" x14ac:dyDescent="0.25">
      <c r="A485" s="5">
        <v>484</v>
      </c>
      <c r="B485" s="5" t="s">
        <v>58</v>
      </c>
      <c r="C485" s="5">
        <v>0.79400000000000004</v>
      </c>
      <c r="D485" s="5">
        <v>1.411</v>
      </c>
      <c r="E485" s="5"/>
    </row>
    <row r="486" spans="1:5" ht="14.25" customHeight="1" x14ac:dyDescent="0.25">
      <c r="A486" s="5">
        <v>485</v>
      </c>
      <c r="B486" s="5" t="s">
        <v>58</v>
      </c>
      <c r="C486" s="5">
        <v>0.307</v>
      </c>
      <c r="D486" s="5">
        <v>1.1339999999999999</v>
      </c>
      <c r="E486" s="5">
        <v>0.152</v>
      </c>
    </row>
    <row r="487" spans="1:5" ht="14.25" customHeight="1" x14ac:dyDescent="0.25">
      <c r="A487" s="5">
        <v>486</v>
      </c>
      <c r="B487" s="5" t="s">
        <v>58</v>
      </c>
      <c r="C487" s="5">
        <v>0.49099999999999999</v>
      </c>
      <c r="D487" s="5">
        <v>0.67500000000000004</v>
      </c>
      <c r="E487" s="5"/>
    </row>
    <row r="488" spans="1:5" ht="14.25" customHeight="1" x14ac:dyDescent="0.25">
      <c r="A488" s="5">
        <v>487</v>
      </c>
      <c r="B488" s="5" t="s">
        <v>58</v>
      </c>
      <c r="C488" s="5"/>
      <c r="D488" s="5"/>
      <c r="E488" s="5"/>
    </row>
    <row r="489" spans="1:5" ht="14.25" customHeight="1" x14ac:dyDescent="0.25">
      <c r="A489" s="5">
        <v>488</v>
      </c>
      <c r="B489" s="5" t="s">
        <v>58</v>
      </c>
      <c r="C489" s="5">
        <v>0.307</v>
      </c>
      <c r="D489" s="5">
        <v>0.307</v>
      </c>
      <c r="E489" s="5"/>
    </row>
    <row r="490" spans="1:5" ht="14.25" customHeight="1" x14ac:dyDescent="0.25">
      <c r="A490" s="5">
        <v>489</v>
      </c>
      <c r="B490" s="5" t="s">
        <v>58</v>
      </c>
      <c r="C490" s="5"/>
      <c r="D490" s="5">
        <v>0.59699999999999998</v>
      </c>
      <c r="E490" s="5"/>
    </row>
    <row r="491" spans="1:5" ht="14.25" customHeight="1" x14ac:dyDescent="0.25">
      <c r="A491" s="5">
        <v>490</v>
      </c>
      <c r="B491" s="5" t="s">
        <v>58</v>
      </c>
      <c r="C491" s="5"/>
      <c r="D491" s="5">
        <v>1.139</v>
      </c>
      <c r="E491" s="5"/>
    </row>
    <row r="492" spans="1:5" ht="14.25" customHeight="1" x14ac:dyDescent="0.25">
      <c r="A492" s="5">
        <v>491</v>
      </c>
      <c r="B492" s="5" t="s">
        <v>58</v>
      </c>
      <c r="C492" s="5"/>
      <c r="D492" s="5">
        <v>1.736</v>
      </c>
      <c r="E492" s="5"/>
    </row>
    <row r="493" spans="1:5" ht="14.25" customHeight="1" x14ac:dyDescent="0.25">
      <c r="A493" s="5">
        <v>492</v>
      </c>
      <c r="B493" s="5" t="s">
        <v>58</v>
      </c>
      <c r="C493" s="5"/>
      <c r="D493" s="5">
        <v>1.569</v>
      </c>
      <c r="E493" s="5"/>
    </row>
    <row r="494" spans="1:5" ht="14.25" customHeight="1" x14ac:dyDescent="0.25">
      <c r="A494" s="5">
        <v>493</v>
      </c>
      <c r="B494" s="5" t="s">
        <v>58</v>
      </c>
      <c r="C494" s="5"/>
      <c r="D494" s="5"/>
      <c r="E494" s="5"/>
    </row>
    <row r="495" spans="1:5" ht="14.25" customHeight="1" x14ac:dyDescent="0.25">
      <c r="A495" s="5">
        <v>494</v>
      </c>
      <c r="B495" s="5" t="s">
        <v>58</v>
      </c>
      <c r="C495" s="5">
        <v>0.307</v>
      </c>
      <c r="D495" s="5">
        <v>0.65999999999999992</v>
      </c>
      <c r="E495" s="5"/>
    </row>
    <row r="496" spans="1:5" ht="14.25" customHeight="1" x14ac:dyDescent="0.25">
      <c r="A496" s="5">
        <v>495</v>
      </c>
      <c r="B496" s="5" t="s">
        <v>58</v>
      </c>
      <c r="C496" s="5">
        <v>0.53</v>
      </c>
      <c r="D496" s="5">
        <v>0.48499999999999999</v>
      </c>
      <c r="E496" s="5">
        <v>0.111</v>
      </c>
    </row>
    <row r="497" spans="1:5" ht="14.25" customHeight="1" x14ac:dyDescent="0.25">
      <c r="A497" s="5">
        <v>496</v>
      </c>
      <c r="B497" s="5" t="s">
        <v>58</v>
      </c>
      <c r="C497" s="5"/>
      <c r="D497" s="5">
        <v>0.48099999999999998</v>
      </c>
      <c r="E497" s="5"/>
    </row>
    <row r="498" spans="1:5" ht="14.25" customHeight="1" x14ac:dyDescent="0.25">
      <c r="A498" s="5">
        <v>497</v>
      </c>
      <c r="B498" s="5" t="s">
        <v>58</v>
      </c>
      <c r="C498" s="5">
        <v>0.31</v>
      </c>
      <c r="D498" s="5">
        <v>1.2649999999999999</v>
      </c>
      <c r="E498" s="5">
        <v>0.20200000000000001</v>
      </c>
    </row>
    <row r="499" spans="1:5" ht="14.25" customHeight="1" x14ac:dyDescent="0.25">
      <c r="A499" s="5">
        <v>498</v>
      </c>
      <c r="B499" s="5" t="s">
        <v>58</v>
      </c>
      <c r="C499" s="5"/>
      <c r="D499" s="5"/>
      <c r="E499" s="5"/>
    </row>
    <row r="500" spans="1:5" ht="14.25" customHeight="1" x14ac:dyDescent="0.25">
      <c r="A500" s="5">
        <v>499</v>
      </c>
      <c r="B500" s="5" t="s">
        <v>58</v>
      </c>
      <c r="C500" s="5"/>
      <c r="D500" s="5">
        <v>0.35299999999999998</v>
      </c>
      <c r="E500" s="5"/>
    </row>
    <row r="501" spans="1:5" ht="14.25" customHeight="1" x14ac:dyDescent="0.25">
      <c r="A501" s="5">
        <v>500</v>
      </c>
      <c r="B501" s="5" t="s">
        <v>58</v>
      </c>
      <c r="C501" s="5"/>
      <c r="D501" s="5">
        <v>0.436</v>
      </c>
      <c r="E501" s="5"/>
    </row>
    <row r="502" spans="1:5" ht="14.25" customHeight="1" x14ac:dyDescent="0.25">
      <c r="A502" s="5">
        <v>501</v>
      </c>
      <c r="B502" s="5" t="s">
        <v>58</v>
      </c>
      <c r="C502" s="5"/>
      <c r="D502" s="5">
        <v>0.93500000000000005</v>
      </c>
      <c r="E502" s="5"/>
    </row>
    <row r="503" spans="1:5" ht="14.25" customHeight="1" x14ac:dyDescent="0.25">
      <c r="A503" s="5">
        <v>502</v>
      </c>
      <c r="B503" s="5" t="s">
        <v>58</v>
      </c>
      <c r="C503" s="5"/>
      <c r="D503" s="5"/>
      <c r="E503" s="5"/>
    </row>
    <row r="504" spans="1:5" ht="14.25" customHeight="1" x14ac:dyDescent="0.25">
      <c r="A504" s="5">
        <v>503</v>
      </c>
      <c r="B504" s="5" t="s">
        <v>58</v>
      </c>
      <c r="C504" s="5">
        <v>1.109</v>
      </c>
      <c r="D504" s="5">
        <v>1.337</v>
      </c>
      <c r="E504" s="5">
        <v>0.84699999999999998</v>
      </c>
    </row>
    <row r="505" spans="1:5" ht="14.25" customHeight="1" x14ac:dyDescent="0.25">
      <c r="A505" s="5">
        <v>504</v>
      </c>
      <c r="B505" s="5" t="s">
        <v>58</v>
      </c>
      <c r="C505" s="5"/>
      <c r="D505" s="5">
        <v>2.3530000000000002</v>
      </c>
      <c r="E505" s="5">
        <v>0.35399999999999998</v>
      </c>
    </row>
    <row r="506" spans="1:5" ht="14.25" customHeight="1" x14ac:dyDescent="0.25">
      <c r="A506" s="5">
        <v>505</v>
      </c>
      <c r="B506" s="5" t="s">
        <v>58</v>
      </c>
      <c r="C506" s="5"/>
      <c r="D506" s="5">
        <v>1.4810000000000001</v>
      </c>
      <c r="E506" s="5"/>
    </row>
    <row r="507" spans="1:5" ht="14.25" customHeight="1" x14ac:dyDescent="0.25">
      <c r="A507" s="5">
        <v>506</v>
      </c>
      <c r="B507" s="5" t="s">
        <v>58</v>
      </c>
      <c r="C507" s="5">
        <v>0.36799999999999999</v>
      </c>
      <c r="D507" s="5">
        <v>3.0619999999999998</v>
      </c>
      <c r="E507" s="5">
        <v>0.84699999999999998</v>
      </c>
    </row>
    <row r="508" spans="1:5" ht="14.25" customHeight="1" x14ac:dyDescent="0.25">
      <c r="A508" s="5">
        <v>507</v>
      </c>
      <c r="B508" s="5" t="s">
        <v>58</v>
      </c>
      <c r="C508" s="5">
        <v>0.36799999999999999</v>
      </c>
      <c r="D508" s="5">
        <v>1.9419999999999999</v>
      </c>
      <c r="E508" s="5">
        <v>0.35399999999999998</v>
      </c>
    </row>
    <row r="509" spans="1:5" ht="14.25" customHeight="1" x14ac:dyDescent="0.25">
      <c r="A509" s="5">
        <v>508</v>
      </c>
      <c r="B509" s="5" t="s">
        <v>58</v>
      </c>
      <c r="C509" s="5"/>
      <c r="D509" s="5">
        <v>0.42599999999999999</v>
      </c>
      <c r="E509" s="5"/>
    </row>
    <row r="510" spans="1:5" ht="14.25" customHeight="1" x14ac:dyDescent="0.25">
      <c r="A510" s="5">
        <v>509</v>
      </c>
      <c r="B510" s="5" t="s">
        <v>58</v>
      </c>
      <c r="C510" s="5"/>
      <c r="D510" s="5">
        <v>0.78800000000000003</v>
      </c>
      <c r="E510" s="5"/>
    </row>
    <row r="511" spans="1:5" ht="14.25" customHeight="1" x14ac:dyDescent="0.25">
      <c r="A511" s="5">
        <v>510</v>
      </c>
      <c r="B511" s="5" t="s">
        <v>58</v>
      </c>
      <c r="C511" s="5"/>
      <c r="D511" s="5">
        <v>6.8000000000000005E-2</v>
      </c>
      <c r="E511" s="5"/>
    </row>
    <row r="512" spans="1:5" ht="14.25" customHeight="1" x14ac:dyDescent="0.25">
      <c r="A512" s="5">
        <v>511</v>
      </c>
      <c r="B512" s="5" t="s">
        <v>58</v>
      </c>
      <c r="C512" s="5"/>
      <c r="D512" s="5"/>
      <c r="E512" s="5"/>
    </row>
    <row r="513" spans="1:5" ht="14.25" customHeight="1" x14ac:dyDescent="0.25">
      <c r="A513" s="5">
        <v>512</v>
      </c>
      <c r="B513" s="5" t="s">
        <v>58</v>
      </c>
      <c r="C513" s="5">
        <v>0.216</v>
      </c>
      <c r="D513" s="5">
        <v>1.304</v>
      </c>
      <c r="E513" s="5"/>
    </row>
    <row r="514" spans="1:5" ht="14.25" customHeight="1" x14ac:dyDescent="0.25">
      <c r="A514" s="5">
        <v>513</v>
      </c>
      <c r="B514" s="5" t="s">
        <v>58</v>
      </c>
      <c r="C514" s="5">
        <v>0.52600000000000002</v>
      </c>
      <c r="D514" s="5">
        <v>0.55300000000000005</v>
      </c>
      <c r="E514" s="5"/>
    </row>
    <row r="515" spans="1:5" ht="14.25" customHeight="1" x14ac:dyDescent="0.25">
      <c r="A515" s="5">
        <v>514</v>
      </c>
      <c r="B515" s="5" t="s">
        <v>58</v>
      </c>
      <c r="C515" s="5"/>
      <c r="D515" s="5"/>
      <c r="E515" s="5"/>
    </row>
    <row r="516" spans="1:5" ht="14.25" customHeight="1" x14ac:dyDescent="0.25">
      <c r="A516" s="5">
        <v>515</v>
      </c>
      <c r="B516" s="5" t="s">
        <v>58</v>
      </c>
      <c r="C516" s="5">
        <v>0.36799999999999999</v>
      </c>
      <c r="D516" s="5">
        <v>0.58399999999999996</v>
      </c>
      <c r="E516" s="5"/>
    </row>
    <row r="517" spans="1:5" ht="14.25" customHeight="1" x14ac:dyDescent="0.25">
      <c r="A517" s="5">
        <v>516</v>
      </c>
      <c r="B517" s="5" t="s">
        <v>58</v>
      </c>
      <c r="C517" s="5"/>
      <c r="D517" s="5">
        <v>0.71799999999999997</v>
      </c>
      <c r="E517" s="5"/>
    </row>
    <row r="518" spans="1:5" ht="14.25" customHeight="1" x14ac:dyDescent="0.25">
      <c r="A518" s="5">
        <v>517</v>
      </c>
      <c r="B518" s="5" t="s">
        <v>58</v>
      </c>
      <c r="C518" s="5">
        <v>0.42599999999999999</v>
      </c>
      <c r="D518" s="5">
        <v>1.0740000000000001</v>
      </c>
      <c r="E518" s="5"/>
    </row>
    <row r="519" spans="1:5" ht="14.25" customHeight="1" x14ac:dyDescent="0.25">
      <c r="A519" s="5">
        <v>518</v>
      </c>
      <c r="B519" s="5" t="s">
        <v>58</v>
      </c>
      <c r="C519" s="5">
        <v>0.99</v>
      </c>
      <c r="D519" s="5">
        <v>1.268</v>
      </c>
      <c r="E519" s="5">
        <v>0.84699999999999998</v>
      </c>
    </row>
    <row r="520" spans="1:5" ht="14.25" customHeight="1" x14ac:dyDescent="0.25">
      <c r="A520" s="5">
        <v>519</v>
      </c>
      <c r="B520" s="5" t="s">
        <v>58</v>
      </c>
      <c r="C520" s="5">
        <v>0.30499999999999999</v>
      </c>
      <c r="D520" s="5"/>
      <c r="E520" s="5"/>
    </row>
    <row r="521" spans="1:5" ht="14.25" customHeight="1" x14ac:dyDescent="0.25">
      <c r="A521" s="5">
        <v>520</v>
      </c>
      <c r="B521" s="5" t="s">
        <v>58</v>
      </c>
      <c r="C521" s="5">
        <v>0.98</v>
      </c>
      <c r="D521" s="5">
        <v>1.909</v>
      </c>
      <c r="E521" s="5"/>
    </row>
    <row r="522" spans="1:5" ht="14.25" customHeight="1" x14ac:dyDescent="0.25">
      <c r="A522" s="5">
        <v>521</v>
      </c>
      <c r="B522" s="5" t="s">
        <v>58</v>
      </c>
      <c r="C522" s="5">
        <v>0.30499999999999999</v>
      </c>
      <c r="D522" s="5">
        <v>0.378</v>
      </c>
      <c r="E522" s="5">
        <v>0.20200000000000001</v>
      </c>
    </row>
    <row r="523" spans="1:5" ht="14.25" customHeight="1" x14ac:dyDescent="0.25">
      <c r="A523" s="5">
        <v>522</v>
      </c>
      <c r="B523" s="5" t="s">
        <v>58</v>
      </c>
      <c r="C523" s="5"/>
      <c r="D523" s="5">
        <v>1.4930000000000001</v>
      </c>
      <c r="E523" s="5"/>
    </row>
    <row r="524" spans="1:5" ht="14.25" customHeight="1" x14ac:dyDescent="0.25">
      <c r="A524" s="5">
        <v>523</v>
      </c>
      <c r="B524" s="5" t="s">
        <v>58</v>
      </c>
      <c r="C524" s="5"/>
      <c r="D524" s="5"/>
      <c r="E524" s="5"/>
    </row>
    <row r="525" spans="1:5" ht="14.25" customHeight="1" x14ac:dyDescent="0.25">
      <c r="A525" s="5">
        <v>524</v>
      </c>
      <c r="B525" s="5" t="s">
        <v>58</v>
      </c>
      <c r="C525" s="5">
        <v>0.26200000000000001</v>
      </c>
      <c r="D525" s="5">
        <v>0.68300000000000005</v>
      </c>
      <c r="E525" s="5"/>
    </row>
    <row r="526" spans="1:5" ht="14.25" customHeight="1" x14ac:dyDescent="0.25">
      <c r="A526" s="5">
        <v>525</v>
      </c>
      <c r="B526" s="5" t="s">
        <v>58</v>
      </c>
      <c r="C526" s="5"/>
      <c r="D526" s="5"/>
      <c r="E526" s="5"/>
    </row>
    <row r="527" spans="1:5" ht="14.25" customHeight="1" x14ac:dyDescent="0.25">
      <c r="A527" s="5">
        <v>526</v>
      </c>
      <c r="B527" s="5" t="s">
        <v>58</v>
      </c>
      <c r="C527" s="5">
        <v>0.68300000000000005</v>
      </c>
      <c r="D527" s="5"/>
      <c r="E527" s="5"/>
    </row>
    <row r="528" spans="1:5" ht="14.25" customHeight="1" x14ac:dyDescent="0.25">
      <c r="A528" s="5">
        <v>527</v>
      </c>
      <c r="B528" s="5" t="s">
        <v>58</v>
      </c>
      <c r="C528" s="5">
        <v>1.0409999999999999</v>
      </c>
      <c r="D528" s="5">
        <v>0.41399999999999998</v>
      </c>
      <c r="E528" s="5">
        <v>0.111</v>
      </c>
    </row>
    <row r="529" spans="1:5" ht="14.25" customHeight="1" x14ac:dyDescent="0.25">
      <c r="A529" s="5">
        <v>528</v>
      </c>
      <c r="B529" s="5" t="s">
        <v>58</v>
      </c>
      <c r="C529" s="5"/>
      <c r="D529" s="5">
        <v>0.96499999999999997</v>
      </c>
      <c r="E529" s="5"/>
    </row>
    <row r="530" spans="1:5" ht="14.25" customHeight="1" x14ac:dyDescent="0.25">
      <c r="A530" s="5">
        <v>529</v>
      </c>
      <c r="B530" s="5" t="s">
        <v>58</v>
      </c>
      <c r="C530" s="5"/>
      <c r="D530" s="5">
        <v>1.3680000000000001</v>
      </c>
      <c r="E530" s="5"/>
    </row>
    <row r="531" spans="1:5" ht="14.25" customHeight="1" x14ac:dyDescent="0.25">
      <c r="A531" s="5">
        <v>530</v>
      </c>
      <c r="B531" s="5" t="s">
        <v>58</v>
      </c>
      <c r="C531" s="5">
        <v>0.307</v>
      </c>
      <c r="D531" s="5">
        <v>1.028</v>
      </c>
      <c r="E531" s="5"/>
    </row>
    <row r="532" spans="1:5" ht="14.25" customHeight="1" x14ac:dyDescent="0.25">
      <c r="A532" s="5">
        <v>531</v>
      </c>
      <c r="B532" s="5" t="s">
        <v>58</v>
      </c>
      <c r="C532" s="5">
        <v>0.307</v>
      </c>
      <c r="D532" s="5">
        <v>0.67500000000000004</v>
      </c>
      <c r="E532" s="5"/>
    </row>
    <row r="533" spans="1:5" ht="14.25" customHeight="1" x14ac:dyDescent="0.25">
      <c r="A533" s="5">
        <v>532</v>
      </c>
      <c r="B533" s="5" t="s">
        <v>58</v>
      </c>
      <c r="C533" s="5">
        <v>0.56899999999999995</v>
      </c>
      <c r="D533" s="5">
        <v>6.38</v>
      </c>
      <c r="E533" s="5">
        <v>0.84699999999999998</v>
      </c>
    </row>
    <row r="534" spans="1:5" ht="14.25" customHeight="1" x14ac:dyDescent="0.25">
      <c r="A534" s="5">
        <v>533</v>
      </c>
      <c r="B534" s="5" t="s">
        <v>58</v>
      </c>
      <c r="C534" s="5">
        <v>0.216</v>
      </c>
      <c r="D534" s="5">
        <v>1.736</v>
      </c>
      <c r="E534" s="5"/>
    </row>
    <row r="535" spans="1:5" ht="14.25" customHeight="1" x14ac:dyDescent="0.25">
      <c r="A535" s="5">
        <v>534</v>
      </c>
      <c r="B535" s="5" t="s">
        <v>58</v>
      </c>
      <c r="C535" s="5"/>
      <c r="D535" s="5">
        <v>1.284</v>
      </c>
      <c r="E535" s="5">
        <v>0.84699999999999998</v>
      </c>
    </row>
    <row r="536" spans="1:5" ht="14.25" customHeight="1" x14ac:dyDescent="0.25">
      <c r="A536" s="5">
        <v>535</v>
      </c>
      <c r="B536" s="5" t="s">
        <v>58</v>
      </c>
      <c r="C536" s="5"/>
      <c r="D536" s="5">
        <v>0.44900000000000001</v>
      </c>
      <c r="E536" s="5"/>
    </row>
    <row r="537" spans="1:5" ht="14.25" customHeight="1" x14ac:dyDescent="0.25">
      <c r="A537" s="5">
        <v>536</v>
      </c>
      <c r="B537" s="5" t="s">
        <v>58</v>
      </c>
      <c r="C537" s="5"/>
      <c r="D537" s="5"/>
      <c r="E537" s="5"/>
    </row>
    <row r="538" spans="1:5" ht="14.25" customHeight="1" x14ac:dyDescent="0.25">
      <c r="A538" s="5">
        <v>537</v>
      </c>
      <c r="B538" s="5" t="s">
        <v>58</v>
      </c>
      <c r="C538" s="5"/>
      <c r="D538" s="5"/>
      <c r="E538" s="5"/>
    </row>
    <row r="539" spans="1:5" ht="14.25" customHeight="1" x14ac:dyDescent="0.25">
      <c r="A539" s="5">
        <v>538</v>
      </c>
      <c r="B539" s="5" t="s">
        <v>58</v>
      </c>
      <c r="C539" s="5">
        <v>0.28399999999999997</v>
      </c>
      <c r="D539" s="5">
        <v>0.64700000000000002</v>
      </c>
      <c r="E539" s="5"/>
    </row>
    <row r="540" spans="1:5" ht="14.25" customHeight="1" x14ac:dyDescent="0.25">
      <c r="A540" s="5">
        <v>539</v>
      </c>
      <c r="B540" s="5" t="s">
        <v>58</v>
      </c>
      <c r="C540" s="5"/>
      <c r="D540" s="5"/>
      <c r="E540" s="5"/>
    </row>
    <row r="541" spans="1:5" ht="14.25" customHeight="1" x14ac:dyDescent="0.25">
      <c r="A541" s="5">
        <v>540</v>
      </c>
      <c r="B541" s="5" t="s">
        <v>58</v>
      </c>
      <c r="C541" s="5"/>
      <c r="D541" s="5">
        <v>0.214</v>
      </c>
      <c r="E541" s="5"/>
    </row>
    <row r="542" spans="1:5" ht="14.25" customHeight="1" x14ac:dyDescent="0.25">
      <c r="A542" s="5">
        <v>541</v>
      </c>
      <c r="B542" s="5" t="s">
        <v>58</v>
      </c>
      <c r="C542" s="5">
        <v>0.30499999999999999</v>
      </c>
      <c r="D542" s="5">
        <v>0.64500000000000002</v>
      </c>
      <c r="E542" s="5"/>
    </row>
    <row r="543" spans="1:5" ht="14.25" customHeight="1" x14ac:dyDescent="0.25">
      <c r="A543" s="5">
        <v>542</v>
      </c>
      <c r="B543" s="5" t="s">
        <v>58</v>
      </c>
      <c r="C543" s="5">
        <v>0.30499999999999999</v>
      </c>
      <c r="D543" s="5">
        <v>1.1919999999999999</v>
      </c>
      <c r="E543" s="5"/>
    </row>
    <row r="544" spans="1:5" ht="14.25" customHeight="1" x14ac:dyDescent="0.25">
      <c r="A544" s="5">
        <v>543</v>
      </c>
      <c r="B544" s="5" t="s">
        <v>58</v>
      </c>
      <c r="C544" s="5">
        <v>0.36799999999999999</v>
      </c>
      <c r="D544" s="5">
        <v>1.3480000000000001</v>
      </c>
      <c r="E544" s="5"/>
    </row>
    <row r="545" spans="1:5" ht="14.25" customHeight="1" x14ac:dyDescent="0.25">
      <c r="A545" s="5">
        <v>544</v>
      </c>
      <c r="B545" s="5" t="s">
        <v>58</v>
      </c>
      <c r="C545" s="5">
        <v>0.33500000000000002</v>
      </c>
      <c r="D545" s="5">
        <v>2.976</v>
      </c>
      <c r="E545" s="5"/>
    </row>
    <row r="546" spans="1:5" ht="14.25" customHeight="1" x14ac:dyDescent="0.25">
      <c r="A546" s="5">
        <v>545</v>
      </c>
      <c r="B546" s="5" t="s">
        <v>58</v>
      </c>
      <c r="C546" s="5">
        <v>0.30499999999999999</v>
      </c>
      <c r="D546" s="5">
        <v>0.30499999999999999</v>
      </c>
      <c r="E546" s="5"/>
    </row>
    <row r="547" spans="1:5" ht="14.25" customHeight="1" x14ac:dyDescent="0.25">
      <c r="A547" s="5">
        <v>546</v>
      </c>
      <c r="B547" s="5" t="s">
        <v>58</v>
      </c>
      <c r="C547" s="5">
        <v>0.79400000000000004</v>
      </c>
      <c r="D547" s="5">
        <v>1.373</v>
      </c>
      <c r="E547" s="5"/>
    </row>
    <row r="548" spans="1:5" ht="14.25" customHeight="1" x14ac:dyDescent="0.25">
      <c r="A548" s="5">
        <v>547</v>
      </c>
      <c r="B548" s="5" t="s">
        <v>58</v>
      </c>
      <c r="C548" s="5"/>
      <c r="D548" s="5">
        <v>1.04</v>
      </c>
      <c r="E548" s="5"/>
    </row>
    <row r="549" spans="1:5" ht="14.25" customHeight="1" x14ac:dyDescent="0.25">
      <c r="A549" s="5">
        <v>548</v>
      </c>
      <c r="B549" s="5" t="s">
        <v>58</v>
      </c>
      <c r="C549" s="5"/>
      <c r="D549" s="5">
        <v>1.29</v>
      </c>
      <c r="E549" s="5">
        <v>0.152</v>
      </c>
    </row>
    <row r="550" spans="1:5" ht="14.25" customHeight="1" x14ac:dyDescent="0.25">
      <c r="A550" s="5">
        <v>549</v>
      </c>
      <c r="B550" s="5" t="s">
        <v>58</v>
      </c>
      <c r="C550" s="5"/>
      <c r="D550" s="5">
        <v>1.4470000000000001</v>
      </c>
      <c r="E550" s="5"/>
    </row>
    <row r="551" spans="1:5" ht="14.25" customHeight="1" x14ac:dyDescent="0.25">
      <c r="A551" s="5">
        <v>550</v>
      </c>
      <c r="B551" s="5" t="s">
        <v>58</v>
      </c>
      <c r="C551" s="5"/>
      <c r="D551" s="5">
        <v>2.0979999999999999</v>
      </c>
      <c r="E551" s="5">
        <v>0.20200000000000001</v>
      </c>
    </row>
    <row r="552" spans="1:5" ht="14.25" customHeight="1" x14ac:dyDescent="0.25">
      <c r="A552" s="5">
        <v>551</v>
      </c>
      <c r="B552" s="5" t="s">
        <v>58</v>
      </c>
      <c r="C552" s="5">
        <v>0.30499999999999999</v>
      </c>
      <c r="D552" s="5">
        <v>1.9590000000000001</v>
      </c>
      <c r="E552" s="5"/>
    </row>
    <row r="553" spans="1:5" ht="14.25" customHeight="1" x14ac:dyDescent="0.25">
      <c r="A553" s="5">
        <v>552</v>
      </c>
      <c r="B553" s="5" t="s">
        <v>58</v>
      </c>
      <c r="C553" s="5"/>
      <c r="D553" s="5">
        <v>0.26200000000000001</v>
      </c>
      <c r="E553" s="5"/>
    </row>
    <row r="554" spans="1:5" ht="14.25" customHeight="1" x14ac:dyDescent="0.25">
      <c r="A554" s="5">
        <v>553</v>
      </c>
      <c r="B554" s="5" t="s">
        <v>58</v>
      </c>
      <c r="C554" s="5"/>
      <c r="D554" s="5">
        <v>0.36799999999999999</v>
      </c>
      <c r="E554" s="5"/>
    </row>
    <row r="555" spans="1:5" ht="14.25" customHeight="1" x14ac:dyDescent="0.25">
      <c r="A555" s="5">
        <v>554</v>
      </c>
      <c r="B555" s="5" t="s">
        <v>58</v>
      </c>
      <c r="C555" s="5"/>
      <c r="D555" s="5">
        <v>1.587</v>
      </c>
      <c r="E555" s="5"/>
    </row>
    <row r="556" spans="1:5" ht="14.25" customHeight="1" x14ac:dyDescent="0.25">
      <c r="A556" s="5">
        <v>555</v>
      </c>
      <c r="B556" s="5" t="s">
        <v>58</v>
      </c>
      <c r="C556" s="5">
        <v>0.49099999999999999</v>
      </c>
      <c r="D556" s="5">
        <v>1.0960000000000001</v>
      </c>
      <c r="E556" s="5"/>
    </row>
    <row r="557" spans="1:5" ht="14.25" customHeight="1" x14ac:dyDescent="0.25">
      <c r="A557" s="5">
        <v>556</v>
      </c>
      <c r="B557" s="5" t="s">
        <v>58</v>
      </c>
      <c r="C557" s="5"/>
      <c r="D557" s="5">
        <v>2.3929999999999998</v>
      </c>
      <c r="E557" s="5"/>
    </row>
    <row r="558" spans="1:5" ht="14.25" customHeight="1" x14ac:dyDescent="0.25">
      <c r="A558" s="5">
        <v>557</v>
      </c>
      <c r="B558" s="5" t="s">
        <v>58</v>
      </c>
      <c r="C558" s="5">
        <v>0.35299999999999998</v>
      </c>
      <c r="D558" s="5"/>
      <c r="E558" s="5"/>
    </row>
    <row r="559" spans="1:5" ht="14.25" customHeight="1" x14ac:dyDescent="0.25">
      <c r="A559" s="5">
        <v>558</v>
      </c>
      <c r="B559" s="5" t="s">
        <v>58</v>
      </c>
      <c r="C559" s="5">
        <v>0.53900000000000003</v>
      </c>
      <c r="D559" s="5">
        <v>1.3460000000000001</v>
      </c>
      <c r="E559" s="5"/>
    </row>
    <row r="560" spans="1:5" ht="14.25" customHeight="1" x14ac:dyDescent="0.25">
      <c r="A560" s="5">
        <v>559</v>
      </c>
      <c r="B560" s="5" t="s">
        <v>58</v>
      </c>
      <c r="C560" s="5">
        <v>0.106</v>
      </c>
      <c r="D560" s="5">
        <v>0.307</v>
      </c>
      <c r="E560" s="5"/>
    </row>
    <row r="561" spans="1:5" ht="14.25" customHeight="1" x14ac:dyDescent="0.25">
      <c r="A561" s="5">
        <v>560</v>
      </c>
      <c r="B561" s="5" t="s">
        <v>58</v>
      </c>
      <c r="C561" s="5">
        <v>0.307</v>
      </c>
      <c r="D561" s="5">
        <v>1.456</v>
      </c>
      <c r="E561" s="5"/>
    </row>
    <row r="562" spans="1:5" ht="14.25" customHeight="1" x14ac:dyDescent="0.25">
      <c r="A562" s="5">
        <v>561</v>
      </c>
      <c r="B562" s="5" t="s">
        <v>58</v>
      </c>
      <c r="C562" s="5">
        <v>1.2350000000000001</v>
      </c>
      <c r="D562" s="5">
        <v>1.5189999999999999</v>
      </c>
      <c r="E562" s="5"/>
    </row>
    <row r="563" spans="1:5" ht="14.25" customHeight="1" x14ac:dyDescent="0.25">
      <c r="A563" s="5">
        <v>562</v>
      </c>
      <c r="B563" s="5" t="s">
        <v>58</v>
      </c>
      <c r="C563" s="5">
        <v>0.42599999999999999</v>
      </c>
      <c r="D563" s="5">
        <v>2.9649999999999999</v>
      </c>
      <c r="E563" s="5">
        <v>0.35399999999999998</v>
      </c>
    </row>
    <row r="564" spans="1:5" ht="14.25" customHeight="1" x14ac:dyDescent="0.25">
      <c r="A564" s="5">
        <v>563</v>
      </c>
      <c r="B564" s="5" t="s">
        <v>58</v>
      </c>
      <c r="C564" s="5"/>
      <c r="D564" s="5">
        <v>0.30499999999999999</v>
      </c>
      <c r="E564" s="5"/>
    </row>
    <row r="565" spans="1:5" ht="14.25" customHeight="1" x14ac:dyDescent="0.25">
      <c r="A565" s="5">
        <v>564</v>
      </c>
      <c r="B565" s="5" t="s">
        <v>58</v>
      </c>
      <c r="C565" s="5"/>
      <c r="D565" s="5">
        <v>0.72</v>
      </c>
      <c r="E565" s="5"/>
    </row>
    <row r="566" spans="1:5" ht="14.25" customHeight="1" x14ac:dyDescent="0.25">
      <c r="A566" s="5">
        <v>565</v>
      </c>
      <c r="B566" s="5" t="s">
        <v>58</v>
      </c>
      <c r="C566" s="5"/>
      <c r="D566" s="5">
        <v>6.8000000000000005E-2</v>
      </c>
      <c r="E566" s="5"/>
    </row>
    <row r="567" spans="1:5" ht="14.25" customHeight="1" x14ac:dyDescent="0.25">
      <c r="A567" s="5">
        <v>566</v>
      </c>
      <c r="B567" s="5" t="s">
        <v>58</v>
      </c>
      <c r="C567" s="5">
        <v>0.67500000000000004</v>
      </c>
      <c r="D567" s="5">
        <v>2.6240000000000001</v>
      </c>
      <c r="E567" s="5"/>
    </row>
    <row r="568" spans="1:5" ht="14.25" customHeight="1" x14ac:dyDescent="0.25">
      <c r="A568" s="5">
        <v>567</v>
      </c>
      <c r="B568" s="5" t="s">
        <v>58</v>
      </c>
      <c r="C568" s="5">
        <v>0.622</v>
      </c>
      <c r="D568" s="5">
        <v>3.2679999999999998</v>
      </c>
      <c r="E568" s="5">
        <v>0.26300000000000001</v>
      </c>
    </row>
    <row r="569" spans="1:5" ht="14.25" customHeight="1" x14ac:dyDescent="0.25">
      <c r="A569" s="5">
        <v>568</v>
      </c>
      <c r="B569" s="5" t="s">
        <v>58</v>
      </c>
      <c r="C569" s="5"/>
      <c r="D569" s="5">
        <v>6.8000000000000005E-2</v>
      </c>
      <c r="E569" s="5"/>
    </row>
    <row r="570" spans="1:5" ht="14.25" customHeight="1" x14ac:dyDescent="0.25">
      <c r="A570" s="5">
        <v>569</v>
      </c>
      <c r="B570" s="5" t="s">
        <v>58</v>
      </c>
      <c r="C570" s="5"/>
      <c r="D570" s="5">
        <v>0.63500000000000001</v>
      </c>
      <c r="E570" s="5"/>
    </row>
    <row r="571" spans="1:5" ht="14.25" customHeight="1" x14ac:dyDescent="0.25">
      <c r="A571" s="5">
        <v>570</v>
      </c>
      <c r="B571" s="5" t="s">
        <v>58</v>
      </c>
      <c r="C571" s="5"/>
      <c r="D571" s="5">
        <v>0.30499999999999999</v>
      </c>
      <c r="E571" s="5"/>
    </row>
    <row r="572" spans="1:5" ht="14.25" customHeight="1" x14ac:dyDescent="0.25">
      <c r="A572" s="5">
        <v>571</v>
      </c>
      <c r="B572" s="5" t="s">
        <v>58</v>
      </c>
      <c r="C572" s="5"/>
      <c r="D572" s="5">
        <v>6.8000000000000005E-2</v>
      </c>
      <c r="E572" s="5"/>
    </row>
    <row r="573" spans="1:5" ht="14.25" customHeight="1" x14ac:dyDescent="0.25">
      <c r="A573" s="5">
        <v>572</v>
      </c>
      <c r="B573" s="5" t="s">
        <v>58</v>
      </c>
      <c r="C573" s="5"/>
      <c r="D573" s="5">
        <v>0.754</v>
      </c>
      <c r="E573" s="5"/>
    </row>
    <row r="574" spans="1:5" ht="14.25" customHeight="1" x14ac:dyDescent="0.25">
      <c r="A574" s="5">
        <v>573</v>
      </c>
      <c r="B574" s="5" t="s">
        <v>58</v>
      </c>
      <c r="C574" s="5"/>
      <c r="D574" s="5">
        <v>0.30499999999999999</v>
      </c>
      <c r="E574" s="5"/>
    </row>
    <row r="575" spans="1:5" ht="14.25" customHeight="1" x14ac:dyDescent="0.25">
      <c r="A575" s="5">
        <v>574</v>
      </c>
      <c r="B575" s="5" t="s">
        <v>58</v>
      </c>
      <c r="C575" s="5">
        <v>0.106</v>
      </c>
      <c r="D575" s="5"/>
      <c r="E575" s="5"/>
    </row>
    <row r="576" spans="1:5" ht="14.25" customHeight="1" x14ac:dyDescent="0.25">
      <c r="A576" s="5">
        <v>575</v>
      </c>
      <c r="B576" s="5" t="s">
        <v>58</v>
      </c>
      <c r="C576" s="5"/>
      <c r="D576" s="5">
        <v>0.33500000000000002</v>
      </c>
      <c r="E576" s="5"/>
    </row>
    <row r="577" spans="1:5" ht="14.25" customHeight="1" x14ac:dyDescent="0.25">
      <c r="A577" s="5">
        <v>576</v>
      </c>
      <c r="B577" s="5" t="s">
        <v>58</v>
      </c>
      <c r="C577" s="5"/>
      <c r="D577" s="5">
        <v>0.48099999999999998</v>
      </c>
      <c r="E577" s="5"/>
    </row>
    <row r="578" spans="1:5" ht="14.25" customHeight="1" x14ac:dyDescent="0.25">
      <c r="A578" s="5">
        <v>577</v>
      </c>
      <c r="B578" s="5" t="s">
        <v>58</v>
      </c>
      <c r="C578" s="5"/>
      <c r="D578" s="5"/>
      <c r="E578" s="5"/>
    </row>
    <row r="579" spans="1:5" ht="14.25" customHeight="1" x14ac:dyDescent="0.25">
      <c r="A579" s="5">
        <v>578</v>
      </c>
      <c r="B579" s="5" t="s">
        <v>58</v>
      </c>
      <c r="C579" s="5">
        <v>0.214</v>
      </c>
      <c r="D579" s="5">
        <v>0.27100000000000002</v>
      </c>
      <c r="E579" s="5"/>
    </row>
    <row r="580" spans="1:5" ht="14.25" customHeight="1" x14ac:dyDescent="0.25">
      <c r="A580" s="5">
        <v>579</v>
      </c>
      <c r="B580" s="5" t="s">
        <v>58</v>
      </c>
      <c r="C580" s="5"/>
      <c r="D580" s="5">
        <v>1.2809999999999999</v>
      </c>
      <c r="E580" s="5"/>
    </row>
    <row r="581" spans="1:5" ht="14.25" customHeight="1" x14ac:dyDescent="0.25">
      <c r="A581" s="5">
        <v>580</v>
      </c>
      <c r="B581" s="5" t="s">
        <v>58</v>
      </c>
      <c r="C581" s="5">
        <v>0.82899999999999996</v>
      </c>
      <c r="D581" s="5">
        <v>2.27</v>
      </c>
      <c r="E581" s="5">
        <v>0.35399999999999998</v>
      </c>
    </row>
    <row r="582" spans="1:5" ht="14.25" customHeight="1" x14ac:dyDescent="0.25">
      <c r="A582" s="5">
        <v>581</v>
      </c>
      <c r="B582" s="5" t="s">
        <v>58</v>
      </c>
      <c r="C582" s="5"/>
      <c r="D582" s="5">
        <v>0.106</v>
      </c>
      <c r="E582" s="5"/>
    </row>
    <row r="583" spans="1:5" ht="14.25" customHeight="1" x14ac:dyDescent="0.25">
      <c r="A583" s="5">
        <v>582</v>
      </c>
      <c r="B583" s="5" t="s">
        <v>58</v>
      </c>
      <c r="C583" s="5"/>
      <c r="D583" s="5">
        <v>6.8000000000000005E-2</v>
      </c>
      <c r="E583" s="5"/>
    </row>
    <row r="584" spans="1:5" ht="14.25" customHeight="1" x14ac:dyDescent="0.25">
      <c r="A584" s="5">
        <v>583</v>
      </c>
      <c r="B584" s="5" t="s">
        <v>58</v>
      </c>
      <c r="C584" s="5">
        <v>0.73299999999999998</v>
      </c>
      <c r="D584" s="5">
        <v>1.3340000000000001</v>
      </c>
      <c r="E584" s="5"/>
    </row>
    <row r="585" spans="1:5" ht="14.25" customHeight="1" x14ac:dyDescent="0.25">
      <c r="A585" s="5">
        <v>584</v>
      </c>
      <c r="B585" s="5" t="s">
        <v>58</v>
      </c>
      <c r="C585" s="5">
        <v>0.53900000000000003</v>
      </c>
      <c r="D585" s="5">
        <v>1.038</v>
      </c>
      <c r="E585" s="5"/>
    </row>
    <row r="586" spans="1:5" ht="14.25" customHeight="1" x14ac:dyDescent="0.25">
      <c r="A586" s="5">
        <v>585</v>
      </c>
      <c r="B586" s="5" t="s">
        <v>58</v>
      </c>
      <c r="C586" s="5"/>
      <c r="D586" s="5">
        <v>2.6150000000000002</v>
      </c>
      <c r="E586" s="5">
        <v>0.111</v>
      </c>
    </row>
    <row r="587" spans="1:5" ht="14.25" customHeight="1" x14ac:dyDescent="0.25">
      <c r="A587" s="5">
        <v>586</v>
      </c>
      <c r="B587" s="5" t="s">
        <v>58</v>
      </c>
      <c r="C587" s="5"/>
      <c r="D587" s="5">
        <v>2.3610000000000002</v>
      </c>
      <c r="E587" s="5"/>
    </row>
    <row r="588" spans="1:5" ht="14.25" customHeight="1" x14ac:dyDescent="0.25">
      <c r="A588" s="5">
        <v>587</v>
      </c>
      <c r="B588" s="5" t="s">
        <v>58</v>
      </c>
      <c r="C588" s="5"/>
      <c r="D588" s="5"/>
      <c r="E588" s="5"/>
    </row>
    <row r="589" spans="1:5" ht="14.25" customHeight="1" x14ac:dyDescent="0.25">
      <c r="A589" s="5">
        <v>588</v>
      </c>
      <c r="B589" s="5" t="s">
        <v>58</v>
      </c>
      <c r="C589" s="5"/>
      <c r="D589" s="5">
        <v>0.30499999999999999</v>
      </c>
      <c r="E589" s="5"/>
    </row>
    <row r="590" spans="1:5" ht="14.25" customHeight="1" x14ac:dyDescent="0.25">
      <c r="A590" s="5">
        <v>589</v>
      </c>
      <c r="B590" s="5" t="s">
        <v>58</v>
      </c>
      <c r="C590" s="5"/>
      <c r="D590" s="5">
        <v>2</v>
      </c>
      <c r="E590" s="5">
        <v>0.35399999999999998</v>
      </c>
    </row>
    <row r="591" spans="1:5" ht="14.25" customHeight="1" x14ac:dyDescent="0.25">
      <c r="A591" s="5">
        <v>590</v>
      </c>
      <c r="B591" s="5" t="s">
        <v>58</v>
      </c>
      <c r="C591" s="5"/>
      <c r="D591" s="5">
        <v>0.51900000000000002</v>
      </c>
      <c r="E591" s="5"/>
    </row>
    <row r="592" spans="1:5" ht="14.25" customHeight="1" x14ac:dyDescent="0.25">
      <c r="A592" s="5">
        <v>591</v>
      </c>
      <c r="B592" s="5" t="s">
        <v>58</v>
      </c>
      <c r="C592" s="5">
        <v>0.36799999999999999</v>
      </c>
      <c r="D592" s="5">
        <v>0.61499999999999999</v>
      </c>
      <c r="E592" s="5"/>
    </row>
    <row r="593" spans="1:5" ht="14.25" customHeight="1" x14ac:dyDescent="0.25">
      <c r="A593" s="5">
        <v>592</v>
      </c>
      <c r="B593" s="5" t="s">
        <v>58</v>
      </c>
      <c r="C593" s="5"/>
      <c r="D593" s="5">
        <v>1.3720000000000001</v>
      </c>
      <c r="E593" s="5"/>
    </row>
    <row r="594" spans="1:5" ht="14.25" customHeight="1" x14ac:dyDescent="0.25">
      <c r="A594" s="5">
        <v>593</v>
      </c>
      <c r="B594" s="5" t="s">
        <v>58</v>
      </c>
      <c r="C594" s="5">
        <v>0.36799999999999999</v>
      </c>
      <c r="D594" s="5">
        <v>0.75600000000000001</v>
      </c>
      <c r="E594" s="5"/>
    </row>
    <row r="595" spans="1:5" ht="14.25" customHeight="1" x14ac:dyDescent="0.25">
      <c r="A595" s="5">
        <v>594</v>
      </c>
      <c r="B595" s="5" t="s">
        <v>58</v>
      </c>
      <c r="C595" s="5"/>
      <c r="D595" s="5">
        <v>1.484</v>
      </c>
      <c r="E595" s="5"/>
    </row>
    <row r="596" spans="1:5" ht="14.25" customHeight="1" x14ac:dyDescent="0.25">
      <c r="A596" s="5">
        <v>595</v>
      </c>
      <c r="B596" s="5" t="s">
        <v>58</v>
      </c>
      <c r="C596" s="5"/>
      <c r="D596" s="5">
        <v>0.373</v>
      </c>
      <c r="E596" s="5"/>
    </row>
    <row r="597" spans="1:5" ht="14.25" customHeight="1" x14ac:dyDescent="0.25">
      <c r="A597" s="5">
        <v>596</v>
      </c>
      <c r="B597" s="5" t="s">
        <v>58</v>
      </c>
      <c r="C597" s="5">
        <v>0.35299999999999998</v>
      </c>
      <c r="D597" s="5"/>
      <c r="E597" s="5"/>
    </row>
    <row r="598" spans="1:5" ht="14.25" customHeight="1" x14ac:dyDescent="0.25">
      <c r="A598" s="5">
        <v>597</v>
      </c>
      <c r="B598" s="5" t="s">
        <v>58</v>
      </c>
      <c r="C598" s="5">
        <v>0.45</v>
      </c>
      <c r="D598" s="5">
        <v>0.61699999999999999</v>
      </c>
      <c r="E598" s="5"/>
    </row>
    <row r="599" spans="1:5" ht="14.25" customHeight="1" x14ac:dyDescent="0.25">
      <c r="A599" s="5">
        <v>598</v>
      </c>
      <c r="B599" s="5" t="s">
        <v>58</v>
      </c>
      <c r="C599" s="5"/>
      <c r="D599" s="5">
        <v>0.44800000000000001</v>
      </c>
      <c r="E599" s="5"/>
    </row>
    <row r="600" spans="1:5" ht="14.25" customHeight="1" x14ac:dyDescent="0.25">
      <c r="A600" s="5">
        <v>599</v>
      </c>
      <c r="B600" s="5" t="s">
        <v>58</v>
      </c>
      <c r="C600" s="5"/>
      <c r="D600" s="5">
        <v>1.093</v>
      </c>
      <c r="E600" s="5"/>
    </row>
    <row r="601" spans="1:5" ht="14.25" customHeight="1" x14ac:dyDescent="0.25">
      <c r="A601" s="5">
        <v>600</v>
      </c>
      <c r="B601" s="5" t="s">
        <v>58</v>
      </c>
      <c r="C601" s="5"/>
      <c r="D601" s="5">
        <v>0.307</v>
      </c>
      <c r="E601" s="5"/>
    </row>
    <row r="602" spans="1:5" ht="14.25" customHeight="1" x14ac:dyDescent="0.25">
      <c r="A602" s="5">
        <v>601</v>
      </c>
      <c r="B602" s="5" t="s">
        <v>58</v>
      </c>
      <c r="C602" s="5">
        <v>0.35299999999999998</v>
      </c>
      <c r="D602" s="5">
        <v>0.78600000000000003</v>
      </c>
      <c r="E602" s="5"/>
    </row>
    <row r="603" spans="1:5" ht="14.25" customHeight="1" x14ac:dyDescent="0.25">
      <c r="A603" s="5">
        <v>602</v>
      </c>
      <c r="B603" s="5" t="s">
        <v>67</v>
      </c>
      <c r="C603" s="5">
        <v>0.67300000000000004</v>
      </c>
      <c r="D603" s="5">
        <v>2.137</v>
      </c>
      <c r="E603" s="5"/>
    </row>
    <row r="604" spans="1:5" ht="14.25" customHeight="1" x14ac:dyDescent="0.25">
      <c r="A604" s="5">
        <v>603</v>
      </c>
      <c r="B604" s="5" t="s">
        <v>58</v>
      </c>
      <c r="C604" s="5">
        <v>0.216</v>
      </c>
      <c r="D604" s="5">
        <v>1.869</v>
      </c>
      <c r="E604" s="5"/>
    </row>
    <row r="605" spans="1:5" ht="14.25" customHeight="1" x14ac:dyDescent="0.25">
      <c r="A605" s="5">
        <v>604</v>
      </c>
      <c r="B605" s="5" t="s">
        <v>58</v>
      </c>
      <c r="C605" s="5">
        <v>1.595</v>
      </c>
      <c r="D605" s="5">
        <v>0.35299999999999998</v>
      </c>
      <c r="E605" s="5"/>
    </row>
    <row r="606" spans="1:5" ht="14.25" customHeight="1" x14ac:dyDescent="0.25">
      <c r="A606" s="5">
        <v>605</v>
      </c>
      <c r="B606" s="5" t="s">
        <v>58</v>
      </c>
      <c r="C606" s="5">
        <v>0.73099999999999998</v>
      </c>
      <c r="D606" s="5">
        <v>1.504</v>
      </c>
      <c r="E606" s="5"/>
    </row>
    <row r="607" spans="1:5" ht="14.25" customHeight="1" x14ac:dyDescent="0.25">
      <c r="A607" s="5">
        <v>606</v>
      </c>
      <c r="B607" s="5" t="s">
        <v>58</v>
      </c>
      <c r="C607" s="5"/>
      <c r="D607" s="5">
        <v>1.7490000000000001</v>
      </c>
      <c r="E607" s="5"/>
    </row>
    <row r="608" spans="1:5" ht="14.25" customHeight="1" x14ac:dyDescent="0.25">
      <c r="A608" s="5">
        <v>607</v>
      </c>
      <c r="B608" s="5" t="s">
        <v>58</v>
      </c>
      <c r="C608" s="5"/>
      <c r="D608" s="5">
        <v>0.46</v>
      </c>
      <c r="E608" s="5"/>
    </row>
    <row r="609" spans="1:5" ht="14.25" customHeight="1" x14ac:dyDescent="0.25">
      <c r="A609" s="5">
        <v>608</v>
      </c>
      <c r="B609" s="5" t="s">
        <v>58</v>
      </c>
      <c r="C609" s="5"/>
      <c r="D609" s="5"/>
      <c r="E609" s="5"/>
    </row>
    <row r="610" spans="1:5" ht="14.25" customHeight="1" x14ac:dyDescent="0.25">
      <c r="A610" s="5">
        <v>609</v>
      </c>
      <c r="B610" s="5" t="s">
        <v>58</v>
      </c>
      <c r="C610" s="5">
        <v>0.41099999999999998</v>
      </c>
      <c r="D610" s="5">
        <v>0.75800000000000001</v>
      </c>
      <c r="E610" s="5">
        <v>0.152</v>
      </c>
    </row>
    <row r="611" spans="1:5" ht="14.25" customHeight="1" x14ac:dyDescent="0.25">
      <c r="A611" s="5">
        <v>610</v>
      </c>
      <c r="B611" s="5" t="s">
        <v>58</v>
      </c>
      <c r="C611" s="5">
        <v>0.21199999999999999</v>
      </c>
      <c r="D611" s="5">
        <v>0.61199999999999999</v>
      </c>
      <c r="E611" s="5"/>
    </row>
    <row r="612" spans="1:5" ht="14.25" customHeight="1" x14ac:dyDescent="0.25">
      <c r="A612" s="5">
        <v>611</v>
      </c>
      <c r="B612" s="5" t="s">
        <v>58</v>
      </c>
      <c r="C612" s="5">
        <v>0.36799999999999999</v>
      </c>
      <c r="D612" s="5">
        <v>4.298</v>
      </c>
      <c r="E612" s="5">
        <v>0.152</v>
      </c>
    </row>
    <row r="613" spans="1:5" ht="14.25" customHeight="1" x14ac:dyDescent="0.25">
      <c r="A613" s="5">
        <v>612</v>
      </c>
      <c r="B613" s="5" t="s">
        <v>58</v>
      </c>
      <c r="C613" s="5"/>
      <c r="D613" s="5">
        <v>0.79600000000000004</v>
      </c>
      <c r="E613" s="5"/>
    </row>
    <row r="614" spans="1:5" ht="14.25" customHeight="1" x14ac:dyDescent="0.25">
      <c r="A614" s="5">
        <v>613</v>
      </c>
      <c r="B614" s="5" t="s">
        <v>58</v>
      </c>
      <c r="C614" s="5"/>
      <c r="D614" s="5">
        <v>0.35299999999999998</v>
      </c>
      <c r="E614" s="5"/>
    </row>
    <row r="615" spans="1:5" ht="14.25" customHeight="1" x14ac:dyDescent="0.25">
      <c r="A615" s="5">
        <v>614</v>
      </c>
      <c r="B615" s="5" t="s">
        <v>58</v>
      </c>
      <c r="C615" s="5"/>
      <c r="D615" s="5">
        <v>0.59299999999999997</v>
      </c>
      <c r="E615" s="5"/>
    </row>
    <row r="616" spans="1:5" ht="14.25" customHeight="1" x14ac:dyDescent="0.25">
      <c r="A616" s="5">
        <v>615</v>
      </c>
      <c r="B616" s="5" t="s">
        <v>58</v>
      </c>
      <c r="C616" s="5"/>
      <c r="D616" s="5">
        <v>0.61499999999999999</v>
      </c>
      <c r="E616" s="5"/>
    </row>
    <row r="617" spans="1:5" ht="14.25" customHeight="1" x14ac:dyDescent="0.25">
      <c r="A617" s="5">
        <v>616</v>
      </c>
      <c r="B617" s="5" t="s">
        <v>58</v>
      </c>
      <c r="C617" s="5">
        <v>0.55100000000000005</v>
      </c>
      <c r="D617" s="5">
        <v>1.4810000000000001</v>
      </c>
      <c r="E617" s="5"/>
    </row>
    <row r="618" spans="1:5" ht="14.25" customHeight="1" x14ac:dyDescent="0.25">
      <c r="A618" s="5">
        <v>617</v>
      </c>
      <c r="B618" s="5" t="s">
        <v>58</v>
      </c>
      <c r="C618" s="5"/>
      <c r="D618" s="5">
        <v>0.745</v>
      </c>
      <c r="E618" s="5"/>
    </row>
    <row r="619" spans="1:5" ht="14.25" customHeight="1" x14ac:dyDescent="0.25">
      <c r="A619" s="5">
        <v>618</v>
      </c>
      <c r="B619" s="5" t="s">
        <v>58</v>
      </c>
      <c r="C619" s="5"/>
      <c r="D619" s="5">
        <v>1.736</v>
      </c>
      <c r="E619" s="5"/>
    </row>
    <row r="620" spans="1:5" ht="14.25" customHeight="1" x14ac:dyDescent="0.25">
      <c r="A620" s="5">
        <v>619</v>
      </c>
      <c r="B620" s="5" t="s">
        <v>58</v>
      </c>
      <c r="C620" s="5">
        <v>0.65999999999999992</v>
      </c>
      <c r="D620" s="5">
        <v>0.56899999999999995</v>
      </c>
      <c r="E620" s="5"/>
    </row>
    <row r="621" spans="1:5" ht="14.25" customHeight="1" x14ac:dyDescent="0.25">
      <c r="A621" s="5">
        <v>620</v>
      </c>
      <c r="B621" s="5" t="s">
        <v>58</v>
      </c>
      <c r="C621" s="5"/>
      <c r="D621" s="5">
        <v>1.3680000000000001</v>
      </c>
      <c r="E621" s="5"/>
    </row>
    <row r="622" spans="1:5" ht="14.25" customHeight="1" x14ac:dyDescent="0.25">
      <c r="A622" s="5">
        <v>621</v>
      </c>
      <c r="B622" s="5" t="s">
        <v>58</v>
      </c>
      <c r="C622" s="5">
        <v>0.42599999999999999</v>
      </c>
      <c r="D622" s="5">
        <v>2.08</v>
      </c>
      <c r="E622" s="5"/>
    </row>
    <row r="623" spans="1:5" ht="14.25" customHeight="1" x14ac:dyDescent="0.25">
      <c r="A623" s="5">
        <v>622</v>
      </c>
      <c r="B623" s="5" t="s">
        <v>58</v>
      </c>
      <c r="C623" s="5"/>
      <c r="D623" s="5"/>
      <c r="E623" s="5"/>
    </row>
    <row r="624" spans="1:5" ht="14.25" customHeight="1" x14ac:dyDescent="0.25">
      <c r="A624" s="5">
        <v>623</v>
      </c>
      <c r="B624" s="5" t="s">
        <v>58</v>
      </c>
      <c r="C624" s="5"/>
      <c r="D624" s="5">
        <v>0.28199999999999997</v>
      </c>
      <c r="E624" s="5"/>
    </row>
    <row r="625" spans="1:5" ht="14.25" customHeight="1" x14ac:dyDescent="0.25">
      <c r="A625" s="5">
        <v>624</v>
      </c>
      <c r="B625" s="5" t="s">
        <v>58</v>
      </c>
      <c r="C625" s="5"/>
      <c r="D625" s="5">
        <v>2.157</v>
      </c>
      <c r="E625" s="5"/>
    </row>
    <row r="626" spans="1:5" ht="14.25" customHeight="1" x14ac:dyDescent="0.25">
      <c r="A626" s="5">
        <v>625</v>
      </c>
      <c r="B626" s="5" t="s">
        <v>58</v>
      </c>
      <c r="C626" s="5"/>
      <c r="D626" s="5"/>
      <c r="E626" s="5"/>
    </row>
    <row r="627" spans="1:5" ht="14.25" customHeight="1" x14ac:dyDescent="0.25">
      <c r="A627" s="5">
        <v>626</v>
      </c>
      <c r="B627" s="5" t="s">
        <v>58</v>
      </c>
      <c r="C627" s="5"/>
      <c r="D627" s="5">
        <v>2.54</v>
      </c>
      <c r="E627" s="5">
        <v>0.313</v>
      </c>
    </row>
    <row r="628" spans="1:5" ht="14.25" customHeight="1" x14ac:dyDescent="0.25">
      <c r="A628" s="5">
        <v>627</v>
      </c>
      <c r="B628" s="5" t="s">
        <v>58</v>
      </c>
      <c r="C628" s="5"/>
      <c r="D628" s="5">
        <v>1.77</v>
      </c>
      <c r="E628" s="5"/>
    </row>
    <row r="629" spans="1:5" ht="14.25" customHeight="1" x14ac:dyDescent="0.25">
      <c r="A629" s="5">
        <v>628</v>
      </c>
      <c r="B629" s="5" t="s">
        <v>58</v>
      </c>
      <c r="C629" s="5"/>
      <c r="D629" s="5">
        <v>1.53</v>
      </c>
      <c r="E629" s="5"/>
    </row>
    <row r="630" spans="1:5" ht="14.25" customHeight="1" x14ac:dyDescent="0.25">
      <c r="A630" s="5">
        <v>629</v>
      </c>
      <c r="B630" s="5" t="s">
        <v>58</v>
      </c>
      <c r="C630" s="5"/>
      <c r="D630" s="5">
        <v>0.41299999999999998</v>
      </c>
      <c r="E630" s="5"/>
    </row>
    <row r="631" spans="1:5" ht="14.25" customHeight="1" x14ac:dyDescent="0.25">
      <c r="A631" s="5">
        <v>630</v>
      </c>
      <c r="B631" s="5" t="s">
        <v>58</v>
      </c>
      <c r="C631" s="5"/>
      <c r="D631" s="5">
        <v>0.36799999999999999</v>
      </c>
      <c r="E631" s="5"/>
    </row>
    <row r="632" spans="1:5" ht="14.25" customHeight="1" x14ac:dyDescent="0.25">
      <c r="A632" s="5">
        <v>631</v>
      </c>
      <c r="B632" s="5" t="s">
        <v>58</v>
      </c>
      <c r="C632" s="5"/>
      <c r="D632" s="5">
        <v>0.375</v>
      </c>
      <c r="E632" s="5"/>
    </row>
    <row r="633" spans="1:5" ht="14.25" customHeight="1" x14ac:dyDescent="0.25">
      <c r="A633" s="5">
        <v>632</v>
      </c>
      <c r="B633" s="5" t="s">
        <v>58</v>
      </c>
      <c r="C633" s="5"/>
      <c r="D633" s="5"/>
      <c r="E633" s="5"/>
    </row>
    <row r="634" spans="1:5" ht="14.25" customHeight="1" x14ac:dyDescent="0.25">
      <c r="A634" s="5">
        <v>633</v>
      </c>
      <c r="B634" s="5" t="s">
        <v>58</v>
      </c>
      <c r="C634" s="5">
        <v>0.106</v>
      </c>
      <c r="D634" s="5">
        <v>0.84599999999999997</v>
      </c>
      <c r="E634" s="5"/>
    </row>
    <row r="635" spans="1:5" ht="14.25" customHeight="1" x14ac:dyDescent="0.25">
      <c r="A635" s="5">
        <v>634</v>
      </c>
      <c r="B635" s="5" t="s">
        <v>58</v>
      </c>
      <c r="C635" s="5"/>
      <c r="D635" s="5">
        <v>2.0579999999999998</v>
      </c>
      <c r="E635" s="5"/>
    </row>
    <row r="636" spans="1:5" ht="14.25" customHeight="1" x14ac:dyDescent="0.25">
      <c r="A636" s="5">
        <v>635</v>
      </c>
      <c r="B636" s="5" t="s">
        <v>58</v>
      </c>
      <c r="C636" s="5"/>
      <c r="D636" s="5">
        <v>0.315</v>
      </c>
      <c r="E636" s="5"/>
    </row>
    <row r="637" spans="1:5" ht="14.25" customHeight="1" x14ac:dyDescent="0.25">
      <c r="A637" s="5">
        <v>636</v>
      </c>
      <c r="B637" s="5" t="s">
        <v>58</v>
      </c>
      <c r="C637" s="5">
        <v>0.33500000000000002</v>
      </c>
      <c r="D637" s="5"/>
      <c r="E637" s="5"/>
    </row>
    <row r="638" spans="1:5" ht="14.25" customHeight="1" x14ac:dyDescent="0.25">
      <c r="A638" s="5">
        <v>637</v>
      </c>
      <c r="B638" s="5" t="s">
        <v>58</v>
      </c>
      <c r="C638" s="5"/>
      <c r="D638" s="5">
        <v>1.3879999999999999</v>
      </c>
      <c r="E638" s="5"/>
    </row>
    <row r="639" spans="1:5" ht="14.25" customHeight="1" x14ac:dyDescent="0.25">
      <c r="A639" s="5">
        <v>638</v>
      </c>
      <c r="B639" s="5" t="s">
        <v>58</v>
      </c>
      <c r="C639" s="5"/>
      <c r="D639" s="5">
        <v>2.9550000000000001</v>
      </c>
      <c r="E639" s="5">
        <v>0.111</v>
      </c>
    </row>
    <row r="640" spans="1:5" ht="14.25" customHeight="1" x14ac:dyDescent="0.25">
      <c r="A640" s="5">
        <v>639</v>
      </c>
      <c r="B640" s="5" t="s">
        <v>58</v>
      </c>
      <c r="C640" s="5"/>
      <c r="D640" s="5">
        <v>0.373</v>
      </c>
      <c r="E640" s="5"/>
    </row>
    <row r="641" spans="1:5" ht="14.25" customHeight="1" x14ac:dyDescent="0.25">
      <c r="A641" s="5">
        <v>640</v>
      </c>
      <c r="B641" s="5" t="s">
        <v>58</v>
      </c>
      <c r="C641" s="5"/>
      <c r="D641" s="5">
        <v>0.72099999999999997</v>
      </c>
      <c r="E641" s="5"/>
    </row>
    <row r="642" spans="1:5" ht="14.25" customHeight="1" x14ac:dyDescent="0.25">
      <c r="A642" s="5">
        <v>641</v>
      </c>
      <c r="B642" s="5" t="s">
        <v>58</v>
      </c>
      <c r="C642" s="5"/>
      <c r="D642" s="5">
        <v>0.30499999999999999</v>
      </c>
      <c r="E642" s="5"/>
    </row>
    <row r="643" spans="1:5" ht="14.25" customHeight="1" x14ac:dyDescent="0.25">
      <c r="A643" s="5">
        <v>642</v>
      </c>
      <c r="B643" s="5" t="s">
        <v>58</v>
      </c>
      <c r="C643" s="5"/>
      <c r="D643" s="5">
        <v>1.2629999999999999</v>
      </c>
      <c r="E643" s="5">
        <v>0.20200000000000001</v>
      </c>
    </row>
    <row r="644" spans="1:5" ht="14.25" customHeight="1" x14ac:dyDescent="0.25">
      <c r="A644" s="5">
        <v>643</v>
      </c>
      <c r="B644" s="5" t="s">
        <v>58</v>
      </c>
      <c r="C644" s="5"/>
      <c r="D644" s="5">
        <v>0.48499999999999999</v>
      </c>
      <c r="E644" s="5"/>
    </row>
    <row r="645" spans="1:5" ht="14.25" customHeight="1" x14ac:dyDescent="0.25">
      <c r="A645" s="5">
        <v>644</v>
      </c>
      <c r="B645" s="5" t="s">
        <v>58</v>
      </c>
      <c r="C645" s="5">
        <v>0.42599999999999999</v>
      </c>
      <c r="D645" s="5">
        <v>0.63</v>
      </c>
      <c r="E645" s="5"/>
    </row>
    <row r="646" spans="1:5" ht="14.25" customHeight="1" x14ac:dyDescent="0.25">
      <c r="A646" s="5">
        <v>645</v>
      </c>
      <c r="B646" s="5" t="s">
        <v>58</v>
      </c>
      <c r="C646" s="5">
        <v>0.307</v>
      </c>
      <c r="D646" s="5">
        <v>1.788</v>
      </c>
      <c r="E646" s="5">
        <v>0.35399999999999998</v>
      </c>
    </row>
    <row r="647" spans="1:5" ht="14.25" customHeight="1" x14ac:dyDescent="0.25">
      <c r="A647" s="5">
        <v>646</v>
      </c>
      <c r="B647" s="5" t="s">
        <v>58</v>
      </c>
      <c r="C647" s="5"/>
      <c r="D647" s="5">
        <v>0.436</v>
      </c>
      <c r="E647" s="5"/>
    </row>
    <row r="648" spans="1:5" ht="14.25" customHeight="1" x14ac:dyDescent="0.25">
      <c r="A648" s="5">
        <v>647</v>
      </c>
      <c r="B648" s="5" t="s">
        <v>58</v>
      </c>
      <c r="C648" s="5"/>
      <c r="D648" s="5">
        <v>0.214</v>
      </c>
      <c r="E648" s="5"/>
    </row>
    <row r="649" spans="1:5" ht="14.25" customHeight="1" x14ac:dyDescent="0.25">
      <c r="A649" s="5">
        <v>648</v>
      </c>
      <c r="B649" s="5" t="s">
        <v>58</v>
      </c>
      <c r="C649" s="5"/>
      <c r="D649" s="5">
        <v>0.26200000000000001</v>
      </c>
      <c r="E649" s="5"/>
    </row>
    <row r="650" spans="1:5" ht="14.25" customHeight="1" x14ac:dyDescent="0.25">
      <c r="A650" s="5">
        <v>649</v>
      </c>
      <c r="B650" s="5" t="s">
        <v>58</v>
      </c>
      <c r="C650" s="5"/>
      <c r="D650" s="5">
        <v>1.8620000000000001</v>
      </c>
      <c r="E650" s="5">
        <v>0.20200000000000001</v>
      </c>
    </row>
    <row r="651" spans="1:5" ht="14.25" customHeight="1" x14ac:dyDescent="0.25">
      <c r="A651" s="5">
        <v>650</v>
      </c>
      <c r="B651" s="5" t="s">
        <v>58</v>
      </c>
      <c r="C651" s="5">
        <v>0.42599999999999999</v>
      </c>
      <c r="D651" s="5">
        <v>2.4780000000000002</v>
      </c>
      <c r="E651" s="5">
        <v>0.26300000000000001</v>
      </c>
    </row>
    <row r="652" spans="1:5" ht="14.25" customHeight="1" x14ac:dyDescent="0.25">
      <c r="A652" s="5">
        <v>651</v>
      </c>
      <c r="B652" s="5" t="s">
        <v>58</v>
      </c>
      <c r="C652" s="5">
        <v>0.35299999999999998</v>
      </c>
      <c r="D652" s="5">
        <v>0.30499999999999999</v>
      </c>
      <c r="E652" s="5"/>
    </row>
    <row r="653" spans="1:5" ht="14.25" customHeight="1" x14ac:dyDescent="0.25">
      <c r="A653" s="5">
        <v>652</v>
      </c>
      <c r="B653" s="5" t="s">
        <v>58</v>
      </c>
      <c r="C653" s="5">
        <v>0.307</v>
      </c>
      <c r="D653" s="5">
        <v>0.72</v>
      </c>
      <c r="E653" s="5"/>
    </row>
    <row r="654" spans="1:5" ht="14.25" customHeight="1" x14ac:dyDescent="0.25">
      <c r="A654" s="5">
        <v>653</v>
      </c>
      <c r="B654" s="5" t="s">
        <v>58</v>
      </c>
      <c r="C654" s="5">
        <v>0.307</v>
      </c>
      <c r="D654" s="5">
        <v>0.307</v>
      </c>
      <c r="E654" s="5"/>
    </row>
    <row r="655" spans="1:5" ht="14.25" customHeight="1" x14ac:dyDescent="0.25">
      <c r="A655" s="5">
        <v>654</v>
      </c>
      <c r="B655" s="5" t="s">
        <v>58</v>
      </c>
      <c r="C655" s="5">
        <v>0.106</v>
      </c>
      <c r="D655" s="5">
        <v>0.76600000000000001</v>
      </c>
      <c r="E655" s="5"/>
    </row>
    <row r="656" spans="1:5" ht="14.25" customHeight="1" x14ac:dyDescent="0.25">
      <c r="A656" s="5">
        <v>655</v>
      </c>
      <c r="B656" s="5" t="s">
        <v>58</v>
      </c>
      <c r="C656" s="5"/>
      <c r="D656" s="5"/>
      <c r="E656" s="5"/>
    </row>
    <row r="657" spans="1:5" ht="14.25" customHeight="1" x14ac:dyDescent="0.25">
      <c r="A657" s="5">
        <v>656</v>
      </c>
      <c r="B657" s="5" t="s">
        <v>58</v>
      </c>
      <c r="C657" s="5">
        <v>0.35299999999999998</v>
      </c>
      <c r="D657" s="5">
        <v>1.7949999999999999</v>
      </c>
      <c r="E657" s="5"/>
    </row>
    <row r="658" spans="1:5" ht="14.25" customHeight="1" x14ac:dyDescent="0.25">
      <c r="A658" s="5">
        <v>657</v>
      </c>
      <c r="B658" s="5" t="s">
        <v>58</v>
      </c>
      <c r="C658" s="5"/>
      <c r="D658" s="5">
        <v>0.64</v>
      </c>
      <c r="E658" s="5"/>
    </row>
    <row r="659" spans="1:5" ht="14.25" customHeight="1" x14ac:dyDescent="0.25">
      <c r="A659" s="5">
        <v>658</v>
      </c>
      <c r="B659" s="5" t="s">
        <v>58</v>
      </c>
      <c r="C659" s="5">
        <v>0.216</v>
      </c>
      <c r="D659" s="5">
        <v>2.4790000000000001</v>
      </c>
      <c r="E659" s="5">
        <v>0.152</v>
      </c>
    </row>
    <row r="660" spans="1:5" ht="14.25" customHeight="1" x14ac:dyDescent="0.25">
      <c r="A660" s="5">
        <v>659</v>
      </c>
      <c r="B660" s="5" t="s">
        <v>58</v>
      </c>
      <c r="C660" s="5"/>
      <c r="D660" s="5">
        <v>2.9350000000000001</v>
      </c>
      <c r="E660" s="5"/>
    </row>
    <row r="661" spans="1:5" ht="14.25" customHeight="1" x14ac:dyDescent="0.25">
      <c r="A661" s="5">
        <v>660</v>
      </c>
      <c r="B661" s="5" t="s">
        <v>58</v>
      </c>
      <c r="C661" s="5">
        <v>0.30499999999999999</v>
      </c>
      <c r="D661" s="5">
        <v>1.3680000000000001</v>
      </c>
      <c r="E661" s="5"/>
    </row>
    <row r="662" spans="1:5" ht="14.25" customHeight="1" x14ac:dyDescent="0.25">
      <c r="A662" s="5">
        <v>661</v>
      </c>
      <c r="B662" s="5" t="s">
        <v>58</v>
      </c>
      <c r="C662" s="5">
        <v>0.375</v>
      </c>
      <c r="D662" s="5">
        <v>2.161</v>
      </c>
      <c r="E662" s="5">
        <v>0.35399999999999998</v>
      </c>
    </row>
    <row r="663" spans="1:5" ht="14.25" customHeight="1" x14ac:dyDescent="0.25">
      <c r="A663" s="5">
        <v>662</v>
      </c>
      <c r="B663" s="5" t="s">
        <v>58</v>
      </c>
      <c r="C663" s="5"/>
      <c r="D663" s="5">
        <v>0.92199999999999993</v>
      </c>
      <c r="E663" s="5"/>
    </row>
    <row r="664" spans="1:5" ht="14.25" customHeight="1" x14ac:dyDescent="0.25">
      <c r="A664" s="5">
        <v>663</v>
      </c>
      <c r="B664" s="5" t="s">
        <v>58</v>
      </c>
      <c r="C664" s="5"/>
      <c r="D664" s="5">
        <v>3.8250000000000002</v>
      </c>
      <c r="E664" s="5">
        <v>0.20200000000000001</v>
      </c>
    </row>
    <row r="665" spans="1:5" ht="14.25" customHeight="1" x14ac:dyDescent="0.25">
      <c r="A665" s="5">
        <v>664</v>
      </c>
      <c r="B665" s="5" t="s">
        <v>58</v>
      </c>
      <c r="C665" s="5">
        <v>0.67500000000000004</v>
      </c>
      <c r="D665" s="5">
        <v>1.806</v>
      </c>
      <c r="E665" s="5"/>
    </row>
    <row r="666" spans="1:5" ht="14.25" customHeight="1" x14ac:dyDescent="0.25">
      <c r="A666" s="5">
        <v>665</v>
      </c>
      <c r="B666" s="5" t="s">
        <v>58</v>
      </c>
      <c r="C666" s="5">
        <v>0.73299999999999998</v>
      </c>
      <c r="D666" s="5">
        <v>0.95700000000000007</v>
      </c>
      <c r="E666" s="5"/>
    </row>
    <row r="667" spans="1:5" ht="14.25" customHeight="1" x14ac:dyDescent="0.25">
      <c r="A667" s="5">
        <v>666</v>
      </c>
      <c r="B667" s="5" t="s">
        <v>58</v>
      </c>
      <c r="C667" s="5"/>
      <c r="D667" s="5"/>
      <c r="E667" s="5"/>
    </row>
    <row r="668" spans="1:5" ht="14.25" customHeight="1" x14ac:dyDescent="0.25">
      <c r="A668" s="5">
        <v>667</v>
      </c>
      <c r="B668" s="5" t="s">
        <v>58</v>
      </c>
      <c r="C668" s="5"/>
      <c r="D668" s="5">
        <v>1.0940000000000001</v>
      </c>
      <c r="E668" s="5"/>
    </row>
    <row r="669" spans="1:5" ht="14.25" customHeight="1" x14ac:dyDescent="0.25">
      <c r="A669" s="5">
        <v>668</v>
      </c>
      <c r="B669" s="5" t="s">
        <v>58</v>
      </c>
      <c r="C669" s="5"/>
      <c r="D669" s="5">
        <v>1.0860000000000001</v>
      </c>
      <c r="E669" s="5"/>
    </row>
    <row r="670" spans="1:5" ht="14.25" customHeight="1" x14ac:dyDescent="0.25">
      <c r="A670" s="5">
        <v>669</v>
      </c>
      <c r="B670" s="5" t="s">
        <v>58</v>
      </c>
      <c r="C670" s="5">
        <v>0.42599999999999999</v>
      </c>
      <c r="D670" s="5">
        <v>0.30499999999999999</v>
      </c>
      <c r="E670" s="5"/>
    </row>
    <row r="671" spans="1:5" ht="14.25" customHeight="1" x14ac:dyDescent="0.25">
      <c r="A671" s="5">
        <v>670</v>
      </c>
      <c r="B671" s="5" t="s">
        <v>58</v>
      </c>
      <c r="C671" s="5"/>
      <c r="D671" s="5">
        <v>6.8000000000000005E-2</v>
      </c>
      <c r="E671" s="5"/>
    </row>
    <row r="672" spans="1:5" ht="14.25" customHeight="1" x14ac:dyDescent="0.25">
      <c r="A672" s="5">
        <v>671</v>
      </c>
      <c r="B672" s="5" t="s">
        <v>58</v>
      </c>
      <c r="C672" s="5"/>
      <c r="D672" s="5">
        <v>2.5470000000000002</v>
      </c>
      <c r="E672" s="5"/>
    </row>
    <row r="673" spans="1:5" ht="14.25" customHeight="1" x14ac:dyDescent="0.25">
      <c r="A673" s="5">
        <v>672</v>
      </c>
      <c r="B673" s="5" t="s">
        <v>58</v>
      </c>
      <c r="C673" s="5">
        <v>0.36799999999999999</v>
      </c>
      <c r="D673" s="5">
        <v>2.1429999999999998</v>
      </c>
      <c r="E673" s="5">
        <v>0.35399999999999998</v>
      </c>
    </row>
    <row r="674" spans="1:5" ht="14.25" customHeight="1" x14ac:dyDescent="0.25">
      <c r="A674" s="5">
        <v>673</v>
      </c>
      <c r="B674" s="5" t="s">
        <v>58</v>
      </c>
      <c r="C674" s="5"/>
      <c r="D674" s="5">
        <v>0.68799999999999994</v>
      </c>
      <c r="E674" s="5"/>
    </row>
    <row r="675" spans="1:5" ht="14.25" customHeight="1" x14ac:dyDescent="0.25">
      <c r="A675" s="5">
        <v>674</v>
      </c>
      <c r="B675" s="5" t="s">
        <v>58</v>
      </c>
      <c r="C675" s="5">
        <v>0.36799999999999999</v>
      </c>
      <c r="D675" s="5">
        <v>0.69799999999999995</v>
      </c>
      <c r="E675" s="5"/>
    </row>
    <row r="676" spans="1:5" ht="14.25" customHeight="1" x14ac:dyDescent="0.25">
      <c r="A676" s="5">
        <v>675</v>
      </c>
      <c r="B676" s="5" t="s">
        <v>58</v>
      </c>
      <c r="C676" s="5"/>
      <c r="D676" s="5">
        <v>1.615</v>
      </c>
      <c r="E676" s="5"/>
    </row>
    <row r="677" spans="1:5" ht="14.25" customHeight="1" x14ac:dyDescent="0.25">
      <c r="A677" s="5">
        <v>676</v>
      </c>
      <c r="B677" s="5" t="s">
        <v>58</v>
      </c>
      <c r="C677" s="5">
        <v>0.49099999999999999</v>
      </c>
      <c r="D677" s="5">
        <v>6.4279999999999999</v>
      </c>
      <c r="E677" s="5">
        <v>0.84699999999999998</v>
      </c>
    </row>
    <row r="678" spans="1:5" ht="14.25" customHeight="1" x14ac:dyDescent="0.25">
      <c r="A678" s="5">
        <v>677</v>
      </c>
      <c r="B678" s="5" t="s">
        <v>58</v>
      </c>
      <c r="C678" s="5">
        <v>0.98799999999999999</v>
      </c>
      <c r="D678" s="5">
        <v>0.83600000000000008</v>
      </c>
      <c r="E678" s="5">
        <v>0.84699999999999998</v>
      </c>
    </row>
    <row r="679" spans="1:5" ht="14.25" customHeight="1" x14ac:dyDescent="0.25">
      <c r="A679" s="5">
        <v>678</v>
      </c>
      <c r="B679" s="5" t="s">
        <v>58</v>
      </c>
      <c r="C679" s="5">
        <v>0.36799999999999999</v>
      </c>
      <c r="D679" s="5"/>
      <c r="E679" s="5"/>
    </row>
    <row r="680" spans="1:5" ht="14.25" customHeight="1" x14ac:dyDescent="0.25">
      <c r="A680" s="5">
        <v>679</v>
      </c>
      <c r="B680" s="5" t="s">
        <v>58</v>
      </c>
      <c r="C680" s="5"/>
      <c r="D680" s="5">
        <v>1.3620000000000001</v>
      </c>
      <c r="E680" s="5"/>
    </row>
    <row r="681" spans="1:5" ht="14.25" customHeight="1" x14ac:dyDescent="0.25">
      <c r="A681" s="5">
        <v>680</v>
      </c>
      <c r="B681" s="5" t="s">
        <v>58</v>
      </c>
      <c r="C681" s="5"/>
      <c r="D681" s="5">
        <v>0.7659999999999999</v>
      </c>
      <c r="E681" s="5"/>
    </row>
    <row r="682" spans="1:5" ht="14.25" customHeight="1" x14ac:dyDescent="0.25">
      <c r="A682" s="5">
        <v>681</v>
      </c>
      <c r="B682" s="5" t="s">
        <v>58</v>
      </c>
      <c r="C682" s="5"/>
      <c r="D682" s="5">
        <v>1.171</v>
      </c>
      <c r="E682" s="5"/>
    </row>
    <row r="683" spans="1:5" ht="14.25" customHeight="1" x14ac:dyDescent="0.25">
      <c r="A683" s="5">
        <v>682</v>
      </c>
      <c r="B683" s="5" t="s">
        <v>58</v>
      </c>
      <c r="C683" s="5">
        <v>1.103</v>
      </c>
      <c r="D683" s="5">
        <v>1.0169999999999999</v>
      </c>
      <c r="E683" s="5"/>
    </row>
    <row r="684" spans="1:5" ht="14.25" customHeight="1" x14ac:dyDescent="0.25">
      <c r="A684" s="5">
        <v>683</v>
      </c>
      <c r="B684" s="5" t="s">
        <v>58</v>
      </c>
      <c r="C684" s="5">
        <v>0.14299999999999999</v>
      </c>
      <c r="D684" s="5">
        <v>1.056</v>
      </c>
      <c r="E684" s="5"/>
    </row>
    <row r="685" spans="1:5" ht="14.25" customHeight="1" x14ac:dyDescent="0.25">
      <c r="A685" s="5">
        <v>684</v>
      </c>
      <c r="B685" s="5" t="s">
        <v>58</v>
      </c>
      <c r="C685" s="5">
        <v>0.35299999999999998</v>
      </c>
      <c r="D685" s="5">
        <v>1.093</v>
      </c>
      <c r="E685" s="5"/>
    </row>
    <row r="686" spans="1:5" ht="14.25" customHeight="1" x14ac:dyDescent="0.25">
      <c r="A686" s="5">
        <v>685</v>
      </c>
      <c r="B686" s="5" t="s">
        <v>58</v>
      </c>
      <c r="C686" s="5"/>
      <c r="D686" s="5">
        <v>1.905</v>
      </c>
      <c r="E686" s="5"/>
    </row>
    <row r="687" spans="1:5" ht="14.25" customHeight="1" x14ac:dyDescent="0.25">
      <c r="A687" s="5">
        <v>686</v>
      </c>
      <c r="B687" s="5" t="s">
        <v>58</v>
      </c>
      <c r="C687" s="5"/>
      <c r="D687" s="5"/>
      <c r="E687" s="5"/>
    </row>
    <row r="688" spans="1:5" ht="14.25" customHeight="1" x14ac:dyDescent="0.25">
      <c r="A688" s="5">
        <v>687</v>
      </c>
      <c r="B688" s="5" t="s">
        <v>58</v>
      </c>
      <c r="C688" s="5"/>
      <c r="D688" s="5">
        <v>0.88900000000000001</v>
      </c>
      <c r="E688" s="5"/>
    </row>
    <row r="689" spans="1:5" ht="14.25" customHeight="1" x14ac:dyDescent="0.25">
      <c r="A689" s="5">
        <v>688</v>
      </c>
      <c r="B689" s="5" t="s">
        <v>58</v>
      </c>
      <c r="C689" s="5"/>
      <c r="D689" s="5"/>
      <c r="E689" s="5"/>
    </row>
    <row r="690" spans="1:5" ht="14.25" customHeight="1" x14ac:dyDescent="0.25">
      <c r="A690" s="5">
        <v>689</v>
      </c>
      <c r="B690" s="5" t="s">
        <v>58</v>
      </c>
      <c r="C690" s="5"/>
      <c r="D690" s="5">
        <v>1.748</v>
      </c>
      <c r="E690" s="5"/>
    </row>
    <row r="691" spans="1:5" ht="14.25" customHeight="1" x14ac:dyDescent="0.25">
      <c r="A691" s="5">
        <v>690</v>
      </c>
      <c r="B691" s="5" t="s">
        <v>58</v>
      </c>
      <c r="C691" s="5"/>
      <c r="D691" s="5">
        <v>2.5569999999999999</v>
      </c>
      <c r="E691" s="5">
        <v>0.191</v>
      </c>
    </row>
    <row r="692" spans="1:5" ht="14.25" customHeight="1" x14ac:dyDescent="0.25">
      <c r="A692" s="5">
        <v>691</v>
      </c>
      <c r="B692" s="5" t="s">
        <v>58</v>
      </c>
      <c r="C692" s="5">
        <v>0.30499999999999999</v>
      </c>
      <c r="D692" s="5">
        <v>0.56399999999999995</v>
      </c>
      <c r="E692" s="5"/>
    </row>
    <row r="693" spans="1:5" ht="14.25" customHeight="1" x14ac:dyDescent="0.25">
      <c r="A693" s="5">
        <v>692</v>
      </c>
      <c r="B693" s="5" t="s">
        <v>58</v>
      </c>
      <c r="C693" s="5">
        <v>0.307</v>
      </c>
      <c r="D693" s="5">
        <v>1.292</v>
      </c>
      <c r="E693" s="5"/>
    </row>
    <row r="694" spans="1:5" ht="14.25" customHeight="1" x14ac:dyDescent="0.25">
      <c r="A694" s="5">
        <v>693</v>
      </c>
      <c r="B694" s="5" t="s">
        <v>58</v>
      </c>
      <c r="C694" s="5">
        <v>1.105</v>
      </c>
      <c r="D694" s="5">
        <v>0.92</v>
      </c>
      <c r="E694" s="5"/>
    </row>
    <row r="695" spans="1:5" ht="14.25" customHeight="1" x14ac:dyDescent="0.25">
      <c r="A695" s="5">
        <v>694</v>
      </c>
      <c r="B695" s="5" t="s">
        <v>58</v>
      </c>
      <c r="C695" s="5"/>
      <c r="D695" s="5"/>
      <c r="E695" s="5"/>
    </row>
    <row r="696" spans="1:5" ht="14.25" customHeight="1" x14ac:dyDescent="0.25">
      <c r="A696" s="5">
        <v>695</v>
      </c>
      <c r="B696" s="5" t="s">
        <v>58</v>
      </c>
      <c r="C696" s="5"/>
      <c r="D696" s="5">
        <v>0.27700000000000002</v>
      </c>
      <c r="E696" s="5"/>
    </row>
    <row r="697" spans="1:5" ht="14.25" customHeight="1" x14ac:dyDescent="0.25">
      <c r="A697" s="5">
        <v>696</v>
      </c>
      <c r="B697" s="5" t="s">
        <v>58</v>
      </c>
      <c r="C697" s="5">
        <v>2.1120000000000001</v>
      </c>
      <c r="D697" s="5">
        <v>3.055000000000001</v>
      </c>
      <c r="E697" s="5">
        <v>0.26300000000000001</v>
      </c>
    </row>
    <row r="698" spans="1:5" ht="14.25" customHeight="1" x14ac:dyDescent="0.25">
      <c r="A698" s="5">
        <v>697</v>
      </c>
      <c r="B698" s="5" t="s">
        <v>58</v>
      </c>
      <c r="C698" s="5"/>
      <c r="D698" s="5">
        <v>0.67500000000000004</v>
      </c>
      <c r="E698" s="5"/>
    </row>
    <row r="699" spans="1:5" ht="14.25" customHeight="1" x14ac:dyDescent="0.25">
      <c r="A699" s="5">
        <v>698</v>
      </c>
      <c r="B699" s="5" t="s">
        <v>58</v>
      </c>
      <c r="C699" s="5"/>
      <c r="D699" s="5"/>
      <c r="E699" s="5"/>
    </row>
    <row r="700" spans="1:5" ht="14.25" customHeight="1" x14ac:dyDescent="0.25">
      <c r="A700" s="5">
        <v>699</v>
      </c>
      <c r="B700" s="5" t="s">
        <v>58</v>
      </c>
      <c r="C700" s="5"/>
      <c r="D700" s="5">
        <v>1.052</v>
      </c>
      <c r="E700" s="5"/>
    </row>
    <row r="701" spans="1:5" ht="14.25" customHeight="1" x14ac:dyDescent="0.25">
      <c r="A701" s="5">
        <v>700</v>
      </c>
      <c r="B701" s="5" t="s">
        <v>58</v>
      </c>
      <c r="C701" s="5">
        <v>0.67500000000000004</v>
      </c>
      <c r="D701" s="5">
        <v>0.79800000000000004</v>
      </c>
      <c r="E701" s="5"/>
    </row>
    <row r="702" spans="1:5" ht="14.25" customHeight="1" x14ac:dyDescent="0.25">
      <c r="A702" s="5">
        <v>701</v>
      </c>
      <c r="B702" s="5" t="s">
        <v>58</v>
      </c>
      <c r="C702" s="5"/>
      <c r="D702" s="5">
        <v>0.64</v>
      </c>
      <c r="E702" s="5"/>
    </row>
    <row r="703" spans="1:5" ht="14.25" customHeight="1" x14ac:dyDescent="0.25">
      <c r="A703" s="5">
        <v>702</v>
      </c>
      <c r="B703" s="5" t="s">
        <v>58</v>
      </c>
      <c r="C703" s="5"/>
      <c r="D703" s="5">
        <v>0.95</v>
      </c>
      <c r="E703" s="5"/>
    </row>
    <row r="704" spans="1:5" ht="14.25" customHeight="1" x14ac:dyDescent="0.25">
      <c r="A704" s="5">
        <v>703</v>
      </c>
      <c r="B704" s="5" t="s">
        <v>58</v>
      </c>
      <c r="C704" s="5"/>
      <c r="D704" s="5"/>
      <c r="E704" s="5"/>
    </row>
    <row r="705" spans="1:5" ht="14.25" customHeight="1" x14ac:dyDescent="0.25">
      <c r="A705" s="5">
        <v>704</v>
      </c>
      <c r="B705" s="5" t="s">
        <v>58</v>
      </c>
      <c r="C705" s="5">
        <v>0.106</v>
      </c>
      <c r="D705" s="5">
        <v>2.177</v>
      </c>
      <c r="E705" s="5"/>
    </row>
    <row r="706" spans="1:5" ht="14.25" customHeight="1" x14ac:dyDescent="0.25">
      <c r="A706" s="5">
        <v>705</v>
      </c>
      <c r="B706" s="5" t="s">
        <v>58</v>
      </c>
      <c r="C706" s="5"/>
      <c r="D706" s="5">
        <v>0.98299999999999998</v>
      </c>
      <c r="E706" s="5"/>
    </row>
    <row r="707" spans="1:5" ht="14.25" customHeight="1" x14ac:dyDescent="0.25">
      <c r="A707" s="5">
        <v>706</v>
      </c>
      <c r="B707" s="5" t="s">
        <v>58</v>
      </c>
      <c r="C707" s="5">
        <v>1.056</v>
      </c>
      <c r="D707" s="5">
        <v>6.8000000000000005E-2</v>
      </c>
      <c r="E707" s="5"/>
    </row>
    <row r="708" spans="1:5" ht="14.25" customHeight="1" x14ac:dyDescent="0.25">
      <c r="A708" s="5">
        <v>707</v>
      </c>
      <c r="B708" s="5" t="s">
        <v>58</v>
      </c>
      <c r="C708" s="5">
        <v>1.218</v>
      </c>
      <c r="D708" s="5">
        <v>1.7729999999999999</v>
      </c>
      <c r="E708" s="5">
        <v>0.26300000000000001</v>
      </c>
    </row>
    <row r="709" spans="1:5" ht="14.25" customHeight="1" x14ac:dyDescent="0.25">
      <c r="A709" s="5">
        <v>708</v>
      </c>
      <c r="B709" s="5" t="s">
        <v>58</v>
      </c>
      <c r="C709" s="5">
        <v>0.28399999999999997</v>
      </c>
      <c r="D709" s="5">
        <v>0.58899999999999997</v>
      </c>
      <c r="E709" s="5"/>
    </row>
    <row r="710" spans="1:5" ht="14.25" customHeight="1" x14ac:dyDescent="0.25">
      <c r="A710" s="5">
        <v>709</v>
      </c>
      <c r="B710" s="5" t="s">
        <v>58</v>
      </c>
      <c r="C710" s="5">
        <v>0.314</v>
      </c>
      <c r="D710" s="5">
        <v>2.5939999999999999</v>
      </c>
      <c r="E710" s="5"/>
    </row>
    <row r="711" spans="1:5" ht="14.25" customHeight="1" x14ac:dyDescent="0.25">
      <c r="A711" s="5">
        <v>710</v>
      </c>
      <c r="B711" s="5" t="s">
        <v>58</v>
      </c>
      <c r="C711" s="5"/>
      <c r="D711" s="5">
        <v>1.361</v>
      </c>
      <c r="E711" s="5"/>
    </row>
    <row r="712" spans="1:5" ht="14.25" customHeight="1" x14ac:dyDescent="0.25">
      <c r="A712" s="5">
        <v>711</v>
      </c>
      <c r="B712" s="5" t="s">
        <v>58</v>
      </c>
      <c r="C712" s="5">
        <v>0.79400000000000004</v>
      </c>
      <c r="D712" s="5">
        <v>3.2690000000000001</v>
      </c>
      <c r="E712" s="5"/>
    </row>
    <row r="713" spans="1:5" ht="14.25" customHeight="1" x14ac:dyDescent="0.25">
      <c r="A713" s="5">
        <v>712</v>
      </c>
      <c r="B713" s="5" t="s">
        <v>58</v>
      </c>
      <c r="C713" s="5"/>
      <c r="D713" s="5">
        <v>2.0609999999999999</v>
      </c>
      <c r="E713" s="5"/>
    </row>
    <row r="714" spans="1:5" ht="14.25" customHeight="1" x14ac:dyDescent="0.25">
      <c r="A714" s="5">
        <v>713</v>
      </c>
      <c r="B714" s="5" t="s">
        <v>58</v>
      </c>
      <c r="C714" s="5">
        <v>0.51900000000000002</v>
      </c>
      <c r="D714" s="5">
        <v>4.1379999999999999</v>
      </c>
      <c r="E714" s="5">
        <v>0.46500000000000002</v>
      </c>
    </row>
    <row r="715" spans="1:5" ht="14.25" customHeight="1" x14ac:dyDescent="0.25">
      <c r="A715" s="5">
        <v>714</v>
      </c>
      <c r="B715" s="5" t="s">
        <v>58</v>
      </c>
      <c r="C715" s="5">
        <v>1.4139999999999999</v>
      </c>
      <c r="D715" s="5">
        <v>0.95400000000000007</v>
      </c>
      <c r="E715" s="5">
        <v>0.313</v>
      </c>
    </row>
    <row r="716" spans="1:5" ht="14.25" customHeight="1" x14ac:dyDescent="0.25">
      <c r="A716" s="5">
        <v>715</v>
      </c>
      <c r="B716" s="5" t="s">
        <v>58</v>
      </c>
      <c r="C716" s="5"/>
      <c r="D716" s="5"/>
      <c r="E716" s="5"/>
    </row>
    <row r="717" spans="1:5" ht="14.25" customHeight="1" x14ac:dyDescent="0.25">
      <c r="A717" s="5">
        <v>716</v>
      </c>
      <c r="B717" s="5" t="s">
        <v>58</v>
      </c>
      <c r="C717" s="5"/>
      <c r="D717" s="5">
        <v>2.2669999999999999</v>
      </c>
      <c r="E717" s="5"/>
    </row>
    <row r="718" spans="1:5" ht="14.25" customHeight="1" x14ac:dyDescent="0.25">
      <c r="A718" s="5">
        <v>717</v>
      </c>
      <c r="B718" s="5" t="s">
        <v>58</v>
      </c>
      <c r="C718" s="5"/>
      <c r="D718" s="5"/>
      <c r="E718" s="5"/>
    </row>
    <row r="719" spans="1:5" ht="14.25" customHeight="1" x14ac:dyDescent="0.25">
      <c r="A719" s="5">
        <v>718</v>
      </c>
      <c r="B719" s="5" t="s">
        <v>58</v>
      </c>
      <c r="C719" s="5">
        <v>0.73299999999999998</v>
      </c>
      <c r="D719" s="5"/>
      <c r="E719" s="5"/>
    </row>
    <row r="720" spans="1:5" ht="14.25" customHeight="1" x14ac:dyDescent="0.25">
      <c r="A720" s="5">
        <v>719</v>
      </c>
      <c r="B720" s="5" t="s">
        <v>58</v>
      </c>
      <c r="C720" s="5"/>
      <c r="D720" s="5">
        <v>0.36799999999999999</v>
      </c>
      <c r="E720" s="5"/>
    </row>
    <row r="721" spans="1:5" ht="14.25" customHeight="1" x14ac:dyDescent="0.25">
      <c r="A721" s="5">
        <v>720</v>
      </c>
      <c r="B721" s="5" t="s">
        <v>58</v>
      </c>
      <c r="C721" s="5">
        <v>0.307</v>
      </c>
      <c r="D721" s="5">
        <v>3.226</v>
      </c>
      <c r="E721" s="5">
        <v>0.26300000000000001</v>
      </c>
    </row>
    <row r="722" spans="1:5" ht="14.25" customHeight="1" x14ac:dyDescent="0.25">
      <c r="A722" s="5">
        <v>721</v>
      </c>
      <c r="B722" s="5" t="s">
        <v>58</v>
      </c>
      <c r="C722" s="5"/>
      <c r="D722" s="5"/>
      <c r="E722" s="5"/>
    </row>
    <row r="723" spans="1:5" ht="14.25" customHeight="1" x14ac:dyDescent="0.25">
      <c r="A723" s="5">
        <v>722</v>
      </c>
      <c r="B723" s="5" t="s">
        <v>58</v>
      </c>
      <c r="C723" s="5">
        <v>0.30499999999999999</v>
      </c>
      <c r="D723" s="5">
        <v>1.482</v>
      </c>
      <c r="E723" s="5"/>
    </row>
    <row r="724" spans="1:5" ht="14.25" customHeight="1" x14ac:dyDescent="0.25">
      <c r="A724" s="5">
        <v>723</v>
      </c>
      <c r="B724" s="5" t="s">
        <v>58</v>
      </c>
      <c r="C724" s="5"/>
      <c r="D724" s="5">
        <v>0.31</v>
      </c>
      <c r="E724" s="5"/>
    </row>
    <row r="725" spans="1:5" ht="14.25" customHeight="1" x14ac:dyDescent="0.25">
      <c r="A725" s="5">
        <v>724</v>
      </c>
      <c r="B725" s="5" t="s">
        <v>58</v>
      </c>
      <c r="C725" s="5"/>
      <c r="D725" s="5">
        <v>1.8859999999999999</v>
      </c>
      <c r="E725" s="5"/>
    </row>
    <row r="726" spans="1:5" ht="14.25" customHeight="1" x14ac:dyDescent="0.25">
      <c r="A726" s="5">
        <v>725</v>
      </c>
      <c r="B726" s="5" t="s">
        <v>58</v>
      </c>
      <c r="C726" s="5"/>
      <c r="D726" s="5">
        <v>1.171</v>
      </c>
      <c r="E726" s="5"/>
    </row>
    <row r="727" spans="1:5" ht="14.25" customHeight="1" x14ac:dyDescent="0.25">
      <c r="A727" s="5">
        <v>726</v>
      </c>
      <c r="B727" s="5" t="s">
        <v>58</v>
      </c>
      <c r="C727" s="5">
        <v>0.30499999999999999</v>
      </c>
      <c r="D727" s="5">
        <v>1.486</v>
      </c>
      <c r="E727" s="5"/>
    </row>
    <row r="728" spans="1:5" ht="14.25" customHeight="1" x14ac:dyDescent="0.25">
      <c r="A728" s="5">
        <v>727</v>
      </c>
      <c r="B728" s="5" t="s">
        <v>58</v>
      </c>
      <c r="C728" s="5">
        <v>0.83899999999999997</v>
      </c>
      <c r="D728" s="5">
        <v>0.71</v>
      </c>
      <c r="E728" s="5"/>
    </row>
    <row r="729" spans="1:5" ht="14.25" customHeight="1" x14ac:dyDescent="0.25">
      <c r="A729" s="5">
        <v>728</v>
      </c>
      <c r="B729" s="5" t="s">
        <v>58</v>
      </c>
      <c r="C729" s="5"/>
      <c r="D729" s="5">
        <v>1.5469999999999999</v>
      </c>
      <c r="E729" s="5"/>
    </row>
    <row r="730" spans="1:5" ht="14.25" customHeight="1" x14ac:dyDescent="0.25">
      <c r="A730" s="5">
        <v>729</v>
      </c>
      <c r="B730" s="5" t="s">
        <v>58</v>
      </c>
      <c r="C730" s="5"/>
      <c r="D730" s="5">
        <v>6.8000000000000005E-2</v>
      </c>
      <c r="E730" s="5"/>
    </row>
    <row r="731" spans="1:5" ht="14.25" customHeight="1" x14ac:dyDescent="0.25">
      <c r="A731" s="5">
        <v>730</v>
      </c>
      <c r="B731" s="5" t="s">
        <v>58</v>
      </c>
      <c r="C731" s="5">
        <v>0.61199999999999999</v>
      </c>
      <c r="D731" s="5">
        <v>1.3560000000000001</v>
      </c>
      <c r="E731" s="5"/>
    </row>
    <row r="732" spans="1:5" ht="14.25" customHeight="1" x14ac:dyDescent="0.25">
      <c r="A732" s="5">
        <v>731</v>
      </c>
      <c r="B732" s="5" t="s">
        <v>58</v>
      </c>
      <c r="C732" s="5">
        <v>0.49099999999999999</v>
      </c>
      <c r="D732" s="5">
        <v>1.6140000000000001</v>
      </c>
      <c r="E732" s="5"/>
    </row>
    <row r="733" spans="1:5" ht="14.25" customHeight="1" x14ac:dyDescent="0.25">
      <c r="A733" s="5">
        <v>732</v>
      </c>
      <c r="B733" s="5" t="s">
        <v>58</v>
      </c>
      <c r="C733" s="5"/>
      <c r="D733" s="5">
        <v>0.63</v>
      </c>
      <c r="E733" s="5"/>
    </row>
    <row r="734" spans="1:5" ht="14.25" customHeight="1" x14ac:dyDescent="0.25">
      <c r="A734" s="5">
        <v>733</v>
      </c>
      <c r="B734" s="5" t="s">
        <v>58</v>
      </c>
      <c r="C734" s="5"/>
      <c r="D734" s="5"/>
      <c r="E734" s="5"/>
    </row>
    <row r="735" spans="1:5" ht="14.25" customHeight="1" x14ac:dyDescent="0.25">
      <c r="A735" s="5">
        <v>734</v>
      </c>
      <c r="B735" s="5" t="s">
        <v>58</v>
      </c>
      <c r="C735" s="5"/>
      <c r="D735" s="5"/>
      <c r="E735" s="5"/>
    </row>
    <row r="736" spans="1:5" ht="14.25" customHeight="1" x14ac:dyDescent="0.25">
      <c r="A736" s="5">
        <v>735</v>
      </c>
      <c r="B736" s="5" t="s">
        <v>58</v>
      </c>
      <c r="C736" s="5"/>
      <c r="D736" s="5">
        <v>0.91999999999999993</v>
      </c>
      <c r="E736" s="5"/>
    </row>
    <row r="737" spans="1:5" ht="14.25" customHeight="1" x14ac:dyDescent="0.25">
      <c r="A737" s="5">
        <v>736</v>
      </c>
      <c r="B737" s="5" t="s">
        <v>58</v>
      </c>
      <c r="C737" s="5"/>
      <c r="D737" s="5">
        <v>1.054</v>
      </c>
      <c r="E737" s="5"/>
    </row>
    <row r="738" spans="1:5" ht="14.25" customHeight="1" x14ac:dyDescent="0.25">
      <c r="A738" s="5">
        <v>737</v>
      </c>
      <c r="B738" s="5" t="s">
        <v>58</v>
      </c>
      <c r="C738" s="5"/>
      <c r="D738" s="5">
        <v>0.35299999999999998</v>
      </c>
      <c r="E738" s="5"/>
    </row>
    <row r="739" spans="1:5" ht="14.25" customHeight="1" x14ac:dyDescent="0.25">
      <c r="A739" s="5">
        <v>738</v>
      </c>
      <c r="B739" s="5" t="s">
        <v>58</v>
      </c>
      <c r="C739" s="5">
        <v>0.36799999999999999</v>
      </c>
      <c r="D739" s="5"/>
      <c r="E739" s="5"/>
    </row>
    <row r="740" spans="1:5" ht="14.25" customHeight="1" x14ac:dyDescent="0.25">
      <c r="A740" s="5">
        <v>739</v>
      </c>
      <c r="B740" s="5" t="s">
        <v>58</v>
      </c>
      <c r="C740" s="5">
        <v>0.35299999999999998</v>
      </c>
      <c r="D740" s="5"/>
      <c r="E740" s="5"/>
    </row>
    <row r="741" spans="1:5" ht="14.25" customHeight="1" x14ac:dyDescent="0.25">
      <c r="A741" s="5">
        <v>740</v>
      </c>
      <c r="B741" s="5" t="s">
        <v>58</v>
      </c>
      <c r="C741" s="5">
        <v>0.79400000000000004</v>
      </c>
      <c r="D741" s="5"/>
      <c r="E741" s="5"/>
    </row>
    <row r="742" spans="1:5" ht="14.25" customHeight="1" x14ac:dyDescent="0.25">
      <c r="A742" s="5">
        <v>741</v>
      </c>
      <c r="B742" s="5" t="s">
        <v>58</v>
      </c>
      <c r="C742" s="5">
        <v>1.1339999999999999</v>
      </c>
      <c r="D742" s="5"/>
      <c r="E742" s="5"/>
    </row>
    <row r="743" spans="1:5" ht="14.25" customHeight="1" x14ac:dyDescent="0.25">
      <c r="A743" s="5">
        <v>742</v>
      </c>
      <c r="B743" s="5" t="s">
        <v>58</v>
      </c>
      <c r="C743" s="5">
        <v>0.307</v>
      </c>
      <c r="D743" s="5">
        <v>2.9609999999999999</v>
      </c>
      <c r="E743" s="5">
        <v>0.46500000000000002</v>
      </c>
    </row>
    <row r="744" spans="1:5" ht="14.25" customHeight="1" x14ac:dyDescent="0.25">
      <c r="A744" s="5">
        <v>743</v>
      </c>
      <c r="B744" s="5" t="s">
        <v>58</v>
      </c>
      <c r="C744" s="5"/>
      <c r="D744" s="5">
        <v>1.3959999999999999</v>
      </c>
      <c r="E744" s="5"/>
    </row>
    <row r="745" spans="1:5" ht="14.25" customHeight="1" x14ac:dyDescent="0.25">
      <c r="A745" s="5">
        <v>744</v>
      </c>
      <c r="B745" s="5" t="s">
        <v>58</v>
      </c>
      <c r="C745" s="5"/>
      <c r="D745" s="5">
        <v>0.67799999999999994</v>
      </c>
      <c r="E745" s="5"/>
    </row>
    <row r="746" spans="1:5" ht="14.25" customHeight="1" x14ac:dyDescent="0.25">
      <c r="A746" s="5">
        <v>745</v>
      </c>
      <c r="B746" s="5" t="s">
        <v>58</v>
      </c>
      <c r="C746" s="5"/>
      <c r="D746" s="5"/>
      <c r="E746" s="5"/>
    </row>
    <row r="747" spans="1:5" ht="14.25" customHeight="1" x14ac:dyDescent="0.25">
      <c r="A747" s="5">
        <v>746</v>
      </c>
      <c r="B747" s="5" t="s">
        <v>58</v>
      </c>
      <c r="C747" s="5"/>
      <c r="D747" s="5"/>
      <c r="E747" s="5"/>
    </row>
    <row r="748" spans="1:5" ht="14.25" customHeight="1" x14ac:dyDescent="0.25">
      <c r="A748" s="5">
        <v>747</v>
      </c>
      <c r="B748" s="5" t="s">
        <v>58</v>
      </c>
      <c r="C748" s="5"/>
      <c r="D748" s="5">
        <v>0.77100000000000013</v>
      </c>
      <c r="E748" s="5"/>
    </row>
    <row r="749" spans="1:5" ht="14.25" customHeight="1" x14ac:dyDescent="0.25">
      <c r="A749" s="5">
        <v>748</v>
      </c>
      <c r="B749" s="5" t="s">
        <v>58</v>
      </c>
      <c r="C749" s="5"/>
      <c r="D749" s="5">
        <v>0.307</v>
      </c>
      <c r="E749" s="5"/>
    </row>
    <row r="750" spans="1:5" ht="14.25" customHeight="1" x14ac:dyDescent="0.25">
      <c r="A750" s="5">
        <v>749</v>
      </c>
      <c r="B750" s="5" t="s">
        <v>58</v>
      </c>
      <c r="C750" s="5"/>
      <c r="D750" s="5">
        <v>3.573</v>
      </c>
      <c r="E750" s="5"/>
    </row>
    <row r="751" spans="1:5" ht="14.25" customHeight="1" x14ac:dyDescent="0.25">
      <c r="A751" s="5">
        <v>750</v>
      </c>
      <c r="B751" s="5" t="s">
        <v>58</v>
      </c>
      <c r="C751" s="5">
        <v>0.30499999999999999</v>
      </c>
      <c r="D751" s="5">
        <v>0.72099999999999997</v>
      </c>
      <c r="E751" s="5"/>
    </row>
    <row r="752" spans="1:5" ht="14.25" customHeight="1" x14ac:dyDescent="0.25">
      <c r="A752" s="5">
        <v>751</v>
      </c>
      <c r="B752" s="5" t="s">
        <v>58</v>
      </c>
      <c r="C752" s="5"/>
      <c r="D752" s="5">
        <v>0.70300000000000007</v>
      </c>
      <c r="E752" s="5"/>
    </row>
    <row r="753" spans="1:5" ht="14.25" customHeight="1" x14ac:dyDescent="0.25">
      <c r="A753" s="5">
        <v>752</v>
      </c>
      <c r="B753" s="5" t="s">
        <v>58</v>
      </c>
      <c r="C753" s="5">
        <v>0.36799999999999999</v>
      </c>
      <c r="D753" s="5">
        <v>1.7789999999999999</v>
      </c>
      <c r="E753" s="5"/>
    </row>
    <row r="754" spans="1:5" ht="14.25" customHeight="1" x14ac:dyDescent="0.25">
      <c r="A754" s="5">
        <v>753</v>
      </c>
      <c r="B754" s="5" t="s">
        <v>58</v>
      </c>
      <c r="C754" s="5">
        <v>0.31</v>
      </c>
      <c r="D754" s="5">
        <v>1.129</v>
      </c>
      <c r="E754" s="5"/>
    </row>
    <row r="755" spans="1:5" ht="14.25" customHeight="1" x14ac:dyDescent="0.25">
      <c r="A755" s="5">
        <v>754</v>
      </c>
      <c r="B755" s="5" t="s">
        <v>58</v>
      </c>
      <c r="C755" s="5">
        <v>5.0620000000000003</v>
      </c>
      <c r="D755" s="5">
        <v>2.2519999999999998</v>
      </c>
      <c r="E755" s="5">
        <v>0.46500000000000002</v>
      </c>
    </row>
    <row r="756" spans="1:5" ht="14.25" customHeight="1" x14ac:dyDescent="0.25">
      <c r="A756" s="5">
        <v>755</v>
      </c>
      <c r="B756" s="5" t="s">
        <v>58</v>
      </c>
      <c r="C756" s="5"/>
      <c r="D756" s="5">
        <v>1.2050000000000001</v>
      </c>
      <c r="E756" s="5"/>
    </row>
    <row r="757" spans="1:5" ht="14.25" customHeight="1" x14ac:dyDescent="0.25">
      <c r="A757" s="5">
        <v>756</v>
      </c>
      <c r="B757" s="5" t="s">
        <v>58</v>
      </c>
      <c r="C757" s="5"/>
      <c r="D757" s="5">
        <v>0.58199999999999996</v>
      </c>
      <c r="E757" s="5"/>
    </row>
    <row r="758" spans="1:5" ht="14.25" customHeight="1" x14ac:dyDescent="0.25">
      <c r="A758" s="5">
        <v>757</v>
      </c>
      <c r="B758" s="5" t="s">
        <v>58</v>
      </c>
      <c r="C758" s="5"/>
      <c r="D758" s="5">
        <v>2.5369999999999999</v>
      </c>
      <c r="E758" s="5"/>
    </row>
    <row r="759" spans="1:5" ht="14.25" customHeight="1" x14ac:dyDescent="0.25">
      <c r="A759" s="5">
        <v>758</v>
      </c>
      <c r="B759" s="5" t="s">
        <v>58</v>
      </c>
      <c r="C759" s="5"/>
      <c r="D759" s="5">
        <v>1.6639999999999999</v>
      </c>
      <c r="E759" s="5"/>
    </row>
    <row r="760" spans="1:5" ht="14.25" customHeight="1" x14ac:dyDescent="0.25">
      <c r="A760" s="5">
        <v>759</v>
      </c>
      <c r="B760" s="5" t="s">
        <v>58</v>
      </c>
      <c r="C760" s="5"/>
      <c r="D760" s="5">
        <v>1.3440000000000001</v>
      </c>
      <c r="E760" s="5"/>
    </row>
    <row r="761" spans="1:5" ht="14.25" customHeight="1" x14ac:dyDescent="0.25">
      <c r="A761" s="5">
        <v>760</v>
      </c>
      <c r="B761" s="5" t="s">
        <v>58</v>
      </c>
      <c r="C761" s="5"/>
      <c r="D761" s="5">
        <v>0.214</v>
      </c>
      <c r="E761" s="5"/>
    </row>
    <row r="762" spans="1:5" ht="14.25" customHeight="1" x14ac:dyDescent="0.25">
      <c r="A762" s="5">
        <v>761</v>
      </c>
      <c r="B762" s="5" t="s">
        <v>58</v>
      </c>
      <c r="C762" s="5"/>
      <c r="D762" s="5">
        <v>0.26200000000000001</v>
      </c>
      <c r="E762" s="5"/>
    </row>
    <row r="763" spans="1:5" ht="14.25" customHeight="1" x14ac:dyDescent="0.25">
      <c r="A763" s="5">
        <v>762</v>
      </c>
      <c r="B763" s="5" t="s">
        <v>58</v>
      </c>
      <c r="C763" s="5">
        <v>0.307</v>
      </c>
      <c r="D763" s="5">
        <v>2.121</v>
      </c>
      <c r="E763" s="5">
        <v>0.152</v>
      </c>
    </row>
    <row r="764" spans="1:5" ht="14.25" customHeight="1" x14ac:dyDescent="0.25">
      <c r="A764" s="5">
        <v>763</v>
      </c>
      <c r="B764" s="5" t="s">
        <v>58</v>
      </c>
      <c r="C764" s="5">
        <v>0.42599999999999999</v>
      </c>
      <c r="D764" s="5">
        <v>0.96399999999999997</v>
      </c>
      <c r="E764" s="5"/>
    </row>
    <row r="765" spans="1:5" ht="14.25" customHeight="1" x14ac:dyDescent="0.25">
      <c r="A765" s="5">
        <v>764</v>
      </c>
      <c r="B765" s="5" t="s">
        <v>58</v>
      </c>
      <c r="C765" s="5"/>
      <c r="D765" s="5">
        <v>2.503000000000001</v>
      </c>
      <c r="E765" s="5"/>
    </row>
    <row r="766" spans="1:5" ht="14.25" customHeight="1" x14ac:dyDescent="0.25">
      <c r="A766" s="5">
        <v>765</v>
      </c>
      <c r="B766" s="5" t="s">
        <v>58</v>
      </c>
      <c r="C766" s="5"/>
      <c r="D766" s="5">
        <v>2.585</v>
      </c>
      <c r="E766" s="5">
        <v>0.46500000000000002</v>
      </c>
    </row>
    <row r="767" spans="1:5" ht="14.25" customHeight="1" x14ac:dyDescent="0.25">
      <c r="A767" s="5">
        <v>766</v>
      </c>
      <c r="B767" s="5" t="s">
        <v>58</v>
      </c>
      <c r="C767" s="5">
        <v>0.42599999999999999</v>
      </c>
      <c r="D767" s="5">
        <v>1.343</v>
      </c>
      <c r="E767" s="5"/>
    </row>
    <row r="768" spans="1:5" ht="14.25" customHeight="1" x14ac:dyDescent="0.25">
      <c r="A768" s="5">
        <v>767</v>
      </c>
      <c r="B768" s="5" t="s">
        <v>58</v>
      </c>
      <c r="C768" s="5"/>
      <c r="D768" s="5">
        <v>0.214</v>
      </c>
      <c r="E768" s="5"/>
    </row>
    <row r="769" spans="1:5" ht="14.25" customHeight="1" x14ac:dyDescent="0.25">
      <c r="A769" s="5">
        <v>768</v>
      </c>
      <c r="B769" s="5" t="s">
        <v>58</v>
      </c>
      <c r="C769" s="5"/>
      <c r="D769" s="5">
        <v>0.307</v>
      </c>
      <c r="E769" s="5"/>
    </row>
    <row r="770" spans="1:5" ht="14.25" customHeight="1" x14ac:dyDescent="0.25">
      <c r="A770" s="5">
        <v>769</v>
      </c>
      <c r="B770" s="5" t="s">
        <v>58</v>
      </c>
      <c r="C770" s="5"/>
      <c r="D770" s="5">
        <v>3.1269999999999998</v>
      </c>
      <c r="E770" s="5"/>
    </row>
    <row r="771" spans="1:5" ht="14.25" customHeight="1" x14ac:dyDescent="0.25">
      <c r="A771" s="5">
        <v>770</v>
      </c>
      <c r="B771" s="5" t="s">
        <v>58</v>
      </c>
      <c r="C771" s="5"/>
      <c r="D771" s="5">
        <v>0.56699999999999995</v>
      </c>
      <c r="E771" s="5"/>
    </row>
    <row r="772" spans="1:5" ht="14.25" customHeight="1" x14ac:dyDescent="0.25">
      <c r="A772" s="5">
        <v>771</v>
      </c>
      <c r="B772" s="5" t="s">
        <v>58</v>
      </c>
      <c r="C772" s="5"/>
      <c r="D772" s="5"/>
      <c r="E772" s="5"/>
    </row>
    <row r="773" spans="1:5" ht="14.25" customHeight="1" x14ac:dyDescent="0.25">
      <c r="A773" s="5">
        <v>772</v>
      </c>
      <c r="B773" s="5" t="s">
        <v>58</v>
      </c>
      <c r="C773" s="5"/>
      <c r="D773" s="5"/>
      <c r="E773" s="5"/>
    </row>
    <row r="774" spans="1:5" ht="14.25" customHeight="1" x14ac:dyDescent="0.25">
      <c r="A774" s="5">
        <v>773</v>
      </c>
      <c r="B774" s="5" t="s">
        <v>58</v>
      </c>
      <c r="C774" s="5">
        <v>0.73099999999999998</v>
      </c>
      <c r="D774" s="5">
        <v>1.8740000000000001</v>
      </c>
      <c r="E774" s="5"/>
    </row>
    <row r="775" spans="1:5" ht="14.25" customHeight="1" x14ac:dyDescent="0.25">
      <c r="A775" s="5">
        <v>774</v>
      </c>
      <c r="B775" s="5" t="s">
        <v>58</v>
      </c>
      <c r="C775" s="5">
        <v>0.30499999999999999</v>
      </c>
      <c r="D775" s="5">
        <v>0.47399999999999998</v>
      </c>
      <c r="E775" s="5"/>
    </row>
    <row r="776" spans="1:5" ht="14.25" customHeight="1" x14ac:dyDescent="0.25">
      <c r="A776" s="5">
        <v>775</v>
      </c>
      <c r="B776" s="5" t="s">
        <v>58</v>
      </c>
      <c r="C776" s="5"/>
      <c r="D776" s="5"/>
      <c r="E776" s="5"/>
    </row>
    <row r="777" spans="1:5" ht="14.25" customHeight="1" x14ac:dyDescent="0.25">
      <c r="A777" s="5">
        <v>776</v>
      </c>
      <c r="B777" s="5" t="s">
        <v>58</v>
      </c>
      <c r="C777" s="5"/>
      <c r="D777" s="5">
        <v>0.41299999999999998</v>
      </c>
      <c r="E777" s="5"/>
    </row>
    <row r="778" spans="1:5" ht="14.25" customHeight="1" x14ac:dyDescent="0.25">
      <c r="A778" s="5">
        <v>777</v>
      </c>
      <c r="B778" s="5" t="s">
        <v>58</v>
      </c>
      <c r="C778" s="5"/>
      <c r="D778" s="5"/>
      <c r="E778" s="5"/>
    </row>
    <row r="779" spans="1:5" ht="14.25" customHeight="1" x14ac:dyDescent="0.25">
      <c r="A779" s="5">
        <v>778</v>
      </c>
      <c r="B779" s="5" t="s">
        <v>58</v>
      </c>
      <c r="C779" s="5">
        <v>0.45300000000000001</v>
      </c>
      <c r="D779" s="5">
        <v>1.206</v>
      </c>
      <c r="E779" s="5">
        <v>0.26300000000000001</v>
      </c>
    </row>
    <row r="780" spans="1:5" ht="14.25" customHeight="1" x14ac:dyDescent="0.25">
      <c r="A780" s="5">
        <v>779</v>
      </c>
      <c r="B780" s="5" t="s">
        <v>58</v>
      </c>
      <c r="C780" s="5"/>
      <c r="D780" s="5">
        <v>3.9500000000000011</v>
      </c>
      <c r="E780" s="5"/>
    </row>
    <row r="781" spans="1:5" ht="14.25" customHeight="1" x14ac:dyDescent="0.25">
      <c r="A781" s="5">
        <v>780</v>
      </c>
      <c r="B781" s="5" t="s">
        <v>58</v>
      </c>
      <c r="C781" s="5"/>
      <c r="D781" s="5">
        <v>1.77</v>
      </c>
      <c r="E781" s="5"/>
    </row>
    <row r="782" spans="1:5" ht="14.25" customHeight="1" x14ac:dyDescent="0.25">
      <c r="A782" s="5">
        <v>781</v>
      </c>
      <c r="B782" s="5" t="s">
        <v>58</v>
      </c>
      <c r="C782" s="5"/>
      <c r="D782" s="5">
        <v>4.4800000000000004</v>
      </c>
      <c r="E782" s="5">
        <v>1.1599999999999999</v>
      </c>
    </row>
    <row r="783" spans="1:5" ht="14.25" customHeight="1" x14ac:dyDescent="0.25">
      <c r="A783" s="5">
        <v>782</v>
      </c>
      <c r="B783" s="5" t="s">
        <v>58</v>
      </c>
      <c r="C783" s="5">
        <v>0.42599999999999999</v>
      </c>
      <c r="D783" s="5">
        <v>0.35299999999999998</v>
      </c>
      <c r="E783" s="5"/>
    </row>
    <row r="784" spans="1:5" ht="14.25" customHeight="1" x14ac:dyDescent="0.25">
      <c r="A784" s="5">
        <v>783</v>
      </c>
      <c r="B784" s="5" t="s">
        <v>58</v>
      </c>
      <c r="C784" s="5">
        <v>6.8000000000000005E-2</v>
      </c>
      <c r="D784" s="5">
        <v>0.307</v>
      </c>
      <c r="E784" s="5"/>
    </row>
    <row r="785" spans="1:5" ht="14.25" customHeight="1" x14ac:dyDescent="0.25">
      <c r="A785" s="5">
        <v>784</v>
      </c>
      <c r="B785" s="5" t="s">
        <v>58</v>
      </c>
      <c r="C785" s="5"/>
      <c r="D785" s="5">
        <v>0.61599999999999999</v>
      </c>
      <c r="E785" s="5"/>
    </row>
    <row r="786" spans="1:5" ht="14.25" customHeight="1" x14ac:dyDescent="0.25">
      <c r="A786" s="5">
        <v>785</v>
      </c>
      <c r="B786" s="5" t="s">
        <v>58</v>
      </c>
      <c r="C786" s="5"/>
      <c r="D786" s="5"/>
      <c r="E786" s="5"/>
    </row>
    <row r="787" spans="1:5" ht="14.25" customHeight="1" x14ac:dyDescent="0.25">
      <c r="A787" s="5">
        <v>786</v>
      </c>
      <c r="B787" s="5" t="s">
        <v>58</v>
      </c>
      <c r="C787" s="5"/>
      <c r="D787" s="5">
        <v>1.9039999999999999</v>
      </c>
      <c r="E787" s="5">
        <v>0.152</v>
      </c>
    </row>
    <row r="788" spans="1:5" ht="14.25" customHeight="1" x14ac:dyDescent="0.25">
      <c r="A788" s="5">
        <v>787</v>
      </c>
      <c r="B788" s="5" t="s">
        <v>58</v>
      </c>
      <c r="C788" s="5">
        <v>0.73299999999999998</v>
      </c>
      <c r="D788" s="5">
        <v>1.653</v>
      </c>
      <c r="E788" s="5"/>
    </row>
    <row r="789" spans="1:5" ht="14.25" customHeight="1" x14ac:dyDescent="0.25">
      <c r="A789" s="5">
        <v>788</v>
      </c>
      <c r="B789" s="5" t="s">
        <v>58</v>
      </c>
      <c r="C789" s="5"/>
      <c r="D789" s="5">
        <v>0.378</v>
      </c>
      <c r="E789" s="5"/>
    </row>
    <row r="790" spans="1:5" ht="14.25" customHeight="1" x14ac:dyDescent="0.25">
      <c r="A790" s="5">
        <v>789</v>
      </c>
      <c r="B790" s="5" t="s">
        <v>58</v>
      </c>
      <c r="C790" s="5"/>
      <c r="D790" s="5">
        <v>0.55300000000000005</v>
      </c>
      <c r="E790" s="5"/>
    </row>
    <row r="791" spans="1:5" ht="14.25" customHeight="1" x14ac:dyDescent="0.25">
      <c r="A791" s="5">
        <v>790</v>
      </c>
      <c r="B791" s="5" t="s">
        <v>58</v>
      </c>
      <c r="C791" s="5"/>
      <c r="D791" s="5">
        <v>1.147</v>
      </c>
      <c r="E791" s="5"/>
    </row>
    <row r="792" spans="1:5" ht="14.25" customHeight="1" x14ac:dyDescent="0.25">
      <c r="A792" s="5">
        <v>791</v>
      </c>
      <c r="B792" s="5" t="s">
        <v>58</v>
      </c>
      <c r="C792" s="5">
        <v>0.61199999999999999</v>
      </c>
      <c r="D792" s="5">
        <v>2.3580000000000001</v>
      </c>
      <c r="E792" s="5"/>
    </row>
    <row r="793" spans="1:5" ht="14.25" customHeight="1" x14ac:dyDescent="0.25">
      <c r="A793" s="5">
        <v>792</v>
      </c>
      <c r="B793" s="5" t="s">
        <v>58</v>
      </c>
      <c r="C793" s="5"/>
      <c r="D793" s="5"/>
      <c r="E793" s="5"/>
    </row>
    <row r="794" spans="1:5" ht="14.25" customHeight="1" x14ac:dyDescent="0.25">
      <c r="A794" s="5">
        <v>793</v>
      </c>
      <c r="B794" s="5" t="s">
        <v>58</v>
      </c>
      <c r="C794" s="5"/>
      <c r="D794" s="5">
        <v>2.8029999999999999</v>
      </c>
      <c r="E794" s="5"/>
    </row>
    <row r="795" spans="1:5" ht="14.25" customHeight="1" x14ac:dyDescent="0.25">
      <c r="A795" s="5">
        <v>794</v>
      </c>
      <c r="B795" s="5" t="s">
        <v>58</v>
      </c>
      <c r="C795" s="5"/>
      <c r="D795" s="5">
        <v>0.58699999999999997</v>
      </c>
      <c r="E795" s="5"/>
    </row>
    <row r="796" spans="1:5" ht="14.25" customHeight="1" x14ac:dyDescent="0.25">
      <c r="A796" s="5">
        <v>795</v>
      </c>
      <c r="B796" s="5" t="s">
        <v>58</v>
      </c>
      <c r="C796" s="5">
        <v>0.63</v>
      </c>
      <c r="D796" s="5">
        <v>0.35299999999999998</v>
      </c>
      <c r="E796" s="5"/>
    </row>
    <row r="797" spans="1:5" ht="14.25" customHeight="1" x14ac:dyDescent="0.25">
      <c r="A797" s="5">
        <v>796</v>
      </c>
      <c r="B797" s="5" t="s">
        <v>58</v>
      </c>
      <c r="C797" s="5">
        <v>1.29</v>
      </c>
      <c r="D797" s="5"/>
      <c r="E797" s="5"/>
    </row>
    <row r="798" spans="1:5" ht="14.25" customHeight="1" x14ac:dyDescent="0.25">
      <c r="A798" s="5">
        <v>797</v>
      </c>
      <c r="B798" s="5" t="s">
        <v>58</v>
      </c>
      <c r="C798" s="5"/>
      <c r="D798" s="5">
        <v>1.63</v>
      </c>
      <c r="E798" s="5"/>
    </row>
    <row r="799" spans="1:5" ht="14.25" customHeight="1" x14ac:dyDescent="0.25">
      <c r="A799" s="5">
        <v>798</v>
      </c>
      <c r="B799" s="5" t="s">
        <v>58</v>
      </c>
      <c r="C799" s="5">
        <v>0.214</v>
      </c>
      <c r="D799" s="5">
        <v>1.232</v>
      </c>
      <c r="E799" s="5"/>
    </row>
    <row r="800" spans="1:5" ht="14.25" customHeight="1" x14ac:dyDescent="0.25">
      <c r="A800" s="5">
        <v>799</v>
      </c>
      <c r="B800" s="5" t="s">
        <v>58</v>
      </c>
      <c r="C800" s="5">
        <v>1.3140000000000001</v>
      </c>
      <c r="D800" s="5">
        <v>0.36799999999999999</v>
      </c>
      <c r="E800" s="5"/>
    </row>
    <row r="801" spans="1:5" ht="14.25" customHeight="1" x14ac:dyDescent="0.25">
      <c r="A801" s="5">
        <v>800</v>
      </c>
      <c r="B801" s="5" t="s">
        <v>58</v>
      </c>
      <c r="C801" s="5"/>
      <c r="D801" s="5">
        <v>0.64</v>
      </c>
      <c r="E801" s="5"/>
    </row>
    <row r="802" spans="1:5" ht="14.25" customHeight="1" x14ac:dyDescent="0.25">
      <c r="A802" s="5">
        <v>801</v>
      </c>
      <c r="B802" s="5" t="s">
        <v>58</v>
      </c>
      <c r="C802" s="5"/>
      <c r="D802" s="5">
        <v>0.65599999999999992</v>
      </c>
      <c r="E802" s="5"/>
    </row>
    <row r="803" spans="1:5" ht="14.25" customHeight="1" x14ac:dyDescent="0.25">
      <c r="A803" s="5">
        <v>802</v>
      </c>
      <c r="B803" s="5" t="s">
        <v>58</v>
      </c>
      <c r="C803" s="5"/>
      <c r="D803" s="5">
        <v>1.472</v>
      </c>
      <c r="E803" s="5"/>
    </row>
    <row r="804" spans="1:5" ht="14.25" customHeight="1" x14ac:dyDescent="0.25">
      <c r="A804" s="5">
        <v>803</v>
      </c>
      <c r="B804" s="5" t="s">
        <v>58</v>
      </c>
      <c r="C804" s="5"/>
      <c r="D804" s="5"/>
      <c r="E804" s="5"/>
    </row>
    <row r="805" spans="1:5" ht="14.25" customHeight="1" x14ac:dyDescent="0.25">
      <c r="A805" s="5">
        <v>804</v>
      </c>
      <c r="B805" s="5" t="s">
        <v>58</v>
      </c>
      <c r="C805" s="5">
        <v>0.307</v>
      </c>
      <c r="D805" s="5">
        <v>1.1910000000000001</v>
      </c>
      <c r="E805" s="5"/>
    </row>
    <row r="806" spans="1:5" ht="14.25" customHeight="1" x14ac:dyDescent="0.25">
      <c r="A806" s="5">
        <v>805</v>
      </c>
      <c r="B806" s="5" t="s">
        <v>58</v>
      </c>
      <c r="C806" s="5">
        <v>0.307</v>
      </c>
      <c r="D806" s="5">
        <v>1.536</v>
      </c>
      <c r="E806" s="5"/>
    </row>
    <row r="807" spans="1:5" ht="14.25" customHeight="1" x14ac:dyDescent="0.25">
      <c r="A807" s="5">
        <v>806</v>
      </c>
      <c r="B807" s="5" t="s">
        <v>58</v>
      </c>
      <c r="C807" s="5"/>
      <c r="D807" s="5"/>
      <c r="E807" s="5"/>
    </row>
    <row r="808" spans="1:5" ht="14.25" customHeight="1" x14ac:dyDescent="0.25">
      <c r="A808" s="5">
        <v>807</v>
      </c>
      <c r="B808" s="5" t="s">
        <v>58</v>
      </c>
      <c r="C808" s="5">
        <v>0.33500000000000002</v>
      </c>
      <c r="D808" s="5"/>
      <c r="E808" s="5"/>
    </row>
    <row r="809" spans="1:5" ht="14.25" customHeight="1" x14ac:dyDescent="0.25">
      <c r="A809" s="5">
        <v>808</v>
      </c>
      <c r="B809" s="5" t="s">
        <v>58</v>
      </c>
      <c r="C809" s="5">
        <v>0.96799999999999997</v>
      </c>
      <c r="D809" s="5">
        <v>6.8000000000000005E-2</v>
      </c>
      <c r="E809" s="5">
        <v>0.20200000000000001</v>
      </c>
    </row>
    <row r="810" spans="1:5" ht="14.25" customHeight="1" x14ac:dyDescent="0.25">
      <c r="A810" s="5">
        <v>809</v>
      </c>
      <c r="B810" s="5" t="s">
        <v>58</v>
      </c>
      <c r="C810" s="5"/>
      <c r="D810" s="5">
        <v>6.8000000000000005E-2</v>
      </c>
      <c r="E810" s="5"/>
    </row>
    <row r="811" spans="1:5" ht="14.25" customHeight="1" x14ac:dyDescent="0.25">
      <c r="A811" s="5">
        <v>810</v>
      </c>
      <c r="B811" s="5" t="s">
        <v>58</v>
      </c>
      <c r="C811" s="5"/>
      <c r="D811" s="5"/>
      <c r="E811" s="5"/>
    </row>
    <row r="812" spans="1:5" ht="14.25" customHeight="1" x14ac:dyDescent="0.25">
      <c r="A812" s="5">
        <v>811</v>
      </c>
      <c r="B812" s="5" t="s">
        <v>58</v>
      </c>
      <c r="C812" s="5"/>
      <c r="D812" s="5">
        <v>1.0069999999999999</v>
      </c>
      <c r="E812" s="5"/>
    </row>
    <row r="813" spans="1:5" ht="14.25" customHeight="1" x14ac:dyDescent="0.25">
      <c r="A813" s="5">
        <v>812</v>
      </c>
      <c r="B813" s="5" t="s">
        <v>58</v>
      </c>
      <c r="C813" s="5">
        <v>0.51100000000000001</v>
      </c>
      <c r="D813" s="5"/>
      <c r="E813" s="5"/>
    </row>
    <row r="814" spans="1:5" ht="14.25" customHeight="1" x14ac:dyDescent="0.25">
      <c r="A814" s="5">
        <v>813</v>
      </c>
      <c r="B814" s="5" t="s">
        <v>58</v>
      </c>
      <c r="C814" s="5"/>
      <c r="D814" s="5">
        <v>0.307</v>
      </c>
      <c r="E814" s="5"/>
    </row>
    <row r="815" spans="1:5" ht="14.25" customHeight="1" x14ac:dyDescent="0.25">
      <c r="A815" s="5">
        <v>814</v>
      </c>
      <c r="B815" s="5" t="s">
        <v>58</v>
      </c>
      <c r="C815" s="5"/>
      <c r="D815" s="5"/>
      <c r="E815" s="5"/>
    </row>
    <row r="816" spans="1:5" ht="14.25" customHeight="1" x14ac:dyDescent="0.25">
      <c r="A816" s="5">
        <v>815</v>
      </c>
      <c r="B816" s="5" t="s">
        <v>58</v>
      </c>
      <c r="C816" s="5"/>
      <c r="D816" s="5">
        <v>6.8000000000000005E-2</v>
      </c>
      <c r="E816" s="5"/>
    </row>
    <row r="817" spans="1:5" ht="14.25" customHeight="1" x14ac:dyDescent="0.25">
      <c r="A817" s="5">
        <v>816</v>
      </c>
      <c r="B817" s="5" t="s">
        <v>58</v>
      </c>
      <c r="C817" s="5">
        <v>1.1359999999999999</v>
      </c>
      <c r="D817" s="5">
        <v>5.907</v>
      </c>
      <c r="E817" s="5">
        <v>0.999</v>
      </c>
    </row>
    <row r="818" spans="1:5" ht="14.25" customHeight="1" x14ac:dyDescent="0.25">
      <c r="A818" s="5">
        <v>817</v>
      </c>
      <c r="B818" s="5" t="s">
        <v>58</v>
      </c>
      <c r="C818" s="5">
        <v>0.42599999999999999</v>
      </c>
      <c r="D818" s="5">
        <v>0.58899999999999997</v>
      </c>
      <c r="E818" s="5"/>
    </row>
    <row r="819" spans="1:5" ht="14.25" customHeight="1" x14ac:dyDescent="0.25">
      <c r="A819" s="5">
        <v>818</v>
      </c>
      <c r="B819" s="5" t="s">
        <v>58</v>
      </c>
      <c r="C819" s="5"/>
      <c r="D819" s="5">
        <v>1.212</v>
      </c>
      <c r="E819" s="5"/>
    </row>
    <row r="820" spans="1:5" ht="14.25" customHeight="1" x14ac:dyDescent="0.25">
      <c r="A820" s="5">
        <v>819</v>
      </c>
      <c r="B820" s="5" t="s">
        <v>58</v>
      </c>
      <c r="C820" s="5"/>
      <c r="D820" s="5">
        <v>1.5449999999999999</v>
      </c>
      <c r="E820" s="5"/>
    </row>
    <row r="821" spans="1:5" ht="14.25" customHeight="1" x14ac:dyDescent="0.25">
      <c r="A821" s="5">
        <v>820</v>
      </c>
      <c r="B821" s="5" t="s">
        <v>58</v>
      </c>
      <c r="C821" s="5"/>
      <c r="D821" s="5">
        <v>0.81300000000000006</v>
      </c>
      <c r="E821" s="5"/>
    </row>
    <row r="822" spans="1:5" ht="14.25" customHeight="1" x14ac:dyDescent="0.25">
      <c r="A822" s="5">
        <v>821</v>
      </c>
      <c r="B822" s="5" t="s">
        <v>58</v>
      </c>
      <c r="C822" s="5"/>
      <c r="D822" s="5">
        <v>0.75800000000000001</v>
      </c>
      <c r="E822" s="5"/>
    </row>
    <row r="823" spans="1:5" ht="14.25" customHeight="1" x14ac:dyDescent="0.25">
      <c r="A823" s="5">
        <v>822</v>
      </c>
      <c r="B823" s="5" t="s">
        <v>58</v>
      </c>
      <c r="C823" s="5"/>
      <c r="D823" s="5">
        <v>0.30499999999999999</v>
      </c>
      <c r="E823" s="5"/>
    </row>
    <row r="824" spans="1:5" ht="14.25" customHeight="1" x14ac:dyDescent="0.25">
      <c r="A824" s="5">
        <v>823</v>
      </c>
      <c r="B824" s="5" t="s">
        <v>58</v>
      </c>
      <c r="C824" s="5"/>
      <c r="D824" s="5">
        <v>0.71799999999999997</v>
      </c>
      <c r="E824" s="5"/>
    </row>
    <row r="825" spans="1:5" ht="14.25" customHeight="1" x14ac:dyDescent="0.25">
      <c r="A825" s="5">
        <v>824</v>
      </c>
      <c r="B825" s="5" t="s">
        <v>58</v>
      </c>
      <c r="C825" s="5"/>
      <c r="D825" s="5"/>
      <c r="E825" s="5"/>
    </row>
    <row r="826" spans="1:5" ht="14.25" customHeight="1" x14ac:dyDescent="0.25">
      <c r="A826" s="5">
        <v>825</v>
      </c>
      <c r="B826" s="5" t="s">
        <v>58</v>
      </c>
      <c r="C826" s="5"/>
      <c r="D826" s="5"/>
      <c r="E826" s="5"/>
    </row>
    <row r="827" spans="1:5" ht="14.25" customHeight="1" x14ac:dyDescent="0.25">
      <c r="A827" s="5">
        <v>826</v>
      </c>
      <c r="B827" s="5" t="s">
        <v>58</v>
      </c>
      <c r="C827" s="5">
        <v>0.42599999999999999</v>
      </c>
      <c r="D827" s="5">
        <v>0.90900000000000003</v>
      </c>
      <c r="E827" s="5"/>
    </row>
    <row r="828" spans="1:5" ht="14.25" customHeight="1" x14ac:dyDescent="0.25">
      <c r="A828" s="5">
        <v>827</v>
      </c>
      <c r="B828" s="5" t="s">
        <v>58</v>
      </c>
      <c r="C828" s="5"/>
      <c r="D828" s="5">
        <v>0.309</v>
      </c>
      <c r="E828" s="5"/>
    </row>
    <row r="829" spans="1:5" ht="14.25" customHeight="1" x14ac:dyDescent="0.25">
      <c r="A829" s="5">
        <v>828</v>
      </c>
      <c r="B829" s="5" t="s">
        <v>58</v>
      </c>
      <c r="C829" s="5"/>
      <c r="D829" s="5"/>
      <c r="E829" s="5"/>
    </row>
    <row r="830" spans="1:5" ht="14.25" customHeight="1" x14ac:dyDescent="0.25">
      <c r="A830" s="5">
        <v>829</v>
      </c>
      <c r="B830" s="5" t="s">
        <v>58</v>
      </c>
      <c r="C830" s="5"/>
      <c r="D830" s="5"/>
      <c r="E830" s="5"/>
    </row>
    <row r="831" spans="1:5" ht="14.25" customHeight="1" x14ac:dyDescent="0.25">
      <c r="A831" s="5">
        <v>830</v>
      </c>
      <c r="B831" s="5" t="s">
        <v>58</v>
      </c>
      <c r="C831" s="5">
        <v>0.216</v>
      </c>
      <c r="D831" s="5">
        <v>0.33500000000000002</v>
      </c>
      <c r="E831" s="5"/>
    </row>
    <row r="832" spans="1:5" ht="14.25" customHeight="1" x14ac:dyDescent="0.25">
      <c r="A832" s="5">
        <v>831</v>
      </c>
      <c r="B832" s="5" t="s">
        <v>58</v>
      </c>
      <c r="C832" s="5"/>
      <c r="D832" s="5">
        <v>2.1789999999999998</v>
      </c>
      <c r="E832" s="5"/>
    </row>
    <row r="833" spans="1:5" ht="14.25" customHeight="1" x14ac:dyDescent="0.25">
      <c r="A833" s="5">
        <v>832</v>
      </c>
      <c r="B833" s="5" t="s">
        <v>58</v>
      </c>
      <c r="C833" s="5"/>
      <c r="D833" s="5">
        <v>0.35299999999999998</v>
      </c>
      <c r="E833" s="5"/>
    </row>
    <row r="834" spans="1:5" ht="14.25" customHeight="1" x14ac:dyDescent="0.25">
      <c r="A834" s="5">
        <v>833</v>
      </c>
      <c r="B834" s="5" t="s">
        <v>58</v>
      </c>
      <c r="C834" s="5">
        <v>0.36799999999999999</v>
      </c>
      <c r="D834" s="5">
        <v>0.874</v>
      </c>
      <c r="E834" s="5"/>
    </row>
    <row r="835" spans="1:5" ht="14.25" customHeight="1" x14ac:dyDescent="0.25">
      <c r="A835" s="5">
        <v>834</v>
      </c>
      <c r="B835" s="5" t="s">
        <v>58</v>
      </c>
      <c r="C835" s="5"/>
      <c r="D835" s="5"/>
      <c r="E835" s="5"/>
    </row>
    <row r="836" spans="1:5" ht="14.25" customHeight="1" x14ac:dyDescent="0.25">
      <c r="A836" s="5">
        <v>835</v>
      </c>
      <c r="B836" s="5" t="s">
        <v>58</v>
      </c>
      <c r="C836" s="5"/>
      <c r="D836" s="5">
        <v>1.431</v>
      </c>
      <c r="E836" s="5">
        <v>0.152</v>
      </c>
    </row>
    <row r="837" spans="1:5" ht="14.25" customHeight="1" x14ac:dyDescent="0.25">
      <c r="A837" s="5">
        <v>836</v>
      </c>
      <c r="B837" s="5" t="s">
        <v>58</v>
      </c>
      <c r="C837" s="5">
        <v>0.33500000000000002</v>
      </c>
      <c r="D837" s="5">
        <v>0.53100000000000003</v>
      </c>
      <c r="E837" s="5"/>
    </row>
    <row r="838" spans="1:5" ht="14.25" customHeight="1" x14ac:dyDescent="0.25">
      <c r="A838" s="5">
        <v>837</v>
      </c>
      <c r="B838" s="5" t="s">
        <v>58</v>
      </c>
      <c r="C838" s="5">
        <v>0.98799999999999999</v>
      </c>
      <c r="D838" s="5">
        <v>3.4580000000000002</v>
      </c>
      <c r="E838" s="5">
        <v>0.84699999999999998</v>
      </c>
    </row>
    <row r="839" spans="1:5" ht="14.25" customHeight="1" x14ac:dyDescent="0.25">
      <c r="A839" s="5">
        <v>838</v>
      </c>
      <c r="B839" s="5" t="s">
        <v>58</v>
      </c>
      <c r="C839" s="5"/>
      <c r="D839" s="5">
        <v>0.78899999999999992</v>
      </c>
      <c r="E839" s="5"/>
    </row>
    <row r="840" spans="1:5" ht="14.25" customHeight="1" x14ac:dyDescent="0.25">
      <c r="A840" s="5">
        <v>839</v>
      </c>
      <c r="B840" s="5" t="s">
        <v>58</v>
      </c>
      <c r="C840" s="5"/>
      <c r="D840" s="5">
        <v>1.4990000000000001</v>
      </c>
      <c r="E840" s="5"/>
    </row>
    <row r="841" spans="1:5" ht="14.25" customHeight="1" x14ac:dyDescent="0.25">
      <c r="A841" s="5">
        <v>840</v>
      </c>
      <c r="B841" s="5" t="s">
        <v>58</v>
      </c>
      <c r="C841" s="5">
        <v>0.33500000000000002</v>
      </c>
      <c r="D841" s="5">
        <v>1.8480000000000001</v>
      </c>
      <c r="E841" s="5"/>
    </row>
    <row r="842" spans="1:5" ht="14.25" customHeight="1" x14ac:dyDescent="0.25">
      <c r="A842" s="5">
        <v>841</v>
      </c>
      <c r="B842" s="5" t="s">
        <v>58</v>
      </c>
      <c r="C842" s="5"/>
      <c r="D842" s="5">
        <v>0.41299999999999998</v>
      </c>
      <c r="E842" s="5"/>
    </row>
    <row r="843" spans="1:5" ht="14.25" customHeight="1" x14ac:dyDescent="0.25">
      <c r="A843" s="5">
        <v>842</v>
      </c>
      <c r="B843" s="5" t="s">
        <v>58</v>
      </c>
      <c r="C843" s="5"/>
      <c r="D843" s="5"/>
      <c r="E843" s="5"/>
    </row>
    <row r="844" spans="1:5" ht="14.25" customHeight="1" x14ac:dyDescent="0.25">
      <c r="A844" s="5">
        <v>843</v>
      </c>
      <c r="B844" s="5" t="s">
        <v>58</v>
      </c>
      <c r="C844" s="5"/>
      <c r="D844" s="5">
        <v>0.30499999999999999</v>
      </c>
      <c r="E844" s="5"/>
    </row>
    <row r="845" spans="1:5" ht="14.25" customHeight="1" x14ac:dyDescent="0.25">
      <c r="A845" s="5">
        <v>844</v>
      </c>
      <c r="B845" s="5" t="s">
        <v>58</v>
      </c>
      <c r="C845" s="5"/>
      <c r="D845" s="5"/>
      <c r="E845" s="5"/>
    </row>
    <row r="846" spans="1:5" ht="14.25" customHeight="1" x14ac:dyDescent="0.25">
      <c r="A846" s="5">
        <v>845</v>
      </c>
      <c r="B846" s="5" t="s">
        <v>58</v>
      </c>
      <c r="C846" s="5"/>
      <c r="D846" s="5">
        <v>0.67300000000000004</v>
      </c>
      <c r="E846" s="5"/>
    </row>
    <row r="847" spans="1:5" ht="14.25" customHeight="1" x14ac:dyDescent="0.25">
      <c r="A847" s="5">
        <v>846</v>
      </c>
      <c r="B847" s="5" t="s">
        <v>58</v>
      </c>
      <c r="C847" s="5"/>
      <c r="D847" s="5"/>
      <c r="E847" s="5"/>
    </row>
    <row r="848" spans="1:5" ht="14.25" customHeight="1" x14ac:dyDescent="0.25">
      <c r="A848" s="5">
        <v>847</v>
      </c>
      <c r="B848" s="5" t="s">
        <v>58</v>
      </c>
      <c r="C848" s="5"/>
      <c r="D848" s="5">
        <v>1.3640000000000001</v>
      </c>
      <c r="E848" s="5"/>
    </row>
    <row r="849" spans="1:5" ht="14.25" customHeight="1" x14ac:dyDescent="0.25">
      <c r="A849" s="5">
        <v>848</v>
      </c>
      <c r="B849" s="5" t="s">
        <v>58</v>
      </c>
      <c r="C849" s="5">
        <v>0.35299999999999998</v>
      </c>
      <c r="D849" s="5"/>
      <c r="E849" s="5"/>
    </row>
    <row r="850" spans="1:5" ht="14.25" customHeight="1" x14ac:dyDescent="0.25">
      <c r="A850" s="5">
        <v>849</v>
      </c>
      <c r="B850" s="5" t="s">
        <v>58</v>
      </c>
      <c r="C850" s="5"/>
      <c r="D850" s="5"/>
      <c r="E850" s="5"/>
    </row>
    <row r="851" spans="1:5" ht="14.25" customHeight="1" x14ac:dyDescent="0.25">
      <c r="A851" s="5">
        <v>850</v>
      </c>
      <c r="B851" s="5" t="s">
        <v>58</v>
      </c>
      <c r="C851" s="5"/>
      <c r="D851" s="5">
        <v>1.3819999999999999</v>
      </c>
      <c r="E851" s="5">
        <v>0.46500000000000002</v>
      </c>
    </row>
    <row r="852" spans="1:5" ht="14.25" customHeight="1" x14ac:dyDescent="0.25">
      <c r="A852" s="5">
        <v>851</v>
      </c>
      <c r="B852" s="5" t="s">
        <v>58</v>
      </c>
      <c r="C852" s="5"/>
      <c r="D852" s="5">
        <v>0.67799999999999994</v>
      </c>
      <c r="E852" s="5"/>
    </row>
    <row r="853" spans="1:5" ht="14.25" customHeight="1" x14ac:dyDescent="0.25">
      <c r="A853" s="5">
        <v>852</v>
      </c>
      <c r="B853" s="5" t="s">
        <v>58</v>
      </c>
      <c r="C853" s="5"/>
      <c r="D853" s="5">
        <v>0.36799999999999999</v>
      </c>
      <c r="E853" s="5"/>
    </row>
    <row r="854" spans="1:5" ht="14.25" customHeight="1" x14ac:dyDescent="0.25">
      <c r="A854" s="5">
        <v>853</v>
      </c>
      <c r="B854" s="5" t="s">
        <v>58</v>
      </c>
      <c r="C854" s="5">
        <v>0.49099999999999999</v>
      </c>
      <c r="D854" s="5">
        <v>2.121</v>
      </c>
      <c r="E854" s="5"/>
    </row>
    <row r="855" spans="1:5" ht="14.25" customHeight="1" x14ac:dyDescent="0.25">
      <c r="A855" s="5">
        <v>854</v>
      </c>
      <c r="B855" s="5" t="s">
        <v>58</v>
      </c>
      <c r="C855" s="5">
        <v>0.35299999999999998</v>
      </c>
      <c r="D855" s="5">
        <v>0.26200000000000001</v>
      </c>
      <c r="E855" s="5"/>
    </row>
    <row r="856" spans="1:5" ht="14.25" customHeight="1" x14ac:dyDescent="0.25">
      <c r="A856" s="5">
        <v>855</v>
      </c>
      <c r="B856" s="5" t="s">
        <v>58</v>
      </c>
      <c r="C856" s="5"/>
      <c r="D856" s="5"/>
      <c r="E856" s="5"/>
    </row>
    <row r="857" spans="1:5" ht="14.25" customHeight="1" x14ac:dyDescent="0.25">
      <c r="A857" s="5">
        <v>856</v>
      </c>
      <c r="B857" s="5" t="s">
        <v>58</v>
      </c>
      <c r="C857" s="5"/>
      <c r="D857" s="5">
        <v>0.58899999999999997</v>
      </c>
      <c r="E857" s="5"/>
    </row>
    <row r="858" spans="1:5" ht="14.25" customHeight="1" x14ac:dyDescent="0.25">
      <c r="A858" s="5">
        <v>857</v>
      </c>
      <c r="B858" s="5" t="s">
        <v>58</v>
      </c>
      <c r="C858" s="5">
        <v>2.6230000000000002</v>
      </c>
      <c r="D858" s="5">
        <v>0.59699999999999998</v>
      </c>
      <c r="E858" s="5"/>
    </row>
    <row r="859" spans="1:5" ht="14.25" customHeight="1" x14ac:dyDescent="0.25">
      <c r="A859" s="5">
        <v>858</v>
      </c>
      <c r="B859" s="5" t="s">
        <v>58</v>
      </c>
      <c r="C859" s="5"/>
      <c r="D859" s="5">
        <v>0.26200000000000001</v>
      </c>
      <c r="E859" s="5"/>
    </row>
    <row r="860" spans="1:5" ht="14.25" customHeight="1" x14ac:dyDescent="0.25">
      <c r="A860" s="5">
        <v>859</v>
      </c>
      <c r="B860" s="5" t="s">
        <v>58</v>
      </c>
      <c r="C860" s="5">
        <v>0.45300000000000001</v>
      </c>
      <c r="D860" s="5">
        <v>1.1579999999999999</v>
      </c>
      <c r="E860" s="5"/>
    </row>
    <row r="861" spans="1:5" ht="14.25" customHeight="1" x14ac:dyDescent="0.25">
      <c r="A861" s="5">
        <v>860</v>
      </c>
      <c r="B861" s="5" t="s">
        <v>58</v>
      </c>
      <c r="C861" s="5"/>
      <c r="D861" s="5">
        <v>0.35299999999999998</v>
      </c>
      <c r="E861" s="5"/>
    </row>
    <row r="862" spans="1:5" ht="14.25" customHeight="1" x14ac:dyDescent="0.25">
      <c r="A862" s="5">
        <v>861</v>
      </c>
      <c r="B862" s="5" t="s">
        <v>58</v>
      </c>
      <c r="C862" s="5"/>
      <c r="D862" s="5">
        <v>1.2470000000000001</v>
      </c>
      <c r="E862" s="5"/>
    </row>
    <row r="863" spans="1:5" ht="14.25" customHeight="1" x14ac:dyDescent="0.25">
      <c r="A863" s="5">
        <v>862</v>
      </c>
      <c r="B863" s="5" t="s">
        <v>58</v>
      </c>
      <c r="C863" s="5">
        <v>0.436</v>
      </c>
      <c r="D863" s="5">
        <v>0.65999999999999992</v>
      </c>
      <c r="E863" s="5"/>
    </row>
    <row r="864" spans="1:5" ht="14.25" customHeight="1" x14ac:dyDescent="0.25">
      <c r="A864" s="5">
        <v>863</v>
      </c>
      <c r="B864" s="5" t="s">
        <v>58</v>
      </c>
      <c r="C864" s="5">
        <v>0.30499999999999999</v>
      </c>
      <c r="D864" s="5">
        <v>1.3180000000000001</v>
      </c>
      <c r="E864" s="5"/>
    </row>
    <row r="865" spans="1:5" ht="14.25" customHeight="1" x14ac:dyDescent="0.25">
      <c r="A865" s="5">
        <v>864</v>
      </c>
      <c r="B865" s="5" t="s">
        <v>58</v>
      </c>
      <c r="C865" s="5"/>
      <c r="D865" s="5">
        <v>2.1970000000000001</v>
      </c>
      <c r="E865" s="5"/>
    </row>
    <row r="866" spans="1:5" ht="14.25" customHeight="1" x14ac:dyDescent="0.25">
      <c r="A866" s="5">
        <v>865</v>
      </c>
      <c r="B866" s="5" t="s">
        <v>58</v>
      </c>
      <c r="C866" s="5"/>
      <c r="D866" s="5">
        <v>0.67300000000000004</v>
      </c>
      <c r="E866" s="5"/>
    </row>
    <row r="867" spans="1:5" ht="14.25" customHeight="1" x14ac:dyDescent="0.25">
      <c r="A867" s="5">
        <v>866</v>
      </c>
      <c r="B867" s="5" t="s">
        <v>58</v>
      </c>
      <c r="C867" s="5"/>
      <c r="D867" s="5"/>
      <c r="E867" s="5"/>
    </row>
    <row r="868" spans="1:5" ht="14.25" customHeight="1" x14ac:dyDescent="0.25">
      <c r="A868" s="5">
        <v>867</v>
      </c>
      <c r="B868" s="5" t="s">
        <v>58</v>
      </c>
      <c r="C868" s="5"/>
      <c r="D868" s="5"/>
      <c r="E868" s="5"/>
    </row>
    <row r="869" spans="1:5" ht="14.25" customHeight="1" x14ac:dyDescent="0.25">
      <c r="A869" s="5">
        <v>868</v>
      </c>
      <c r="B869" s="5" t="s">
        <v>58</v>
      </c>
      <c r="C869" s="5"/>
      <c r="D869" s="5"/>
      <c r="E869" s="5"/>
    </row>
    <row r="870" spans="1:5" ht="14.25" customHeight="1" x14ac:dyDescent="0.25">
      <c r="A870" s="5">
        <v>869</v>
      </c>
      <c r="B870" s="5" t="s">
        <v>58</v>
      </c>
      <c r="C870" s="5">
        <v>0.106</v>
      </c>
      <c r="D870" s="5">
        <v>1.06</v>
      </c>
      <c r="E870" s="5"/>
    </row>
    <row r="871" spans="1:5" ht="14.25" customHeight="1" x14ac:dyDescent="0.25">
      <c r="A871" s="5">
        <v>870</v>
      </c>
      <c r="B871" s="5" t="s">
        <v>58</v>
      </c>
      <c r="C871" s="5"/>
      <c r="D871" s="5">
        <v>0.64</v>
      </c>
      <c r="E871" s="5"/>
    </row>
    <row r="872" spans="1:5" ht="14.25" customHeight="1" x14ac:dyDescent="0.25">
      <c r="A872" s="5">
        <v>871</v>
      </c>
      <c r="B872" s="5" t="s">
        <v>58</v>
      </c>
      <c r="C872" s="5">
        <v>0.49099999999999999</v>
      </c>
      <c r="D872" s="5">
        <v>0.70799999999999996</v>
      </c>
      <c r="E872" s="5"/>
    </row>
    <row r="873" spans="1:5" ht="14.25" customHeight="1" x14ac:dyDescent="0.25">
      <c r="A873" s="5">
        <v>872</v>
      </c>
      <c r="B873" s="5" t="s">
        <v>58</v>
      </c>
      <c r="C873" s="5">
        <v>0.36799999999999999</v>
      </c>
      <c r="D873" s="5">
        <v>0.72099999999999997</v>
      </c>
      <c r="E873" s="5"/>
    </row>
    <row r="874" spans="1:5" ht="14.25" customHeight="1" x14ac:dyDescent="0.25">
      <c r="A874" s="5">
        <v>873</v>
      </c>
      <c r="B874" s="5" t="s">
        <v>58</v>
      </c>
      <c r="C874" s="5"/>
      <c r="D874" s="5"/>
      <c r="E874" s="5"/>
    </row>
    <row r="875" spans="1:5" ht="14.25" customHeight="1" x14ac:dyDescent="0.25">
      <c r="A875" s="5">
        <v>874</v>
      </c>
      <c r="B875" s="5" t="s">
        <v>58</v>
      </c>
      <c r="C875" s="5"/>
      <c r="D875" s="5">
        <v>1.2569999999999999</v>
      </c>
      <c r="E875" s="5"/>
    </row>
    <row r="876" spans="1:5" ht="14.25" customHeight="1" x14ac:dyDescent="0.25">
      <c r="A876" s="5">
        <v>875</v>
      </c>
      <c r="B876" s="5" t="s">
        <v>58</v>
      </c>
      <c r="C876" s="5"/>
      <c r="D876" s="5">
        <v>5.480999999999999</v>
      </c>
      <c r="E876" s="5">
        <v>0.152</v>
      </c>
    </row>
    <row r="877" spans="1:5" ht="14.25" customHeight="1" x14ac:dyDescent="0.25">
      <c r="A877" s="5">
        <v>876</v>
      </c>
      <c r="B877" s="5" t="s">
        <v>58</v>
      </c>
      <c r="C877" s="5">
        <v>0.30499999999999999</v>
      </c>
      <c r="D877" s="5"/>
      <c r="E877" s="5"/>
    </row>
    <row r="878" spans="1:5" ht="14.25" customHeight="1" x14ac:dyDescent="0.25">
      <c r="A878" s="5">
        <v>877</v>
      </c>
      <c r="B878" s="5" t="s">
        <v>58</v>
      </c>
      <c r="C878" s="5">
        <v>0.28399999999999997</v>
      </c>
      <c r="D878" s="5">
        <v>1.0429999999999999</v>
      </c>
      <c r="E878" s="5"/>
    </row>
    <row r="879" spans="1:5" ht="14.25" customHeight="1" x14ac:dyDescent="0.25">
      <c r="A879" s="5">
        <v>878</v>
      </c>
      <c r="B879" s="5" t="s">
        <v>58</v>
      </c>
      <c r="C879" s="5">
        <v>0.31</v>
      </c>
      <c r="D879" s="5">
        <v>0.93799999999999994</v>
      </c>
      <c r="E879" s="5">
        <v>0.111</v>
      </c>
    </row>
    <row r="880" spans="1:5" ht="14.25" customHeight="1" x14ac:dyDescent="0.25">
      <c r="A880" s="5">
        <v>879</v>
      </c>
      <c r="B880" s="5" t="s">
        <v>58</v>
      </c>
      <c r="C880" s="5"/>
      <c r="D880" s="5"/>
      <c r="E880" s="5"/>
    </row>
    <row r="881" spans="1:5" ht="14.25" customHeight="1" x14ac:dyDescent="0.25">
      <c r="A881" s="5">
        <v>880</v>
      </c>
      <c r="B881" s="5" t="s">
        <v>58</v>
      </c>
      <c r="C881" s="5">
        <v>0.216</v>
      </c>
      <c r="D881" s="5">
        <v>2.72</v>
      </c>
      <c r="E881" s="5"/>
    </row>
    <row r="882" spans="1:5" ht="14.25" customHeight="1" x14ac:dyDescent="0.25">
      <c r="A882" s="5">
        <v>881</v>
      </c>
      <c r="B882" s="5" t="s">
        <v>58</v>
      </c>
      <c r="C882" s="5"/>
      <c r="D882" s="5"/>
      <c r="E882" s="5"/>
    </row>
    <row r="883" spans="1:5" ht="14.25" customHeight="1" x14ac:dyDescent="0.25">
      <c r="A883" s="5">
        <v>882</v>
      </c>
      <c r="B883" s="5" t="s">
        <v>58</v>
      </c>
      <c r="C883" s="5"/>
      <c r="D883" s="5">
        <v>1.212</v>
      </c>
      <c r="E883" s="5"/>
    </row>
    <row r="884" spans="1:5" ht="14.25" customHeight="1" x14ac:dyDescent="0.25">
      <c r="A884" s="5">
        <v>883</v>
      </c>
      <c r="B884" s="5" t="s">
        <v>58</v>
      </c>
      <c r="C884" s="5">
        <v>0.36799999999999999</v>
      </c>
      <c r="D884" s="5">
        <v>2.6509999999999998</v>
      </c>
      <c r="E884" s="5"/>
    </row>
    <row r="885" spans="1:5" ht="14.25" customHeight="1" x14ac:dyDescent="0.25">
      <c r="A885" s="5">
        <v>884</v>
      </c>
      <c r="B885" s="5" t="s">
        <v>58</v>
      </c>
      <c r="C885" s="5">
        <v>0.84399999999999997</v>
      </c>
      <c r="D885" s="5"/>
      <c r="E885" s="5"/>
    </row>
    <row r="886" spans="1:5" ht="14.25" customHeight="1" x14ac:dyDescent="0.25">
      <c r="A886" s="5">
        <v>885</v>
      </c>
      <c r="B886" s="5" t="s">
        <v>58</v>
      </c>
      <c r="C886" s="5">
        <v>0.307</v>
      </c>
      <c r="D886" s="5">
        <v>0.63700000000000001</v>
      </c>
      <c r="E886" s="5"/>
    </row>
    <row r="887" spans="1:5" ht="14.25" customHeight="1" x14ac:dyDescent="0.25">
      <c r="A887" s="5">
        <v>886</v>
      </c>
      <c r="B887" s="5" t="s">
        <v>58</v>
      </c>
      <c r="C887" s="5"/>
      <c r="D887" s="5"/>
      <c r="E887" s="5"/>
    </row>
    <row r="888" spans="1:5" ht="14.25" customHeight="1" x14ac:dyDescent="0.25">
      <c r="A888" s="5">
        <v>887</v>
      </c>
      <c r="B888" s="5" t="s">
        <v>58</v>
      </c>
      <c r="C888" s="5"/>
      <c r="D888" s="5"/>
      <c r="E888" s="5"/>
    </row>
    <row r="889" spans="1:5" ht="14.25" customHeight="1" x14ac:dyDescent="0.25">
      <c r="A889" s="5">
        <v>888</v>
      </c>
      <c r="B889" s="5" t="s">
        <v>58</v>
      </c>
      <c r="C889" s="5">
        <v>0.36799999999999999</v>
      </c>
      <c r="D889" s="5">
        <v>0.48499999999999999</v>
      </c>
      <c r="E889" s="5"/>
    </row>
    <row r="890" spans="1:5" ht="14.25" customHeight="1" x14ac:dyDescent="0.25">
      <c r="A890" s="5">
        <v>889</v>
      </c>
      <c r="B890" s="5" t="s">
        <v>58</v>
      </c>
      <c r="C890" s="5"/>
      <c r="D890" s="5"/>
      <c r="E890" s="5"/>
    </row>
    <row r="891" spans="1:5" ht="14.25" customHeight="1" x14ac:dyDescent="0.25">
      <c r="A891" s="5">
        <v>890</v>
      </c>
      <c r="B891" s="5" t="s">
        <v>58</v>
      </c>
      <c r="C891" s="5"/>
      <c r="D891" s="5">
        <v>0.54900000000000004</v>
      </c>
      <c r="E891" s="5"/>
    </row>
    <row r="892" spans="1:5" ht="14.25" customHeight="1" x14ac:dyDescent="0.25">
      <c r="A892" s="5">
        <v>891</v>
      </c>
      <c r="B892" s="5" t="s">
        <v>58</v>
      </c>
      <c r="C892" s="5"/>
      <c r="D892" s="5"/>
      <c r="E892" s="5"/>
    </row>
    <row r="893" spans="1:5" ht="14.25" customHeight="1" x14ac:dyDescent="0.25">
      <c r="A893" s="5">
        <v>892</v>
      </c>
      <c r="B893" s="5" t="s">
        <v>58</v>
      </c>
      <c r="C893" s="5"/>
      <c r="D893" s="5">
        <v>1.4730000000000001</v>
      </c>
      <c r="E893" s="5"/>
    </row>
    <row r="894" spans="1:5" ht="14.25" customHeight="1" x14ac:dyDescent="0.25">
      <c r="A894" s="5">
        <v>893</v>
      </c>
      <c r="B894" s="5" t="s">
        <v>58</v>
      </c>
      <c r="C894" s="5">
        <v>0.307</v>
      </c>
      <c r="D894" s="5">
        <v>1.5289999999999999</v>
      </c>
      <c r="E894" s="5"/>
    </row>
    <row r="895" spans="1:5" ht="14.25" customHeight="1" x14ac:dyDescent="0.25">
      <c r="A895" s="5">
        <v>894</v>
      </c>
      <c r="B895" s="5" t="s">
        <v>58</v>
      </c>
      <c r="C895" s="5"/>
      <c r="D895" s="5">
        <v>1.228</v>
      </c>
      <c r="E895" s="5">
        <v>0.20200000000000001</v>
      </c>
    </row>
    <row r="896" spans="1:5" ht="14.25" customHeight="1" x14ac:dyDescent="0.25">
      <c r="A896" s="5">
        <v>895</v>
      </c>
      <c r="B896" s="5" t="s">
        <v>58</v>
      </c>
      <c r="C896" s="5"/>
      <c r="D896" s="5"/>
      <c r="E896" s="5"/>
    </row>
    <row r="897" spans="1:5" ht="14.25" customHeight="1" x14ac:dyDescent="0.25">
      <c r="A897" s="5">
        <v>896</v>
      </c>
      <c r="B897" s="5" t="s">
        <v>58</v>
      </c>
      <c r="C897" s="5"/>
      <c r="D897" s="5">
        <v>6.8000000000000005E-2</v>
      </c>
      <c r="E897" s="5"/>
    </row>
    <row r="898" spans="1:5" ht="14.25" customHeight="1" x14ac:dyDescent="0.25">
      <c r="A898" s="5">
        <v>897</v>
      </c>
      <c r="B898" s="5" t="s">
        <v>58</v>
      </c>
      <c r="C898" s="5"/>
      <c r="D898" s="5">
        <v>1.462</v>
      </c>
      <c r="E898" s="5"/>
    </row>
    <row r="899" spans="1:5" ht="14.25" customHeight="1" x14ac:dyDescent="0.25">
      <c r="A899" s="5">
        <v>898</v>
      </c>
      <c r="B899" s="5" t="s">
        <v>58</v>
      </c>
      <c r="C899" s="5"/>
      <c r="D899" s="5">
        <v>1.718</v>
      </c>
      <c r="E899" s="5"/>
    </row>
    <row r="900" spans="1:5" ht="14.25" customHeight="1" x14ac:dyDescent="0.25">
      <c r="A900" s="5">
        <v>899</v>
      </c>
      <c r="B900" s="5" t="s">
        <v>58</v>
      </c>
      <c r="C900" s="5"/>
      <c r="D900" s="5">
        <v>1.53</v>
      </c>
      <c r="E900" s="5"/>
    </row>
    <row r="901" spans="1:5" ht="14.25" customHeight="1" x14ac:dyDescent="0.25">
      <c r="A901" s="5">
        <v>900</v>
      </c>
      <c r="B901" s="5" t="s">
        <v>58</v>
      </c>
      <c r="C901" s="5">
        <v>0.49099999999999999</v>
      </c>
      <c r="D901" s="5">
        <v>2.427</v>
      </c>
      <c r="E901" s="5">
        <v>0.20200000000000001</v>
      </c>
    </row>
    <row r="902" spans="1:5" ht="14.25" customHeight="1" x14ac:dyDescent="0.25">
      <c r="A902" s="5">
        <v>901</v>
      </c>
      <c r="B902" s="5" t="s">
        <v>58</v>
      </c>
      <c r="C902" s="5">
        <v>0.85899999999999999</v>
      </c>
      <c r="D902" s="5">
        <v>2.714</v>
      </c>
      <c r="E902" s="5"/>
    </row>
    <row r="903" spans="1:5" ht="14.25" customHeight="1" x14ac:dyDescent="0.25">
      <c r="A903" s="5">
        <v>902</v>
      </c>
      <c r="B903" s="5" t="s">
        <v>58</v>
      </c>
      <c r="C903" s="5">
        <v>0.307</v>
      </c>
      <c r="D903" s="5">
        <v>0.67500000000000004</v>
      </c>
      <c r="E903" s="5"/>
    </row>
    <row r="904" spans="1:5" ht="14.25" customHeight="1" x14ac:dyDescent="0.25">
      <c r="A904" s="5">
        <v>903</v>
      </c>
      <c r="B904" s="5" t="s">
        <v>58</v>
      </c>
      <c r="C904" s="5"/>
      <c r="D904" s="5">
        <v>0.41299999999999998</v>
      </c>
      <c r="E904" s="5"/>
    </row>
    <row r="905" spans="1:5" ht="14.25" customHeight="1" x14ac:dyDescent="0.25">
      <c r="A905" s="5">
        <v>904</v>
      </c>
      <c r="B905" s="5" t="s">
        <v>58</v>
      </c>
      <c r="C905" s="5"/>
      <c r="D905" s="5">
        <v>1.88</v>
      </c>
      <c r="E905" s="5"/>
    </row>
    <row r="906" spans="1:5" ht="14.25" customHeight="1" x14ac:dyDescent="0.25">
      <c r="A906" s="5">
        <v>905</v>
      </c>
      <c r="B906" s="5" t="s">
        <v>58</v>
      </c>
      <c r="C906" s="5"/>
      <c r="D906" s="5">
        <v>0.746</v>
      </c>
      <c r="E906" s="5"/>
    </row>
    <row r="907" spans="1:5" ht="14.25" customHeight="1" x14ac:dyDescent="0.25">
      <c r="A907" s="5">
        <v>906</v>
      </c>
      <c r="B907" s="5" t="s">
        <v>58</v>
      </c>
      <c r="C907" s="5"/>
      <c r="D907" s="5">
        <v>2.1539999999999999</v>
      </c>
      <c r="E907" s="5">
        <v>0.46500000000000002</v>
      </c>
    </row>
    <row r="908" spans="1:5" ht="14.25" customHeight="1" x14ac:dyDescent="0.25">
      <c r="A908" s="5">
        <v>907</v>
      </c>
      <c r="B908" s="5" t="s">
        <v>58</v>
      </c>
      <c r="C908" s="5"/>
      <c r="D908" s="5">
        <v>0.78600000000000003</v>
      </c>
      <c r="E908" s="5"/>
    </row>
    <row r="909" spans="1:5" ht="14.25" customHeight="1" x14ac:dyDescent="0.25">
      <c r="A909" s="5">
        <v>908</v>
      </c>
      <c r="B909" s="5" t="s">
        <v>58</v>
      </c>
      <c r="C909" s="5"/>
      <c r="D909" s="5">
        <v>0.72099999999999997</v>
      </c>
      <c r="E909" s="5"/>
    </row>
    <row r="910" spans="1:5" ht="14.25" customHeight="1" x14ac:dyDescent="0.25">
      <c r="A910" s="5">
        <v>909</v>
      </c>
      <c r="B910" s="5" t="s">
        <v>58</v>
      </c>
      <c r="C910" s="5"/>
      <c r="D910" s="5">
        <v>1.5960000000000001</v>
      </c>
      <c r="E910" s="5"/>
    </row>
    <row r="911" spans="1:5" ht="14.25" customHeight="1" x14ac:dyDescent="0.25">
      <c r="A911" s="5">
        <v>910</v>
      </c>
      <c r="B911" s="5" t="s">
        <v>58</v>
      </c>
      <c r="C911" s="5"/>
      <c r="D911" s="5">
        <v>0.30499999999999999</v>
      </c>
      <c r="E911" s="5"/>
    </row>
    <row r="912" spans="1:5" ht="14.25" customHeight="1" x14ac:dyDescent="0.25">
      <c r="A912" s="5">
        <v>911</v>
      </c>
      <c r="B912" s="5" t="s">
        <v>58</v>
      </c>
      <c r="C912" s="5"/>
      <c r="D912" s="5"/>
      <c r="E912" s="5"/>
    </row>
    <row r="913" spans="1:5" ht="14.25" customHeight="1" x14ac:dyDescent="0.25">
      <c r="A913" s="5">
        <v>912</v>
      </c>
      <c r="B913" s="5" t="s">
        <v>58</v>
      </c>
      <c r="C913" s="5"/>
      <c r="D913" s="5">
        <v>0.996</v>
      </c>
      <c r="E913" s="5"/>
    </row>
    <row r="914" spans="1:5" ht="14.25" customHeight="1" x14ac:dyDescent="0.25">
      <c r="A914" s="5">
        <v>913</v>
      </c>
      <c r="B914" s="5" t="s">
        <v>58</v>
      </c>
      <c r="C914" s="5">
        <v>0.31</v>
      </c>
      <c r="D914" s="5">
        <v>1.754</v>
      </c>
      <c r="E914" s="5">
        <v>0.35399999999999998</v>
      </c>
    </row>
    <row r="915" spans="1:5" ht="14.25" customHeight="1" x14ac:dyDescent="0.25">
      <c r="A915" s="5">
        <v>914</v>
      </c>
      <c r="B915" s="5" t="s">
        <v>58</v>
      </c>
      <c r="C915" s="5"/>
      <c r="D915" s="5">
        <v>1.7509999999999999</v>
      </c>
      <c r="E915" s="5"/>
    </row>
    <row r="916" spans="1:5" ht="14.25" customHeight="1" x14ac:dyDescent="0.25">
      <c r="A916" s="5">
        <v>915</v>
      </c>
      <c r="B916" s="5" t="s">
        <v>58</v>
      </c>
      <c r="C916" s="5">
        <v>1.635</v>
      </c>
      <c r="D916" s="5">
        <v>5.0719999999999992</v>
      </c>
      <c r="E916" s="5">
        <v>0.999</v>
      </c>
    </row>
    <row r="917" spans="1:5" ht="14.25" customHeight="1" x14ac:dyDescent="0.25">
      <c r="A917" s="5">
        <v>916</v>
      </c>
      <c r="B917" s="5" t="s">
        <v>58</v>
      </c>
      <c r="C917" s="5"/>
      <c r="D917" s="5"/>
      <c r="E917" s="5"/>
    </row>
    <row r="918" spans="1:5" ht="14.25" customHeight="1" x14ac:dyDescent="0.25">
      <c r="A918" s="5">
        <v>917</v>
      </c>
      <c r="B918" s="5" t="s">
        <v>58</v>
      </c>
      <c r="C918" s="5"/>
      <c r="D918" s="5"/>
      <c r="E918" s="5"/>
    </row>
    <row r="919" spans="1:5" ht="14.25" customHeight="1" x14ac:dyDescent="0.25">
      <c r="A919" s="5">
        <v>918</v>
      </c>
      <c r="B919" s="5" t="s">
        <v>58</v>
      </c>
      <c r="C919" s="5"/>
      <c r="D919" s="5"/>
      <c r="E919" s="5"/>
    </row>
    <row r="920" spans="1:5" ht="14.25" customHeight="1" x14ac:dyDescent="0.25">
      <c r="A920" s="5">
        <v>919</v>
      </c>
      <c r="B920" s="5" t="s">
        <v>58</v>
      </c>
      <c r="C920" s="5">
        <v>0.48499999999999999</v>
      </c>
      <c r="D920" s="5">
        <v>0.63900000000000001</v>
      </c>
      <c r="E920" s="5"/>
    </row>
    <row r="921" spans="1:5" ht="14.25" customHeight="1" x14ac:dyDescent="0.25">
      <c r="A921" s="5">
        <v>920</v>
      </c>
      <c r="B921" s="5" t="s">
        <v>58</v>
      </c>
      <c r="C921" s="5"/>
      <c r="D921" s="5">
        <v>2.0910000000000002</v>
      </c>
      <c r="E921" s="5"/>
    </row>
    <row r="922" spans="1:5" ht="14.25" customHeight="1" x14ac:dyDescent="0.25">
      <c r="A922" s="5">
        <v>921</v>
      </c>
      <c r="B922" s="5" t="s">
        <v>58</v>
      </c>
      <c r="C922" s="5">
        <v>1.847</v>
      </c>
      <c r="D922" s="5">
        <v>0.73599999999999999</v>
      </c>
      <c r="E922" s="5"/>
    </row>
    <row r="923" spans="1:5" ht="14.25" customHeight="1" x14ac:dyDescent="0.25">
      <c r="A923" s="5">
        <v>922</v>
      </c>
      <c r="B923" s="5" t="s">
        <v>58</v>
      </c>
      <c r="C923" s="5">
        <v>0.307</v>
      </c>
      <c r="D923" s="5">
        <v>1.028</v>
      </c>
      <c r="E923" s="5"/>
    </row>
    <row r="924" spans="1:5" ht="14.25" customHeight="1" x14ac:dyDescent="0.25">
      <c r="A924" s="5">
        <v>923</v>
      </c>
      <c r="B924" s="5" t="s">
        <v>58</v>
      </c>
      <c r="C924" s="5"/>
      <c r="D924" s="5">
        <v>1.7529999999999999</v>
      </c>
      <c r="E924" s="5"/>
    </row>
    <row r="925" spans="1:5" ht="14.25" customHeight="1" x14ac:dyDescent="0.25">
      <c r="A925" s="5">
        <v>924</v>
      </c>
      <c r="B925" s="5" t="s">
        <v>58</v>
      </c>
      <c r="C925" s="5"/>
      <c r="D925" s="5"/>
      <c r="E925" s="5"/>
    </row>
    <row r="926" spans="1:5" ht="14.25" customHeight="1" x14ac:dyDescent="0.25">
      <c r="A926" s="5">
        <v>925</v>
      </c>
      <c r="B926" s="5" t="s">
        <v>58</v>
      </c>
      <c r="C926" s="5"/>
      <c r="D926" s="5">
        <v>0.94500000000000006</v>
      </c>
      <c r="E926" s="5"/>
    </row>
    <row r="927" spans="1:5" ht="14.25" customHeight="1" x14ac:dyDescent="0.25">
      <c r="A927" s="5">
        <v>926</v>
      </c>
      <c r="B927" s="5" t="s">
        <v>58</v>
      </c>
      <c r="C927" s="5"/>
      <c r="D927" s="5">
        <v>0.21199999999999999</v>
      </c>
      <c r="E927" s="5"/>
    </row>
    <row r="928" spans="1:5" ht="14.25" customHeight="1" x14ac:dyDescent="0.25">
      <c r="A928" s="5">
        <v>927</v>
      </c>
      <c r="B928" s="5" t="s">
        <v>58</v>
      </c>
      <c r="C928" s="5">
        <v>0.65999999999999992</v>
      </c>
      <c r="D928" s="5">
        <v>2.4510000000000001</v>
      </c>
      <c r="E928" s="5">
        <v>0.20200000000000001</v>
      </c>
    </row>
    <row r="929" spans="1:5" ht="14.25" customHeight="1" x14ac:dyDescent="0.25">
      <c r="A929" s="5">
        <v>928</v>
      </c>
      <c r="B929" s="5" t="s">
        <v>58</v>
      </c>
      <c r="C929" s="5"/>
      <c r="D929" s="5">
        <v>0.33500000000000002</v>
      </c>
      <c r="E929" s="5"/>
    </row>
    <row r="930" spans="1:5" ht="14.25" customHeight="1" x14ac:dyDescent="0.25">
      <c r="A930" s="5">
        <v>929</v>
      </c>
      <c r="B930" s="5" t="s">
        <v>58</v>
      </c>
      <c r="C930" s="5"/>
      <c r="D930" s="5">
        <v>2.4660000000000002</v>
      </c>
      <c r="E930" s="5">
        <v>0.46500000000000002</v>
      </c>
    </row>
    <row r="931" spans="1:5" ht="14.25" customHeight="1" x14ac:dyDescent="0.25">
      <c r="A931" s="5">
        <v>930</v>
      </c>
      <c r="B931" s="5" t="s">
        <v>58</v>
      </c>
      <c r="C931" s="5"/>
      <c r="D931" s="5"/>
      <c r="E931" s="5"/>
    </row>
    <row r="932" spans="1:5" ht="14.25" customHeight="1" x14ac:dyDescent="0.25">
      <c r="A932" s="5">
        <v>931</v>
      </c>
      <c r="B932" s="5" t="s">
        <v>58</v>
      </c>
      <c r="C932" s="5"/>
      <c r="D932" s="5">
        <v>0.45300000000000001</v>
      </c>
      <c r="E932" s="5"/>
    </row>
    <row r="933" spans="1:5" ht="14.25" customHeight="1" x14ac:dyDescent="0.25">
      <c r="A933" s="5">
        <v>932</v>
      </c>
      <c r="B933" s="5" t="s">
        <v>58</v>
      </c>
      <c r="C933" s="5"/>
      <c r="D933" s="5"/>
      <c r="E933" s="5"/>
    </row>
    <row r="934" spans="1:5" ht="14.25" customHeight="1" x14ac:dyDescent="0.25">
      <c r="A934" s="5">
        <v>933</v>
      </c>
      <c r="B934" s="5" t="s">
        <v>58</v>
      </c>
      <c r="C934" s="5"/>
      <c r="D934" s="5"/>
      <c r="E934" s="5"/>
    </row>
    <row r="935" spans="1:5" ht="14.25" customHeight="1" x14ac:dyDescent="0.25">
      <c r="A935" s="5">
        <v>934</v>
      </c>
      <c r="B935" s="5" t="s">
        <v>58</v>
      </c>
      <c r="C935" s="5">
        <v>0.30499999999999999</v>
      </c>
      <c r="D935" s="5">
        <v>1.143</v>
      </c>
      <c r="E935" s="5">
        <v>0.20200000000000001</v>
      </c>
    </row>
    <row r="936" spans="1:5" ht="14.25" customHeight="1" x14ac:dyDescent="0.25">
      <c r="A936" s="5">
        <v>935</v>
      </c>
      <c r="B936" s="5" t="s">
        <v>58</v>
      </c>
      <c r="C936" s="5"/>
      <c r="D936" s="5"/>
      <c r="E936" s="5"/>
    </row>
    <row r="937" spans="1:5" ht="14.25" customHeight="1" x14ac:dyDescent="0.25">
      <c r="A937" s="5">
        <v>936</v>
      </c>
      <c r="B937" s="5" t="s">
        <v>58</v>
      </c>
      <c r="C937" s="5"/>
      <c r="D937" s="5">
        <v>1.7250000000000001</v>
      </c>
      <c r="E937" s="5"/>
    </row>
    <row r="938" spans="1:5" ht="14.25" customHeight="1" x14ac:dyDescent="0.25">
      <c r="A938" s="5">
        <v>937</v>
      </c>
      <c r="B938" s="5" t="s">
        <v>58</v>
      </c>
      <c r="C938" s="5">
        <v>0.45300000000000001</v>
      </c>
      <c r="D938" s="5">
        <v>2.7879999999999998</v>
      </c>
      <c r="E938" s="5">
        <v>0.46500000000000002</v>
      </c>
    </row>
    <row r="939" spans="1:5" ht="14.25" customHeight="1" x14ac:dyDescent="0.25">
      <c r="A939" s="5">
        <v>938</v>
      </c>
      <c r="B939" s="5" t="s">
        <v>58</v>
      </c>
      <c r="C939" s="5"/>
      <c r="D939" s="5">
        <v>0.80299999999999994</v>
      </c>
      <c r="E939" s="5"/>
    </row>
    <row r="940" spans="1:5" ht="14.25" customHeight="1" x14ac:dyDescent="0.25">
      <c r="A940" s="5">
        <v>939</v>
      </c>
      <c r="B940" s="5" t="s">
        <v>58</v>
      </c>
      <c r="C940" s="5"/>
      <c r="D940" s="5"/>
      <c r="E940" s="5"/>
    </row>
    <row r="941" spans="1:5" ht="14.25" customHeight="1" x14ac:dyDescent="0.25">
      <c r="A941" s="5">
        <v>940</v>
      </c>
      <c r="B941" s="5" t="s">
        <v>58</v>
      </c>
      <c r="C941" s="5"/>
      <c r="D941" s="5"/>
      <c r="E941" s="5"/>
    </row>
    <row r="942" spans="1:5" ht="14.25" customHeight="1" x14ac:dyDescent="0.25">
      <c r="A942" s="5">
        <v>941</v>
      </c>
      <c r="B942" s="5" t="s">
        <v>58</v>
      </c>
      <c r="C942" s="5">
        <v>0.30499999999999999</v>
      </c>
      <c r="D942" s="5">
        <v>1.036</v>
      </c>
      <c r="E942" s="5"/>
    </row>
    <row r="943" spans="1:5" ht="14.25" customHeight="1" x14ac:dyDescent="0.25">
      <c r="A943" s="5">
        <v>942</v>
      </c>
      <c r="B943" s="5" t="s">
        <v>58</v>
      </c>
      <c r="C943" s="5"/>
      <c r="D943" s="5">
        <v>2.2149999999999999</v>
      </c>
      <c r="E943" s="5"/>
    </row>
    <row r="944" spans="1:5" ht="14.25" customHeight="1" x14ac:dyDescent="0.25">
      <c r="A944" s="5">
        <v>943</v>
      </c>
      <c r="B944" s="5" t="s">
        <v>58</v>
      </c>
      <c r="C944" s="5">
        <v>0.307</v>
      </c>
      <c r="D944" s="5">
        <v>0.307</v>
      </c>
      <c r="E944" s="5"/>
    </row>
    <row r="945" spans="1:5" ht="14.25" customHeight="1" x14ac:dyDescent="0.25">
      <c r="A945" s="5">
        <v>944</v>
      </c>
      <c r="B945" s="5" t="s">
        <v>58</v>
      </c>
      <c r="C945" s="5"/>
      <c r="D945" s="5"/>
      <c r="E945" s="5"/>
    </row>
    <row r="946" spans="1:5" ht="14.25" customHeight="1" x14ac:dyDescent="0.25">
      <c r="A946" s="5">
        <v>945</v>
      </c>
      <c r="B946" s="5" t="s">
        <v>58</v>
      </c>
      <c r="C946" s="5">
        <v>0.30499999999999999</v>
      </c>
      <c r="D946" s="5">
        <v>0.31</v>
      </c>
      <c r="E946" s="5"/>
    </row>
    <row r="947" spans="1:5" ht="14.25" customHeight="1" x14ac:dyDescent="0.25">
      <c r="A947" s="5">
        <v>946</v>
      </c>
      <c r="B947" s="5" t="s">
        <v>58</v>
      </c>
      <c r="C947" s="5">
        <v>0.48499999999999999</v>
      </c>
      <c r="D947" s="5">
        <v>0.55400000000000005</v>
      </c>
      <c r="E947" s="5"/>
    </row>
    <row r="948" spans="1:5" ht="14.25" customHeight="1" x14ac:dyDescent="0.25">
      <c r="A948" s="5">
        <v>947</v>
      </c>
      <c r="B948" s="5" t="s">
        <v>58</v>
      </c>
      <c r="C948" s="5">
        <v>0.70300000000000007</v>
      </c>
      <c r="D948" s="5">
        <v>1.865</v>
      </c>
      <c r="E948" s="5">
        <v>0.35399999999999998</v>
      </c>
    </row>
    <row r="949" spans="1:5" ht="14.25" customHeight="1" x14ac:dyDescent="0.25">
      <c r="A949" s="5">
        <v>948</v>
      </c>
      <c r="B949" s="5" t="s">
        <v>58</v>
      </c>
      <c r="C949" s="5"/>
      <c r="D949" s="5">
        <v>2.081</v>
      </c>
      <c r="E949" s="5">
        <v>0.152</v>
      </c>
    </row>
    <row r="950" spans="1:5" ht="14.25" customHeight="1" x14ac:dyDescent="0.25">
      <c r="A950" s="5">
        <v>949</v>
      </c>
      <c r="B950" s="5" t="s">
        <v>58</v>
      </c>
      <c r="C950" s="5"/>
      <c r="D950" s="5">
        <v>2.7789999999999999</v>
      </c>
      <c r="E950" s="5">
        <v>0.152</v>
      </c>
    </row>
    <row r="951" spans="1:5" ht="14.25" customHeight="1" x14ac:dyDescent="0.25">
      <c r="A951" s="5">
        <v>950</v>
      </c>
      <c r="B951" s="5" t="s">
        <v>58</v>
      </c>
      <c r="C951" s="5"/>
      <c r="D951" s="5">
        <v>1.1080000000000001</v>
      </c>
      <c r="E951" s="5">
        <v>0.152</v>
      </c>
    </row>
    <row r="952" spans="1:5" ht="14.25" customHeight="1" x14ac:dyDescent="0.25">
      <c r="A952" s="5">
        <v>951</v>
      </c>
      <c r="B952" s="5" t="s">
        <v>58</v>
      </c>
      <c r="C952" s="5">
        <v>1.1619999999999999</v>
      </c>
      <c r="D952" s="5">
        <v>1.391</v>
      </c>
      <c r="E952" s="5">
        <v>0.20200000000000001</v>
      </c>
    </row>
    <row r="953" spans="1:5" ht="14.25" customHeight="1" x14ac:dyDescent="0.25">
      <c r="A953" s="5">
        <v>952</v>
      </c>
      <c r="B953" s="5" t="s">
        <v>58</v>
      </c>
      <c r="C953" s="5">
        <v>0.68300000000000005</v>
      </c>
      <c r="D953" s="5">
        <v>0.42599999999999999</v>
      </c>
      <c r="E953" s="5"/>
    </row>
    <row r="954" spans="1:5" ht="14.25" customHeight="1" x14ac:dyDescent="0.25">
      <c r="A954" s="5">
        <v>953</v>
      </c>
      <c r="B954" s="5" t="s">
        <v>58</v>
      </c>
      <c r="C954" s="5">
        <v>0.36799999999999999</v>
      </c>
      <c r="D954" s="5">
        <v>1.3420000000000001</v>
      </c>
      <c r="E954" s="5">
        <v>0.111</v>
      </c>
    </row>
    <row r="955" spans="1:5" ht="14.25" customHeight="1" x14ac:dyDescent="0.25">
      <c r="A955" s="5">
        <v>954</v>
      </c>
      <c r="B955" s="5" t="s">
        <v>58</v>
      </c>
      <c r="C955" s="5"/>
      <c r="D955" s="5">
        <v>1.0529999999999999</v>
      </c>
      <c r="E955" s="5"/>
    </row>
    <row r="956" spans="1:5" ht="14.25" customHeight="1" x14ac:dyDescent="0.25">
      <c r="A956" s="5">
        <v>955</v>
      </c>
      <c r="B956" s="5" t="s">
        <v>58</v>
      </c>
      <c r="C956" s="5"/>
      <c r="D956" s="5">
        <v>0.42599999999999999</v>
      </c>
      <c r="E956" s="5"/>
    </row>
    <row r="957" spans="1:5" ht="14.25" customHeight="1" x14ac:dyDescent="0.25">
      <c r="A957" s="5">
        <v>956</v>
      </c>
      <c r="B957" s="5" t="s">
        <v>58</v>
      </c>
      <c r="C957" s="5">
        <v>0.216</v>
      </c>
      <c r="D957" s="5">
        <v>2.6709999999999998</v>
      </c>
      <c r="E957" s="5">
        <v>0.152</v>
      </c>
    </row>
    <row r="958" spans="1:5" ht="14.25" customHeight="1" x14ac:dyDescent="0.25">
      <c r="A958" s="5">
        <v>957</v>
      </c>
      <c r="B958" s="5" t="s">
        <v>58</v>
      </c>
      <c r="C958" s="5"/>
      <c r="D958" s="5"/>
      <c r="E958" s="5"/>
    </row>
    <row r="959" spans="1:5" ht="14.25" customHeight="1" x14ac:dyDescent="0.25">
      <c r="A959" s="5">
        <v>958</v>
      </c>
      <c r="B959" s="5" t="s">
        <v>58</v>
      </c>
      <c r="C959" s="5">
        <v>0.35299999999999998</v>
      </c>
      <c r="D959" s="5">
        <v>0.26200000000000001</v>
      </c>
      <c r="E959" s="5"/>
    </row>
    <row r="960" spans="1:5" ht="14.25" customHeight="1" x14ac:dyDescent="0.25">
      <c r="A960" s="5">
        <v>959</v>
      </c>
      <c r="B960" s="5" t="s">
        <v>58</v>
      </c>
      <c r="C960" s="5">
        <v>0.85899999999999999</v>
      </c>
      <c r="D960" s="5">
        <v>0.33500000000000002</v>
      </c>
      <c r="E960" s="5"/>
    </row>
    <row r="961" spans="1:5" ht="14.25" customHeight="1" x14ac:dyDescent="0.25">
      <c r="A961" s="5">
        <v>960</v>
      </c>
      <c r="B961" s="5" t="s">
        <v>58</v>
      </c>
      <c r="C961" s="5"/>
      <c r="D961" s="5">
        <v>0.26200000000000001</v>
      </c>
      <c r="E961" s="5"/>
    </row>
    <row r="962" spans="1:5" ht="14.25" customHeight="1" x14ac:dyDescent="0.25">
      <c r="A962" s="5">
        <v>961</v>
      </c>
      <c r="B962" s="5" t="s">
        <v>67</v>
      </c>
      <c r="C962" s="5"/>
      <c r="D962" s="5"/>
      <c r="E962" s="5"/>
    </row>
    <row r="963" spans="1:5" ht="14.25" customHeight="1" x14ac:dyDescent="0.25">
      <c r="A963" s="5">
        <v>962</v>
      </c>
      <c r="B963" s="5" t="s">
        <v>58</v>
      </c>
      <c r="C963" s="5"/>
      <c r="D963" s="5"/>
      <c r="E963" s="5"/>
    </row>
    <row r="964" spans="1:5" ht="14.25" customHeight="1" x14ac:dyDescent="0.25">
      <c r="A964" s="5">
        <v>963</v>
      </c>
      <c r="B964" s="5" t="s">
        <v>58</v>
      </c>
      <c r="C964" s="5"/>
      <c r="D964" s="5"/>
      <c r="E964" s="5"/>
    </row>
    <row r="965" spans="1:5" ht="14.25" customHeight="1" x14ac:dyDescent="0.25">
      <c r="A965" s="5">
        <v>964</v>
      </c>
      <c r="B965" s="5" t="s">
        <v>58</v>
      </c>
      <c r="C965" s="5"/>
      <c r="D965" s="5">
        <v>0.41299999999999998</v>
      </c>
      <c r="E965" s="5"/>
    </row>
    <row r="966" spans="1:5" ht="14.25" customHeight="1" x14ac:dyDescent="0.25">
      <c r="A966" s="5">
        <v>965</v>
      </c>
      <c r="B966" s="5" t="s">
        <v>58</v>
      </c>
      <c r="C966" s="5"/>
      <c r="D966" s="5">
        <v>0.26200000000000001</v>
      </c>
      <c r="E966" s="5"/>
    </row>
    <row r="967" spans="1:5" ht="14.25" customHeight="1" x14ac:dyDescent="0.25">
      <c r="A967" s="5">
        <v>966</v>
      </c>
      <c r="B967" s="5" t="s">
        <v>58</v>
      </c>
      <c r="C967" s="5">
        <v>0.30499999999999999</v>
      </c>
      <c r="D967" s="5">
        <v>0.56699999999999995</v>
      </c>
      <c r="E967" s="5"/>
    </row>
    <row r="968" spans="1:5" ht="14.25" customHeight="1" x14ac:dyDescent="0.25">
      <c r="A968" s="5">
        <v>967</v>
      </c>
      <c r="B968" s="5" t="s">
        <v>58</v>
      </c>
      <c r="C968" s="5"/>
      <c r="D968" s="5"/>
      <c r="E968" s="5"/>
    </row>
    <row r="969" spans="1:5" ht="14.25" customHeight="1" x14ac:dyDescent="0.25">
      <c r="A969" s="5">
        <v>968</v>
      </c>
      <c r="B969" s="5" t="s">
        <v>58</v>
      </c>
      <c r="C969" s="5"/>
      <c r="D969" s="5">
        <v>0.84699999999999998</v>
      </c>
      <c r="E969" s="5"/>
    </row>
    <row r="970" spans="1:5" ht="14.25" customHeight="1" x14ac:dyDescent="0.25">
      <c r="A970" s="5">
        <v>969</v>
      </c>
      <c r="B970" s="5" t="s">
        <v>58</v>
      </c>
      <c r="C970" s="5"/>
      <c r="D970" s="5">
        <v>0.153</v>
      </c>
      <c r="E970" s="5"/>
    </row>
    <row r="971" spans="1:5" ht="14.25" customHeight="1" x14ac:dyDescent="0.25">
      <c r="A971" s="5">
        <v>970</v>
      </c>
      <c r="B971" s="5" t="s">
        <v>58</v>
      </c>
      <c r="C971" s="5"/>
      <c r="D971" s="5">
        <v>0.33500000000000002</v>
      </c>
      <c r="E971" s="5"/>
    </row>
    <row r="972" spans="1:5" ht="14.25" customHeight="1" x14ac:dyDescent="0.25">
      <c r="A972" s="5">
        <v>971</v>
      </c>
      <c r="B972" s="5" t="s">
        <v>58</v>
      </c>
      <c r="C972" s="5"/>
      <c r="D972" s="5">
        <v>0.49099999999999999</v>
      </c>
      <c r="E972" s="5"/>
    </row>
    <row r="973" spans="1:5" ht="14.25" customHeight="1" x14ac:dyDescent="0.25">
      <c r="A973" s="5">
        <v>972</v>
      </c>
      <c r="B973" s="5" t="s">
        <v>58</v>
      </c>
      <c r="C973" s="5">
        <v>0.30499999999999999</v>
      </c>
      <c r="D973" s="5">
        <v>0.42599999999999999</v>
      </c>
      <c r="E973" s="5"/>
    </row>
    <row r="974" spans="1:5" ht="14.25" customHeight="1" x14ac:dyDescent="0.25">
      <c r="A974" s="5">
        <v>973</v>
      </c>
      <c r="B974" s="5" t="s">
        <v>58</v>
      </c>
      <c r="C974" s="5">
        <v>0.14299999999999999</v>
      </c>
      <c r="D974" s="5"/>
      <c r="E974" s="5"/>
    </row>
    <row r="975" spans="1:5" ht="14.25" customHeight="1" x14ac:dyDescent="0.25">
      <c r="A975" s="5">
        <v>974</v>
      </c>
      <c r="B975" s="5" t="s">
        <v>58</v>
      </c>
      <c r="C975" s="5"/>
      <c r="D975" s="5"/>
      <c r="E975" s="5"/>
    </row>
    <row r="976" spans="1:5" ht="14.25" customHeight="1" x14ac:dyDescent="0.25">
      <c r="A976" s="5">
        <v>975</v>
      </c>
      <c r="B976" s="5" t="s">
        <v>58</v>
      </c>
      <c r="C976" s="5"/>
      <c r="D976" s="5"/>
      <c r="E976" s="5"/>
    </row>
    <row r="977" spans="1:5" ht="14.25" customHeight="1" x14ac:dyDescent="0.25">
      <c r="A977" s="5">
        <v>976</v>
      </c>
      <c r="B977" s="5" t="s">
        <v>58</v>
      </c>
      <c r="C977" s="5"/>
      <c r="D977" s="5"/>
      <c r="E977" s="5"/>
    </row>
    <row r="978" spans="1:5" ht="14.25" customHeight="1" x14ac:dyDescent="0.25">
      <c r="A978" s="5">
        <v>977</v>
      </c>
      <c r="B978" s="5" t="s">
        <v>58</v>
      </c>
      <c r="C978" s="5"/>
      <c r="D978" s="5"/>
      <c r="E978" s="5"/>
    </row>
    <row r="979" spans="1:5" ht="14.25" customHeight="1" x14ac:dyDescent="0.25">
      <c r="A979" s="5">
        <v>978</v>
      </c>
      <c r="B979" s="5" t="s">
        <v>58</v>
      </c>
      <c r="C979" s="5"/>
      <c r="D979" s="5">
        <v>0.92199999999999993</v>
      </c>
      <c r="E979" s="5">
        <v>0.152</v>
      </c>
    </row>
    <row r="980" spans="1:5" ht="14.25" customHeight="1" x14ac:dyDescent="0.25">
      <c r="A980" s="5">
        <v>979</v>
      </c>
      <c r="B980" s="5" t="s">
        <v>67</v>
      </c>
      <c r="C980" s="5">
        <v>1.71</v>
      </c>
      <c r="D980" s="5">
        <v>1.5169999999999999</v>
      </c>
      <c r="E980" s="5">
        <v>0.152</v>
      </c>
    </row>
    <row r="981" spans="1:5" ht="14.25" customHeight="1" x14ac:dyDescent="0.25">
      <c r="A981" s="5">
        <v>980</v>
      </c>
      <c r="B981" s="5" t="s">
        <v>58</v>
      </c>
      <c r="C981" s="5"/>
      <c r="D981" s="5">
        <v>0.26200000000000001</v>
      </c>
      <c r="E981" s="5"/>
    </row>
    <row r="982" spans="1:5" ht="14.25" customHeight="1" x14ac:dyDescent="0.25">
      <c r="A982" s="5">
        <v>981</v>
      </c>
      <c r="B982" s="5" t="s">
        <v>58</v>
      </c>
      <c r="C982" s="5">
        <v>0.36799999999999999</v>
      </c>
      <c r="D982" s="5">
        <v>0.42099999999999999</v>
      </c>
      <c r="E982" s="5"/>
    </row>
    <row r="983" spans="1:5" ht="14.25" customHeight="1" x14ac:dyDescent="0.25">
      <c r="A983" s="5">
        <v>982</v>
      </c>
      <c r="B983" s="5" t="s">
        <v>58</v>
      </c>
      <c r="C983" s="5"/>
      <c r="D983" s="5"/>
      <c r="E983" s="5"/>
    </row>
    <row r="984" spans="1:5" ht="14.25" customHeight="1" x14ac:dyDescent="0.25">
      <c r="A984" s="5">
        <v>983</v>
      </c>
      <c r="B984" s="5" t="s">
        <v>58</v>
      </c>
      <c r="C984" s="5"/>
      <c r="D984" s="5"/>
      <c r="E984" s="5"/>
    </row>
    <row r="985" spans="1:5" ht="14.25" customHeight="1" x14ac:dyDescent="0.25">
      <c r="A985" s="5">
        <v>984</v>
      </c>
      <c r="B985" s="5" t="s">
        <v>58</v>
      </c>
      <c r="C985" s="5"/>
      <c r="D985" s="5"/>
      <c r="E985" s="5"/>
    </row>
    <row r="986" spans="1:5" ht="14.25" customHeight="1" x14ac:dyDescent="0.25">
      <c r="A986" s="5">
        <v>985</v>
      </c>
      <c r="B986" s="5" t="s">
        <v>58</v>
      </c>
      <c r="C986" s="5"/>
      <c r="D986" s="5">
        <v>3.0049999999999999</v>
      </c>
      <c r="E986" s="5">
        <v>0.46500000000000002</v>
      </c>
    </row>
    <row r="987" spans="1:5" ht="14.25" customHeight="1" x14ac:dyDescent="0.25">
      <c r="A987" s="5">
        <v>986</v>
      </c>
      <c r="B987" s="5" t="s">
        <v>58</v>
      </c>
      <c r="C987" s="5">
        <v>0.30499999999999999</v>
      </c>
      <c r="D987" s="5"/>
      <c r="E987" s="5"/>
    </row>
    <row r="988" spans="1:5" ht="14.25" customHeight="1" x14ac:dyDescent="0.25">
      <c r="A988" s="5">
        <v>987</v>
      </c>
      <c r="B988" s="5" t="s">
        <v>58</v>
      </c>
      <c r="C988" s="5"/>
      <c r="D988" s="5"/>
      <c r="E988" s="5"/>
    </row>
    <row r="989" spans="1:5" ht="14.25" customHeight="1" x14ac:dyDescent="0.25">
      <c r="A989" s="5">
        <v>988</v>
      </c>
      <c r="B989" s="5" t="s">
        <v>58</v>
      </c>
      <c r="C989" s="5"/>
      <c r="D989" s="5"/>
      <c r="E989" s="5"/>
    </row>
    <row r="990" spans="1:5" ht="14.25" customHeight="1" x14ac:dyDescent="0.25">
      <c r="A990" s="5">
        <v>989</v>
      </c>
      <c r="B990" s="5" t="s">
        <v>58</v>
      </c>
      <c r="C990" s="5"/>
      <c r="D990" s="5">
        <v>0.65799999999999992</v>
      </c>
      <c r="E990" s="5"/>
    </row>
    <row r="991" spans="1:5" ht="14.25" customHeight="1" x14ac:dyDescent="0.25">
      <c r="A991" s="5">
        <v>990</v>
      </c>
      <c r="B991" s="5" t="s">
        <v>58</v>
      </c>
      <c r="C991" s="5"/>
      <c r="D991" s="5"/>
      <c r="E991" s="5"/>
    </row>
    <row r="992" spans="1:5" ht="14.25" customHeight="1" x14ac:dyDescent="0.25">
      <c r="A992" s="5">
        <v>991</v>
      </c>
      <c r="B992" s="5" t="s">
        <v>58</v>
      </c>
      <c r="C992" s="5">
        <v>0.35299999999999998</v>
      </c>
      <c r="D992" s="5">
        <v>1.35</v>
      </c>
      <c r="E992" s="5"/>
    </row>
    <row r="993" spans="1:5" ht="14.25" customHeight="1" x14ac:dyDescent="0.25">
      <c r="A993" s="5">
        <v>992</v>
      </c>
      <c r="B993" s="5" t="s">
        <v>58</v>
      </c>
      <c r="C993" s="5"/>
      <c r="D993" s="5">
        <v>0.70799999999999996</v>
      </c>
      <c r="E993" s="5"/>
    </row>
    <row r="994" spans="1:5" ht="14.25" customHeight="1" x14ac:dyDescent="0.25">
      <c r="A994" s="5">
        <v>993</v>
      </c>
      <c r="B994" s="5" t="s">
        <v>58</v>
      </c>
      <c r="C994" s="5"/>
      <c r="D994" s="5"/>
      <c r="E994" s="5"/>
    </row>
    <row r="995" spans="1:5" ht="14.25" customHeight="1" x14ac:dyDescent="0.25">
      <c r="A995" s="5">
        <v>994</v>
      </c>
      <c r="B995" s="5" t="s">
        <v>58</v>
      </c>
      <c r="C995" s="5"/>
      <c r="D995" s="5"/>
      <c r="E995" s="5"/>
    </row>
    <row r="996" spans="1:5" ht="14.25" customHeight="1" x14ac:dyDescent="0.25">
      <c r="A996" s="5">
        <v>995</v>
      </c>
      <c r="B996" s="5" t="s">
        <v>58</v>
      </c>
      <c r="C996" s="5"/>
      <c r="D996" s="5"/>
      <c r="E996" s="5"/>
    </row>
    <row r="997" spans="1:5" ht="14.25" customHeight="1" x14ac:dyDescent="0.25">
      <c r="A997" s="5">
        <v>996</v>
      </c>
      <c r="B997" s="5" t="s">
        <v>58</v>
      </c>
      <c r="C997" s="5"/>
      <c r="D997" s="5">
        <v>0.36799999999999999</v>
      </c>
      <c r="E997" s="5"/>
    </row>
    <row r="998" spans="1:5" ht="14.25" customHeight="1" x14ac:dyDescent="0.25">
      <c r="A998" s="5">
        <v>997</v>
      </c>
      <c r="B998" s="5" t="s">
        <v>58</v>
      </c>
      <c r="C998" s="5">
        <v>0.67300000000000004</v>
      </c>
      <c r="D998" s="5"/>
      <c r="E998" s="5"/>
    </row>
    <row r="999" spans="1:5" ht="14.25" customHeight="1" x14ac:dyDescent="0.25">
      <c r="A999" s="5">
        <v>998</v>
      </c>
      <c r="B999" s="5" t="s">
        <v>67</v>
      </c>
      <c r="C999" s="5">
        <v>1.597</v>
      </c>
      <c r="D999" s="5">
        <v>0.307</v>
      </c>
      <c r="E999" s="5">
        <v>0.152</v>
      </c>
    </row>
    <row r="1000" spans="1:5" ht="14.25" customHeight="1" x14ac:dyDescent="0.25">
      <c r="A1000" s="5">
        <v>999</v>
      </c>
      <c r="B1000" s="5" t="s">
        <v>58</v>
      </c>
      <c r="C1000" s="5">
        <v>0.58199999999999996</v>
      </c>
      <c r="D1000" s="5">
        <v>0.496</v>
      </c>
      <c r="E1000" s="5"/>
    </row>
    <row r="1001" spans="1:5" ht="14.25" customHeight="1" x14ac:dyDescent="0.25">
      <c r="A1001" s="5">
        <v>1000</v>
      </c>
      <c r="B1001" s="5" t="s">
        <v>58</v>
      </c>
      <c r="C1001" s="5">
        <v>0.14299999999999999</v>
      </c>
      <c r="D1001" s="5">
        <v>0.64200000000000002</v>
      </c>
      <c r="E1001" s="5"/>
    </row>
    <row r="1002" spans="1:5" ht="14.25" customHeight="1" x14ac:dyDescent="0.25">
      <c r="A1002" s="5">
        <v>1001</v>
      </c>
      <c r="B1002" s="5" t="s">
        <v>58</v>
      </c>
      <c r="C1002" s="5">
        <v>0.214</v>
      </c>
      <c r="D1002" s="5"/>
      <c r="E1002" s="5"/>
    </row>
    <row r="1003" spans="1:5" ht="14.25" customHeight="1" x14ac:dyDescent="0.25">
      <c r="A1003" s="5">
        <v>1002</v>
      </c>
      <c r="B1003" s="5" t="s">
        <v>58</v>
      </c>
      <c r="C1003" s="5"/>
      <c r="D1003" s="5"/>
      <c r="E1003" s="5"/>
    </row>
    <row r="1004" spans="1:5" ht="14.25" customHeight="1" x14ac:dyDescent="0.25">
      <c r="A1004" s="5">
        <v>1003</v>
      </c>
      <c r="B1004" s="5" t="s">
        <v>58</v>
      </c>
      <c r="C1004" s="5"/>
      <c r="D1004" s="5">
        <v>0.90700000000000003</v>
      </c>
      <c r="E1004" s="5"/>
    </row>
    <row r="1005" spans="1:5" ht="14.25" customHeight="1" x14ac:dyDescent="0.25">
      <c r="A1005" s="5">
        <v>1004</v>
      </c>
      <c r="B1005" s="5" t="s">
        <v>58</v>
      </c>
      <c r="C1005" s="5"/>
      <c r="D1005" s="5"/>
      <c r="E1005" s="5"/>
    </row>
    <row r="1006" spans="1:5" ht="14.25" customHeight="1" x14ac:dyDescent="0.25">
      <c r="A1006" s="5">
        <v>1005</v>
      </c>
      <c r="B1006" s="5" t="s">
        <v>58</v>
      </c>
      <c r="C1006" s="5">
        <v>0.35299999999999998</v>
      </c>
      <c r="D1006" s="5">
        <v>0.56899999999999995</v>
      </c>
      <c r="E1006" s="5"/>
    </row>
    <row r="1007" spans="1:5" ht="14.25" customHeight="1" x14ac:dyDescent="0.25">
      <c r="A1007" s="5">
        <v>1006</v>
      </c>
      <c r="B1007" s="5" t="s">
        <v>58</v>
      </c>
      <c r="C1007" s="5">
        <v>0.214</v>
      </c>
      <c r="D1007" s="5"/>
      <c r="E1007" s="5"/>
    </row>
    <row r="1008" spans="1:5" ht="14.25" customHeight="1" x14ac:dyDescent="0.25">
      <c r="A1008" s="5">
        <v>1007</v>
      </c>
      <c r="B1008" s="5" t="s">
        <v>58</v>
      </c>
      <c r="C1008" s="5"/>
      <c r="D1008" s="5">
        <v>0.98299999999999998</v>
      </c>
      <c r="E1008" s="5"/>
    </row>
    <row r="1009" spans="1:5" ht="14.25" customHeight="1" x14ac:dyDescent="0.25">
      <c r="A1009" s="5">
        <v>1008</v>
      </c>
      <c r="B1009" s="5" t="s">
        <v>67</v>
      </c>
      <c r="C1009" s="5">
        <v>0.36799999999999999</v>
      </c>
      <c r="D1009" s="5"/>
      <c r="E1009" s="5"/>
    </row>
    <row r="1010" spans="1:5" ht="14.25" customHeight="1" x14ac:dyDescent="0.25">
      <c r="A1010" s="5">
        <v>1009</v>
      </c>
      <c r="B1010" s="5" t="s">
        <v>58</v>
      </c>
      <c r="C1010" s="5">
        <v>1.52</v>
      </c>
      <c r="D1010" s="5"/>
      <c r="E1010" s="5"/>
    </row>
    <row r="1011" spans="1:5" ht="14.25" customHeight="1" x14ac:dyDescent="0.25">
      <c r="A1011" s="5">
        <v>1010</v>
      </c>
      <c r="B1011" s="5" t="s">
        <v>58</v>
      </c>
      <c r="C1011" s="5">
        <v>0.214</v>
      </c>
      <c r="D1011" s="5"/>
      <c r="E1011" s="5"/>
    </row>
    <row r="1012" spans="1:5" ht="14.25" customHeight="1" x14ac:dyDescent="0.25">
      <c r="A1012" s="5">
        <v>1011</v>
      </c>
      <c r="B1012" s="5" t="s">
        <v>58</v>
      </c>
      <c r="C1012" s="5">
        <v>0.58899999999999997</v>
      </c>
      <c r="D1012" s="5">
        <v>1.157</v>
      </c>
      <c r="E1012" s="5"/>
    </row>
    <row r="1013" spans="1:5" ht="14.25" customHeight="1" x14ac:dyDescent="0.25">
      <c r="A1013" s="5">
        <v>1012</v>
      </c>
      <c r="B1013" s="5" t="s">
        <v>58</v>
      </c>
      <c r="C1013" s="5">
        <v>0.36799999999999999</v>
      </c>
      <c r="D1013" s="5">
        <v>0.35299999999999998</v>
      </c>
      <c r="E1013" s="5"/>
    </row>
    <row r="1014" spans="1:5" ht="14.25" customHeight="1" x14ac:dyDescent="0.25">
      <c r="A1014" s="5">
        <v>1013</v>
      </c>
      <c r="B1014" s="5" t="s">
        <v>58</v>
      </c>
      <c r="C1014" s="5"/>
      <c r="D1014" s="5">
        <v>0.52200000000000002</v>
      </c>
      <c r="E1014" s="5"/>
    </row>
    <row r="1015" spans="1:5" ht="14.25" customHeight="1" x14ac:dyDescent="0.25">
      <c r="A1015" s="5">
        <v>1014</v>
      </c>
      <c r="B1015" s="5" t="s">
        <v>58</v>
      </c>
      <c r="C1015" s="5">
        <v>0.64</v>
      </c>
      <c r="D1015" s="5"/>
      <c r="E1015" s="5"/>
    </row>
    <row r="1016" spans="1:5" ht="14.25" customHeight="1" x14ac:dyDescent="0.25">
      <c r="A1016" s="5">
        <v>1015</v>
      </c>
      <c r="B1016" s="5" t="s">
        <v>58</v>
      </c>
      <c r="C1016" s="5">
        <v>0.31</v>
      </c>
      <c r="D1016" s="5">
        <v>1.0509999999999999</v>
      </c>
      <c r="E1016" s="5">
        <v>0.20200000000000001</v>
      </c>
    </row>
    <row r="1017" spans="1:5" ht="14.25" customHeight="1" x14ac:dyDescent="0.25">
      <c r="A1017" s="5">
        <v>1016</v>
      </c>
      <c r="B1017" s="5" t="s">
        <v>58</v>
      </c>
      <c r="C1017" s="5">
        <v>2.2170000000000001</v>
      </c>
      <c r="D1017" s="5">
        <v>0.94700000000000006</v>
      </c>
      <c r="E1017" s="5">
        <v>0.35399999999999998</v>
      </c>
    </row>
    <row r="1018" spans="1:5" ht="14.25" customHeight="1" x14ac:dyDescent="0.25">
      <c r="A1018" s="5">
        <v>1017</v>
      </c>
      <c r="B1018" s="5" t="s">
        <v>58</v>
      </c>
      <c r="C1018" s="5">
        <v>0.31</v>
      </c>
      <c r="D1018" s="5">
        <v>0.97</v>
      </c>
      <c r="E1018" s="5">
        <v>0.152</v>
      </c>
    </row>
    <row r="1019" spans="1:5" ht="14.25" customHeight="1" x14ac:dyDescent="0.25">
      <c r="A1019" s="5">
        <v>1018</v>
      </c>
      <c r="B1019" s="5" t="s">
        <v>58</v>
      </c>
      <c r="C1019" s="5">
        <v>1.028</v>
      </c>
      <c r="D1019" s="5">
        <v>1.3049999999999999</v>
      </c>
      <c r="E1019" s="5">
        <v>0.152</v>
      </c>
    </row>
    <row r="1020" spans="1:5" ht="14.25" customHeight="1" x14ac:dyDescent="0.25">
      <c r="A1020" s="5">
        <v>1019</v>
      </c>
      <c r="B1020" s="5" t="s">
        <v>58</v>
      </c>
      <c r="C1020" s="5"/>
      <c r="D1020" s="5">
        <v>0.30499999999999999</v>
      </c>
      <c r="E1020" s="5"/>
    </row>
    <row r="1021" spans="1:5" ht="14.25" customHeight="1" x14ac:dyDescent="0.25">
      <c r="A1021" s="5">
        <v>1020</v>
      </c>
      <c r="B1021" s="5" t="s">
        <v>58</v>
      </c>
      <c r="C1021" s="5"/>
      <c r="D1021" s="5"/>
      <c r="E1021" s="5"/>
    </row>
    <row r="1022" spans="1:5" ht="14.25" customHeight="1" x14ac:dyDescent="0.25">
      <c r="A1022" s="5">
        <v>1021</v>
      </c>
      <c r="B1022" s="5" t="s">
        <v>58</v>
      </c>
      <c r="C1022" s="5">
        <v>0.307</v>
      </c>
      <c r="D1022" s="5">
        <v>0.41299999999999998</v>
      </c>
      <c r="E1022" s="5"/>
    </row>
    <row r="1023" spans="1:5" ht="14.25" customHeight="1" x14ac:dyDescent="0.25">
      <c r="A1023" s="5">
        <v>1022</v>
      </c>
      <c r="B1023" s="5" t="s">
        <v>58</v>
      </c>
      <c r="C1023" s="5"/>
      <c r="D1023" s="5">
        <v>0.52200000000000002</v>
      </c>
      <c r="E1023" s="5"/>
    </row>
    <row r="1024" spans="1:5" ht="14.25" customHeight="1" x14ac:dyDescent="0.25">
      <c r="A1024" s="5">
        <v>1023</v>
      </c>
      <c r="B1024" s="5" t="s">
        <v>58</v>
      </c>
      <c r="C1024" s="5"/>
      <c r="D1024" s="5"/>
      <c r="E1024" s="5"/>
    </row>
    <row r="1025" spans="1:5" ht="14.25" customHeight="1" x14ac:dyDescent="0.25">
      <c r="A1025" s="5">
        <v>1024</v>
      </c>
      <c r="B1025" s="5" t="s">
        <v>58</v>
      </c>
      <c r="C1025" s="5"/>
      <c r="D1025" s="5">
        <v>0.30499999999999999</v>
      </c>
      <c r="E1025" s="5"/>
    </row>
    <row r="1026" spans="1:5" ht="14.25" customHeight="1" x14ac:dyDescent="0.25">
      <c r="A1026" s="5">
        <v>1025</v>
      </c>
      <c r="B1026" s="5" t="s">
        <v>58</v>
      </c>
      <c r="C1026" s="5"/>
      <c r="D1026" s="5">
        <v>0.48499999999999999</v>
      </c>
      <c r="E1026" s="5"/>
    </row>
    <row r="1027" spans="1:5" ht="14.25" customHeight="1" x14ac:dyDescent="0.25">
      <c r="A1027" s="5">
        <v>1026</v>
      </c>
      <c r="B1027" s="5" t="s">
        <v>58</v>
      </c>
      <c r="C1027" s="5"/>
      <c r="D1027" s="5">
        <v>6.8000000000000005E-2</v>
      </c>
      <c r="E1027" s="5"/>
    </row>
    <row r="1028" spans="1:5" ht="14.25" customHeight="1" x14ac:dyDescent="0.25">
      <c r="A1028" s="5">
        <v>1027</v>
      </c>
      <c r="B1028" s="5" t="s">
        <v>58</v>
      </c>
      <c r="C1028" s="5">
        <v>0.30499999999999999</v>
      </c>
      <c r="D1028" s="5"/>
      <c r="E1028" s="5"/>
    </row>
    <row r="1029" spans="1:5" ht="14.25" customHeight="1" x14ac:dyDescent="0.25">
      <c r="A1029" s="5">
        <v>1028</v>
      </c>
      <c r="B1029" s="5" t="s">
        <v>58</v>
      </c>
      <c r="C1029" s="5">
        <v>0.67</v>
      </c>
      <c r="D1029" s="5">
        <v>2.0979999999999999</v>
      </c>
      <c r="E1029" s="5"/>
    </row>
    <row r="1030" spans="1:5" ht="14.25" customHeight="1" x14ac:dyDescent="0.25">
      <c r="A1030" s="5">
        <v>1029</v>
      </c>
      <c r="B1030" s="5" t="s">
        <v>58</v>
      </c>
      <c r="C1030" s="5"/>
      <c r="D1030" s="5"/>
      <c r="E1030" s="5"/>
    </row>
    <row r="1031" spans="1:5" ht="14.25" customHeight="1" x14ac:dyDescent="0.25">
      <c r="A1031" s="5">
        <v>1030</v>
      </c>
      <c r="B1031" s="5" t="s">
        <v>58</v>
      </c>
      <c r="C1031" s="5"/>
      <c r="D1031" s="5"/>
      <c r="E1031" s="5"/>
    </row>
    <row r="1032" spans="1:5" ht="14.25" customHeight="1" x14ac:dyDescent="0.25">
      <c r="A1032" s="5">
        <v>1031</v>
      </c>
      <c r="B1032" s="5" t="s">
        <v>67</v>
      </c>
      <c r="C1032" s="5">
        <v>0.82899999999999996</v>
      </c>
      <c r="D1032" s="5">
        <v>1.698</v>
      </c>
      <c r="E1032" s="5">
        <v>0.152</v>
      </c>
    </row>
    <row r="1033" spans="1:5" ht="14.25" customHeight="1" x14ac:dyDescent="0.25">
      <c r="A1033" s="5">
        <v>1032</v>
      </c>
      <c r="B1033" s="5" t="s">
        <v>67</v>
      </c>
      <c r="C1033" s="5">
        <v>0.14299999999999999</v>
      </c>
      <c r="D1033" s="5">
        <v>0.82899999999999996</v>
      </c>
      <c r="E1033" s="5"/>
    </row>
    <row r="1034" spans="1:5" ht="14.25" customHeight="1" x14ac:dyDescent="0.25">
      <c r="A1034" s="5">
        <v>1033</v>
      </c>
      <c r="B1034" s="5" t="s">
        <v>58</v>
      </c>
      <c r="C1034" s="5">
        <v>0.63</v>
      </c>
      <c r="D1034" s="5">
        <v>0.63</v>
      </c>
      <c r="E1034" s="5"/>
    </row>
    <row r="1035" spans="1:5" ht="14.25" customHeight="1" x14ac:dyDescent="0.25">
      <c r="A1035" s="5">
        <v>1034</v>
      </c>
      <c r="B1035" s="5" t="s">
        <v>67</v>
      </c>
      <c r="C1035" s="5">
        <v>0.64400000000000002</v>
      </c>
      <c r="D1035" s="5">
        <v>1.056</v>
      </c>
      <c r="E1035" s="5"/>
    </row>
    <row r="1036" spans="1:5" ht="14.25" customHeight="1" x14ac:dyDescent="0.25">
      <c r="A1036" s="5">
        <v>1035</v>
      </c>
      <c r="B1036" s="5" t="s">
        <v>58</v>
      </c>
      <c r="C1036" s="5">
        <v>0.106</v>
      </c>
      <c r="D1036" s="5">
        <v>0.307</v>
      </c>
      <c r="E1036" s="5"/>
    </row>
    <row r="1037" spans="1:5" ht="14.25" customHeight="1" x14ac:dyDescent="0.25">
      <c r="A1037" s="5">
        <v>1036</v>
      </c>
      <c r="B1037" s="5" t="s">
        <v>58</v>
      </c>
      <c r="C1037" s="5"/>
      <c r="D1037" s="5">
        <v>0.378</v>
      </c>
      <c r="E1037" s="5"/>
    </row>
    <row r="1038" spans="1:5" ht="14.25" customHeight="1" x14ac:dyDescent="0.25">
      <c r="A1038" s="5">
        <v>1037</v>
      </c>
      <c r="B1038" s="5" t="s">
        <v>58</v>
      </c>
      <c r="C1038" s="5"/>
      <c r="D1038" s="5"/>
      <c r="E1038" s="5"/>
    </row>
    <row r="1039" spans="1:5" ht="14.25" customHeight="1" x14ac:dyDescent="0.25">
      <c r="A1039" s="5">
        <v>1038</v>
      </c>
      <c r="B1039" s="5" t="s">
        <v>58</v>
      </c>
      <c r="C1039" s="5">
        <v>0.30499999999999999</v>
      </c>
      <c r="D1039" s="5">
        <v>6.8000000000000005E-2</v>
      </c>
      <c r="E1039" s="5"/>
    </row>
    <row r="1040" spans="1:5" ht="14.25" customHeight="1" x14ac:dyDescent="0.25">
      <c r="A1040" s="5">
        <v>1039</v>
      </c>
      <c r="B1040" s="5" t="s">
        <v>58</v>
      </c>
      <c r="C1040" s="5">
        <v>1.0629999999999999</v>
      </c>
      <c r="D1040" s="5">
        <v>0.88800000000000001</v>
      </c>
      <c r="E1040" s="5"/>
    </row>
    <row r="1041" spans="1:5" ht="14.25" customHeight="1" x14ac:dyDescent="0.25">
      <c r="A1041" s="5">
        <v>1040</v>
      </c>
      <c r="B1041" s="5" t="s">
        <v>58</v>
      </c>
      <c r="C1041" s="5"/>
      <c r="D1041" s="5">
        <v>0.67500000000000004</v>
      </c>
      <c r="E1041" s="5"/>
    </row>
    <row r="1042" spans="1:5" ht="14.25" customHeight="1" x14ac:dyDescent="0.25">
      <c r="A1042" s="5">
        <v>1041</v>
      </c>
      <c r="B1042" s="5" t="s">
        <v>58</v>
      </c>
      <c r="C1042" s="5">
        <v>0.106</v>
      </c>
      <c r="D1042" s="5">
        <v>0.307</v>
      </c>
      <c r="E1042" s="5"/>
    </row>
    <row r="1043" spans="1:5" ht="14.25" customHeight="1" x14ac:dyDescent="0.25">
      <c r="A1043" s="5">
        <v>1042</v>
      </c>
      <c r="B1043" s="5" t="s">
        <v>58</v>
      </c>
      <c r="C1043" s="5">
        <v>0.79400000000000004</v>
      </c>
      <c r="D1043" s="5">
        <v>1.7490000000000001</v>
      </c>
      <c r="E1043" s="5">
        <v>0.152</v>
      </c>
    </row>
    <row r="1044" spans="1:5" ht="14.25" customHeight="1" x14ac:dyDescent="0.25">
      <c r="A1044" s="5">
        <v>1043</v>
      </c>
      <c r="B1044" s="5" t="s">
        <v>58</v>
      </c>
      <c r="C1044" s="5"/>
      <c r="D1044" s="5">
        <v>0.76600000000000001</v>
      </c>
      <c r="E1044" s="5"/>
    </row>
    <row r="1045" spans="1:5" ht="14.25" customHeight="1" x14ac:dyDescent="0.25">
      <c r="A1045" s="5">
        <v>1044</v>
      </c>
      <c r="B1045" s="5" t="s">
        <v>58</v>
      </c>
      <c r="C1045" s="5">
        <v>0.56699999999999995</v>
      </c>
      <c r="D1045" s="5">
        <v>0.35299999999999998</v>
      </c>
      <c r="E1045" s="5"/>
    </row>
    <row r="1046" spans="1:5" ht="14.25" customHeight="1" x14ac:dyDescent="0.25">
      <c r="A1046" s="5">
        <v>1045</v>
      </c>
      <c r="B1046" s="5" t="s">
        <v>58</v>
      </c>
      <c r="C1046" s="5">
        <v>0.214</v>
      </c>
      <c r="D1046" s="5">
        <v>2.6469999999999998</v>
      </c>
      <c r="E1046" s="5"/>
    </row>
    <row r="1047" spans="1:5" ht="14.25" customHeight="1" x14ac:dyDescent="0.25">
      <c r="A1047" s="5">
        <v>1046</v>
      </c>
      <c r="B1047" s="5" t="s">
        <v>58</v>
      </c>
      <c r="C1047" s="5">
        <v>0.58199999999999996</v>
      </c>
      <c r="D1047" s="5">
        <v>0.748</v>
      </c>
      <c r="E1047" s="5"/>
    </row>
    <row r="1048" spans="1:5" ht="14.25" customHeight="1" x14ac:dyDescent="0.25">
      <c r="A1048" s="5">
        <v>1047</v>
      </c>
      <c r="B1048" s="5" t="s">
        <v>58</v>
      </c>
      <c r="C1048" s="5"/>
      <c r="D1048" s="5">
        <v>0.48099999999999998</v>
      </c>
      <c r="E1048" s="5"/>
    </row>
    <row r="1049" spans="1:5" ht="14.25" customHeight="1" x14ac:dyDescent="0.25">
      <c r="A1049" s="5">
        <v>1048</v>
      </c>
      <c r="B1049" s="5" t="s">
        <v>58</v>
      </c>
      <c r="C1049" s="5">
        <v>0.58199999999999996</v>
      </c>
      <c r="D1049" s="5">
        <v>0.35299999999999998</v>
      </c>
      <c r="E1049" s="5"/>
    </row>
    <row r="1050" spans="1:5" ht="14.25" customHeight="1" x14ac:dyDescent="0.25">
      <c r="A1050" s="5">
        <v>1049</v>
      </c>
      <c r="B1050" s="5" t="s">
        <v>58</v>
      </c>
      <c r="C1050" s="5">
        <v>0.31</v>
      </c>
      <c r="D1050" s="5">
        <v>0.72299999999999998</v>
      </c>
      <c r="E1050" s="5">
        <v>0.152</v>
      </c>
    </row>
    <row r="1051" spans="1:5" ht="14.25" customHeight="1" x14ac:dyDescent="0.25">
      <c r="A1051" s="5">
        <v>1050</v>
      </c>
      <c r="B1051" s="5" t="s">
        <v>58</v>
      </c>
      <c r="C1051" s="5">
        <v>0.33500000000000002</v>
      </c>
      <c r="D1051" s="5">
        <v>0.64500000000000002</v>
      </c>
      <c r="E1051" s="5"/>
    </row>
    <row r="1052" spans="1:5" ht="14.25" customHeight="1" x14ac:dyDescent="0.25">
      <c r="A1052" s="5">
        <v>1051</v>
      </c>
      <c r="B1052" s="5" t="s">
        <v>58</v>
      </c>
      <c r="C1052" s="5"/>
      <c r="D1052" s="5">
        <v>0.307</v>
      </c>
      <c r="E1052" s="5"/>
    </row>
    <row r="1053" spans="1:5" ht="14.25" customHeight="1" x14ac:dyDescent="0.25">
      <c r="A1053" s="5">
        <v>1052</v>
      </c>
      <c r="B1053" s="5" t="s">
        <v>58</v>
      </c>
      <c r="C1053" s="5">
        <v>0.56699999999999995</v>
      </c>
      <c r="D1053" s="5"/>
      <c r="E1053" s="5"/>
    </row>
    <row r="1054" spans="1:5" ht="14.25" customHeight="1" x14ac:dyDescent="0.25">
      <c r="A1054" s="5">
        <v>1053</v>
      </c>
      <c r="B1054" s="5" t="s">
        <v>58</v>
      </c>
      <c r="C1054" s="5"/>
      <c r="D1054" s="5">
        <v>0.26200000000000001</v>
      </c>
      <c r="E1054" s="5"/>
    </row>
    <row r="1055" spans="1:5" ht="14.25" customHeight="1" x14ac:dyDescent="0.25">
      <c r="A1055" s="5">
        <v>1054</v>
      </c>
      <c r="B1055" s="5" t="s">
        <v>58</v>
      </c>
      <c r="C1055" s="5">
        <v>0.33500000000000002</v>
      </c>
      <c r="D1055" s="5">
        <v>0.82299999999999995</v>
      </c>
      <c r="E1055" s="5"/>
    </row>
    <row r="1056" spans="1:5" ht="14.25" customHeight="1" x14ac:dyDescent="0.25">
      <c r="A1056" s="5">
        <v>1055</v>
      </c>
      <c r="B1056" s="5" t="s">
        <v>58</v>
      </c>
      <c r="C1056" s="5"/>
      <c r="D1056" s="5">
        <v>1.2270000000000001</v>
      </c>
      <c r="E1056" s="5"/>
    </row>
    <row r="1057" spans="1:5" ht="14.25" customHeight="1" x14ac:dyDescent="0.25">
      <c r="A1057" s="5">
        <v>1056</v>
      </c>
      <c r="B1057" s="5" t="s">
        <v>58</v>
      </c>
      <c r="C1057" s="5"/>
      <c r="D1057" s="5"/>
      <c r="E1057" s="5"/>
    </row>
    <row r="1058" spans="1:5" ht="14.25" customHeight="1" x14ac:dyDescent="0.25">
      <c r="A1058" s="5">
        <v>1057</v>
      </c>
      <c r="B1058" s="5" t="s">
        <v>58</v>
      </c>
      <c r="C1058" s="5"/>
      <c r="D1058" s="5">
        <v>1.0649999999999999</v>
      </c>
      <c r="E1058" s="5"/>
    </row>
    <row r="1059" spans="1:5" ht="14.25" customHeight="1" x14ac:dyDescent="0.25">
      <c r="A1059" s="5">
        <v>1058</v>
      </c>
      <c r="B1059" s="5" t="s">
        <v>58</v>
      </c>
      <c r="C1059" s="5">
        <v>0.35299999999999998</v>
      </c>
      <c r="D1059" s="5">
        <v>1.393</v>
      </c>
      <c r="E1059" s="5"/>
    </row>
    <row r="1060" spans="1:5" ht="14.25" customHeight="1" x14ac:dyDescent="0.25">
      <c r="A1060" s="5">
        <v>1059</v>
      </c>
      <c r="B1060" s="5" t="s">
        <v>58</v>
      </c>
      <c r="C1060" s="5"/>
      <c r="D1060" s="5">
        <v>0.33500000000000002</v>
      </c>
      <c r="E1060" s="5"/>
    </row>
    <row r="1061" spans="1:5" ht="14.25" customHeight="1" x14ac:dyDescent="0.25">
      <c r="A1061" s="5">
        <v>1060</v>
      </c>
      <c r="B1061" s="5" t="s">
        <v>58</v>
      </c>
      <c r="C1061" s="5">
        <v>0.42599999999999999</v>
      </c>
      <c r="D1061" s="5">
        <v>0.62200000000000011</v>
      </c>
      <c r="E1061" s="5"/>
    </row>
    <row r="1062" spans="1:5" ht="14.25" customHeight="1" x14ac:dyDescent="0.25">
      <c r="A1062" s="5">
        <v>1061</v>
      </c>
      <c r="B1062" s="5" t="s">
        <v>58</v>
      </c>
      <c r="C1062" s="5">
        <v>0.35299999999999998</v>
      </c>
      <c r="D1062" s="5"/>
      <c r="E1062" s="5"/>
    </row>
    <row r="1063" spans="1:5" ht="14.25" customHeight="1" x14ac:dyDescent="0.25">
      <c r="A1063" s="5">
        <v>1062</v>
      </c>
      <c r="B1063" s="5" t="s">
        <v>58</v>
      </c>
      <c r="C1063" s="5">
        <v>0.51900000000000002</v>
      </c>
      <c r="D1063" s="5">
        <v>0.89800000000000002</v>
      </c>
      <c r="E1063" s="5"/>
    </row>
    <row r="1064" spans="1:5" ht="14.25" customHeight="1" x14ac:dyDescent="0.25">
      <c r="A1064" s="5">
        <v>1063</v>
      </c>
      <c r="B1064" s="5" t="s">
        <v>58</v>
      </c>
      <c r="C1064" s="5"/>
      <c r="D1064" s="5">
        <v>0.879</v>
      </c>
      <c r="E1064" s="5">
        <v>0.152</v>
      </c>
    </row>
    <row r="1065" spans="1:5" ht="14.25" customHeight="1" x14ac:dyDescent="0.25">
      <c r="A1065" s="5">
        <v>1064</v>
      </c>
      <c r="B1065" s="5" t="s">
        <v>58</v>
      </c>
      <c r="C1065" s="5"/>
      <c r="D1065" s="5">
        <v>0.81600000000000006</v>
      </c>
      <c r="E1065" s="5"/>
    </row>
    <row r="1066" spans="1:5" ht="14.25" customHeight="1" x14ac:dyDescent="0.25">
      <c r="A1066" s="5">
        <v>1065</v>
      </c>
      <c r="B1066" s="5" t="s">
        <v>58</v>
      </c>
      <c r="C1066" s="5"/>
      <c r="D1066" s="5"/>
      <c r="E1066" s="5"/>
    </row>
    <row r="1067" spans="1:5" ht="14.25" customHeight="1" x14ac:dyDescent="0.25">
      <c r="A1067" s="5">
        <v>1066</v>
      </c>
      <c r="B1067" s="5" t="s">
        <v>58</v>
      </c>
      <c r="C1067" s="5">
        <v>0.50600000000000001</v>
      </c>
      <c r="D1067" s="5">
        <v>0.36799999999999999</v>
      </c>
      <c r="E1067" s="5"/>
    </row>
    <row r="1068" spans="1:5" ht="14.25" customHeight="1" x14ac:dyDescent="0.25">
      <c r="A1068" s="5">
        <v>1067</v>
      </c>
      <c r="B1068" s="5" t="s">
        <v>58</v>
      </c>
      <c r="C1068" s="5">
        <v>0.30499999999999999</v>
      </c>
      <c r="D1068" s="5">
        <v>0.35299999999999998</v>
      </c>
      <c r="E1068" s="5"/>
    </row>
    <row r="1069" spans="1:5" ht="14.25" customHeight="1" x14ac:dyDescent="0.25">
      <c r="A1069" s="5">
        <v>1068</v>
      </c>
      <c r="B1069" s="5" t="s">
        <v>58</v>
      </c>
      <c r="C1069" s="5">
        <v>0.61</v>
      </c>
      <c r="D1069" s="5">
        <v>2.475000000000001</v>
      </c>
      <c r="E1069" s="5"/>
    </row>
    <row r="1070" spans="1:5" ht="14.25" customHeight="1" x14ac:dyDescent="0.25">
      <c r="A1070" s="5">
        <v>1069</v>
      </c>
      <c r="B1070" s="5" t="s">
        <v>58</v>
      </c>
      <c r="C1070" s="5">
        <v>0.64500000000000002</v>
      </c>
      <c r="D1070" s="5"/>
      <c r="E1070" s="5"/>
    </row>
    <row r="1071" spans="1:5" ht="14.25" customHeight="1" x14ac:dyDescent="0.25">
      <c r="A1071" s="5">
        <v>1070</v>
      </c>
      <c r="B1071" s="5" t="s">
        <v>58</v>
      </c>
      <c r="C1071" s="5"/>
      <c r="D1071" s="5">
        <v>1.575</v>
      </c>
      <c r="E1071" s="5"/>
    </row>
    <row r="1072" spans="1:5" ht="14.25" customHeight="1" x14ac:dyDescent="0.25">
      <c r="A1072" s="5">
        <v>1071</v>
      </c>
      <c r="B1072" s="5" t="s">
        <v>58</v>
      </c>
      <c r="C1072" s="5"/>
      <c r="D1072" s="5">
        <v>0.153</v>
      </c>
      <c r="E1072" s="5"/>
    </row>
    <row r="1073" spans="1:5" ht="14.25" customHeight="1" x14ac:dyDescent="0.25">
      <c r="A1073" s="5">
        <v>1072</v>
      </c>
      <c r="B1073" s="5" t="s">
        <v>58</v>
      </c>
      <c r="C1073" s="5"/>
      <c r="D1073" s="5">
        <v>0.622</v>
      </c>
      <c r="E1073" s="5"/>
    </row>
    <row r="1074" spans="1:5" ht="14.25" customHeight="1" x14ac:dyDescent="0.25">
      <c r="A1074" s="5">
        <v>1073</v>
      </c>
      <c r="B1074" s="5" t="s">
        <v>58</v>
      </c>
      <c r="C1074" s="5">
        <v>0.30499999999999999</v>
      </c>
      <c r="D1074" s="5">
        <v>1.3180000000000001</v>
      </c>
      <c r="E1074" s="5"/>
    </row>
    <row r="1075" spans="1:5" ht="14.25" customHeight="1" x14ac:dyDescent="0.25">
      <c r="A1075" s="5">
        <v>1074</v>
      </c>
      <c r="B1075" s="5" t="s">
        <v>58</v>
      </c>
      <c r="C1075" s="5"/>
      <c r="D1075" s="5">
        <v>0.31</v>
      </c>
      <c r="E1075" s="5"/>
    </row>
    <row r="1076" spans="1:5" ht="14.25" customHeight="1" x14ac:dyDescent="0.25">
      <c r="A1076" s="5">
        <v>1075</v>
      </c>
      <c r="B1076" s="5" t="s">
        <v>58</v>
      </c>
      <c r="C1076" s="5">
        <v>0.88100000000000001</v>
      </c>
      <c r="D1076" s="5">
        <v>0.85899999999999999</v>
      </c>
      <c r="E1076" s="5"/>
    </row>
    <row r="1077" spans="1:5" ht="14.25" customHeight="1" x14ac:dyDescent="0.25">
      <c r="A1077" s="5">
        <v>1076</v>
      </c>
      <c r="B1077" s="5" t="s">
        <v>58</v>
      </c>
      <c r="C1077" s="5">
        <v>0.35299999999999998</v>
      </c>
      <c r="D1077" s="5">
        <v>0.36799999999999999</v>
      </c>
      <c r="E1077" s="5"/>
    </row>
    <row r="1078" spans="1:5" ht="14.25" customHeight="1" x14ac:dyDescent="0.25">
      <c r="A1078" s="5">
        <v>1077</v>
      </c>
      <c r="B1078" s="5" t="s">
        <v>58</v>
      </c>
      <c r="C1078" s="5"/>
      <c r="D1078" s="5"/>
      <c r="E1078" s="5"/>
    </row>
    <row r="1079" spans="1:5" ht="14.25" customHeight="1" x14ac:dyDescent="0.25">
      <c r="A1079" s="5">
        <v>1078</v>
      </c>
      <c r="B1079" s="5" t="s">
        <v>58</v>
      </c>
      <c r="C1079" s="5">
        <v>6.8000000000000005E-2</v>
      </c>
      <c r="D1079" s="5">
        <v>1.2170000000000001</v>
      </c>
      <c r="E1079" s="5">
        <v>0.20200000000000001</v>
      </c>
    </row>
    <row r="1080" spans="1:5" ht="14.25" customHeight="1" x14ac:dyDescent="0.25">
      <c r="A1080" s="5">
        <v>1079</v>
      </c>
      <c r="B1080" s="5" t="s">
        <v>58</v>
      </c>
      <c r="C1080" s="5"/>
      <c r="D1080" s="5">
        <v>0.747</v>
      </c>
      <c r="E1080" s="5"/>
    </row>
    <row r="1081" spans="1:5" ht="14.25" customHeight="1" x14ac:dyDescent="0.25">
      <c r="A1081" s="5">
        <v>1080</v>
      </c>
      <c r="B1081" s="5" t="s">
        <v>58</v>
      </c>
      <c r="C1081" s="5"/>
      <c r="D1081" s="5"/>
      <c r="E1081" s="5"/>
    </row>
    <row r="1082" spans="1:5" ht="14.25" customHeight="1" x14ac:dyDescent="0.25">
      <c r="A1082" s="5">
        <v>1081</v>
      </c>
      <c r="B1082" s="5" t="s">
        <v>58</v>
      </c>
      <c r="C1082" s="5">
        <v>0.373</v>
      </c>
      <c r="D1082" s="5">
        <v>0.58199999999999996</v>
      </c>
      <c r="E1082" s="5"/>
    </row>
    <row r="1083" spans="1:5" ht="14.25" customHeight="1" x14ac:dyDescent="0.25">
      <c r="A1083" s="5">
        <v>1082</v>
      </c>
      <c r="B1083" s="5" t="s">
        <v>58</v>
      </c>
      <c r="C1083" s="5">
        <v>6.8000000000000005E-2</v>
      </c>
      <c r="D1083" s="5">
        <v>0.35299999999999998</v>
      </c>
      <c r="E1083" s="5"/>
    </row>
    <row r="1084" spans="1:5" ht="14.25" customHeight="1" x14ac:dyDescent="0.25">
      <c r="A1084" s="5">
        <v>1083</v>
      </c>
      <c r="B1084" s="5" t="s">
        <v>58</v>
      </c>
      <c r="C1084" s="5"/>
      <c r="D1084" s="5">
        <v>0.30499999999999999</v>
      </c>
      <c r="E1084" s="5"/>
    </row>
    <row r="1085" spans="1:5" ht="14.25" customHeight="1" x14ac:dyDescent="0.25">
      <c r="A1085" s="5">
        <v>1084</v>
      </c>
      <c r="B1085" s="5" t="s">
        <v>58</v>
      </c>
      <c r="C1085" s="5">
        <v>0.53900000000000003</v>
      </c>
      <c r="D1085" s="5">
        <v>1.8580000000000001</v>
      </c>
      <c r="E1085" s="5"/>
    </row>
    <row r="1086" spans="1:5" ht="14.25" customHeight="1" x14ac:dyDescent="0.25">
      <c r="A1086" s="5">
        <v>1085</v>
      </c>
      <c r="B1086" s="5" t="s">
        <v>58</v>
      </c>
      <c r="C1086" s="5"/>
      <c r="D1086" s="5">
        <v>0.68199999999999994</v>
      </c>
      <c r="E1086" s="5"/>
    </row>
    <row r="1087" spans="1:5" ht="14.25" customHeight="1" x14ac:dyDescent="0.25">
      <c r="A1087" s="5">
        <v>1086</v>
      </c>
      <c r="B1087" s="5" t="s">
        <v>58</v>
      </c>
      <c r="C1087" s="5">
        <v>1.4470000000000001</v>
      </c>
      <c r="D1087" s="5">
        <v>1.147</v>
      </c>
      <c r="E1087" s="5"/>
    </row>
    <row r="1088" spans="1:5" ht="14.25" customHeight="1" x14ac:dyDescent="0.25">
      <c r="A1088" s="5">
        <v>1087</v>
      </c>
      <c r="B1088" s="5" t="s">
        <v>58</v>
      </c>
      <c r="C1088" s="5">
        <v>0.30499999999999999</v>
      </c>
      <c r="D1088" s="5">
        <v>1.6879999999999999</v>
      </c>
      <c r="E1088" s="5">
        <v>0.152</v>
      </c>
    </row>
    <row r="1089" spans="1:5" ht="14.25" customHeight="1" x14ac:dyDescent="0.25">
      <c r="A1089" s="5">
        <v>1088</v>
      </c>
      <c r="B1089" s="5" t="s">
        <v>58</v>
      </c>
      <c r="C1089" s="5">
        <v>0.56899999999999995</v>
      </c>
      <c r="D1089" s="5">
        <v>1.1930000000000001</v>
      </c>
      <c r="E1089" s="5">
        <v>0.26300000000000001</v>
      </c>
    </row>
    <row r="1090" spans="1:5" ht="14.25" customHeight="1" x14ac:dyDescent="0.25">
      <c r="A1090" s="5">
        <v>1089</v>
      </c>
      <c r="B1090" s="5" t="s">
        <v>58</v>
      </c>
      <c r="C1090" s="5">
        <v>0.61199999999999999</v>
      </c>
      <c r="D1090" s="5">
        <v>0.87399999999999989</v>
      </c>
      <c r="E1090" s="5"/>
    </row>
    <row r="1091" spans="1:5" ht="14.25" customHeight="1" x14ac:dyDescent="0.25">
      <c r="A1091" s="5">
        <v>1090</v>
      </c>
      <c r="B1091" s="5" t="s">
        <v>58</v>
      </c>
      <c r="C1091" s="5"/>
      <c r="D1091" s="5"/>
      <c r="E1091" s="5"/>
    </row>
    <row r="1092" spans="1:5" ht="14.25" customHeight="1" x14ac:dyDescent="0.25">
      <c r="A1092" s="5">
        <v>1091</v>
      </c>
      <c r="B1092" s="5" t="s">
        <v>58</v>
      </c>
      <c r="C1092" s="5">
        <v>0.31</v>
      </c>
      <c r="D1092" s="5">
        <v>0.30499999999999999</v>
      </c>
      <c r="E1092" s="5"/>
    </row>
    <row r="1093" spans="1:5" ht="14.25" customHeight="1" x14ac:dyDescent="0.25">
      <c r="A1093" s="5">
        <v>1092</v>
      </c>
      <c r="B1093" s="5" t="s">
        <v>58</v>
      </c>
      <c r="C1093" s="5">
        <v>0.92199999999999993</v>
      </c>
      <c r="D1093" s="5">
        <v>0.86</v>
      </c>
      <c r="E1093" s="5">
        <v>0.46500000000000002</v>
      </c>
    </row>
    <row r="1094" spans="1:5" ht="14.25" customHeight="1" x14ac:dyDescent="0.25">
      <c r="A1094" s="5">
        <v>1093</v>
      </c>
      <c r="B1094" s="5" t="s">
        <v>58</v>
      </c>
      <c r="C1094" s="5"/>
      <c r="D1094" s="5">
        <v>0.61399999999999999</v>
      </c>
      <c r="E1094" s="5"/>
    </row>
    <row r="1095" spans="1:5" ht="14.25" customHeight="1" x14ac:dyDescent="0.25">
      <c r="A1095" s="5">
        <v>1094</v>
      </c>
      <c r="B1095" s="5" t="s">
        <v>58</v>
      </c>
      <c r="C1095" s="5"/>
      <c r="D1095" s="5">
        <v>0.373</v>
      </c>
      <c r="E1095" s="5"/>
    </row>
    <row r="1096" spans="1:5" ht="14.25" customHeight="1" x14ac:dyDescent="0.25">
      <c r="A1096" s="5">
        <v>1095</v>
      </c>
      <c r="B1096" s="5" t="s">
        <v>58</v>
      </c>
      <c r="C1096" s="5">
        <v>0.84399999999999997</v>
      </c>
      <c r="D1096" s="5"/>
      <c r="E1096" s="5"/>
    </row>
    <row r="1097" spans="1:5" ht="14.25" customHeight="1" x14ac:dyDescent="0.25">
      <c r="A1097" s="5">
        <v>1096</v>
      </c>
      <c r="B1097" s="5" t="s">
        <v>58</v>
      </c>
      <c r="C1097" s="5"/>
      <c r="D1097" s="5">
        <v>1.05</v>
      </c>
      <c r="E1097" s="5"/>
    </row>
    <row r="1098" spans="1:5" ht="14.25" customHeight="1" x14ac:dyDescent="0.25">
      <c r="A1098" s="5">
        <v>1097</v>
      </c>
      <c r="B1098" s="5" t="s">
        <v>58</v>
      </c>
      <c r="C1098" s="5"/>
      <c r="D1098" s="5"/>
      <c r="E1098" s="5"/>
    </row>
    <row r="1099" spans="1:5" ht="14.25" customHeight="1" x14ac:dyDescent="0.25">
      <c r="A1099" s="5">
        <v>1098</v>
      </c>
      <c r="B1099" s="5" t="s">
        <v>58</v>
      </c>
      <c r="C1099" s="5"/>
      <c r="D1099" s="5">
        <v>0.61499999999999999</v>
      </c>
      <c r="E1099" s="5"/>
    </row>
    <row r="1100" spans="1:5" ht="14.25" customHeight="1" x14ac:dyDescent="0.25">
      <c r="A1100" s="5">
        <v>1099</v>
      </c>
      <c r="B1100" s="5" t="s">
        <v>58</v>
      </c>
      <c r="C1100" s="5">
        <v>0.72099999999999997</v>
      </c>
      <c r="D1100" s="5"/>
      <c r="E1100" s="5"/>
    </row>
    <row r="1101" spans="1:5" ht="14.25" customHeight="1" x14ac:dyDescent="0.25">
      <c r="A1101" s="5">
        <v>1100</v>
      </c>
      <c r="B1101" s="5" t="s">
        <v>58</v>
      </c>
      <c r="C1101" s="5">
        <v>1.2270000000000001</v>
      </c>
      <c r="D1101" s="5"/>
      <c r="E1101" s="5"/>
    </row>
    <row r="1102" spans="1:5" ht="14.25" customHeight="1" x14ac:dyDescent="0.25">
      <c r="A1102" s="5">
        <v>1101</v>
      </c>
      <c r="B1102" s="5" t="s">
        <v>58</v>
      </c>
      <c r="C1102" s="5">
        <v>0.56899999999999995</v>
      </c>
      <c r="D1102" s="5">
        <v>1.3759999999999999</v>
      </c>
      <c r="E1102" s="5">
        <v>0.26300000000000001</v>
      </c>
    </row>
    <row r="1103" spans="1:5" ht="14.25" customHeight="1" x14ac:dyDescent="0.25">
      <c r="A1103" s="5">
        <v>1102</v>
      </c>
      <c r="B1103" s="5" t="s">
        <v>67</v>
      </c>
      <c r="C1103" s="5">
        <v>0.58199999999999996</v>
      </c>
      <c r="D1103" s="5">
        <v>0.33500000000000002</v>
      </c>
      <c r="E1103" s="5"/>
    </row>
    <row r="1104" spans="1:5" ht="14.25" customHeight="1" x14ac:dyDescent="0.25">
      <c r="A1104" s="5">
        <v>1103</v>
      </c>
      <c r="B1104" s="5" t="s">
        <v>58</v>
      </c>
      <c r="C1104" s="5">
        <v>0.52700000000000002</v>
      </c>
      <c r="D1104" s="5">
        <v>0.64500000000000002</v>
      </c>
      <c r="E1104" s="5"/>
    </row>
    <row r="1105" spans="1:5" ht="14.25" customHeight="1" x14ac:dyDescent="0.25">
      <c r="A1105" s="5">
        <v>1104</v>
      </c>
      <c r="B1105" s="5" t="s">
        <v>58</v>
      </c>
      <c r="C1105" s="5"/>
      <c r="D1105" s="5">
        <v>0.90200000000000002</v>
      </c>
      <c r="E1105" s="5"/>
    </row>
    <row r="1106" spans="1:5" ht="14.25" customHeight="1" x14ac:dyDescent="0.25">
      <c r="A1106" s="5">
        <v>1105</v>
      </c>
      <c r="B1106" s="5" t="s">
        <v>58</v>
      </c>
      <c r="C1106" s="5"/>
      <c r="D1106" s="5">
        <v>1.1639999999999999</v>
      </c>
      <c r="E1106" s="5"/>
    </row>
    <row r="1107" spans="1:5" ht="14.25" customHeight="1" x14ac:dyDescent="0.25">
      <c r="A1107" s="5">
        <v>1106</v>
      </c>
      <c r="B1107" s="5" t="s">
        <v>58</v>
      </c>
      <c r="C1107" s="5">
        <v>0.35299999999999998</v>
      </c>
      <c r="D1107" s="5"/>
      <c r="E1107" s="5"/>
    </row>
    <row r="1108" spans="1:5" ht="14.25" customHeight="1" x14ac:dyDescent="0.25">
      <c r="A1108" s="5">
        <v>1107</v>
      </c>
      <c r="B1108" s="5" t="s">
        <v>58</v>
      </c>
      <c r="C1108" s="5"/>
      <c r="D1108" s="5">
        <v>0.33500000000000002</v>
      </c>
      <c r="E1108" s="5"/>
    </row>
    <row r="1109" spans="1:5" ht="14.25" customHeight="1" x14ac:dyDescent="0.25">
      <c r="A1109" s="5">
        <v>1108</v>
      </c>
      <c r="B1109" s="5" t="s">
        <v>58</v>
      </c>
      <c r="C1109" s="5">
        <v>0.30499999999999999</v>
      </c>
      <c r="D1109" s="5"/>
      <c r="E1109" s="5"/>
    </row>
    <row r="1110" spans="1:5" ht="14.25" customHeight="1" x14ac:dyDescent="0.25">
      <c r="A1110" s="5">
        <v>1109</v>
      </c>
      <c r="B1110" s="5" t="s">
        <v>58</v>
      </c>
      <c r="C1110" s="5"/>
      <c r="D1110" s="5">
        <v>1.9550000000000001</v>
      </c>
      <c r="E1110" s="5">
        <v>0.35399999999999998</v>
      </c>
    </row>
    <row r="1111" spans="1:5" ht="14.25" customHeight="1" x14ac:dyDescent="0.25">
      <c r="A1111" s="5">
        <v>1110</v>
      </c>
      <c r="B1111" s="5" t="s">
        <v>58</v>
      </c>
      <c r="C1111" s="5"/>
      <c r="D1111" s="5">
        <v>0.106</v>
      </c>
      <c r="E1111" s="5"/>
    </row>
    <row r="1112" spans="1:5" ht="14.25" customHeight="1" x14ac:dyDescent="0.25">
      <c r="A1112" s="5">
        <v>1111</v>
      </c>
      <c r="B1112" s="5" t="s">
        <v>58</v>
      </c>
      <c r="C1112" s="5"/>
      <c r="D1112" s="5"/>
      <c r="E1112" s="5"/>
    </row>
    <row r="1113" spans="1:5" ht="14.25" customHeight="1" x14ac:dyDescent="0.25">
      <c r="A1113" s="5">
        <v>1112</v>
      </c>
      <c r="B1113" s="5" t="s">
        <v>58</v>
      </c>
      <c r="C1113" s="5">
        <v>1.4379999999999999</v>
      </c>
      <c r="D1113" s="5">
        <v>0.41299999999999998</v>
      </c>
      <c r="E1113" s="5"/>
    </row>
    <row r="1114" spans="1:5" ht="14.25" customHeight="1" x14ac:dyDescent="0.25">
      <c r="A1114" s="5">
        <v>1113</v>
      </c>
      <c r="B1114" s="5" t="s">
        <v>58</v>
      </c>
      <c r="C1114" s="5"/>
      <c r="D1114" s="5"/>
      <c r="E1114" s="5"/>
    </row>
    <row r="1115" spans="1:5" ht="14.25" customHeight="1" x14ac:dyDescent="0.25">
      <c r="A1115" s="5">
        <v>1114</v>
      </c>
      <c r="B1115" s="5" t="s">
        <v>58</v>
      </c>
      <c r="C1115" s="5">
        <v>0.35299999999999998</v>
      </c>
      <c r="D1115" s="5">
        <v>0.26200000000000001</v>
      </c>
      <c r="E1115" s="5"/>
    </row>
    <row r="1116" spans="1:5" ht="14.25" customHeight="1" x14ac:dyDescent="0.25">
      <c r="A1116" s="5">
        <v>1115</v>
      </c>
      <c r="B1116" s="5" t="s">
        <v>58</v>
      </c>
      <c r="C1116" s="5">
        <v>0.35299999999999998</v>
      </c>
      <c r="D1116" s="5">
        <v>0.26200000000000001</v>
      </c>
      <c r="E1116" s="5"/>
    </row>
    <row r="1117" spans="1:5" ht="14.25" customHeight="1" x14ac:dyDescent="0.25">
      <c r="A1117" s="5">
        <v>1116</v>
      </c>
      <c r="B1117" s="5" t="s">
        <v>67</v>
      </c>
      <c r="C1117" s="5">
        <v>2.7120000000000002</v>
      </c>
      <c r="D1117" s="5"/>
      <c r="E1117" s="5">
        <v>0.26300000000000001</v>
      </c>
    </row>
    <row r="1118" spans="1:5" ht="14.25" customHeight="1" x14ac:dyDescent="0.25">
      <c r="A1118" s="5">
        <v>1117</v>
      </c>
      <c r="B1118" s="5" t="s">
        <v>58</v>
      </c>
      <c r="C1118" s="5"/>
      <c r="D1118" s="5">
        <v>0.79</v>
      </c>
      <c r="E1118" s="5"/>
    </row>
    <row r="1119" spans="1:5" ht="14.25" customHeight="1" x14ac:dyDescent="0.25">
      <c r="A1119" s="5">
        <v>1118</v>
      </c>
      <c r="B1119" s="5" t="s">
        <v>58</v>
      </c>
      <c r="C1119" s="5">
        <v>0.42599999999999999</v>
      </c>
      <c r="D1119" s="5">
        <v>1.637</v>
      </c>
      <c r="E1119" s="5"/>
    </row>
    <row r="1120" spans="1:5" ht="14.25" customHeight="1" x14ac:dyDescent="0.25">
      <c r="A1120" s="5">
        <v>1119</v>
      </c>
      <c r="B1120" s="5" t="s">
        <v>58</v>
      </c>
      <c r="C1120" s="5">
        <v>0.30499999999999999</v>
      </c>
      <c r="D1120" s="5"/>
      <c r="E1120" s="5"/>
    </row>
    <row r="1121" spans="1:5" ht="14.25" customHeight="1" x14ac:dyDescent="0.25">
      <c r="A1121" s="5">
        <v>1120</v>
      </c>
      <c r="B1121" s="5" t="s">
        <v>58</v>
      </c>
      <c r="C1121" s="5">
        <v>1.0429999999999999</v>
      </c>
      <c r="D1121" s="5">
        <v>2.5659999999999998</v>
      </c>
      <c r="E1121" s="5"/>
    </row>
    <row r="1122" spans="1:5" ht="14.25" customHeight="1" x14ac:dyDescent="0.25">
      <c r="A1122" s="5">
        <v>1121</v>
      </c>
      <c r="B1122" s="5" t="s">
        <v>58</v>
      </c>
      <c r="C1122" s="5"/>
      <c r="D1122" s="5">
        <v>1.1339999999999999</v>
      </c>
      <c r="E1122" s="5"/>
    </row>
    <row r="1123" spans="1:5" ht="14.25" customHeight="1" x14ac:dyDescent="0.25">
      <c r="A1123" s="5">
        <v>1122</v>
      </c>
      <c r="B1123" s="5" t="s">
        <v>67</v>
      </c>
      <c r="C1123" s="5">
        <v>1.135</v>
      </c>
      <c r="D1123" s="5">
        <v>1.1060000000000001</v>
      </c>
      <c r="E1123" s="5"/>
    </row>
    <row r="1124" spans="1:5" ht="14.25" customHeight="1" x14ac:dyDescent="0.25">
      <c r="A1124" s="5">
        <v>1123</v>
      </c>
      <c r="B1124" s="5" t="s">
        <v>58</v>
      </c>
      <c r="C1124" s="5">
        <v>0.80299999999999994</v>
      </c>
      <c r="D1124" s="5">
        <v>0.35299999999999998</v>
      </c>
      <c r="E1124" s="5"/>
    </row>
    <row r="1125" spans="1:5" ht="14.25" customHeight="1" x14ac:dyDescent="0.25">
      <c r="A1125" s="5">
        <v>1124</v>
      </c>
      <c r="B1125" s="5" t="s">
        <v>58</v>
      </c>
      <c r="C1125" s="5">
        <v>0.97399999999999998</v>
      </c>
      <c r="D1125" s="5">
        <v>0.77899999999999991</v>
      </c>
      <c r="E1125" s="5"/>
    </row>
    <row r="1126" spans="1:5" ht="14.25" customHeight="1" x14ac:dyDescent="0.25">
      <c r="A1126" s="5">
        <v>1125</v>
      </c>
      <c r="B1126" s="5" t="s">
        <v>58</v>
      </c>
      <c r="C1126" s="5"/>
      <c r="D1126" s="5">
        <v>0.68799999999999994</v>
      </c>
      <c r="E1126" s="5"/>
    </row>
    <row r="1127" spans="1:5" ht="14.25" customHeight="1" x14ac:dyDescent="0.25">
      <c r="A1127" s="5">
        <v>1126</v>
      </c>
      <c r="B1127" s="5" t="s">
        <v>58</v>
      </c>
      <c r="C1127" s="5">
        <v>0.51100000000000001</v>
      </c>
      <c r="D1127" s="5">
        <v>0.36799999999999999</v>
      </c>
      <c r="E1127" s="5"/>
    </row>
    <row r="1128" spans="1:5" ht="14.25" customHeight="1" x14ac:dyDescent="0.25">
      <c r="A1128" s="5">
        <v>1127</v>
      </c>
      <c r="B1128" s="5" t="s">
        <v>58</v>
      </c>
      <c r="C1128" s="5"/>
      <c r="D1128" s="5"/>
      <c r="E1128" s="5"/>
    </row>
    <row r="1129" spans="1:5" ht="14.25" customHeight="1" x14ac:dyDescent="0.25">
      <c r="A1129" s="5">
        <v>1128</v>
      </c>
      <c r="B1129" s="5" t="s">
        <v>58</v>
      </c>
      <c r="C1129" s="5"/>
      <c r="D1129" s="5">
        <v>0.99</v>
      </c>
      <c r="E1129" s="5">
        <v>0.35399999999999998</v>
      </c>
    </row>
    <row r="1130" spans="1:5" ht="14.25" customHeight="1" x14ac:dyDescent="0.25">
      <c r="A1130" s="5">
        <v>1129</v>
      </c>
      <c r="B1130" s="5" t="s">
        <v>58</v>
      </c>
      <c r="C1130" s="5">
        <v>0.214</v>
      </c>
      <c r="D1130" s="5"/>
      <c r="E1130" s="5"/>
    </row>
    <row r="1131" spans="1:5" ht="14.25" customHeight="1" x14ac:dyDescent="0.25">
      <c r="A1131" s="5">
        <v>1130</v>
      </c>
      <c r="B1131" s="5" t="s">
        <v>58</v>
      </c>
      <c r="C1131" s="5">
        <v>0.7410000000000001</v>
      </c>
      <c r="D1131" s="5">
        <v>0.879</v>
      </c>
      <c r="E1131" s="5">
        <v>0.35399999999999998</v>
      </c>
    </row>
    <row r="1132" spans="1:5" ht="14.25" customHeight="1" x14ac:dyDescent="0.25">
      <c r="A1132" s="5">
        <v>1131</v>
      </c>
      <c r="B1132" s="5" t="s">
        <v>58</v>
      </c>
      <c r="C1132" s="5">
        <v>0.106</v>
      </c>
      <c r="D1132" s="5">
        <v>1.8520000000000001</v>
      </c>
      <c r="E1132" s="5"/>
    </row>
    <row r="1133" spans="1:5" ht="14.25" customHeight="1" x14ac:dyDescent="0.25">
      <c r="A1133" s="5">
        <v>1132</v>
      </c>
      <c r="B1133" s="5" t="s">
        <v>58</v>
      </c>
      <c r="C1133" s="5">
        <v>0.30499999999999999</v>
      </c>
      <c r="D1133" s="5">
        <v>0.61499999999999999</v>
      </c>
      <c r="E1133" s="5"/>
    </row>
    <row r="1134" spans="1:5" ht="14.25" customHeight="1" x14ac:dyDescent="0.25">
      <c r="A1134" s="5">
        <v>1133</v>
      </c>
      <c r="B1134" s="5" t="s">
        <v>58</v>
      </c>
      <c r="C1134" s="5">
        <v>0.72099999999999997</v>
      </c>
      <c r="D1134" s="5"/>
      <c r="E1134" s="5"/>
    </row>
    <row r="1135" spans="1:5" ht="14.25" customHeight="1" x14ac:dyDescent="0.25">
      <c r="A1135" s="5">
        <v>1134</v>
      </c>
      <c r="B1135" s="5" t="s">
        <v>58</v>
      </c>
      <c r="C1135" s="5"/>
      <c r="D1135" s="5">
        <v>1.125</v>
      </c>
      <c r="E1135" s="5"/>
    </row>
    <row r="1136" spans="1:5" ht="14.25" customHeight="1" x14ac:dyDescent="0.25">
      <c r="A1136" s="5">
        <v>1135</v>
      </c>
      <c r="B1136" s="5" t="s">
        <v>58</v>
      </c>
      <c r="C1136" s="5"/>
      <c r="D1136" s="5">
        <v>0.79</v>
      </c>
      <c r="E1136" s="5"/>
    </row>
    <row r="1137" spans="1:5" ht="14.25" customHeight="1" x14ac:dyDescent="0.25">
      <c r="A1137" s="5">
        <v>1136</v>
      </c>
      <c r="B1137" s="5" t="s">
        <v>58</v>
      </c>
      <c r="C1137" s="5">
        <v>0.82599999999999996</v>
      </c>
      <c r="D1137" s="5">
        <v>0.77899999999999991</v>
      </c>
      <c r="E1137" s="5"/>
    </row>
    <row r="1138" spans="1:5" ht="14.25" customHeight="1" x14ac:dyDescent="0.25">
      <c r="A1138" s="5">
        <v>1137</v>
      </c>
      <c r="B1138" s="5" t="s">
        <v>58</v>
      </c>
      <c r="C1138" s="5">
        <v>0.214</v>
      </c>
      <c r="D1138" s="5"/>
      <c r="E1138" s="5"/>
    </row>
    <row r="1139" spans="1:5" ht="14.25" customHeight="1" x14ac:dyDescent="0.25">
      <c r="A1139" s="5">
        <v>1138</v>
      </c>
      <c r="B1139" s="5" t="s">
        <v>58</v>
      </c>
      <c r="C1139" s="5"/>
      <c r="D1139" s="5"/>
      <c r="E1139" s="5"/>
    </row>
    <row r="1140" spans="1:5" ht="14.25" customHeight="1" x14ac:dyDescent="0.25">
      <c r="A1140" s="5">
        <v>1139</v>
      </c>
      <c r="B1140" s="5" t="s">
        <v>58</v>
      </c>
      <c r="C1140" s="5"/>
      <c r="D1140" s="5">
        <v>0.26200000000000001</v>
      </c>
      <c r="E1140" s="5"/>
    </row>
    <row r="1141" spans="1:5" ht="14.25" customHeight="1" x14ac:dyDescent="0.25">
      <c r="A1141" s="5">
        <v>1140</v>
      </c>
      <c r="B1141" s="5" t="s">
        <v>58</v>
      </c>
      <c r="C1141" s="5">
        <v>2.9590000000000001</v>
      </c>
      <c r="D1141" s="5">
        <v>1.9159999999999999</v>
      </c>
      <c r="E1141" s="5"/>
    </row>
    <row r="1142" spans="1:5" ht="14.25" customHeight="1" x14ac:dyDescent="0.25">
      <c r="A1142" s="5">
        <v>1141</v>
      </c>
      <c r="B1142" s="5" t="s">
        <v>58</v>
      </c>
      <c r="C1142" s="5"/>
      <c r="D1142" s="5">
        <v>0.308</v>
      </c>
      <c r="E1142" s="5"/>
    </row>
    <row r="1143" spans="1:5" ht="14.25" customHeight="1" x14ac:dyDescent="0.25">
      <c r="A1143" s="5">
        <v>1142</v>
      </c>
      <c r="B1143" s="5" t="s">
        <v>58</v>
      </c>
      <c r="C1143" s="5"/>
      <c r="D1143" s="5"/>
      <c r="E1143" s="5"/>
    </row>
    <row r="1144" spans="1:5" ht="14.25" customHeight="1" x14ac:dyDescent="0.25">
      <c r="A1144" s="5">
        <v>1143</v>
      </c>
      <c r="B1144" s="5" t="s">
        <v>58</v>
      </c>
      <c r="C1144" s="5"/>
      <c r="D1144" s="5">
        <v>0.90400000000000003</v>
      </c>
      <c r="E1144" s="5"/>
    </row>
    <row r="1145" spans="1:5" ht="14.25" customHeight="1" x14ac:dyDescent="0.25">
      <c r="A1145" s="5">
        <v>1144</v>
      </c>
      <c r="B1145" s="5" t="s">
        <v>58</v>
      </c>
      <c r="C1145" s="5"/>
      <c r="D1145" s="5">
        <v>0.81800000000000006</v>
      </c>
      <c r="E1145" s="5"/>
    </row>
    <row r="1146" spans="1:5" ht="14.25" customHeight="1" x14ac:dyDescent="0.25">
      <c r="A1146" s="5">
        <v>1145</v>
      </c>
      <c r="B1146" s="5" t="s">
        <v>58</v>
      </c>
      <c r="C1146" s="5">
        <v>0.30499999999999999</v>
      </c>
      <c r="D1146" s="5">
        <v>1.331</v>
      </c>
      <c r="E1146" s="5"/>
    </row>
    <row r="1147" spans="1:5" ht="14.25" customHeight="1" x14ac:dyDescent="0.25">
      <c r="A1147" s="5">
        <v>1146</v>
      </c>
      <c r="B1147" s="5" t="s">
        <v>58</v>
      </c>
      <c r="C1147" s="5">
        <v>0.216</v>
      </c>
      <c r="D1147" s="5">
        <v>1.337</v>
      </c>
      <c r="E1147" s="5"/>
    </row>
    <row r="1148" spans="1:5" ht="14.25" customHeight="1" x14ac:dyDescent="0.25">
      <c r="A1148" s="5">
        <v>1147</v>
      </c>
      <c r="B1148" s="5" t="s">
        <v>58</v>
      </c>
      <c r="C1148" s="5">
        <v>0.67500000000000004</v>
      </c>
      <c r="D1148" s="5">
        <v>0.93699999999999994</v>
      </c>
      <c r="E1148" s="5"/>
    </row>
    <row r="1149" spans="1:5" ht="14.25" customHeight="1" x14ac:dyDescent="0.25">
      <c r="A1149" s="5">
        <v>1148</v>
      </c>
      <c r="B1149" s="5" t="s">
        <v>58</v>
      </c>
      <c r="C1149" s="5">
        <v>0.63</v>
      </c>
      <c r="D1149" s="5">
        <v>0.68799999999999994</v>
      </c>
      <c r="E1149" s="5"/>
    </row>
    <row r="1150" spans="1:5" ht="14.25" customHeight="1" x14ac:dyDescent="0.25">
      <c r="A1150" s="5">
        <v>1149</v>
      </c>
      <c r="B1150" s="5" t="s">
        <v>58</v>
      </c>
      <c r="C1150" s="5"/>
      <c r="D1150" s="5">
        <v>0.106</v>
      </c>
      <c r="E1150" s="5"/>
    </row>
    <row r="1151" spans="1:5" ht="14.25" customHeight="1" x14ac:dyDescent="0.25">
      <c r="A1151" s="5">
        <v>1150</v>
      </c>
      <c r="B1151" s="5" t="s">
        <v>58</v>
      </c>
      <c r="C1151" s="5">
        <v>0.26200000000000001</v>
      </c>
      <c r="D1151" s="5"/>
      <c r="E1151" s="5"/>
    </row>
    <row r="1152" spans="1:5" ht="14.25" customHeight="1" x14ac:dyDescent="0.25">
      <c r="A1152" s="5">
        <v>1151</v>
      </c>
      <c r="B1152" s="5" t="s">
        <v>58</v>
      </c>
      <c r="C1152" s="5">
        <v>1.0580000000000001</v>
      </c>
      <c r="D1152" s="5">
        <v>0.27700000000000002</v>
      </c>
      <c r="E1152" s="5"/>
    </row>
    <row r="1153" spans="1:5" ht="14.25" customHeight="1" x14ac:dyDescent="0.25">
      <c r="A1153" s="5">
        <v>1152</v>
      </c>
      <c r="B1153" s="5" t="s">
        <v>58</v>
      </c>
      <c r="C1153" s="5">
        <v>0.61199999999999999</v>
      </c>
      <c r="D1153" s="5">
        <v>1.8540000000000001</v>
      </c>
      <c r="E1153" s="5"/>
    </row>
    <row r="1154" spans="1:5" ht="14.25" customHeight="1" x14ac:dyDescent="0.25">
      <c r="A1154" s="5">
        <v>1153</v>
      </c>
      <c r="B1154" s="5" t="s">
        <v>67</v>
      </c>
      <c r="C1154" s="5">
        <v>0.33</v>
      </c>
      <c r="D1154" s="5">
        <v>0.56899999999999995</v>
      </c>
      <c r="E1154" s="5"/>
    </row>
    <row r="1155" spans="1:5" ht="14.25" customHeight="1" x14ac:dyDescent="0.25">
      <c r="A1155" s="5">
        <v>1154</v>
      </c>
      <c r="B1155" s="5" t="s">
        <v>58</v>
      </c>
      <c r="C1155" s="5"/>
      <c r="D1155" s="5">
        <v>0.373</v>
      </c>
      <c r="E1155" s="5"/>
    </row>
    <row r="1156" spans="1:5" ht="14.25" customHeight="1" x14ac:dyDescent="0.25">
      <c r="A1156" s="5">
        <v>1155</v>
      </c>
      <c r="B1156" s="5" t="s">
        <v>58</v>
      </c>
      <c r="C1156" s="5">
        <v>0.67300000000000004</v>
      </c>
      <c r="D1156" s="5">
        <v>1.9350000000000001</v>
      </c>
      <c r="E1156" s="5"/>
    </row>
    <row r="1157" spans="1:5" ht="14.25" customHeight="1" x14ac:dyDescent="0.25">
      <c r="A1157" s="5">
        <v>1156</v>
      </c>
      <c r="B1157" s="5" t="s">
        <v>58</v>
      </c>
      <c r="C1157" s="5">
        <v>0.36799999999999999</v>
      </c>
      <c r="D1157" s="5">
        <v>2.081</v>
      </c>
      <c r="E1157" s="5"/>
    </row>
    <row r="1158" spans="1:5" ht="14.25" customHeight="1" x14ac:dyDescent="0.25">
      <c r="A1158" s="5">
        <v>1157</v>
      </c>
      <c r="B1158" s="5" t="s">
        <v>58</v>
      </c>
      <c r="C1158" s="5">
        <v>0.33500000000000002</v>
      </c>
      <c r="D1158" s="5">
        <v>0.30499999999999999</v>
      </c>
      <c r="E1158" s="5"/>
    </row>
    <row r="1159" spans="1:5" ht="14.25" customHeight="1" x14ac:dyDescent="0.25">
      <c r="A1159" s="5">
        <v>1158</v>
      </c>
      <c r="B1159" s="5" t="s">
        <v>58</v>
      </c>
      <c r="C1159" s="5"/>
      <c r="D1159" s="5">
        <v>0.61499999999999999</v>
      </c>
      <c r="E1159" s="5"/>
    </row>
    <row r="1160" spans="1:5" ht="14.25" customHeight="1" x14ac:dyDescent="0.25">
      <c r="A1160" s="5">
        <v>1159</v>
      </c>
      <c r="B1160" s="5" t="s">
        <v>58</v>
      </c>
      <c r="C1160" s="5"/>
      <c r="D1160" s="5">
        <v>0.68300000000000005</v>
      </c>
      <c r="E1160" s="5"/>
    </row>
    <row r="1161" spans="1:5" ht="14.25" customHeight="1" x14ac:dyDescent="0.25">
      <c r="A1161" s="5">
        <v>1160</v>
      </c>
      <c r="B1161" s="5" t="s">
        <v>58</v>
      </c>
      <c r="C1161" s="5">
        <v>1.5649999999999999</v>
      </c>
      <c r="D1161" s="5">
        <v>0.31</v>
      </c>
      <c r="E1161" s="5">
        <v>0.35399999999999998</v>
      </c>
    </row>
    <row r="1162" spans="1:5" ht="14.25" customHeight="1" x14ac:dyDescent="0.25">
      <c r="A1162" s="5">
        <v>1161</v>
      </c>
      <c r="B1162" s="5" t="s">
        <v>58</v>
      </c>
      <c r="C1162" s="5"/>
      <c r="D1162" s="5">
        <v>0.35299999999999998</v>
      </c>
      <c r="E1162" s="5"/>
    </row>
    <row r="1163" spans="1:5" ht="14.25" customHeight="1" x14ac:dyDescent="0.25">
      <c r="A1163" s="5">
        <v>1162</v>
      </c>
      <c r="B1163" s="5" t="s">
        <v>67</v>
      </c>
      <c r="C1163" s="5">
        <v>0.44800000000000001</v>
      </c>
      <c r="D1163" s="5">
        <v>0.90800000000000003</v>
      </c>
      <c r="E1163" s="5"/>
    </row>
    <row r="1164" spans="1:5" ht="14.25" customHeight="1" x14ac:dyDescent="0.25">
      <c r="A1164" s="5">
        <v>1163</v>
      </c>
      <c r="B1164" s="5" t="s">
        <v>58</v>
      </c>
      <c r="C1164" s="5">
        <v>1.1359999999999999</v>
      </c>
      <c r="D1164" s="5">
        <v>0.77600000000000002</v>
      </c>
      <c r="E1164" s="5"/>
    </row>
    <row r="1165" spans="1:5" ht="14.25" customHeight="1" x14ac:dyDescent="0.25">
      <c r="A1165" s="5">
        <v>1164</v>
      </c>
      <c r="B1165" s="5" t="s">
        <v>58</v>
      </c>
      <c r="C1165" s="5"/>
      <c r="D1165" s="5"/>
      <c r="E1165" s="5"/>
    </row>
    <row r="1166" spans="1:5" ht="14.25" customHeight="1" x14ac:dyDescent="0.25">
      <c r="A1166" s="5">
        <v>1165</v>
      </c>
      <c r="B1166" s="5" t="s">
        <v>58</v>
      </c>
      <c r="C1166" s="5"/>
      <c r="D1166" s="5"/>
      <c r="E1166" s="5"/>
    </row>
    <row r="1167" spans="1:5" ht="14.25" customHeight="1" x14ac:dyDescent="0.25">
      <c r="A1167" s="5">
        <v>1166</v>
      </c>
      <c r="B1167" s="5" t="s">
        <v>58</v>
      </c>
      <c r="C1167" s="5"/>
      <c r="D1167" s="5"/>
      <c r="E1167" s="5"/>
    </row>
    <row r="1168" spans="1:5" ht="14.25" customHeight="1" x14ac:dyDescent="0.25">
      <c r="A1168" s="5">
        <v>1167</v>
      </c>
      <c r="B1168" s="5" t="s">
        <v>58</v>
      </c>
      <c r="C1168" s="5">
        <v>0.73099999999999998</v>
      </c>
      <c r="D1168" s="5">
        <v>1.484</v>
      </c>
      <c r="E1168" s="5"/>
    </row>
    <row r="1169" spans="1:5" ht="14.25" customHeight="1" x14ac:dyDescent="0.25">
      <c r="A1169" s="5">
        <v>1168</v>
      </c>
      <c r="B1169" s="5" t="s">
        <v>58</v>
      </c>
      <c r="C1169" s="5">
        <v>0.36799999999999999</v>
      </c>
      <c r="D1169" s="5">
        <v>0.45900000000000002</v>
      </c>
      <c r="E1169" s="5"/>
    </row>
    <row r="1170" spans="1:5" ht="14.25" customHeight="1" x14ac:dyDescent="0.25">
      <c r="A1170" s="5">
        <v>1169</v>
      </c>
      <c r="B1170" s="5" t="s">
        <v>58</v>
      </c>
      <c r="C1170" s="5"/>
      <c r="D1170" s="5"/>
      <c r="E1170" s="5"/>
    </row>
    <row r="1171" spans="1:5" ht="14.25" customHeight="1" x14ac:dyDescent="0.25">
      <c r="A1171" s="5">
        <v>1170</v>
      </c>
      <c r="B1171" s="5" t="s">
        <v>58</v>
      </c>
      <c r="C1171" s="5"/>
      <c r="D1171" s="5"/>
      <c r="E1171" s="5"/>
    </row>
    <row r="1172" spans="1:5" ht="14.25" customHeight="1" x14ac:dyDescent="0.25">
      <c r="A1172" s="5">
        <v>1171</v>
      </c>
      <c r="B1172" s="5" t="s">
        <v>58</v>
      </c>
      <c r="C1172" s="5"/>
      <c r="D1172" s="5"/>
      <c r="E1172" s="5"/>
    </row>
    <row r="1173" spans="1:5" ht="14.25" customHeight="1" x14ac:dyDescent="0.25">
      <c r="A1173" s="5">
        <v>1172</v>
      </c>
      <c r="B1173" s="5" t="s">
        <v>58</v>
      </c>
      <c r="C1173" s="5"/>
      <c r="D1173" s="5"/>
      <c r="E1173" s="5"/>
    </row>
    <row r="1174" spans="1:5" ht="14.25" customHeight="1" x14ac:dyDescent="0.25">
      <c r="A1174" s="5">
        <v>1173</v>
      </c>
      <c r="B1174" s="5" t="s">
        <v>58</v>
      </c>
      <c r="C1174" s="5"/>
      <c r="D1174" s="5"/>
      <c r="E1174" s="5"/>
    </row>
    <row r="1175" spans="1:5" ht="14.25" customHeight="1" x14ac:dyDescent="0.25">
      <c r="A1175" s="5">
        <v>1174</v>
      </c>
      <c r="B1175" s="5" t="s">
        <v>58</v>
      </c>
      <c r="C1175" s="5">
        <v>0.51900000000000002</v>
      </c>
      <c r="D1175" s="5">
        <v>0.58099999999999996</v>
      </c>
      <c r="E1175" s="5"/>
    </row>
    <row r="1176" spans="1:5" ht="14.25" customHeight="1" x14ac:dyDescent="0.25">
      <c r="A1176" s="5">
        <v>1175</v>
      </c>
      <c r="B1176" s="5" t="s">
        <v>58</v>
      </c>
      <c r="C1176" s="5"/>
      <c r="D1176" s="5">
        <v>0.30499999999999999</v>
      </c>
      <c r="E1176" s="5"/>
    </row>
    <row r="1177" spans="1:5" ht="14.25" customHeight="1" x14ac:dyDescent="0.25">
      <c r="A1177" s="5">
        <v>1176</v>
      </c>
      <c r="B1177" s="5" t="s">
        <v>58</v>
      </c>
      <c r="C1177" s="5"/>
      <c r="D1177" s="5">
        <v>1.361</v>
      </c>
      <c r="E1177" s="5"/>
    </row>
    <row r="1178" spans="1:5" ht="14.25" customHeight="1" x14ac:dyDescent="0.25">
      <c r="A1178" s="5">
        <v>1177</v>
      </c>
      <c r="B1178" s="5" t="s">
        <v>58</v>
      </c>
      <c r="C1178" s="5"/>
      <c r="D1178" s="5"/>
      <c r="E1178" s="5"/>
    </row>
    <row r="1179" spans="1:5" ht="14.25" customHeight="1" x14ac:dyDescent="0.25">
      <c r="A1179" s="5">
        <v>1178</v>
      </c>
      <c r="B1179" s="5" t="s">
        <v>67</v>
      </c>
      <c r="C1179" s="5">
        <v>0.70300000000000007</v>
      </c>
      <c r="D1179" s="5"/>
      <c r="E1179" s="5"/>
    </row>
    <row r="1180" spans="1:5" ht="14.25" customHeight="1" x14ac:dyDescent="0.25">
      <c r="A1180" s="5">
        <v>1179</v>
      </c>
      <c r="B1180" s="5" t="s">
        <v>58</v>
      </c>
      <c r="C1180" s="5"/>
      <c r="D1180" s="5">
        <v>0.58399999999999996</v>
      </c>
      <c r="E1180" s="5"/>
    </row>
    <row r="1181" spans="1:5" ht="14.25" customHeight="1" x14ac:dyDescent="0.25">
      <c r="A1181" s="5">
        <v>1180</v>
      </c>
      <c r="B1181" s="5" t="s">
        <v>58</v>
      </c>
      <c r="C1181" s="5">
        <v>0.73599999999999999</v>
      </c>
      <c r="D1181" s="5">
        <v>0.35299999999999998</v>
      </c>
      <c r="E1181" s="5"/>
    </row>
    <row r="1182" spans="1:5" ht="14.25" customHeight="1" x14ac:dyDescent="0.25">
      <c r="A1182" s="5">
        <v>1181</v>
      </c>
      <c r="B1182" s="5" t="s">
        <v>58</v>
      </c>
      <c r="C1182" s="5"/>
      <c r="D1182" s="5">
        <v>0.36799999999999999</v>
      </c>
      <c r="E1182" s="5"/>
    </row>
    <row r="1183" spans="1:5" ht="14.25" customHeight="1" x14ac:dyDescent="0.25">
      <c r="A1183" s="5">
        <v>1182</v>
      </c>
      <c r="B1183" s="5" t="s">
        <v>58</v>
      </c>
      <c r="C1183" s="5">
        <v>0.67300000000000004</v>
      </c>
      <c r="D1183" s="5">
        <v>0.35299999999999998</v>
      </c>
      <c r="E1183" s="5"/>
    </row>
    <row r="1184" spans="1:5" ht="14.25" customHeight="1" x14ac:dyDescent="0.25">
      <c r="A1184" s="5">
        <v>1183</v>
      </c>
      <c r="B1184" s="5" t="s">
        <v>58</v>
      </c>
      <c r="C1184" s="5">
        <v>0.36799999999999999</v>
      </c>
      <c r="D1184" s="5">
        <v>0.8899999999999999</v>
      </c>
      <c r="E1184" s="5">
        <v>0.152</v>
      </c>
    </row>
    <row r="1185" spans="1:5" ht="14.25" customHeight="1" x14ac:dyDescent="0.25">
      <c r="A1185" s="5">
        <v>1184</v>
      </c>
      <c r="B1185" s="5" t="s">
        <v>58</v>
      </c>
      <c r="C1185" s="5">
        <v>0.31</v>
      </c>
      <c r="D1185" s="5">
        <v>0.31</v>
      </c>
      <c r="E1185" s="5"/>
    </row>
    <row r="1186" spans="1:5" ht="14.25" customHeight="1" x14ac:dyDescent="0.25">
      <c r="A1186" s="5">
        <v>1185</v>
      </c>
      <c r="B1186" s="5" t="s">
        <v>58</v>
      </c>
      <c r="C1186" s="5">
        <v>0.92700000000000005</v>
      </c>
      <c r="D1186" s="5"/>
      <c r="E1186" s="5"/>
    </row>
    <row r="1187" spans="1:5" ht="14.25" customHeight="1" x14ac:dyDescent="0.25">
      <c r="A1187" s="5">
        <v>1186</v>
      </c>
      <c r="B1187" s="5" t="s">
        <v>58</v>
      </c>
      <c r="C1187" s="5"/>
      <c r="D1187" s="5"/>
      <c r="E1187" s="5"/>
    </row>
    <row r="1188" spans="1:5" ht="14.25" customHeight="1" x14ac:dyDescent="0.25">
      <c r="A1188" s="5">
        <v>1187</v>
      </c>
      <c r="B1188" s="5" t="s">
        <v>58</v>
      </c>
      <c r="C1188" s="5"/>
      <c r="D1188" s="5"/>
      <c r="E1188" s="5"/>
    </row>
    <row r="1189" spans="1:5" ht="14.25" customHeight="1" x14ac:dyDescent="0.25">
      <c r="A1189" s="5">
        <v>1188</v>
      </c>
      <c r="B1189" s="5" t="s">
        <v>58</v>
      </c>
      <c r="C1189" s="5"/>
      <c r="D1189" s="5"/>
      <c r="E1189" s="5"/>
    </row>
    <row r="1190" spans="1:5" ht="14.25" customHeight="1" x14ac:dyDescent="0.25">
      <c r="A1190" s="5">
        <v>1189</v>
      </c>
      <c r="B1190" s="5" t="s">
        <v>58</v>
      </c>
      <c r="C1190" s="5"/>
      <c r="D1190" s="5"/>
      <c r="E1190" s="5"/>
    </row>
    <row r="1191" spans="1:5" ht="14.25" customHeight="1" x14ac:dyDescent="0.25">
      <c r="A1191" s="5">
        <v>1190</v>
      </c>
      <c r="B1191" s="5" t="s">
        <v>58</v>
      </c>
      <c r="C1191" s="5"/>
      <c r="D1191" s="5"/>
      <c r="E1191" s="5"/>
    </row>
    <row r="1192" spans="1:5" ht="14.25" customHeight="1" x14ac:dyDescent="0.25">
      <c r="A1192" s="5">
        <v>1191</v>
      </c>
      <c r="B1192" s="5" t="s">
        <v>58</v>
      </c>
      <c r="C1192" s="5"/>
      <c r="D1192" s="5"/>
      <c r="E1192" s="5"/>
    </row>
    <row r="1193" spans="1:5" ht="14.25" customHeight="1" x14ac:dyDescent="0.25">
      <c r="A1193" s="5">
        <v>1192</v>
      </c>
      <c r="B1193" s="5" t="s">
        <v>58</v>
      </c>
      <c r="C1193" s="5"/>
      <c r="D1193" s="5">
        <v>0.63</v>
      </c>
      <c r="E1193" s="5"/>
    </row>
    <row r="1194" spans="1:5" ht="14.25" customHeight="1" x14ac:dyDescent="0.25">
      <c r="A1194" s="5">
        <v>1193</v>
      </c>
      <c r="B1194" s="5" t="s">
        <v>58</v>
      </c>
      <c r="C1194" s="5"/>
      <c r="D1194" s="5">
        <v>2.5630000000000002</v>
      </c>
      <c r="E1194" s="5">
        <v>0.111</v>
      </c>
    </row>
    <row r="1195" spans="1:5" ht="14.25" customHeight="1" x14ac:dyDescent="0.25">
      <c r="A1195" s="5">
        <v>1194</v>
      </c>
      <c r="B1195" s="5" t="s">
        <v>58</v>
      </c>
      <c r="C1195" s="5">
        <v>0.36799999999999999</v>
      </c>
      <c r="D1195" s="5">
        <v>0.92199999999999993</v>
      </c>
      <c r="E1195" s="5"/>
    </row>
    <row r="1196" spans="1:5" ht="14.25" customHeight="1" x14ac:dyDescent="0.25">
      <c r="A1196" s="5">
        <v>1195</v>
      </c>
      <c r="B1196" s="5" t="s">
        <v>58</v>
      </c>
      <c r="C1196" s="5">
        <v>0.106</v>
      </c>
      <c r="D1196" s="5">
        <v>0.307</v>
      </c>
      <c r="E1196" s="5"/>
    </row>
    <row r="1197" spans="1:5" ht="14.25" customHeight="1" x14ac:dyDescent="0.25">
      <c r="A1197" s="5">
        <v>1196</v>
      </c>
      <c r="B1197" s="5" t="s">
        <v>58</v>
      </c>
      <c r="C1197" s="5">
        <v>0.67500000000000004</v>
      </c>
      <c r="D1197" s="5">
        <v>1.0429999999999999</v>
      </c>
      <c r="E1197" s="5">
        <v>0.152</v>
      </c>
    </row>
    <row r="1198" spans="1:5" ht="14.25" customHeight="1" x14ac:dyDescent="0.25">
      <c r="A1198" s="5">
        <v>1197</v>
      </c>
      <c r="B1198" s="5" t="s">
        <v>58</v>
      </c>
      <c r="C1198" s="5">
        <v>0.61199999999999999</v>
      </c>
      <c r="D1198" s="5">
        <v>0.67500000000000004</v>
      </c>
      <c r="E1198" s="5"/>
    </row>
    <row r="1199" spans="1:5" ht="14.25" customHeight="1" x14ac:dyDescent="0.25">
      <c r="A1199" s="5">
        <v>1198</v>
      </c>
      <c r="B1199" s="5" t="s">
        <v>58</v>
      </c>
      <c r="C1199" s="5">
        <v>0.35299999999999998</v>
      </c>
      <c r="D1199" s="5"/>
      <c r="E1199" s="5"/>
    </row>
    <row r="1200" spans="1:5" ht="14.25" customHeight="1" x14ac:dyDescent="0.25">
      <c r="A1200" s="5">
        <v>1199</v>
      </c>
      <c r="B1200" s="5" t="s">
        <v>58</v>
      </c>
      <c r="C1200" s="5"/>
      <c r="D1200" s="5">
        <v>0.65999999999999992</v>
      </c>
      <c r="E1200" s="5"/>
    </row>
    <row r="1201" spans="1:5" ht="14.25" customHeight="1" x14ac:dyDescent="0.25">
      <c r="A1201" s="5">
        <v>1200</v>
      </c>
      <c r="B1201" s="5" t="s">
        <v>58</v>
      </c>
      <c r="C1201" s="5"/>
      <c r="D1201" s="5"/>
      <c r="E1201" s="5"/>
    </row>
    <row r="1202" spans="1:5" ht="14.25" customHeight="1" x14ac:dyDescent="0.25">
      <c r="A1202" s="5">
        <v>1201</v>
      </c>
      <c r="B1202" s="5" t="s">
        <v>58</v>
      </c>
      <c r="C1202" s="5"/>
      <c r="D1202" s="5"/>
      <c r="E1202" s="5"/>
    </row>
    <row r="1203" spans="1:5" ht="14.25" customHeight="1" x14ac:dyDescent="0.25">
      <c r="A1203" s="5">
        <v>1202</v>
      </c>
      <c r="B1203" s="5" t="s">
        <v>58</v>
      </c>
      <c r="C1203" s="5"/>
      <c r="D1203" s="5"/>
      <c r="E1203" s="5"/>
    </row>
    <row r="1204" spans="1:5" ht="14.25" customHeight="1" x14ac:dyDescent="0.25">
      <c r="A1204" s="5">
        <v>1203</v>
      </c>
      <c r="B1204" s="5" t="s">
        <v>58</v>
      </c>
      <c r="C1204" s="5"/>
      <c r="D1204" s="5"/>
      <c r="E1204" s="5"/>
    </row>
    <row r="1205" spans="1:5" ht="14.25" customHeight="1" x14ac:dyDescent="0.25">
      <c r="A1205" s="5">
        <v>1204</v>
      </c>
      <c r="B1205" s="5" t="s">
        <v>58</v>
      </c>
      <c r="C1205" s="5">
        <v>0.35299999999999998</v>
      </c>
      <c r="D1205" s="5">
        <v>0.95100000000000007</v>
      </c>
      <c r="E1205" s="5"/>
    </row>
    <row r="1206" spans="1:5" ht="14.25" customHeight="1" x14ac:dyDescent="0.25">
      <c r="A1206" s="5">
        <v>1205</v>
      </c>
      <c r="B1206" s="5" t="s">
        <v>58</v>
      </c>
      <c r="C1206" s="5"/>
      <c r="D1206" s="5">
        <v>0.221</v>
      </c>
      <c r="E1206" s="5"/>
    </row>
    <row r="1207" spans="1:5" ht="14.25" customHeight="1" x14ac:dyDescent="0.25">
      <c r="A1207" s="5">
        <v>1206</v>
      </c>
      <c r="B1207" s="5" t="s">
        <v>58</v>
      </c>
      <c r="C1207" s="5">
        <v>1.026</v>
      </c>
      <c r="D1207" s="5">
        <v>1.3740000000000001</v>
      </c>
      <c r="E1207" s="5">
        <v>0.152</v>
      </c>
    </row>
    <row r="1208" spans="1:5" ht="14.25" customHeight="1" x14ac:dyDescent="0.25">
      <c r="A1208" s="5">
        <v>1207</v>
      </c>
      <c r="B1208" s="5" t="s">
        <v>58</v>
      </c>
      <c r="C1208" s="5"/>
      <c r="D1208" s="5"/>
      <c r="E1208" s="5"/>
    </row>
    <row r="1209" spans="1:5" ht="14.25" customHeight="1" x14ac:dyDescent="0.25">
      <c r="A1209" s="5">
        <v>1208</v>
      </c>
      <c r="B1209" s="5" t="s">
        <v>58</v>
      </c>
      <c r="C1209" s="5"/>
      <c r="D1209" s="5"/>
      <c r="E1209" s="5"/>
    </row>
    <row r="1210" spans="1:5" ht="14.25" customHeight="1" x14ac:dyDescent="0.25">
      <c r="A1210" s="5">
        <v>1209</v>
      </c>
      <c r="B1210" s="5" t="s">
        <v>58</v>
      </c>
      <c r="C1210" s="5"/>
      <c r="D1210" s="5"/>
      <c r="E1210" s="5"/>
    </row>
    <row r="1211" spans="1:5" ht="14.25" customHeight="1" x14ac:dyDescent="0.25">
      <c r="A1211" s="5">
        <v>1210</v>
      </c>
      <c r="B1211" s="5" t="s">
        <v>58</v>
      </c>
      <c r="C1211" s="5"/>
      <c r="D1211" s="5"/>
      <c r="E1211" s="5"/>
    </row>
    <row r="1212" spans="1:5" ht="14.25" customHeight="1" x14ac:dyDescent="0.25">
      <c r="A1212" s="5">
        <v>1211</v>
      </c>
      <c r="B1212" s="5" t="s">
        <v>58</v>
      </c>
      <c r="C1212" s="5">
        <v>0.35299999999999998</v>
      </c>
      <c r="D1212" s="5"/>
      <c r="E1212" s="5"/>
    </row>
    <row r="1213" spans="1:5" ht="14.25" customHeight="1" x14ac:dyDescent="0.25">
      <c r="A1213" s="5">
        <v>1212</v>
      </c>
      <c r="B1213" s="5" t="s">
        <v>58</v>
      </c>
      <c r="C1213" s="5"/>
      <c r="D1213" s="5"/>
      <c r="E1213" s="5"/>
    </row>
    <row r="1214" spans="1:5" ht="14.25" customHeight="1" x14ac:dyDescent="0.25">
      <c r="A1214" s="5">
        <v>1213</v>
      </c>
      <c r="B1214" s="5" t="s">
        <v>58</v>
      </c>
      <c r="C1214" s="5">
        <v>0.35299999999999998</v>
      </c>
      <c r="D1214" s="5">
        <v>0.74</v>
      </c>
      <c r="E1214" s="5"/>
    </row>
    <row r="1215" spans="1:5" ht="14.25" customHeight="1" x14ac:dyDescent="0.25">
      <c r="A1215" s="5">
        <v>1214</v>
      </c>
      <c r="B1215" s="5" t="s">
        <v>58</v>
      </c>
      <c r="C1215" s="5">
        <v>0.58199999999999996</v>
      </c>
      <c r="D1215" s="5">
        <v>2.173</v>
      </c>
      <c r="E1215" s="5"/>
    </row>
    <row r="1216" spans="1:5" ht="14.25" customHeight="1" x14ac:dyDescent="0.25">
      <c r="A1216" s="5">
        <v>1215</v>
      </c>
      <c r="B1216" s="5" t="s">
        <v>58</v>
      </c>
      <c r="C1216" s="5"/>
      <c r="D1216" s="5"/>
      <c r="E1216" s="5"/>
    </row>
    <row r="1217" spans="1:5" ht="14.25" customHeight="1" x14ac:dyDescent="0.25">
      <c r="A1217" s="5">
        <v>1216</v>
      </c>
      <c r="B1217" s="5" t="s">
        <v>58</v>
      </c>
      <c r="C1217" s="5">
        <v>0.106</v>
      </c>
      <c r="D1217" s="5">
        <v>0.153</v>
      </c>
      <c r="E1217" s="5"/>
    </row>
    <row r="1218" spans="1:5" ht="14.25" customHeight="1" x14ac:dyDescent="0.25">
      <c r="A1218" s="5">
        <v>1217</v>
      </c>
      <c r="B1218" s="5" t="s">
        <v>58</v>
      </c>
      <c r="C1218" s="5"/>
      <c r="D1218" s="5">
        <v>0.48499999999999999</v>
      </c>
      <c r="E1218" s="5"/>
    </row>
    <row r="1219" spans="1:5" ht="14.25" customHeight="1" x14ac:dyDescent="0.25">
      <c r="A1219" s="5">
        <v>1218</v>
      </c>
      <c r="B1219" s="5" t="s">
        <v>58</v>
      </c>
      <c r="C1219" s="5"/>
      <c r="D1219" s="5">
        <v>0.35299999999999998</v>
      </c>
      <c r="E1219" s="5"/>
    </row>
    <row r="1220" spans="1:5" ht="14.25" customHeight="1" x14ac:dyDescent="0.25">
      <c r="A1220" s="5">
        <v>1219</v>
      </c>
      <c r="B1220" s="5" t="s">
        <v>58</v>
      </c>
      <c r="C1220" s="5">
        <v>0.30499999999999999</v>
      </c>
      <c r="D1220" s="5">
        <v>1.2090000000000001</v>
      </c>
      <c r="E1220" s="5"/>
    </row>
    <row r="1221" spans="1:5" ht="14.25" customHeight="1" x14ac:dyDescent="0.25">
      <c r="A1221" s="5">
        <v>1220</v>
      </c>
      <c r="B1221" s="5" t="s">
        <v>58</v>
      </c>
      <c r="C1221" s="5">
        <v>0.35299999999999998</v>
      </c>
      <c r="D1221" s="5">
        <v>0.27700000000000002</v>
      </c>
      <c r="E1221" s="5"/>
    </row>
    <row r="1222" spans="1:5" ht="14.25" customHeight="1" x14ac:dyDescent="0.25">
      <c r="A1222" s="5">
        <v>1221</v>
      </c>
      <c r="B1222" s="5" t="s">
        <v>58</v>
      </c>
      <c r="C1222" s="5"/>
      <c r="D1222" s="5">
        <v>0.70300000000000007</v>
      </c>
      <c r="E1222" s="5"/>
    </row>
    <row r="1223" spans="1:5" ht="14.25" customHeight="1" x14ac:dyDescent="0.25">
      <c r="A1223" s="5">
        <v>1222</v>
      </c>
      <c r="B1223" s="5" t="s">
        <v>58</v>
      </c>
      <c r="C1223" s="5"/>
      <c r="D1223" s="5"/>
      <c r="E1223" s="5"/>
    </row>
    <row r="1224" spans="1:5" ht="14.25" customHeight="1" x14ac:dyDescent="0.25">
      <c r="A1224" s="5">
        <v>1223</v>
      </c>
      <c r="B1224" s="5" t="s">
        <v>58</v>
      </c>
      <c r="C1224" s="5">
        <v>0.40500000000000003</v>
      </c>
      <c r="D1224" s="5">
        <v>0.53200000000000003</v>
      </c>
      <c r="E1224" s="5"/>
    </row>
    <row r="1225" spans="1:5" ht="14.25" customHeight="1" x14ac:dyDescent="0.25">
      <c r="A1225" s="5">
        <v>1224</v>
      </c>
      <c r="B1225" s="5" t="s">
        <v>58</v>
      </c>
      <c r="C1225" s="5"/>
      <c r="D1225" s="5">
        <v>0.35299999999999998</v>
      </c>
      <c r="E1225" s="5"/>
    </row>
    <row r="1226" spans="1:5" ht="14.25" customHeight="1" x14ac:dyDescent="0.25">
      <c r="A1226" s="5">
        <v>1225</v>
      </c>
      <c r="B1226" s="5" t="s">
        <v>58</v>
      </c>
      <c r="C1226" s="5">
        <v>0.58199999999999996</v>
      </c>
      <c r="D1226" s="5">
        <v>0.98299999999999998</v>
      </c>
      <c r="E1226" s="5"/>
    </row>
    <row r="1227" spans="1:5" ht="14.25" customHeight="1" x14ac:dyDescent="0.25">
      <c r="A1227" s="5">
        <v>1226</v>
      </c>
      <c r="B1227" s="5" t="s">
        <v>58</v>
      </c>
      <c r="C1227" s="5"/>
      <c r="D1227" s="5"/>
      <c r="E1227" s="5"/>
    </row>
    <row r="1228" spans="1:5" ht="14.25" customHeight="1" x14ac:dyDescent="0.25">
      <c r="A1228" s="5">
        <v>1227</v>
      </c>
      <c r="B1228" s="5" t="s">
        <v>58</v>
      </c>
      <c r="C1228" s="5"/>
      <c r="D1228" s="5"/>
      <c r="E1228" s="5"/>
    </row>
    <row r="1229" spans="1:5" ht="14.25" customHeight="1" x14ac:dyDescent="0.25">
      <c r="A1229" s="5">
        <v>1228</v>
      </c>
      <c r="B1229" s="5" t="s">
        <v>58</v>
      </c>
      <c r="C1229" s="5"/>
      <c r="D1229" s="5">
        <v>0.86899999999999999</v>
      </c>
      <c r="E1229" s="5"/>
    </row>
    <row r="1230" spans="1:5" ht="14.25" customHeight="1" x14ac:dyDescent="0.25">
      <c r="A1230" s="5">
        <v>1229</v>
      </c>
      <c r="B1230" s="5" t="s">
        <v>58</v>
      </c>
      <c r="C1230" s="5">
        <v>0.61199999999999999</v>
      </c>
      <c r="D1230" s="5">
        <v>0.51700000000000002</v>
      </c>
      <c r="E1230" s="5"/>
    </row>
    <row r="1231" spans="1:5" ht="14.25" customHeight="1" x14ac:dyDescent="0.25">
      <c r="A1231" s="5">
        <v>1230</v>
      </c>
      <c r="B1231" s="5" t="s">
        <v>58</v>
      </c>
      <c r="C1231" s="5"/>
      <c r="D1231" s="5">
        <v>0.68799999999999994</v>
      </c>
      <c r="E1231" s="5"/>
    </row>
    <row r="1232" spans="1:5" ht="14.25" customHeight="1" x14ac:dyDescent="0.25">
      <c r="A1232" s="5">
        <v>1231</v>
      </c>
      <c r="B1232" s="5" t="s">
        <v>58</v>
      </c>
      <c r="C1232" s="5"/>
      <c r="D1232" s="5"/>
      <c r="E1232" s="5"/>
    </row>
    <row r="1233" spans="1:5" ht="14.25" customHeight="1" x14ac:dyDescent="0.25">
      <c r="A1233" s="5">
        <v>1232</v>
      </c>
      <c r="B1233" s="5" t="s">
        <v>58</v>
      </c>
      <c r="C1233" s="5"/>
      <c r="D1233" s="5"/>
      <c r="E1233" s="5"/>
    </row>
    <row r="1234" spans="1:5" ht="14.25" customHeight="1" x14ac:dyDescent="0.25">
      <c r="A1234" s="5">
        <v>1233</v>
      </c>
      <c r="B1234" s="5" t="s">
        <v>67</v>
      </c>
      <c r="C1234" s="5">
        <v>0.27700000000000002</v>
      </c>
      <c r="D1234" s="5">
        <v>0.307</v>
      </c>
      <c r="E1234" s="5"/>
    </row>
    <row r="1235" spans="1:5" ht="14.25" customHeight="1" x14ac:dyDescent="0.25">
      <c r="A1235" s="5">
        <v>1234</v>
      </c>
      <c r="B1235" s="5" t="s">
        <v>58</v>
      </c>
      <c r="C1235" s="5"/>
      <c r="D1235" s="5"/>
      <c r="E1235" s="5"/>
    </row>
    <row r="1236" spans="1:5" ht="14.25" customHeight="1" x14ac:dyDescent="0.25">
      <c r="A1236" s="5">
        <v>1235</v>
      </c>
      <c r="B1236" s="5" t="s">
        <v>58</v>
      </c>
      <c r="C1236" s="5"/>
      <c r="D1236" s="5"/>
      <c r="E1236" s="5"/>
    </row>
    <row r="1237" spans="1:5" ht="14.25" customHeight="1" x14ac:dyDescent="0.25">
      <c r="A1237" s="5">
        <v>1236</v>
      </c>
      <c r="B1237" s="5" t="s">
        <v>58</v>
      </c>
      <c r="C1237" s="5"/>
      <c r="D1237" s="5">
        <v>0.35299999999999998</v>
      </c>
      <c r="E1237" s="5"/>
    </row>
    <row r="1238" spans="1:5" ht="14.25" customHeight="1" x14ac:dyDescent="0.25">
      <c r="A1238" s="5">
        <v>1237</v>
      </c>
      <c r="B1238" s="5" t="s">
        <v>58</v>
      </c>
      <c r="C1238" s="5"/>
      <c r="D1238" s="5"/>
      <c r="E1238" s="5"/>
    </row>
    <row r="1239" spans="1:5" ht="14.25" customHeight="1" x14ac:dyDescent="0.25">
      <c r="A1239" s="5">
        <v>1238</v>
      </c>
      <c r="B1239" s="5" t="s">
        <v>58</v>
      </c>
      <c r="C1239" s="5"/>
      <c r="D1239" s="5"/>
      <c r="E1239" s="5"/>
    </row>
    <row r="1240" spans="1:5" ht="14.25" customHeight="1" x14ac:dyDescent="0.25">
      <c r="A1240" s="5">
        <v>1239</v>
      </c>
      <c r="B1240" s="5" t="s">
        <v>58</v>
      </c>
      <c r="C1240" s="5"/>
      <c r="D1240" s="5"/>
      <c r="E1240" s="5"/>
    </row>
    <row r="1241" spans="1:5" ht="14.25" customHeight="1" x14ac:dyDescent="0.25">
      <c r="A1241" s="5">
        <v>1240</v>
      </c>
      <c r="B1241" s="5" t="s">
        <v>58</v>
      </c>
      <c r="C1241" s="5"/>
      <c r="D1241" s="5"/>
      <c r="E1241" s="5"/>
    </row>
    <row r="1242" spans="1:5" ht="14.25" customHeight="1" x14ac:dyDescent="0.25">
      <c r="A1242" s="5">
        <v>1241</v>
      </c>
      <c r="B1242" s="5" t="s">
        <v>58</v>
      </c>
      <c r="C1242" s="5"/>
      <c r="D1242" s="5">
        <v>1.0229999999999999</v>
      </c>
      <c r="E1242" s="5"/>
    </row>
    <row r="1243" spans="1:5" ht="14.25" customHeight="1" x14ac:dyDescent="0.25">
      <c r="A1243" s="5">
        <v>1242</v>
      </c>
      <c r="B1243" s="5" t="s">
        <v>58</v>
      </c>
      <c r="C1243" s="5"/>
      <c r="D1243" s="5"/>
      <c r="E1243" s="5"/>
    </row>
    <row r="1244" spans="1:5" ht="14.25" customHeight="1" x14ac:dyDescent="0.25">
      <c r="A1244" s="5">
        <v>1243</v>
      </c>
      <c r="B1244" s="5" t="s">
        <v>58</v>
      </c>
      <c r="C1244" s="5">
        <v>0.35299999999999998</v>
      </c>
      <c r="D1244" s="5">
        <v>0.755</v>
      </c>
      <c r="E1244" s="5"/>
    </row>
    <row r="1245" spans="1:5" ht="14.25" customHeight="1" x14ac:dyDescent="0.25">
      <c r="A1245" s="5">
        <v>1244</v>
      </c>
      <c r="B1245" s="5" t="s">
        <v>58</v>
      </c>
      <c r="C1245" s="5"/>
      <c r="D1245" s="5"/>
      <c r="E1245" s="5"/>
    </row>
    <row r="1246" spans="1:5" ht="14.25" customHeight="1" x14ac:dyDescent="0.25">
      <c r="A1246" s="5">
        <v>1245</v>
      </c>
      <c r="B1246" s="5" t="s">
        <v>58</v>
      </c>
      <c r="C1246" s="5">
        <v>0.35299999999999998</v>
      </c>
      <c r="D1246" s="5">
        <v>0.64500000000000002</v>
      </c>
      <c r="E1246" s="5"/>
    </row>
    <row r="1247" spans="1:5" ht="14.25" customHeight="1" x14ac:dyDescent="0.25">
      <c r="A1247" s="5">
        <v>1246</v>
      </c>
      <c r="B1247" s="5" t="s">
        <v>58</v>
      </c>
      <c r="C1247" s="5"/>
      <c r="D1247" s="5">
        <v>0.35299999999999998</v>
      </c>
      <c r="E1247" s="5"/>
    </row>
    <row r="1248" spans="1:5" ht="14.25" customHeight="1" x14ac:dyDescent="0.25">
      <c r="A1248" s="5">
        <v>1247</v>
      </c>
      <c r="B1248" s="5" t="s">
        <v>58</v>
      </c>
      <c r="C1248" s="5"/>
      <c r="D1248" s="5">
        <v>0.73599999999999999</v>
      </c>
      <c r="E1248" s="5"/>
    </row>
    <row r="1249" spans="1:5" ht="14.25" customHeight="1" x14ac:dyDescent="0.25">
      <c r="A1249" s="5">
        <v>1248</v>
      </c>
      <c r="B1249" s="5" t="s">
        <v>58</v>
      </c>
      <c r="C1249" s="5"/>
      <c r="D1249" s="5"/>
      <c r="E1249" s="5"/>
    </row>
    <row r="1250" spans="1:5" ht="14.25" customHeight="1" x14ac:dyDescent="0.25">
      <c r="A1250" s="5">
        <v>1249</v>
      </c>
      <c r="B1250" s="5" t="s">
        <v>58</v>
      </c>
      <c r="C1250" s="5">
        <v>0.36799999999999999</v>
      </c>
      <c r="D1250" s="5"/>
      <c r="E1250" s="5"/>
    </row>
    <row r="1251" spans="1:5" ht="14.25" customHeight="1" x14ac:dyDescent="0.25">
      <c r="A1251" s="5">
        <v>1250</v>
      </c>
      <c r="B1251" s="5" t="s">
        <v>58</v>
      </c>
      <c r="C1251" s="5"/>
      <c r="D1251" s="5"/>
      <c r="E1251" s="5"/>
    </row>
    <row r="1252" spans="1:5" ht="14.25" customHeight="1" x14ac:dyDescent="0.25">
      <c r="A1252" s="5">
        <v>1251</v>
      </c>
      <c r="B1252" s="5" t="s">
        <v>58</v>
      </c>
      <c r="C1252" s="5">
        <v>0.91999999999999993</v>
      </c>
      <c r="D1252" s="5"/>
      <c r="E1252" s="5"/>
    </row>
    <row r="1253" spans="1:5" ht="14.25" customHeight="1" x14ac:dyDescent="0.25">
      <c r="A1253" s="5">
        <v>1252</v>
      </c>
      <c r="B1253" s="5" t="s">
        <v>58</v>
      </c>
      <c r="C1253" s="5"/>
      <c r="D1253" s="5"/>
      <c r="E1253" s="5"/>
    </row>
    <row r="1254" spans="1:5" ht="14.25" customHeight="1" x14ac:dyDescent="0.25">
      <c r="A1254" s="5">
        <v>1253</v>
      </c>
      <c r="B1254" s="5" t="s">
        <v>58</v>
      </c>
      <c r="C1254" s="5"/>
      <c r="D1254" s="5"/>
      <c r="E1254" s="5"/>
    </row>
    <row r="1255" spans="1:5" ht="14.25" customHeight="1" x14ac:dyDescent="0.25">
      <c r="A1255" s="5">
        <v>1254</v>
      </c>
      <c r="B1255" s="5" t="s">
        <v>58</v>
      </c>
      <c r="C1255" s="5"/>
      <c r="D1255" s="5">
        <v>1.85</v>
      </c>
      <c r="E1255" s="5"/>
    </row>
    <row r="1256" spans="1:5" ht="14.25" customHeight="1" x14ac:dyDescent="0.25">
      <c r="A1256" s="5">
        <v>1255</v>
      </c>
      <c r="B1256" s="5" t="s">
        <v>58</v>
      </c>
      <c r="C1256" s="5"/>
      <c r="D1256" s="5"/>
      <c r="E1256" s="5"/>
    </row>
    <row r="1257" spans="1:5" ht="14.25" customHeight="1" x14ac:dyDescent="0.25">
      <c r="A1257" s="5">
        <v>1256</v>
      </c>
      <c r="B1257" s="5" t="s">
        <v>58</v>
      </c>
      <c r="C1257" s="5"/>
      <c r="D1257" s="5"/>
      <c r="E1257" s="5"/>
    </row>
    <row r="1258" spans="1:5" ht="14.25" customHeight="1" x14ac:dyDescent="0.25">
      <c r="A1258" s="5">
        <v>1257</v>
      </c>
      <c r="B1258" s="5" t="s">
        <v>58</v>
      </c>
      <c r="C1258" s="5">
        <v>0.33500000000000002</v>
      </c>
      <c r="D1258" s="5">
        <v>0.72099999999999997</v>
      </c>
      <c r="E1258" s="5"/>
    </row>
    <row r="1259" spans="1:5" ht="14.25" customHeight="1" x14ac:dyDescent="0.25">
      <c r="A1259" s="5">
        <v>1258</v>
      </c>
      <c r="B1259" s="5" t="s">
        <v>58</v>
      </c>
      <c r="C1259" s="5"/>
      <c r="D1259" s="5"/>
      <c r="E1259" s="5"/>
    </row>
    <row r="1260" spans="1:5" ht="14.25" customHeight="1" x14ac:dyDescent="0.25">
      <c r="A1260" s="5">
        <v>1259</v>
      </c>
      <c r="B1260" s="5" t="s">
        <v>58</v>
      </c>
      <c r="C1260" s="5"/>
      <c r="D1260" s="5"/>
      <c r="E1260" s="5"/>
    </row>
    <row r="1261" spans="1:5" ht="14.25" customHeight="1" x14ac:dyDescent="0.25">
      <c r="A1261" s="5">
        <v>1260</v>
      </c>
      <c r="B1261" s="5" t="s">
        <v>58</v>
      </c>
      <c r="C1261" s="5"/>
      <c r="D1261" s="5">
        <v>0.73299999999999998</v>
      </c>
      <c r="E1261" s="5"/>
    </row>
    <row r="1262" spans="1:5" ht="14.25" customHeight="1" x14ac:dyDescent="0.25">
      <c r="A1262" s="5">
        <v>1261</v>
      </c>
      <c r="B1262" s="5" t="s">
        <v>58</v>
      </c>
      <c r="C1262" s="5">
        <v>0.441</v>
      </c>
      <c r="D1262" s="5">
        <v>0.307</v>
      </c>
      <c r="E1262" s="5"/>
    </row>
    <row r="1263" spans="1:5" ht="14.25" customHeight="1" x14ac:dyDescent="0.25">
      <c r="A1263" s="5">
        <v>1262</v>
      </c>
      <c r="B1263" s="5" t="s">
        <v>58</v>
      </c>
      <c r="C1263" s="5">
        <v>0.36799999999999999</v>
      </c>
      <c r="D1263" s="5">
        <v>0.53200000000000003</v>
      </c>
      <c r="E1263" s="5"/>
    </row>
    <row r="1264" spans="1:5" ht="14.25" customHeight="1" x14ac:dyDescent="0.25">
      <c r="A1264" s="5">
        <v>1263</v>
      </c>
      <c r="B1264" s="5" t="s">
        <v>58</v>
      </c>
      <c r="C1264" s="5">
        <v>1.1739999999999999</v>
      </c>
      <c r="D1264" s="5">
        <v>0.35299999999999998</v>
      </c>
      <c r="E1264" s="5"/>
    </row>
    <row r="1265" spans="1:5" ht="14.25" customHeight="1" x14ac:dyDescent="0.25">
      <c r="A1265" s="5">
        <v>1264</v>
      </c>
      <c r="B1265" s="5" t="s">
        <v>67</v>
      </c>
      <c r="C1265" s="5">
        <v>1.018</v>
      </c>
      <c r="D1265" s="5">
        <v>1.169</v>
      </c>
      <c r="E1265" s="5">
        <v>0.84699999999999998</v>
      </c>
    </row>
    <row r="1266" spans="1:5" ht="14.25" customHeight="1" x14ac:dyDescent="0.25">
      <c r="A1266" s="5">
        <v>1265</v>
      </c>
      <c r="B1266" s="5" t="s">
        <v>58</v>
      </c>
      <c r="C1266" s="5"/>
      <c r="D1266" s="5"/>
      <c r="E1266" s="5"/>
    </row>
    <row r="1267" spans="1:5" ht="14.25" customHeight="1" x14ac:dyDescent="0.25">
      <c r="A1267" s="5">
        <v>1266</v>
      </c>
      <c r="B1267" s="5" t="s">
        <v>58</v>
      </c>
      <c r="C1267" s="5">
        <v>0.49099999999999999</v>
      </c>
      <c r="D1267" s="5">
        <v>1.794</v>
      </c>
      <c r="E1267" s="5"/>
    </row>
    <row r="1268" spans="1:5" ht="14.25" customHeight="1" x14ac:dyDescent="0.25">
      <c r="A1268" s="5">
        <v>1267</v>
      </c>
      <c r="B1268" s="5" t="s">
        <v>58</v>
      </c>
      <c r="C1268" s="5">
        <v>0.35299999999999998</v>
      </c>
      <c r="D1268" s="5">
        <v>0.70300000000000007</v>
      </c>
      <c r="E1268" s="5"/>
    </row>
    <row r="1269" spans="1:5" ht="14.25" customHeight="1" x14ac:dyDescent="0.25">
      <c r="A1269" s="5">
        <v>1268</v>
      </c>
      <c r="B1269" s="5" t="s">
        <v>58</v>
      </c>
      <c r="C1269" s="5">
        <v>1.7</v>
      </c>
      <c r="D1269" s="5"/>
      <c r="E1269" s="5"/>
    </row>
    <row r="1270" spans="1:5" ht="14.25" customHeight="1" x14ac:dyDescent="0.25">
      <c r="A1270" s="5">
        <v>1269</v>
      </c>
      <c r="B1270" s="5" t="s">
        <v>58</v>
      </c>
      <c r="C1270" s="5">
        <v>0.67799999999999994</v>
      </c>
      <c r="D1270" s="5">
        <v>0.31</v>
      </c>
      <c r="E1270" s="5"/>
    </row>
    <row r="1271" spans="1:5" ht="14.25" customHeight="1" x14ac:dyDescent="0.25">
      <c r="A1271" s="5">
        <v>1270</v>
      </c>
      <c r="B1271" s="5" t="s">
        <v>58</v>
      </c>
      <c r="C1271" s="5"/>
      <c r="D1271" s="5"/>
      <c r="E1271" s="5"/>
    </row>
    <row r="1272" spans="1:5" ht="14.25" customHeight="1" x14ac:dyDescent="0.25">
      <c r="A1272" s="5">
        <v>1271</v>
      </c>
      <c r="B1272" s="5" t="s">
        <v>58</v>
      </c>
      <c r="C1272" s="5"/>
      <c r="D1272" s="5"/>
      <c r="E1272" s="5"/>
    </row>
    <row r="1273" spans="1:5" ht="14.25" customHeight="1" x14ac:dyDescent="0.25">
      <c r="A1273" s="5">
        <v>1272</v>
      </c>
      <c r="B1273" s="5" t="s">
        <v>58</v>
      </c>
      <c r="C1273" s="5"/>
      <c r="D1273" s="5"/>
      <c r="E1273" s="5"/>
    </row>
    <row r="1274" spans="1:5" ht="14.25" customHeight="1" x14ac:dyDescent="0.25">
      <c r="A1274" s="5">
        <v>1273</v>
      </c>
      <c r="B1274" s="5" t="s">
        <v>58</v>
      </c>
      <c r="C1274" s="5"/>
      <c r="D1274" s="5"/>
      <c r="E1274" s="5"/>
    </row>
    <row r="1275" spans="1:5" ht="14.25" customHeight="1" x14ac:dyDescent="0.25">
      <c r="A1275" s="5">
        <v>1274</v>
      </c>
      <c r="B1275" s="5" t="s">
        <v>58</v>
      </c>
      <c r="C1275" s="5">
        <v>0.72099999999999997</v>
      </c>
      <c r="D1275" s="5"/>
      <c r="E1275" s="5"/>
    </row>
    <row r="1276" spans="1:5" ht="14.25" customHeight="1" x14ac:dyDescent="0.25">
      <c r="A1276" s="5">
        <v>1275</v>
      </c>
      <c r="B1276" s="5" t="s">
        <v>58</v>
      </c>
      <c r="C1276" s="5">
        <v>0.35299999999999998</v>
      </c>
      <c r="D1276" s="5">
        <v>0.36799999999999999</v>
      </c>
      <c r="E1276" s="5"/>
    </row>
    <row r="1277" spans="1:5" ht="14.25" customHeight="1" x14ac:dyDescent="0.25">
      <c r="A1277" s="5">
        <v>1276</v>
      </c>
      <c r="B1277" s="5" t="s">
        <v>58</v>
      </c>
      <c r="C1277" s="5"/>
      <c r="D1277" s="5"/>
      <c r="E1277" s="5"/>
    </row>
    <row r="1278" spans="1:5" ht="14.25" customHeight="1" x14ac:dyDescent="0.25">
      <c r="A1278" s="5">
        <v>1277</v>
      </c>
      <c r="B1278" s="5" t="s">
        <v>58</v>
      </c>
      <c r="C1278" s="5">
        <v>0.72099999999999997</v>
      </c>
      <c r="D1278" s="5"/>
      <c r="E1278" s="5"/>
    </row>
    <row r="1279" spans="1:5" ht="14.25" customHeight="1" x14ac:dyDescent="0.25">
      <c r="A1279" s="5">
        <v>1278</v>
      </c>
      <c r="B1279" s="5" t="s">
        <v>58</v>
      </c>
      <c r="C1279" s="5"/>
      <c r="D1279" s="5"/>
      <c r="E1279" s="5"/>
    </row>
    <row r="1280" spans="1:5" ht="14.25" customHeight="1" x14ac:dyDescent="0.25">
      <c r="A1280" s="5">
        <v>1279</v>
      </c>
      <c r="B1280" s="5" t="s">
        <v>58</v>
      </c>
      <c r="C1280" s="5"/>
      <c r="D1280" s="5">
        <v>0.30499999999999999</v>
      </c>
      <c r="E1280" s="5"/>
    </row>
    <row r="1281" spans="1:5" ht="14.25" customHeight="1" x14ac:dyDescent="0.25">
      <c r="A1281" s="5">
        <v>1280</v>
      </c>
      <c r="B1281" s="5" t="s">
        <v>58</v>
      </c>
      <c r="C1281" s="5"/>
      <c r="D1281" s="5"/>
      <c r="E1281" s="5"/>
    </row>
    <row r="1282" spans="1:5" ht="14.25" customHeight="1" x14ac:dyDescent="0.25">
      <c r="A1282" s="5">
        <v>1281</v>
      </c>
      <c r="B1282" s="5" t="s">
        <v>58</v>
      </c>
      <c r="C1282" s="5"/>
      <c r="D1282" s="5">
        <v>0.33900000000000002</v>
      </c>
      <c r="E1282" s="5"/>
    </row>
    <row r="1283" spans="1:5" ht="14.25" customHeight="1" x14ac:dyDescent="0.25">
      <c r="A1283" s="5">
        <v>1282</v>
      </c>
      <c r="B1283" s="5" t="s">
        <v>58</v>
      </c>
      <c r="C1283" s="5"/>
      <c r="D1283" s="5"/>
      <c r="E1283" s="5"/>
    </row>
    <row r="1284" spans="1:5" ht="14.25" customHeight="1" x14ac:dyDescent="0.25">
      <c r="A1284" s="5">
        <v>1283</v>
      </c>
      <c r="B1284" s="5" t="s">
        <v>58</v>
      </c>
      <c r="C1284" s="5">
        <v>0.498</v>
      </c>
      <c r="D1284" s="5">
        <v>0.36799999999999999</v>
      </c>
      <c r="E1284" s="5"/>
    </row>
    <row r="1285" spans="1:5" ht="14.25" customHeight="1" x14ac:dyDescent="0.25">
      <c r="A1285" s="5">
        <v>1284</v>
      </c>
      <c r="B1285" s="5" t="s">
        <v>58</v>
      </c>
      <c r="C1285" s="5"/>
      <c r="D1285" s="5"/>
      <c r="E1285" s="5"/>
    </row>
    <row r="1286" spans="1:5" ht="14.25" customHeight="1" x14ac:dyDescent="0.25">
      <c r="A1286" s="5">
        <v>1285</v>
      </c>
      <c r="B1286" s="5" t="s">
        <v>58</v>
      </c>
      <c r="C1286" s="5"/>
      <c r="D1286" s="5"/>
      <c r="E1286" s="5"/>
    </row>
    <row r="1287" spans="1:5" ht="14.25" customHeight="1" x14ac:dyDescent="0.25">
      <c r="A1287" s="5">
        <v>1286</v>
      </c>
      <c r="B1287" s="5" t="s">
        <v>58</v>
      </c>
      <c r="C1287" s="5"/>
      <c r="D1287" s="5"/>
      <c r="E1287" s="5"/>
    </row>
    <row r="1288" spans="1:5" ht="14.25" customHeight="1" x14ac:dyDescent="0.25">
      <c r="A1288" s="5">
        <v>1287</v>
      </c>
      <c r="B1288" s="5" t="s">
        <v>58</v>
      </c>
      <c r="C1288" s="5"/>
      <c r="D1288" s="5"/>
      <c r="E1288" s="5"/>
    </row>
    <row r="1289" spans="1:5" ht="14.25" customHeight="1" x14ac:dyDescent="0.25">
      <c r="A1289" s="5">
        <v>1288</v>
      </c>
      <c r="B1289" s="5" t="s">
        <v>58</v>
      </c>
      <c r="C1289" s="5">
        <v>0.307</v>
      </c>
      <c r="D1289" s="5"/>
      <c r="E1289" s="5"/>
    </row>
    <row r="1290" spans="1:5" ht="14.25" customHeight="1" x14ac:dyDescent="0.25">
      <c r="A1290" s="5">
        <v>1289</v>
      </c>
      <c r="B1290" s="5" t="s">
        <v>58</v>
      </c>
      <c r="C1290" s="5">
        <v>0.9850000000000001</v>
      </c>
      <c r="D1290" s="5">
        <v>0.70799999999999996</v>
      </c>
      <c r="E1290" s="5"/>
    </row>
    <row r="1291" spans="1:5" ht="14.25" customHeight="1" x14ac:dyDescent="0.25">
      <c r="A1291" s="5">
        <v>1290</v>
      </c>
      <c r="B1291" s="5" t="s">
        <v>58</v>
      </c>
      <c r="C1291" s="5">
        <v>1.0309999999999999</v>
      </c>
      <c r="D1291" s="5">
        <v>1.0269999999999999</v>
      </c>
      <c r="E1291" s="5"/>
    </row>
    <row r="1292" spans="1:5" ht="14.25" customHeight="1" x14ac:dyDescent="0.25">
      <c r="A1292" s="5">
        <v>1291</v>
      </c>
      <c r="B1292" s="5" t="s">
        <v>58</v>
      </c>
      <c r="C1292" s="5">
        <v>0.67300000000000004</v>
      </c>
      <c r="D1292" s="5"/>
      <c r="E1292" s="5"/>
    </row>
    <row r="1293" spans="1:5" ht="14.25" customHeight="1" x14ac:dyDescent="0.25">
      <c r="A1293" s="5">
        <v>1292</v>
      </c>
      <c r="B1293" s="5" t="s">
        <v>58</v>
      </c>
      <c r="C1293" s="5"/>
      <c r="D1293" s="5"/>
      <c r="E1293" s="5"/>
    </row>
    <row r="1294" spans="1:5" ht="14.25" customHeight="1" x14ac:dyDescent="0.25">
      <c r="A1294" s="5">
        <v>1293</v>
      </c>
      <c r="B1294" s="5" t="s">
        <v>58</v>
      </c>
      <c r="C1294" s="5"/>
      <c r="D1294" s="5">
        <v>1.494</v>
      </c>
      <c r="E1294" s="5"/>
    </row>
    <row r="1295" spans="1:5" ht="14.25" customHeight="1" x14ac:dyDescent="0.25">
      <c r="A1295" s="5">
        <v>1294</v>
      </c>
      <c r="B1295" s="5" t="s">
        <v>58</v>
      </c>
      <c r="C1295" s="5"/>
      <c r="D1295" s="5"/>
      <c r="E1295" s="5"/>
    </row>
    <row r="1296" spans="1:5" ht="14.25" customHeight="1" x14ac:dyDescent="0.25">
      <c r="A1296" s="5">
        <v>1295</v>
      </c>
      <c r="B1296" s="5" t="s">
        <v>58</v>
      </c>
      <c r="C1296" s="5">
        <v>0.30499999999999999</v>
      </c>
      <c r="D1296" s="5">
        <v>1.532</v>
      </c>
      <c r="E1296" s="5"/>
    </row>
    <row r="1297" spans="1:5" ht="14.25" customHeight="1" x14ac:dyDescent="0.25">
      <c r="A1297" s="5">
        <v>1296</v>
      </c>
      <c r="B1297" s="5" t="s">
        <v>58</v>
      </c>
      <c r="C1297" s="5">
        <v>0.82699999999999996</v>
      </c>
      <c r="D1297" s="5">
        <v>0.64200000000000002</v>
      </c>
      <c r="E1297" s="5"/>
    </row>
    <row r="1298" spans="1:5" ht="14.25" customHeight="1" x14ac:dyDescent="0.25">
      <c r="A1298" s="5">
        <v>1297</v>
      </c>
      <c r="B1298" s="5" t="s">
        <v>58</v>
      </c>
      <c r="C1298" s="5">
        <v>1.484</v>
      </c>
      <c r="D1298" s="5">
        <v>0.62</v>
      </c>
      <c r="E1298" s="5"/>
    </row>
    <row r="1299" spans="1:5" ht="14.25" customHeight="1" x14ac:dyDescent="0.25">
      <c r="A1299" s="5">
        <v>1298</v>
      </c>
      <c r="B1299" s="5" t="s">
        <v>58</v>
      </c>
      <c r="C1299" s="5"/>
      <c r="D1299" s="5"/>
      <c r="E1299" s="5"/>
    </row>
    <row r="1300" spans="1:5" ht="14.25" customHeight="1" x14ac:dyDescent="0.25">
      <c r="A1300" s="5">
        <v>1299</v>
      </c>
      <c r="B1300" s="5" t="s">
        <v>58</v>
      </c>
      <c r="C1300" s="5">
        <v>0.47799999999999998</v>
      </c>
      <c r="D1300" s="5">
        <v>0.68799999999999994</v>
      </c>
      <c r="E1300" s="5"/>
    </row>
    <row r="1301" spans="1:5" ht="14.25" customHeight="1" x14ac:dyDescent="0.25">
      <c r="A1301" s="5">
        <v>1300</v>
      </c>
      <c r="B1301" s="5" t="s">
        <v>58</v>
      </c>
      <c r="C1301" s="5">
        <v>0.70799999999999996</v>
      </c>
      <c r="D1301" s="5">
        <v>1.444</v>
      </c>
      <c r="E1301" s="5"/>
    </row>
    <row r="1302" spans="1:5" ht="14.25" customHeight="1" x14ac:dyDescent="0.25">
      <c r="A1302" s="5">
        <v>1301</v>
      </c>
      <c r="B1302" s="5" t="s">
        <v>58</v>
      </c>
      <c r="C1302" s="5"/>
      <c r="D1302" s="5"/>
      <c r="E1302" s="5"/>
    </row>
    <row r="1303" spans="1:5" ht="14.25" customHeight="1" x14ac:dyDescent="0.25">
      <c r="A1303" s="5">
        <v>1302</v>
      </c>
      <c r="B1303" s="5" t="s">
        <v>58</v>
      </c>
      <c r="C1303" s="5"/>
      <c r="D1303" s="5"/>
      <c r="E1303" s="5"/>
    </row>
    <row r="1304" spans="1:5" ht="14.25" customHeight="1" x14ac:dyDescent="0.25">
      <c r="A1304" s="5">
        <v>1303</v>
      </c>
      <c r="B1304" s="5" t="s">
        <v>67</v>
      </c>
      <c r="C1304" s="5">
        <v>3.427</v>
      </c>
      <c r="D1304" s="5"/>
      <c r="E1304" s="5"/>
    </row>
    <row r="1305" spans="1:5" ht="14.25" customHeight="1" x14ac:dyDescent="0.25">
      <c r="A1305" s="5">
        <v>1304</v>
      </c>
      <c r="B1305" s="5" t="s">
        <v>58</v>
      </c>
      <c r="C1305" s="5">
        <v>0.36799999999999999</v>
      </c>
      <c r="D1305" s="5"/>
      <c r="E1305" s="5"/>
    </row>
    <row r="1306" spans="1:5" ht="14.25" customHeight="1" x14ac:dyDescent="0.25">
      <c r="A1306" s="5">
        <v>1305</v>
      </c>
      <c r="B1306" s="5" t="s">
        <v>58</v>
      </c>
      <c r="C1306" s="5">
        <v>1.3080000000000001</v>
      </c>
      <c r="D1306" s="5">
        <v>2.302</v>
      </c>
      <c r="E1306" s="5">
        <v>0.20200000000000001</v>
      </c>
    </row>
    <row r="1307" spans="1:5" ht="14.25" customHeight="1" x14ac:dyDescent="0.25">
      <c r="A1307" s="5">
        <v>1306</v>
      </c>
      <c r="B1307" s="5" t="s">
        <v>67</v>
      </c>
      <c r="C1307" s="5">
        <v>2.1429999999999998</v>
      </c>
      <c r="D1307" s="5">
        <v>0.58099999999999996</v>
      </c>
      <c r="E1307" s="5"/>
    </row>
    <row r="1308" spans="1:5" ht="14.25" customHeight="1" x14ac:dyDescent="0.25">
      <c r="A1308" s="5">
        <v>1307</v>
      </c>
      <c r="B1308" s="5" t="s">
        <v>58</v>
      </c>
      <c r="C1308" s="5">
        <v>0.70300000000000007</v>
      </c>
      <c r="D1308" s="5">
        <v>0.41299999999999998</v>
      </c>
      <c r="E1308" s="5"/>
    </row>
    <row r="1309" spans="1:5" ht="14.25" customHeight="1" x14ac:dyDescent="0.25">
      <c r="A1309" s="5">
        <v>1308</v>
      </c>
      <c r="B1309" s="5" t="s">
        <v>58</v>
      </c>
      <c r="C1309" s="5"/>
      <c r="D1309" s="5"/>
      <c r="E1309" s="5"/>
    </row>
    <row r="1310" spans="1:5" ht="14.25" customHeight="1" x14ac:dyDescent="0.25">
      <c r="A1310" s="5">
        <v>1309</v>
      </c>
      <c r="B1310" s="5" t="s">
        <v>58</v>
      </c>
      <c r="C1310" s="5"/>
      <c r="D1310" s="5"/>
      <c r="E1310" s="5"/>
    </row>
    <row r="1311" spans="1:5" ht="14.25" customHeight="1" x14ac:dyDescent="0.25">
      <c r="A1311" s="5">
        <v>1310</v>
      </c>
      <c r="B1311" s="5" t="s">
        <v>58</v>
      </c>
      <c r="C1311" s="5"/>
      <c r="D1311" s="5">
        <v>0.87399999999999989</v>
      </c>
      <c r="E1311" s="5">
        <v>0.20200000000000001</v>
      </c>
    </row>
    <row r="1312" spans="1:5" ht="14.25" customHeight="1" x14ac:dyDescent="0.25">
      <c r="A1312" s="5">
        <v>1311</v>
      </c>
      <c r="B1312" s="5" t="s">
        <v>67</v>
      </c>
      <c r="C1312" s="5">
        <v>0.82699999999999996</v>
      </c>
      <c r="D1312" s="5"/>
      <c r="E1312" s="5"/>
    </row>
    <row r="1313" spans="1:5" ht="14.25" customHeight="1" x14ac:dyDescent="0.25">
      <c r="A1313" s="5">
        <v>1312</v>
      </c>
      <c r="B1313" s="5" t="s">
        <v>67</v>
      </c>
      <c r="C1313" s="5">
        <v>0.89300000000000002</v>
      </c>
      <c r="D1313" s="5">
        <v>0.56699999999999995</v>
      </c>
      <c r="E1313" s="5"/>
    </row>
    <row r="1314" spans="1:5" ht="14.25" customHeight="1" x14ac:dyDescent="0.25">
      <c r="A1314" s="5">
        <v>1313</v>
      </c>
      <c r="B1314" s="5" t="s">
        <v>58</v>
      </c>
      <c r="C1314" s="5"/>
      <c r="D1314" s="5"/>
      <c r="E1314" s="5"/>
    </row>
    <row r="1315" spans="1:5" ht="14.25" customHeight="1" x14ac:dyDescent="0.25">
      <c r="A1315" s="5">
        <v>1314</v>
      </c>
      <c r="B1315" s="5" t="s">
        <v>58</v>
      </c>
      <c r="C1315" s="5"/>
      <c r="D1315" s="5">
        <v>1.569</v>
      </c>
      <c r="E1315" s="5"/>
    </row>
    <row r="1316" spans="1:5" ht="14.25" customHeight="1" x14ac:dyDescent="0.25">
      <c r="A1316" s="5">
        <v>1315</v>
      </c>
      <c r="B1316" s="5" t="s">
        <v>58</v>
      </c>
      <c r="C1316" s="5"/>
      <c r="D1316" s="5"/>
      <c r="E1316" s="5"/>
    </row>
    <row r="1317" spans="1:5" ht="14.25" customHeight="1" x14ac:dyDescent="0.25">
      <c r="A1317" s="5">
        <v>1316</v>
      </c>
      <c r="B1317" s="5" t="s">
        <v>58</v>
      </c>
      <c r="C1317" s="5"/>
      <c r="D1317" s="5"/>
      <c r="E1317" s="5"/>
    </row>
    <row r="1318" spans="1:5" ht="14.25" customHeight="1" x14ac:dyDescent="0.25">
      <c r="A1318" s="5">
        <v>1317</v>
      </c>
      <c r="B1318" s="5" t="s">
        <v>58</v>
      </c>
      <c r="C1318" s="5"/>
      <c r="D1318" s="5"/>
      <c r="E1318" s="5"/>
    </row>
    <row r="1319" spans="1:5" ht="14.25" customHeight="1" x14ac:dyDescent="0.25">
      <c r="A1319" s="5">
        <v>1318</v>
      </c>
      <c r="B1319" s="5" t="s">
        <v>58</v>
      </c>
      <c r="C1319" s="5">
        <v>0.59200000000000008</v>
      </c>
      <c r="D1319" s="5">
        <v>0.92000000000000015</v>
      </c>
      <c r="E1319" s="5"/>
    </row>
    <row r="1320" spans="1:5" ht="14.25" customHeight="1" x14ac:dyDescent="0.25">
      <c r="A1320" s="5">
        <v>1319</v>
      </c>
      <c r="B1320" s="5" t="s">
        <v>58</v>
      </c>
      <c r="C1320" s="5"/>
      <c r="D1320" s="5">
        <v>1.056</v>
      </c>
      <c r="E1320" s="5"/>
    </row>
    <row r="1321" spans="1:5" ht="14.25" customHeight="1" x14ac:dyDescent="0.25">
      <c r="A1321" s="5">
        <v>1320</v>
      </c>
      <c r="B1321" s="5" t="s">
        <v>58</v>
      </c>
      <c r="C1321" s="5">
        <v>0.36799999999999999</v>
      </c>
      <c r="D1321" s="5">
        <v>1.214</v>
      </c>
      <c r="E1321" s="5">
        <v>0.152</v>
      </c>
    </row>
    <row r="1322" spans="1:5" ht="14.25" customHeight="1" x14ac:dyDescent="0.25">
      <c r="A1322" s="5">
        <v>1321</v>
      </c>
      <c r="B1322" s="5" t="s">
        <v>58</v>
      </c>
      <c r="C1322" s="5"/>
      <c r="D1322" s="5">
        <v>0.36799999999999999</v>
      </c>
      <c r="E1322" s="5"/>
    </row>
    <row r="1323" spans="1:5" ht="14.25" customHeight="1" x14ac:dyDescent="0.25">
      <c r="A1323" s="5">
        <v>1322</v>
      </c>
      <c r="B1323" s="5" t="s">
        <v>58</v>
      </c>
      <c r="C1323" s="5"/>
      <c r="D1323" s="5"/>
      <c r="E1323" s="5"/>
    </row>
    <row r="1324" spans="1:5" ht="14.25" customHeight="1" x14ac:dyDescent="0.25">
      <c r="A1324" s="5">
        <v>1323</v>
      </c>
      <c r="B1324" s="5" t="s">
        <v>67</v>
      </c>
      <c r="C1324" s="5">
        <v>0.308</v>
      </c>
      <c r="D1324" s="5"/>
      <c r="E1324" s="5"/>
    </row>
    <row r="1325" spans="1:5" ht="14.25" customHeight="1" x14ac:dyDescent="0.25">
      <c r="A1325" s="5">
        <v>1324</v>
      </c>
      <c r="B1325" s="5" t="s">
        <v>58</v>
      </c>
      <c r="C1325" s="5"/>
      <c r="D1325" s="5"/>
      <c r="E1325" s="5"/>
    </row>
    <row r="1326" spans="1:5" ht="14.25" customHeight="1" x14ac:dyDescent="0.25">
      <c r="A1326" s="5">
        <v>1325</v>
      </c>
      <c r="B1326" s="5" t="s">
        <v>58</v>
      </c>
      <c r="C1326" s="5">
        <v>1.462</v>
      </c>
      <c r="D1326" s="5">
        <v>0.221</v>
      </c>
      <c r="E1326" s="5"/>
    </row>
    <row r="1327" spans="1:5" ht="14.25" customHeight="1" x14ac:dyDescent="0.25">
      <c r="A1327" s="5">
        <v>1326</v>
      </c>
      <c r="B1327" s="5" t="s">
        <v>58</v>
      </c>
      <c r="C1327" s="5"/>
      <c r="D1327" s="5"/>
      <c r="E1327" s="5"/>
    </row>
    <row r="1328" spans="1:5" ht="14.25" customHeight="1" x14ac:dyDescent="0.25">
      <c r="A1328" s="5">
        <v>1327</v>
      </c>
      <c r="B1328" s="5" t="s">
        <v>58</v>
      </c>
      <c r="C1328" s="5">
        <v>1.661</v>
      </c>
      <c r="D1328" s="5">
        <v>1.0960000000000001</v>
      </c>
      <c r="E1328" s="5"/>
    </row>
    <row r="1329" spans="1:5" ht="14.25" customHeight="1" x14ac:dyDescent="0.25">
      <c r="A1329" s="5">
        <v>1328</v>
      </c>
      <c r="B1329" s="5" t="s">
        <v>67</v>
      </c>
      <c r="C1329" s="5">
        <v>0.58199999999999996</v>
      </c>
      <c r="D1329" s="5">
        <v>0.214</v>
      </c>
      <c r="E1329" s="5"/>
    </row>
    <row r="1330" spans="1:5" ht="14.25" customHeight="1" x14ac:dyDescent="0.25">
      <c r="A1330" s="5">
        <v>1329</v>
      </c>
      <c r="B1330" s="5" t="s">
        <v>58</v>
      </c>
      <c r="C1330" s="5"/>
      <c r="D1330" s="5">
        <v>0.214</v>
      </c>
      <c r="E1330" s="5"/>
    </row>
    <row r="1331" spans="1:5" ht="14.25" customHeight="1" x14ac:dyDescent="0.25">
      <c r="A1331" s="5">
        <v>1330</v>
      </c>
      <c r="B1331" s="5" t="s">
        <v>58</v>
      </c>
      <c r="C1331" s="5"/>
      <c r="D1331" s="5"/>
      <c r="E1331" s="5"/>
    </row>
    <row r="1332" spans="1:5" ht="14.25" customHeight="1" x14ac:dyDescent="0.25">
      <c r="A1332" s="5">
        <v>1331</v>
      </c>
      <c r="B1332" s="5" t="s">
        <v>58</v>
      </c>
      <c r="C1332" s="5">
        <v>0.77899999999999991</v>
      </c>
      <c r="D1332" s="5">
        <v>1.3149999999999999</v>
      </c>
      <c r="E1332" s="5"/>
    </row>
    <row r="1333" spans="1:5" ht="14.25" customHeight="1" x14ac:dyDescent="0.25">
      <c r="A1333" s="5">
        <v>1332</v>
      </c>
      <c r="B1333" s="5" t="s">
        <v>58</v>
      </c>
      <c r="C1333" s="5"/>
      <c r="D1333" s="5"/>
      <c r="E1333" s="5"/>
    </row>
    <row r="1334" spans="1:5" ht="14.25" customHeight="1" x14ac:dyDescent="0.25">
      <c r="A1334" s="5">
        <v>1333</v>
      </c>
      <c r="B1334" s="5" t="s">
        <v>58</v>
      </c>
      <c r="C1334" s="5"/>
      <c r="D1334" s="5"/>
      <c r="E1334" s="5"/>
    </row>
    <row r="1335" spans="1:5" ht="14.25" customHeight="1" x14ac:dyDescent="0.25">
      <c r="A1335" s="5">
        <v>1334</v>
      </c>
      <c r="B1335" s="5" t="s">
        <v>58</v>
      </c>
      <c r="C1335" s="5">
        <v>0.30499999999999999</v>
      </c>
      <c r="D1335" s="5"/>
      <c r="E1335" s="5"/>
    </row>
    <row r="1336" spans="1:5" ht="14.25" customHeight="1" x14ac:dyDescent="0.25">
      <c r="A1336" s="5">
        <v>1335</v>
      </c>
      <c r="B1336" s="5" t="s">
        <v>58</v>
      </c>
      <c r="C1336" s="5"/>
      <c r="D1336" s="5">
        <v>0.49099999999999999</v>
      </c>
      <c r="E1336" s="5"/>
    </row>
    <row r="1337" spans="1:5" ht="14.25" customHeight="1" x14ac:dyDescent="0.25">
      <c r="A1337" s="5">
        <v>1336</v>
      </c>
      <c r="B1337" s="5" t="s">
        <v>58</v>
      </c>
      <c r="C1337" s="5"/>
      <c r="D1337" s="5">
        <v>0.45900000000000002</v>
      </c>
      <c r="E1337" s="5"/>
    </row>
    <row r="1338" spans="1:5" ht="14.25" customHeight="1" x14ac:dyDescent="0.25">
      <c r="A1338" s="5">
        <v>1337</v>
      </c>
      <c r="B1338" s="5" t="s">
        <v>58</v>
      </c>
      <c r="C1338" s="5"/>
      <c r="D1338" s="5"/>
      <c r="E1338" s="5"/>
    </row>
    <row r="1339" spans="1:5" ht="14.25" customHeight="1" x14ac:dyDescent="0.25">
      <c r="A1339" s="5">
        <v>1338</v>
      </c>
      <c r="B1339" s="5" t="s">
        <v>58</v>
      </c>
      <c r="C1339" s="5"/>
      <c r="D1339" s="5"/>
      <c r="E1339" s="5"/>
    </row>
    <row r="1340" spans="1:5" ht="14.25" customHeight="1" x14ac:dyDescent="0.25">
      <c r="A1340" s="5">
        <v>1339</v>
      </c>
      <c r="B1340" s="5" t="s">
        <v>58</v>
      </c>
      <c r="C1340" s="5"/>
      <c r="D1340" s="5">
        <v>0.106</v>
      </c>
      <c r="E1340" s="5"/>
    </row>
    <row r="1341" spans="1:5" ht="14.25" customHeight="1" x14ac:dyDescent="0.25">
      <c r="A1341" s="5">
        <v>1340</v>
      </c>
      <c r="B1341" s="5" t="s">
        <v>58</v>
      </c>
      <c r="C1341" s="5">
        <v>0.35299999999999998</v>
      </c>
      <c r="D1341" s="5">
        <v>1.099</v>
      </c>
      <c r="E1341" s="5"/>
    </row>
    <row r="1342" spans="1:5" ht="14.25" customHeight="1" x14ac:dyDescent="0.25">
      <c r="A1342" s="5">
        <v>1341</v>
      </c>
      <c r="B1342" s="5" t="s">
        <v>58</v>
      </c>
      <c r="C1342" s="5"/>
      <c r="D1342" s="5"/>
      <c r="E1342" s="5"/>
    </row>
    <row r="1343" spans="1:5" ht="14.25" customHeight="1" x14ac:dyDescent="0.25">
      <c r="A1343" s="5">
        <v>1342</v>
      </c>
      <c r="B1343" s="5" t="s">
        <v>58</v>
      </c>
      <c r="C1343" s="5">
        <v>0.97399999999999998</v>
      </c>
      <c r="D1343" s="5"/>
      <c r="E1343" s="5"/>
    </row>
    <row r="1344" spans="1:5" ht="14.25" customHeight="1" x14ac:dyDescent="0.25">
      <c r="A1344" s="5">
        <v>1343</v>
      </c>
      <c r="B1344" s="5" t="s">
        <v>58</v>
      </c>
      <c r="C1344" s="5"/>
      <c r="D1344" s="5"/>
      <c r="E1344" s="5"/>
    </row>
    <row r="1345" spans="1:5" ht="14.25" customHeight="1" x14ac:dyDescent="0.25">
      <c r="A1345" s="5">
        <v>1344</v>
      </c>
      <c r="B1345" s="5" t="s">
        <v>67</v>
      </c>
      <c r="C1345" s="5">
        <v>1.905</v>
      </c>
      <c r="D1345" s="5"/>
      <c r="E1345" s="5"/>
    </row>
    <row r="1346" spans="1:5" ht="14.25" customHeight="1" x14ac:dyDescent="0.25">
      <c r="A1346" s="5">
        <v>1345</v>
      </c>
      <c r="B1346" s="5" t="s">
        <v>58</v>
      </c>
      <c r="C1346" s="5">
        <v>1.4259999999999999</v>
      </c>
      <c r="D1346" s="5">
        <v>0.90399999999999991</v>
      </c>
      <c r="E1346" s="5"/>
    </row>
    <row r="1347" spans="1:5" ht="14.25" customHeight="1" x14ac:dyDescent="0.25">
      <c r="A1347" s="5">
        <v>1346</v>
      </c>
      <c r="B1347" s="5" t="s">
        <v>58</v>
      </c>
      <c r="C1347" s="5"/>
      <c r="D1347" s="5"/>
      <c r="E1347" s="5"/>
    </row>
    <row r="1348" spans="1:5" ht="14.25" customHeight="1" x14ac:dyDescent="0.25">
      <c r="A1348" s="5">
        <v>1347</v>
      </c>
      <c r="B1348" s="5" t="s">
        <v>58</v>
      </c>
      <c r="C1348" s="5"/>
      <c r="D1348" s="5">
        <v>0.307</v>
      </c>
      <c r="E1348" s="5"/>
    </row>
    <row r="1349" spans="1:5" ht="14.25" customHeight="1" x14ac:dyDescent="0.25">
      <c r="A1349" s="5">
        <v>1348</v>
      </c>
      <c r="B1349" s="5" t="s">
        <v>58</v>
      </c>
      <c r="C1349" s="5">
        <v>1.3029999999999999</v>
      </c>
      <c r="D1349" s="5"/>
      <c r="E1349" s="5"/>
    </row>
    <row r="1350" spans="1:5" ht="14.25" customHeight="1" x14ac:dyDescent="0.25">
      <c r="A1350" s="5">
        <v>1349</v>
      </c>
      <c r="B1350" s="5" t="s">
        <v>58</v>
      </c>
      <c r="C1350" s="5">
        <v>0.79800000000000004</v>
      </c>
      <c r="D1350" s="5">
        <v>1.099</v>
      </c>
      <c r="E1350" s="5"/>
    </row>
    <row r="1351" spans="1:5" ht="14.25" customHeight="1" x14ac:dyDescent="0.25">
      <c r="A1351" s="5">
        <v>1350</v>
      </c>
      <c r="B1351" s="5" t="s">
        <v>58</v>
      </c>
      <c r="C1351" s="5"/>
      <c r="D1351" s="5">
        <v>0.36799999999999999</v>
      </c>
      <c r="E1351" s="5"/>
    </row>
    <row r="1352" spans="1:5" ht="14.25" customHeight="1" x14ac:dyDescent="0.25">
      <c r="A1352" s="5">
        <v>1351</v>
      </c>
      <c r="B1352" s="5" t="s">
        <v>58</v>
      </c>
      <c r="C1352" s="5">
        <v>0.30499999999999999</v>
      </c>
      <c r="D1352" s="5">
        <v>0.96900000000000008</v>
      </c>
      <c r="E1352" s="5"/>
    </row>
    <row r="1353" spans="1:5" ht="14.25" customHeight="1" x14ac:dyDescent="0.25">
      <c r="A1353" s="5">
        <v>1352</v>
      </c>
      <c r="B1353" s="5" t="s">
        <v>58</v>
      </c>
      <c r="C1353" s="5">
        <v>2.976</v>
      </c>
      <c r="D1353" s="5">
        <v>1.9450000000000001</v>
      </c>
      <c r="E1353" s="5"/>
    </row>
    <row r="1354" spans="1:5" ht="14.25" customHeight="1" x14ac:dyDescent="0.25">
      <c r="A1354" s="5">
        <v>1353</v>
      </c>
      <c r="B1354" s="5" t="s">
        <v>58</v>
      </c>
      <c r="C1354" s="5"/>
      <c r="D1354" s="5"/>
      <c r="E1354" s="5"/>
    </row>
    <row r="1355" spans="1:5" ht="14.25" customHeight="1" x14ac:dyDescent="0.25">
      <c r="A1355" s="5">
        <v>1354</v>
      </c>
      <c r="B1355" s="5" t="s">
        <v>58</v>
      </c>
      <c r="C1355" s="5">
        <v>0.54800000000000004</v>
      </c>
      <c r="D1355" s="5">
        <v>1.1559999999999999</v>
      </c>
      <c r="E1355" s="5">
        <v>0.111</v>
      </c>
    </row>
    <row r="1356" spans="1:5" ht="14.25" customHeight="1" x14ac:dyDescent="0.25">
      <c r="A1356" s="5">
        <v>1355</v>
      </c>
      <c r="B1356" s="5" t="s">
        <v>58</v>
      </c>
      <c r="C1356" s="5"/>
      <c r="D1356" s="5"/>
      <c r="E1356" s="5"/>
    </row>
    <row r="1357" spans="1:5" ht="14.25" customHeight="1" x14ac:dyDescent="0.25">
      <c r="A1357" s="5">
        <v>1356</v>
      </c>
      <c r="B1357" s="5" t="s">
        <v>58</v>
      </c>
      <c r="C1357" s="5">
        <v>0.78300000000000003</v>
      </c>
      <c r="D1357" s="5">
        <v>0.60399999999999998</v>
      </c>
      <c r="E1357" s="5"/>
    </row>
    <row r="1358" spans="1:5" ht="14.25" customHeight="1" x14ac:dyDescent="0.25">
      <c r="A1358" s="5">
        <v>1357</v>
      </c>
      <c r="B1358" s="5" t="s">
        <v>58</v>
      </c>
      <c r="C1358" s="5">
        <v>0.35299999999999998</v>
      </c>
      <c r="D1358" s="5">
        <v>0.36799999999999999</v>
      </c>
      <c r="E1358" s="5"/>
    </row>
    <row r="1359" spans="1:5" ht="14.25" customHeight="1" x14ac:dyDescent="0.25">
      <c r="A1359" s="5">
        <v>1358</v>
      </c>
      <c r="B1359" s="5" t="s">
        <v>58</v>
      </c>
      <c r="C1359" s="5"/>
      <c r="D1359" s="5"/>
      <c r="E1359" s="5"/>
    </row>
    <row r="1360" spans="1:5" ht="14.25" customHeight="1" x14ac:dyDescent="0.25">
      <c r="A1360" s="5">
        <v>1359</v>
      </c>
      <c r="B1360" s="5" t="s">
        <v>58</v>
      </c>
      <c r="C1360" s="5"/>
      <c r="D1360" s="5"/>
      <c r="E1360" s="5"/>
    </row>
    <row r="1361" spans="1:5" ht="14.25" customHeight="1" x14ac:dyDescent="0.25">
      <c r="A1361" s="5">
        <v>1360</v>
      </c>
      <c r="B1361" s="5" t="s">
        <v>58</v>
      </c>
      <c r="C1361" s="5"/>
      <c r="D1361" s="5"/>
      <c r="E1361" s="5"/>
    </row>
    <row r="1362" spans="1:5" ht="14.25" customHeight="1" x14ac:dyDescent="0.25">
      <c r="A1362" s="5">
        <v>1361</v>
      </c>
      <c r="B1362" s="5" t="s">
        <v>58</v>
      </c>
      <c r="C1362" s="5"/>
      <c r="D1362" s="5"/>
      <c r="E1362" s="5"/>
    </row>
    <row r="1363" spans="1:5" ht="14.25" customHeight="1" x14ac:dyDescent="0.25">
      <c r="A1363" s="5">
        <v>1362</v>
      </c>
      <c r="B1363" s="5" t="s">
        <v>58</v>
      </c>
      <c r="C1363" s="5"/>
      <c r="D1363" s="5">
        <v>0.35299999999999998</v>
      </c>
      <c r="E1363" s="5"/>
    </row>
    <row r="1364" spans="1:5" ht="14.25" customHeight="1" x14ac:dyDescent="0.25">
      <c r="A1364" s="5">
        <v>1363</v>
      </c>
      <c r="B1364" s="5" t="s">
        <v>58</v>
      </c>
      <c r="C1364" s="5">
        <v>0.214</v>
      </c>
      <c r="D1364" s="5">
        <v>0.53300000000000003</v>
      </c>
      <c r="E1364" s="5"/>
    </row>
    <row r="1365" spans="1:5" ht="14.25" customHeight="1" x14ac:dyDescent="0.25">
      <c r="A1365" s="5">
        <v>1364</v>
      </c>
      <c r="B1365" s="5" t="s">
        <v>58</v>
      </c>
      <c r="C1365" s="5"/>
      <c r="D1365" s="5">
        <v>1.385</v>
      </c>
      <c r="E1365" s="5"/>
    </row>
    <row r="1366" spans="1:5" ht="14.25" customHeight="1" x14ac:dyDescent="0.25">
      <c r="A1366" s="5">
        <v>1365</v>
      </c>
      <c r="B1366" s="5" t="s">
        <v>58</v>
      </c>
      <c r="C1366" s="5"/>
      <c r="D1366" s="5">
        <v>0.76600000000000001</v>
      </c>
      <c r="E1366" s="5"/>
    </row>
    <row r="1367" spans="1:5" ht="14.25" customHeight="1" x14ac:dyDescent="0.25">
      <c r="A1367" s="5">
        <v>1366</v>
      </c>
      <c r="B1367" s="5" t="s">
        <v>58</v>
      </c>
      <c r="C1367" s="5"/>
      <c r="D1367" s="5">
        <v>0.307</v>
      </c>
      <c r="E1367" s="5"/>
    </row>
    <row r="1368" spans="1:5" ht="14.25" customHeight="1" x14ac:dyDescent="0.25">
      <c r="A1368" s="5">
        <v>1367</v>
      </c>
      <c r="B1368" s="5" t="s">
        <v>67</v>
      </c>
      <c r="C1368" s="5">
        <v>1.395</v>
      </c>
      <c r="D1368" s="5">
        <v>0.17399999999999999</v>
      </c>
      <c r="E1368" s="5"/>
    </row>
    <row r="1369" spans="1:5" ht="14.25" customHeight="1" x14ac:dyDescent="0.25">
      <c r="A1369" s="5">
        <v>1368</v>
      </c>
      <c r="B1369" s="5" t="s">
        <v>58</v>
      </c>
      <c r="C1369" s="5">
        <v>0.36799999999999999</v>
      </c>
      <c r="D1369" s="5">
        <v>1.494</v>
      </c>
      <c r="E1369" s="5"/>
    </row>
    <row r="1370" spans="1:5" ht="14.25" customHeight="1" x14ac:dyDescent="0.25">
      <c r="A1370" s="5">
        <v>1369</v>
      </c>
      <c r="B1370" s="5" t="s">
        <v>58</v>
      </c>
      <c r="C1370" s="5"/>
      <c r="D1370" s="5"/>
      <c r="E1370" s="5"/>
    </row>
    <row r="1371" spans="1:5" ht="14.25" customHeight="1" x14ac:dyDescent="0.25">
      <c r="A1371" s="5">
        <v>1370</v>
      </c>
      <c r="B1371" s="5" t="s">
        <v>58</v>
      </c>
      <c r="C1371" s="5"/>
      <c r="D1371" s="5"/>
      <c r="E1371" s="5"/>
    </row>
    <row r="1372" spans="1:5" ht="14.25" customHeight="1" x14ac:dyDescent="0.25">
      <c r="A1372" s="5">
        <v>1371</v>
      </c>
      <c r="B1372" s="5" t="s">
        <v>58</v>
      </c>
      <c r="C1372" s="5"/>
      <c r="D1372" s="5"/>
      <c r="E1372" s="5"/>
    </row>
    <row r="1373" spans="1:5" ht="14.25" customHeight="1" x14ac:dyDescent="0.25">
      <c r="A1373" s="5">
        <v>1372</v>
      </c>
      <c r="B1373" s="5" t="s">
        <v>58</v>
      </c>
      <c r="C1373" s="5">
        <v>0.36799999999999999</v>
      </c>
      <c r="D1373" s="5">
        <v>0.90400000000000003</v>
      </c>
      <c r="E1373" s="5"/>
    </row>
    <row r="1374" spans="1:5" ht="14.25" customHeight="1" x14ac:dyDescent="0.25">
      <c r="A1374" s="5">
        <v>1373</v>
      </c>
      <c r="B1374" s="5" t="s">
        <v>67</v>
      </c>
      <c r="C1374" s="5">
        <v>1.157</v>
      </c>
      <c r="D1374" s="5">
        <v>1.01</v>
      </c>
      <c r="E1374" s="5">
        <v>0.84699999999999998</v>
      </c>
    </row>
    <row r="1375" spans="1:5" ht="14.25" customHeight="1" x14ac:dyDescent="0.25">
      <c r="A1375" s="5">
        <v>1374</v>
      </c>
      <c r="B1375" s="5" t="s">
        <v>58</v>
      </c>
      <c r="C1375" s="5">
        <v>0.36799999999999999</v>
      </c>
      <c r="D1375" s="5"/>
      <c r="E1375" s="5"/>
    </row>
    <row r="1376" spans="1:5" ht="14.25" customHeight="1" x14ac:dyDescent="0.25">
      <c r="A1376" s="5">
        <v>1375</v>
      </c>
      <c r="B1376" s="5" t="s">
        <v>58</v>
      </c>
      <c r="C1376" s="5"/>
      <c r="D1376" s="5"/>
      <c r="E1376" s="5"/>
    </row>
    <row r="1377" spans="1:5" ht="14.25" customHeight="1" x14ac:dyDescent="0.25">
      <c r="A1377" s="5">
        <v>1376</v>
      </c>
      <c r="B1377" s="5" t="s">
        <v>58</v>
      </c>
      <c r="C1377" s="5">
        <v>0.36799999999999999</v>
      </c>
      <c r="D1377" s="5"/>
      <c r="E1377" s="5"/>
    </row>
    <row r="1378" spans="1:5" ht="14.25" customHeight="1" x14ac:dyDescent="0.25">
      <c r="A1378" s="5">
        <v>1377</v>
      </c>
      <c r="B1378" s="5" t="s">
        <v>58</v>
      </c>
      <c r="C1378" s="5"/>
      <c r="D1378" s="5">
        <v>0.72299999999999998</v>
      </c>
      <c r="E1378" s="5">
        <v>0.152</v>
      </c>
    </row>
    <row r="1379" spans="1:5" ht="14.25" customHeight="1" x14ac:dyDescent="0.25">
      <c r="A1379" s="5">
        <v>1378</v>
      </c>
      <c r="B1379" s="5" t="s">
        <v>58</v>
      </c>
      <c r="C1379" s="5">
        <v>0.61199999999999999</v>
      </c>
      <c r="D1379" s="5">
        <v>0.84199999999999997</v>
      </c>
      <c r="E1379" s="5"/>
    </row>
    <row r="1380" spans="1:5" ht="14.25" customHeight="1" x14ac:dyDescent="0.25">
      <c r="A1380" s="5">
        <v>1379</v>
      </c>
      <c r="B1380" s="5" t="s">
        <v>58</v>
      </c>
      <c r="C1380" s="5"/>
      <c r="D1380" s="5">
        <v>1.17</v>
      </c>
      <c r="E1380" s="5">
        <v>0.46500000000000002</v>
      </c>
    </row>
    <row r="1381" spans="1:5" ht="14.25" customHeight="1" x14ac:dyDescent="0.25">
      <c r="A1381" s="5">
        <v>1380</v>
      </c>
      <c r="B1381" s="5" t="s">
        <v>58</v>
      </c>
      <c r="C1381" s="5"/>
      <c r="D1381" s="5"/>
      <c r="E1381" s="5"/>
    </row>
    <row r="1382" spans="1:5" ht="14.25" customHeight="1" x14ac:dyDescent="0.25">
      <c r="A1382" s="5">
        <v>1381</v>
      </c>
      <c r="B1382" s="5" t="s">
        <v>58</v>
      </c>
      <c r="C1382" s="5"/>
      <c r="D1382" s="5"/>
      <c r="E1382" s="5"/>
    </row>
    <row r="1383" spans="1:5" ht="14.25" customHeight="1" x14ac:dyDescent="0.25">
      <c r="A1383" s="5">
        <v>1382</v>
      </c>
      <c r="B1383" s="5" t="s">
        <v>58</v>
      </c>
      <c r="C1383" s="5"/>
      <c r="D1383" s="5"/>
      <c r="E1383" s="5"/>
    </row>
    <row r="1384" spans="1:5" ht="14.25" customHeight="1" x14ac:dyDescent="0.25">
      <c r="A1384" s="5">
        <v>1383</v>
      </c>
      <c r="B1384" s="5" t="s">
        <v>58</v>
      </c>
      <c r="C1384" s="5"/>
      <c r="D1384" s="5">
        <v>2.1989999999999998</v>
      </c>
      <c r="E1384" s="5"/>
    </row>
    <row r="1385" spans="1:5" ht="14.25" customHeight="1" x14ac:dyDescent="0.25">
      <c r="A1385" s="5">
        <v>1384</v>
      </c>
      <c r="B1385" s="5" t="s">
        <v>58</v>
      </c>
      <c r="C1385" s="5">
        <v>0.72099999999999997</v>
      </c>
      <c r="D1385" s="5"/>
      <c r="E1385" s="5"/>
    </row>
    <row r="1386" spans="1:5" ht="14.25" customHeight="1" x14ac:dyDescent="0.25">
      <c r="A1386" s="5">
        <v>1385</v>
      </c>
      <c r="B1386" s="5" t="s">
        <v>58</v>
      </c>
      <c r="C1386" s="5"/>
      <c r="D1386" s="5"/>
      <c r="E1386" s="5"/>
    </row>
    <row r="1387" spans="1:5" ht="14.25" customHeight="1" x14ac:dyDescent="0.25">
      <c r="A1387" s="5">
        <v>1386</v>
      </c>
      <c r="B1387" s="5" t="s">
        <v>58</v>
      </c>
      <c r="C1387" s="5">
        <v>6.8000000000000005E-2</v>
      </c>
      <c r="D1387" s="5">
        <v>0.52200000000000002</v>
      </c>
      <c r="E1387" s="5"/>
    </row>
    <row r="1388" spans="1:5" ht="14.25" customHeight="1" x14ac:dyDescent="0.25">
      <c r="A1388" s="5">
        <v>1387</v>
      </c>
      <c r="B1388" s="5" t="s">
        <v>58</v>
      </c>
      <c r="C1388" s="5"/>
      <c r="D1388" s="5"/>
      <c r="E1388" s="5"/>
    </row>
    <row r="1389" spans="1:5" ht="14.25" customHeight="1" x14ac:dyDescent="0.25">
      <c r="A1389" s="5">
        <v>1388</v>
      </c>
      <c r="B1389" s="5" t="s">
        <v>58</v>
      </c>
      <c r="C1389" s="5">
        <v>0.56699999999999995</v>
      </c>
      <c r="D1389" s="5">
        <v>0.436</v>
      </c>
      <c r="E1389" s="5"/>
    </row>
    <row r="1390" spans="1:5" ht="14.25" customHeight="1" x14ac:dyDescent="0.25">
      <c r="A1390" s="5">
        <v>1389</v>
      </c>
      <c r="B1390" s="5" t="s">
        <v>58</v>
      </c>
      <c r="C1390" s="5"/>
      <c r="D1390" s="5"/>
      <c r="E1390" s="5"/>
    </row>
    <row r="1391" spans="1:5" ht="14.25" customHeight="1" x14ac:dyDescent="0.25">
      <c r="A1391" s="5">
        <v>1390</v>
      </c>
      <c r="B1391" s="5" t="s">
        <v>58</v>
      </c>
      <c r="C1391" s="5"/>
      <c r="D1391" s="5">
        <v>0.98</v>
      </c>
      <c r="E1391" s="5"/>
    </row>
    <row r="1392" spans="1:5" ht="14.25" customHeight="1" x14ac:dyDescent="0.25">
      <c r="A1392" s="5">
        <v>1391</v>
      </c>
      <c r="B1392" s="5" t="s">
        <v>58</v>
      </c>
      <c r="C1392" s="5"/>
      <c r="D1392" s="5"/>
      <c r="E1392" s="5"/>
    </row>
    <row r="1393" spans="1:5" ht="14.25" customHeight="1" x14ac:dyDescent="0.25">
      <c r="A1393" s="5">
        <v>1392</v>
      </c>
      <c r="B1393" s="5" t="s">
        <v>58</v>
      </c>
      <c r="C1393" s="5">
        <v>0.89000000000000012</v>
      </c>
      <c r="D1393" s="5">
        <v>1</v>
      </c>
      <c r="E1393" s="5">
        <v>0.111</v>
      </c>
    </row>
    <row r="1394" spans="1:5" ht="14.25" customHeight="1" x14ac:dyDescent="0.25">
      <c r="A1394" s="5">
        <v>1393</v>
      </c>
      <c r="B1394" s="5" t="s">
        <v>67</v>
      </c>
      <c r="C1394" s="5">
        <v>1.577</v>
      </c>
      <c r="D1394" s="5">
        <v>1.778</v>
      </c>
      <c r="E1394" s="5"/>
    </row>
    <row r="1395" spans="1:5" ht="14.25" customHeight="1" x14ac:dyDescent="0.25">
      <c r="A1395" s="5">
        <v>1394</v>
      </c>
      <c r="B1395" s="5" t="s">
        <v>58</v>
      </c>
      <c r="C1395" s="5"/>
      <c r="D1395" s="5"/>
      <c r="E1395" s="5"/>
    </row>
    <row r="1396" spans="1:5" ht="14.25" customHeight="1" x14ac:dyDescent="0.25">
      <c r="A1396" s="5">
        <v>1395</v>
      </c>
      <c r="B1396" s="5" t="s">
        <v>58</v>
      </c>
      <c r="C1396" s="5"/>
      <c r="D1396" s="5">
        <v>0.72599999999999998</v>
      </c>
      <c r="E1396" s="5"/>
    </row>
    <row r="1397" spans="1:5" ht="14.25" customHeight="1" x14ac:dyDescent="0.25">
      <c r="A1397" s="5">
        <v>1396</v>
      </c>
      <c r="B1397" s="5" t="s">
        <v>58</v>
      </c>
      <c r="C1397" s="5"/>
      <c r="D1397" s="5">
        <v>1.6080000000000001</v>
      </c>
      <c r="E1397" s="5"/>
    </row>
    <row r="1398" spans="1:5" ht="14.25" customHeight="1" x14ac:dyDescent="0.25">
      <c r="A1398" s="5">
        <v>1397</v>
      </c>
      <c r="B1398" s="5" t="s">
        <v>58</v>
      </c>
      <c r="C1398" s="5"/>
      <c r="D1398" s="5">
        <v>0.56699999999999995</v>
      </c>
      <c r="E1398" s="5"/>
    </row>
    <row r="1399" spans="1:5" ht="14.25" customHeight="1" x14ac:dyDescent="0.25">
      <c r="A1399" s="5">
        <v>1398</v>
      </c>
      <c r="B1399" s="5" t="s">
        <v>58</v>
      </c>
      <c r="C1399" s="5">
        <v>0.436</v>
      </c>
      <c r="D1399" s="5">
        <v>0.61499999999999999</v>
      </c>
      <c r="E1399" s="5"/>
    </row>
    <row r="1400" spans="1:5" ht="14.25" customHeight="1" x14ac:dyDescent="0.25">
      <c r="A1400" s="5">
        <v>1399</v>
      </c>
      <c r="B1400" s="5" t="s">
        <v>58</v>
      </c>
      <c r="C1400" s="5"/>
      <c r="D1400" s="5">
        <v>0.67300000000000004</v>
      </c>
      <c r="E1400" s="5"/>
    </row>
    <row r="1401" spans="1:5" ht="14.25" customHeight="1" x14ac:dyDescent="0.25">
      <c r="A1401" s="5">
        <v>1400</v>
      </c>
      <c r="B1401" s="5" t="s">
        <v>58</v>
      </c>
      <c r="C1401" s="5"/>
      <c r="D1401" s="5">
        <v>0.56899999999999995</v>
      </c>
      <c r="E1401" s="5"/>
    </row>
    <row r="1402" spans="1:5" ht="14.25" customHeight="1" x14ac:dyDescent="0.25">
      <c r="A1402" s="5">
        <v>1401</v>
      </c>
      <c r="B1402" s="5" t="s">
        <v>58</v>
      </c>
      <c r="C1402" s="5"/>
      <c r="D1402" s="5">
        <v>0.95899999999999996</v>
      </c>
      <c r="E1402" s="5"/>
    </row>
    <row r="1403" spans="1:5" ht="14.25" customHeight="1" x14ac:dyDescent="0.25">
      <c r="A1403" s="5">
        <v>1402</v>
      </c>
      <c r="B1403" s="5" t="s">
        <v>58</v>
      </c>
      <c r="C1403" s="5">
        <v>0.45900000000000002</v>
      </c>
      <c r="D1403" s="5">
        <v>0.61199999999999999</v>
      </c>
      <c r="E1403" s="5"/>
    </row>
    <row r="1404" spans="1:5" ht="14.25" customHeight="1" x14ac:dyDescent="0.25">
      <c r="A1404" s="5">
        <v>1403</v>
      </c>
      <c r="B1404" s="5" t="s">
        <v>67</v>
      </c>
      <c r="C1404" s="5">
        <v>0.35299999999999998</v>
      </c>
      <c r="D1404" s="5">
        <v>3.447000000000001</v>
      </c>
      <c r="E1404" s="5">
        <v>0.152</v>
      </c>
    </row>
    <row r="1405" spans="1:5" ht="14.25" customHeight="1" x14ac:dyDescent="0.25">
      <c r="A1405" s="5">
        <v>1404</v>
      </c>
      <c r="B1405" s="5" t="s">
        <v>58</v>
      </c>
      <c r="C1405" s="5"/>
      <c r="D1405" s="5"/>
      <c r="E1405" s="5"/>
    </row>
    <row r="1406" spans="1:5" ht="14.25" customHeight="1" x14ac:dyDescent="0.25">
      <c r="A1406" s="5">
        <v>1405</v>
      </c>
      <c r="B1406" s="5" t="s">
        <v>58</v>
      </c>
      <c r="C1406" s="5"/>
      <c r="D1406" s="5">
        <v>0.61699999999999999</v>
      </c>
      <c r="E1406" s="5"/>
    </row>
    <row r="1407" spans="1:5" ht="14.25" customHeight="1" x14ac:dyDescent="0.25">
      <c r="A1407" s="5">
        <v>1406</v>
      </c>
      <c r="B1407" s="5" t="s">
        <v>58</v>
      </c>
      <c r="C1407" s="5"/>
      <c r="D1407" s="5">
        <v>1.2749999999999999</v>
      </c>
      <c r="E1407" s="5"/>
    </row>
    <row r="1408" spans="1:5" ht="14.25" customHeight="1" x14ac:dyDescent="0.25">
      <c r="A1408" s="5">
        <v>1407</v>
      </c>
      <c r="B1408" s="5" t="s">
        <v>58</v>
      </c>
      <c r="C1408" s="5">
        <v>0.307</v>
      </c>
      <c r="D1408" s="5">
        <v>0.88300000000000001</v>
      </c>
      <c r="E1408" s="5"/>
    </row>
    <row r="1409" spans="1:5" ht="14.25" customHeight="1" x14ac:dyDescent="0.25">
      <c r="A1409" s="5">
        <v>1408</v>
      </c>
      <c r="B1409" s="5" t="s">
        <v>58</v>
      </c>
      <c r="C1409" s="5">
        <v>0.35299999999999998</v>
      </c>
      <c r="D1409" s="5"/>
      <c r="E1409" s="5"/>
    </row>
    <row r="1410" spans="1:5" ht="14.25" customHeight="1" x14ac:dyDescent="0.25">
      <c r="A1410" s="5">
        <v>1409</v>
      </c>
      <c r="B1410" s="5" t="s">
        <v>58</v>
      </c>
      <c r="C1410" s="5">
        <v>0.624</v>
      </c>
      <c r="D1410" s="5">
        <v>1.3779999999999999</v>
      </c>
      <c r="E1410" s="5"/>
    </row>
    <row r="1411" spans="1:5" ht="14.25" customHeight="1" x14ac:dyDescent="0.25">
      <c r="A1411" s="5">
        <v>1410</v>
      </c>
      <c r="B1411" s="5" t="s">
        <v>58</v>
      </c>
      <c r="C1411" s="5"/>
      <c r="D1411" s="5">
        <v>3.819</v>
      </c>
      <c r="E1411" s="5">
        <v>0.35399999999999998</v>
      </c>
    </row>
    <row r="1412" spans="1:5" ht="14.25" customHeight="1" x14ac:dyDescent="0.25">
      <c r="A1412" s="5">
        <v>1411</v>
      </c>
      <c r="B1412" s="5" t="s">
        <v>58</v>
      </c>
      <c r="C1412" s="5"/>
      <c r="D1412" s="5">
        <v>1.677</v>
      </c>
      <c r="E1412" s="5"/>
    </row>
    <row r="1413" spans="1:5" ht="14.25" customHeight="1" x14ac:dyDescent="0.25">
      <c r="A1413" s="5">
        <v>1412</v>
      </c>
      <c r="B1413" s="5" t="s">
        <v>58</v>
      </c>
      <c r="C1413" s="5"/>
      <c r="D1413" s="5">
        <v>2.3090000000000002</v>
      </c>
      <c r="E1413" s="5"/>
    </row>
    <row r="1414" spans="1:5" ht="14.25" customHeight="1" x14ac:dyDescent="0.25">
      <c r="A1414" s="5">
        <v>1413</v>
      </c>
      <c r="B1414" s="5" t="s">
        <v>58</v>
      </c>
      <c r="C1414" s="5"/>
      <c r="D1414" s="5">
        <v>2.423999999999999</v>
      </c>
      <c r="E1414" s="5"/>
    </row>
    <row r="1415" spans="1:5" ht="14.25" customHeight="1" x14ac:dyDescent="0.25">
      <c r="A1415" s="5">
        <v>1414</v>
      </c>
      <c r="B1415" s="5" t="s">
        <v>58</v>
      </c>
      <c r="C1415" s="5">
        <v>0.30499999999999999</v>
      </c>
      <c r="D1415" s="5">
        <v>2.1139999999999999</v>
      </c>
      <c r="E1415" s="5"/>
    </row>
    <row r="1416" spans="1:5" ht="14.25" customHeight="1" x14ac:dyDescent="0.25">
      <c r="A1416" s="5">
        <v>1415</v>
      </c>
      <c r="B1416" s="5" t="s">
        <v>58</v>
      </c>
      <c r="C1416" s="5"/>
      <c r="D1416" s="5"/>
      <c r="E1416" s="5"/>
    </row>
    <row r="1417" spans="1:5" ht="14.25" customHeight="1" x14ac:dyDescent="0.25">
      <c r="A1417" s="5">
        <v>1416</v>
      </c>
      <c r="B1417" s="5" t="s">
        <v>58</v>
      </c>
      <c r="C1417" s="5"/>
      <c r="D1417" s="5">
        <v>1.8620000000000001</v>
      </c>
      <c r="E1417" s="5"/>
    </row>
    <row r="1418" spans="1:5" ht="14.25" customHeight="1" x14ac:dyDescent="0.25">
      <c r="A1418" s="5">
        <v>1417</v>
      </c>
      <c r="B1418" s="5" t="s">
        <v>58</v>
      </c>
      <c r="C1418" s="5"/>
      <c r="D1418" s="5">
        <v>0.33500000000000002</v>
      </c>
      <c r="E1418" s="5"/>
    </row>
    <row r="1419" spans="1:5" ht="14.25" customHeight="1" x14ac:dyDescent="0.25">
      <c r="A1419" s="5">
        <v>1418</v>
      </c>
      <c r="B1419" s="5" t="s">
        <v>58</v>
      </c>
      <c r="C1419" s="5">
        <v>0.307</v>
      </c>
      <c r="D1419" s="5">
        <v>1.528</v>
      </c>
      <c r="E1419" s="5">
        <v>0.152</v>
      </c>
    </row>
    <row r="1420" spans="1:5" ht="14.25" customHeight="1" x14ac:dyDescent="0.25">
      <c r="A1420" s="5">
        <v>1419</v>
      </c>
      <c r="B1420" s="5" t="s">
        <v>58</v>
      </c>
      <c r="C1420" s="5">
        <v>1.3580000000000001</v>
      </c>
      <c r="D1420" s="5">
        <v>1.738</v>
      </c>
      <c r="E1420" s="5">
        <v>0.84699999999999998</v>
      </c>
    </row>
    <row r="1421" spans="1:5" ht="14.25" customHeight="1" x14ac:dyDescent="0.25">
      <c r="A1421" s="5">
        <v>1420</v>
      </c>
      <c r="B1421" s="5" t="s">
        <v>58</v>
      </c>
      <c r="C1421" s="5"/>
      <c r="D1421" s="5">
        <v>0.214</v>
      </c>
      <c r="E1421" s="5"/>
    </row>
    <row r="1422" spans="1:5" ht="14.25" customHeight="1" x14ac:dyDescent="0.25">
      <c r="A1422" s="5">
        <v>1421</v>
      </c>
      <c r="B1422" s="5" t="s">
        <v>58</v>
      </c>
      <c r="C1422" s="5"/>
      <c r="D1422" s="5"/>
      <c r="E1422" s="5"/>
    </row>
    <row r="1423" spans="1:5" ht="14.25" customHeight="1" x14ac:dyDescent="0.25">
      <c r="A1423" s="5">
        <v>1422</v>
      </c>
      <c r="B1423" s="5" t="s">
        <v>58</v>
      </c>
      <c r="C1423" s="5"/>
      <c r="D1423" s="5">
        <v>3.8119999999999998</v>
      </c>
      <c r="E1423" s="5"/>
    </row>
    <row r="1424" spans="1:5" ht="14.25" customHeight="1" x14ac:dyDescent="0.25">
      <c r="A1424" s="5">
        <v>1423</v>
      </c>
      <c r="B1424" s="5" t="s">
        <v>58</v>
      </c>
      <c r="C1424" s="5"/>
      <c r="D1424" s="5">
        <v>0.26200000000000001</v>
      </c>
      <c r="E1424" s="5"/>
    </row>
    <row r="1425" spans="1:5" ht="14.25" customHeight="1" x14ac:dyDescent="0.25">
      <c r="A1425" s="5">
        <v>1424</v>
      </c>
      <c r="B1425" s="5" t="s">
        <v>58</v>
      </c>
      <c r="C1425" s="5">
        <v>0.35299999999999998</v>
      </c>
      <c r="D1425" s="5">
        <v>2.4809999999999999</v>
      </c>
      <c r="E1425" s="5"/>
    </row>
    <row r="1426" spans="1:5" ht="14.25" customHeight="1" x14ac:dyDescent="0.25">
      <c r="A1426" s="5">
        <v>1425</v>
      </c>
      <c r="B1426" s="5" t="s">
        <v>58</v>
      </c>
      <c r="C1426" s="5">
        <v>0.214</v>
      </c>
      <c r="D1426" s="5">
        <v>2.5009999999999999</v>
      </c>
      <c r="E1426" s="5">
        <v>0.313</v>
      </c>
    </row>
    <row r="1427" spans="1:5" ht="14.25" customHeight="1" x14ac:dyDescent="0.25">
      <c r="A1427" s="5">
        <v>1426</v>
      </c>
      <c r="B1427" s="5" t="s">
        <v>58</v>
      </c>
      <c r="C1427" s="5">
        <v>0.35299999999999998</v>
      </c>
      <c r="D1427" s="5">
        <v>0.74099999999999999</v>
      </c>
      <c r="E1427" s="5"/>
    </row>
    <row r="1428" spans="1:5" ht="14.25" customHeight="1" x14ac:dyDescent="0.25">
      <c r="A1428" s="5">
        <v>1427</v>
      </c>
      <c r="B1428" s="5" t="s">
        <v>58</v>
      </c>
      <c r="C1428" s="5"/>
      <c r="D1428" s="5">
        <v>1.27</v>
      </c>
      <c r="E1428" s="5"/>
    </row>
    <row r="1429" spans="1:5" ht="14.25" customHeight="1" x14ac:dyDescent="0.25">
      <c r="A1429" s="5">
        <v>1428</v>
      </c>
      <c r="B1429" s="5" t="s">
        <v>58</v>
      </c>
      <c r="C1429" s="5">
        <v>0.106</v>
      </c>
      <c r="D1429" s="5">
        <v>0.59699999999999998</v>
      </c>
      <c r="E1429" s="5"/>
    </row>
    <row r="1430" spans="1:5" ht="14.25" customHeight="1" x14ac:dyDescent="0.25">
      <c r="A1430" s="5">
        <v>1429</v>
      </c>
      <c r="B1430" s="5" t="s">
        <v>58</v>
      </c>
      <c r="C1430" s="5">
        <v>2.6539999999999999</v>
      </c>
      <c r="D1430" s="5">
        <v>1.242</v>
      </c>
      <c r="E1430" s="5"/>
    </row>
    <row r="1431" spans="1:5" ht="14.25" customHeight="1" x14ac:dyDescent="0.25">
      <c r="A1431" s="5">
        <v>1430</v>
      </c>
      <c r="B1431" s="5" t="s">
        <v>58</v>
      </c>
      <c r="C1431" s="5">
        <v>0.35299999999999998</v>
      </c>
      <c r="D1431" s="5">
        <v>1.266</v>
      </c>
      <c r="E1431" s="5"/>
    </row>
    <row r="1432" spans="1:5" ht="14.25" customHeight="1" x14ac:dyDescent="0.25">
      <c r="A1432" s="5">
        <v>1431</v>
      </c>
      <c r="B1432" s="5" t="s">
        <v>58</v>
      </c>
      <c r="C1432" s="5"/>
      <c r="D1432" s="5">
        <v>1.663</v>
      </c>
      <c r="E1432" s="5"/>
    </row>
    <row r="1433" spans="1:5" ht="14.25" customHeight="1" x14ac:dyDescent="0.25">
      <c r="A1433" s="5">
        <v>1432</v>
      </c>
      <c r="B1433" s="5" t="s">
        <v>67</v>
      </c>
      <c r="C1433" s="5">
        <v>0.106</v>
      </c>
      <c r="D1433" s="5">
        <v>0.55399999999999994</v>
      </c>
      <c r="E1433" s="5"/>
    </row>
    <row r="1434" spans="1:5" ht="14.25" customHeight="1" x14ac:dyDescent="0.25">
      <c r="A1434" s="5">
        <v>1433</v>
      </c>
      <c r="B1434" s="5" t="s">
        <v>58</v>
      </c>
      <c r="C1434" s="5"/>
      <c r="D1434" s="5">
        <v>2.1509999999999998</v>
      </c>
      <c r="E1434" s="5"/>
    </row>
    <row r="1435" spans="1:5" ht="14.25" customHeight="1" x14ac:dyDescent="0.25">
      <c r="A1435" s="5">
        <v>1434</v>
      </c>
      <c r="B1435" s="5" t="s">
        <v>58</v>
      </c>
      <c r="C1435" s="5">
        <v>0.31</v>
      </c>
      <c r="D1435" s="5">
        <v>2.609</v>
      </c>
      <c r="E1435" s="5">
        <v>0.152</v>
      </c>
    </row>
    <row r="1436" spans="1:5" ht="14.25" customHeight="1" x14ac:dyDescent="0.25">
      <c r="A1436" s="5">
        <v>1435</v>
      </c>
      <c r="B1436" s="5" t="s">
        <v>58</v>
      </c>
      <c r="C1436" s="5"/>
      <c r="D1436" s="5">
        <v>3.5560000000000009</v>
      </c>
      <c r="E1436" s="5"/>
    </row>
    <row r="1437" spans="1:5" ht="14.25" customHeight="1" x14ac:dyDescent="0.25">
      <c r="A1437" s="5">
        <v>1436</v>
      </c>
      <c r="B1437" s="5" t="s">
        <v>58</v>
      </c>
      <c r="C1437" s="5"/>
      <c r="D1437" s="5">
        <v>1.595</v>
      </c>
      <c r="E1437" s="5"/>
    </row>
    <row r="1438" spans="1:5" ht="14.25" customHeight="1" x14ac:dyDescent="0.25">
      <c r="A1438" s="5">
        <v>1437</v>
      </c>
      <c r="B1438" s="5" t="s">
        <v>58</v>
      </c>
      <c r="C1438" s="5"/>
      <c r="D1438" s="5">
        <v>0.68300000000000005</v>
      </c>
      <c r="E1438" s="5"/>
    </row>
    <row r="1439" spans="1:5" ht="14.25" customHeight="1" x14ac:dyDescent="0.25">
      <c r="A1439" s="5">
        <v>1438</v>
      </c>
      <c r="B1439" s="5" t="s">
        <v>58</v>
      </c>
      <c r="C1439" s="5">
        <v>0.31</v>
      </c>
      <c r="D1439" s="5">
        <v>2.012</v>
      </c>
      <c r="E1439" s="5"/>
    </row>
    <row r="1440" spans="1:5" ht="14.25" customHeight="1" x14ac:dyDescent="0.25">
      <c r="A1440" s="5">
        <v>1439</v>
      </c>
      <c r="B1440" s="5" t="s">
        <v>58</v>
      </c>
      <c r="C1440" s="5"/>
      <c r="D1440" s="5">
        <v>1.486</v>
      </c>
      <c r="E1440" s="5"/>
    </row>
    <row r="1441" spans="1:5" ht="14.25" customHeight="1" x14ac:dyDescent="0.25">
      <c r="A1441" s="5">
        <v>1440</v>
      </c>
      <c r="B1441" s="5" t="s">
        <v>58</v>
      </c>
      <c r="C1441" s="5"/>
      <c r="D1441" s="5">
        <v>0.93900000000000006</v>
      </c>
      <c r="E1441" s="5"/>
    </row>
    <row r="1442" spans="1:5" ht="14.25" customHeight="1" x14ac:dyDescent="0.25">
      <c r="A1442" s="5">
        <v>1441</v>
      </c>
      <c r="B1442" s="5" t="s">
        <v>58</v>
      </c>
      <c r="C1442" s="5"/>
      <c r="D1442" s="5">
        <v>0.41299999999999998</v>
      </c>
      <c r="E1442" s="5"/>
    </row>
    <row r="1443" spans="1:5" ht="14.25" customHeight="1" x14ac:dyDescent="0.25">
      <c r="A1443" s="5">
        <v>1442</v>
      </c>
      <c r="B1443" s="5" t="s">
        <v>58</v>
      </c>
      <c r="C1443" s="5">
        <v>0.68300000000000005</v>
      </c>
      <c r="D1443" s="5">
        <v>2.0659999999999998</v>
      </c>
      <c r="E1443" s="5"/>
    </row>
    <row r="1444" spans="1:5" ht="14.25" customHeight="1" x14ac:dyDescent="0.25">
      <c r="A1444" s="5">
        <v>1443</v>
      </c>
      <c r="B1444" s="5" t="s">
        <v>58</v>
      </c>
      <c r="C1444" s="5"/>
      <c r="D1444" s="5">
        <v>0.86399999999999999</v>
      </c>
      <c r="E1444" s="5"/>
    </row>
    <row r="1445" spans="1:5" ht="14.25" customHeight="1" x14ac:dyDescent="0.25">
      <c r="A1445" s="5">
        <v>1444</v>
      </c>
      <c r="B1445" s="5" t="s">
        <v>58</v>
      </c>
      <c r="C1445" s="5"/>
      <c r="D1445" s="5">
        <v>1.1739999999999999</v>
      </c>
      <c r="E1445" s="5"/>
    </row>
    <row r="1446" spans="1:5" ht="14.25" customHeight="1" x14ac:dyDescent="0.25">
      <c r="A1446" s="5">
        <v>1445</v>
      </c>
      <c r="B1446" s="5" t="s">
        <v>67</v>
      </c>
      <c r="C1446" s="5">
        <v>0.307</v>
      </c>
      <c r="D1446" s="5">
        <v>2.036</v>
      </c>
      <c r="E1446" s="5"/>
    </row>
    <row r="1447" spans="1:5" ht="14.25" customHeight="1" x14ac:dyDescent="0.25">
      <c r="A1447" s="5">
        <v>1446</v>
      </c>
      <c r="B1447" s="5" t="s">
        <v>58</v>
      </c>
      <c r="C1447" s="5"/>
      <c r="D1447" s="5">
        <v>1.456</v>
      </c>
      <c r="E1447" s="5"/>
    </row>
    <row r="1448" spans="1:5" ht="14.25" customHeight="1" x14ac:dyDescent="0.25">
      <c r="A1448" s="5">
        <v>1447</v>
      </c>
      <c r="B1448" s="5" t="s">
        <v>58</v>
      </c>
      <c r="C1448" s="5"/>
      <c r="D1448" s="5">
        <v>3.8620000000000001</v>
      </c>
      <c r="E1448" s="5">
        <v>0.26300000000000001</v>
      </c>
    </row>
    <row r="1449" spans="1:5" ht="14.25" customHeight="1" x14ac:dyDescent="0.25">
      <c r="A1449" s="5">
        <v>1448</v>
      </c>
      <c r="B1449" s="5" t="s">
        <v>58</v>
      </c>
      <c r="C1449" s="5"/>
      <c r="D1449" s="5">
        <v>1.258</v>
      </c>
      <c r="E1449" s="5"/>
    </row>
    <row r="1450" spans="1:5" ht="14.25" customHeight="1" x14ac:dyDescent="0.25">
      <c r="A1450" s="5">
        <v>1449</v>
      </c>
      <c r="B1450" s="5" t="s">
        <v>58</v>
      </c>
      <c r="C1450" s="5"/>
      <c r="D1450" s="5">
        <v>3.28</v>
      </c>
      <c r="E1450" s="5"/>
    </row>
    <row r="1451" spans="1:5" ht="14.25" customHeight="1" x14ac:dyDescent="0.25">
      <c r="A1451" s="5">
        <v>1450</v>
      </c>
      <c r="B1451" s="5" t="s">
        <v>58</v>
      </c>
      <c r="C1451" s="5"/>
      <c r="D1451" s="5">
        <v>0.98</v>
      </c>
      <c r="E1451" s="5"/>
    </row>
    <row r="1452" spans="1:5" ht="14.25" customHeight="1" x14ac:dyDescent="0.25">
      <c r="A1452" s="5">
        <v>1451</v>
      </c>
      <c r="B1452" s="5" t="s">
        <v>58</v>
      </c>
      <c r="C1452" s="5">
        <v>0.79800000000000004</v>
      </c>
      <c r="D1452" s="5">
        <v>1.3620000000000001</v>
      </c>
      <c r="E1452" s="5"/>
    </row>
    <row r="1453" spans="1:5" ht="14.25" customHeight="1" x14ac:dyDescent="0.25">
      <c r="A1453" s="5">
        <v>1452</v>
      </c>
      <c r="B1453" s="5" t="s">
        <v>58</v>
      </c>
      <c r="C1453" s="5"/>
      <c r="D1453" s="5"/>
      <c r="E1453" s="5"/>
    </row>
    <row r="1454" spans="1:5" ht="14.25" customHeight="1" x14ac:dyDescent="0.25">
      <c r="A1454" s="5">
        <v>1453</v>
      </c>
      <c r="B1454" s="5" t="s">
        <v>58</v>
      </c>
      <c r="C1454" s="5"/>
      <c r="D1454" s="5">
        <v>0.95</v>
      </c>
      <c r="E1454" s="5"/>
    </row>
    <row r="1455" spans="1:5" ht="14.25" customHeight="1" x14ac:dyDescent="0.25">
      <c r="A1455" s="5">
        <v>1454</v>
      </c>
      <c r="B1455" s="5" t="s">
        <v>58</v>
      </c>
      <c r="C1455" s="5">
        <v>6.8000000000000005E-2</v>
      </c>
      <c r="D1455" s="5"/>
      <c r="E1455" s="5"/>
    </row>
    <row r="1456" spans="1:5" ht="14.25" customHeight="1" x14ac:dyDescent="0.25">
      <c r="A1456" s="5">
        <v>1455</v>
      </c>
      <c r="B1456" s="5" t="s">
        <v>58</v>
      </c>
      <c r="C1456" s="5"/>
      <c r="D1456" s="5">
        <v>0.58699999999999997</v>
      </c>
      <c r="E1456" s="5"/>
    </row>
    <row r="1457" spans="1:5" ht="14.25" customHeight="1" x14ac:dyDescent="0.25">
      <c r="A1457" s="5">
        <v>1456</v>
      </c>
      <c r="B1457" s="5" t="s">
        <v>58</v>
      </c>
      <c r="C1457" s="5">
        <v>0.378</v>
      </c>
      <c r="D1457" s="5"/>
      <c r="E1457" s="5"/>
    </row>
    <row r="1458" spans="1:5" ht="14.25" customHeight="1" x14ac:dyDescent="0.25">
      <c r="A1458" s="5">
        <v>1457</v>
      </c>
      <c r="B1458" s="5" t="s">
        <v>58</v>
      </c>
      <c r="C1458" s="5"/>
      <c r="D1458" s="5"/>
      <c r="E1458" s="5"/>
    </row>
    <row r="1459" spans="1:5" ht="14.25" customHeight="1" x14ac:dyDescent="0.25">
      <c r="A1459" s="5">
        <v>1458</v>
      </c>
      <c r="B1459" s="5" t="s">
        <v>58</v>
      </c>
      <c r="C1459" s="5"/>
      <c r="D1459" s="5"/>
      <c r="E1459" s="5"/>
    </row>
    <row r="1460" spans="1:5" ht="14.25" customHeight="1" x14ac:dyDescent="0.25">
      <c r="A1460" s="5">
        <v>1459</v>
      </c>
      <c r="B1460" s="5" t="s">
        <v>58</v>
      </c>
      <c r="C1460" s="5"/>
      <c r="D1460" s="5">
        <v>0.214</v>
      </c>
      <c r="E1460" s="5"/>
    </row>
    <row r="1461" spans="1:5" ht="14.25" customHeight="1" x14ac:dyDescent="0.25">
      <c r="A1461" s="5">
        <v>1460</v>
      </c>
      <c r="B1461" s="5" t="s">
        <v>58</v>
      </c>
      <c r="C1461" s="5">
        <v>0.51900000000000002</v>
      </c>
      <c r="D1461" s="5">
        <v>1.353</v>
      </c>
      <c r="E1461" s="5"/>
    </row>
    <row r="1462" spans="1:5" ht="14.25" customHeight="1" x14ac:dyDescent="0.25">
      <c r="A1462" s="5">
        <v>1461</v>
      </c>
      <c r="B1462" s="5" t="s">
        <v>58</v>
      </c>
      <c r="C1462" s="5"/>
      <c r="D1462" s="5">
        <v>0.36799999999999999</v>
      </c>
      <c r="E1462" s="5"/>
    </row>
    <row r="1463" spans="1:5" ht="14.25" customHeight="1" x14ac:dyDescent="0.25">
      <c r="A1463" s="5">
        <v>1462</v>
      </c>
      <c r="B1463" s="5" t="s">
        <v>58</v>
      </c>
      <c r="C1463" s="5">
        <v>0.106</v>
      </c>
      <c r="D1463" s="5">
        <v>0.65799999999999992</v>
      </c>
      <c r="E1463" s="5"/>
    </row>
    <row r="1464" spans="1:5" ht="14.25" customHeight="1" x14ac:dyDescent="0.25">
      <c r="A1464" s="5">
        <v>1463</v>
      </c>
      <c r="B1464" s="5" t="s">
        <v>58</v>
      </c>
      <c r="C1464" s="5"/>
      <c r="D1464" s="5">
        <v>0.56699999999999995</v>
      </c>
      <c r="E1464" s="5"/>
    </row>
    <row r="1465" spans="1:5" ht="14.25" customHeight="1" x14ac:dyDescent="0.25">
      <c r="A1465" s="5">
        <v>1464</v>
      </c>
      <c r="B1465" s="5" t="s">
        <v>58</v>
      </c>
      <c r="C1465" s="5"/>
      <c r="D1465" s="5">
        <v>1.2689999999999999</v>
      </c>
      <c r="E1465" s="5"/>
    </row>
    <row r="1466" spans="1:5" ht="14.25" customHeight="1" x14ac:dyDescent="0.25">
      <c r="A1466" s="5">
        <v>1465</v>
      </c>
      <c r="B1466" s="5" t="s">
        <v>58</v>
      </c>
      <c r="C1466" s="5">
        <v>1.0820000000000001</v>
      </c>
      <c r="D1466" s="5">
        <v>1.3169999999999999</v>
      </c>
      <c r="E1466" s="5"/>
    </row>
    <row r="1467" spans="1:5" ht="14.25" customHeight="1" x14ac:dyDescent="0.25">
      <c r="A1467" s="5">
        <v>1466</v>
      </c>
      <c r="B1467" s="5" t="s">
        <v>58</v>
      </c>
      <c r="C1467" s="5"/>
      <c r="D1467" s="5"/>
      <c r="E1467" s="5"/>
    </row>
    <row r="1468" spans="1:5" ht="14.25" customHeight="1" x14ac:dyDescent="0.25">
      <c r="A1468" s="5">
        <v>1467</v>
      </c>
      <c r="B1468" s="5" t="s">
        <v>58</v>
      </c>
      <c r="C1468" s="5"/>
      <c r="D1468" s="5">
        <v>3.3290000000000002</v>
      </c>
      <c r="E1468" s="5"/>
    </row>
    <row r="1469" spans="1:5" ht="14.25" customHeight="1" x14ac:dyDescent="0.25">
      <c r="A1469" s="5">
        <v>1468</v>
      </c>
      <c r="B1469" s="5" t="s">
        <v>58</v>
      </c>
      <c r="C1469" s="5"/>
      <c r="D1469" s="5">
        <v>0.753</v>
      </c>
      <c r="E1469" s="5"/>
    </row>
    <row r="1470" spans="1:5" ht="14.25" customHeight="1" x14ac:dyDescent="0.25">
      <c r="A1470" s="5">
        <v>1469</v>
      </c>
      <c r="B1470" s="5" t="s">
        <v>58</v>
      </c>
      <c r="C1470" s="5"/>
      <c r="D1470" s="5">
        <v>1.728</v>
      </c>
      <c r="E1470" s="5"/>
    </row>
    <row r="1471" spans="1:5" ht="14.25" customHeight="1" x14ac:dyDescent="0.25">
      <c r="A1471" s="5">
        <v>1470</v>
      </c>
      <c r="B1471" s="5" t="s">
        <v>58</v>
      </c>
      <c r="C1471" s="5"/>
      <c r="D1471" s="5">
        <v>0.93499999999999994</v>
      </c>
      <c r="E1471" s="5"/>
    </row>
    <row r="1472" spans="1:5" ht="14.25" customHeight="1" x14ac:dyDescent="0.25">
      <c r="A1472" s="5">
        <v>1471</v>
      </c>
      <c r="B1472" s="5" t="s">
        <v>58</v>
      </c>
      <c r="C1472" s="5"/>
      <c r="D1472" s="5">
        <v>1.01</v>
      </c>
      <c r="E1472" s="5"/>
    </row>
    <row r="1473" spans="1:5" ht="14.25" customHeight="1" x14ac:dyDescent="0.25">
      <c r="A1473" s="5">
        <v>1472</v>
      </c>
      <c r="B1473" s="5" t="s">
        <v>58</v>
      </c>
      <c r="C1473" s="5"/>
      <c r="D1473" s="5">
        <v>1.22</v>
      </c>
      <c r="E1473" s="5"/>
    </row>
    <row r="1474" spans="1:5" ht="14.25" customHeight="1" x14ac:dyDescent="0.25">
      <c r="A1474" s="5">
        <v>1473</v>
      </c>
      <c r="B1474" s="5" t="s">
        <v>58</v>
      </c>
      <c r="C1474" s="5">
        <v>0.89599999999999991</v>
      </c>
      <c r="D1474" s="5">
        <v>4.0510000000000002</v>
      </c>
      <c r="E1474" s="5"/>
    </row>
    <row r="1475" spans="1:5" ht="14.25" customHeight="1" x14ac:dyDescent="0.25">
      <c r="A1475" s="5">
        <v>1474</v>
      </c>
      <c r="B1475" s="5" t="s">
        <v>58</v>
      </c>
      <c r="C1475" s="5">
        <v>0.27100000000000002</v>
      </c>
      <c r="D1475" s="5">
        <v>1.9430000000000001</v>
      </c>
      <c r="E1475" s="5"/>
    </row>
    <row r="1476" spans="1:5" ht="14.25" customHeight="1" x14ac:dyDescent="0.25">
      <c r="A1476" s="5">
        <v>1475</v>
      </c>
      <c r="B1476" s="5" t="s">
        <v>58</v>
      </c>
      <c r="C1476" s="5">
        <v>0.307</v>
      </c>
      <c r="D1476" s="5">
        <v>0.61199999999999999</v>
      </c>
      <c r="E1476" s="5"/>
    </row>
    <row r="1477" spans="1:5" ht="14.25" customHeight="1" x14ac:dyDescent="0.25">
      <c r="A1477" s="5">
        <v>1476</v>
      </c>
      <c r="B1477" s="5" t="s">
        <v>58</v>
      </c>
      <c r="C1477" s="5"/>
      <c r="D1477" s="5">
        <v>1.645</v>
      </c>
      <c r="E1477" s="5"/>
    </row>
    <row r="1478" spans="1:5" ht="14.25" customHeight="1" x14ac:dyDescent="0.25">
      <c r="A1478" s="5">
        <v>1477</v>
      </c>
      <c r="B1478" s="5" t="s">
        <v>58</v>
      </c>
      <c r="C1478" s="5">
        <v>0.31</v>
      </c>
      <c r="D1478" s="5">
        <v>0.69899999999999995</v>
      </c>
      <c r="E1478" s="5"/>
    </row>
    <row r="1479" spans="1:5" ht="14.25" customHeight="1" x14ac:dyDescent="0.25">
      <c r="A1479" s="5">
        <v>1478</v>
      </c>
      <c r="B1479" s="5" t="s">
        <v>58</v>
      </c>
      <c r="C1479" s="5"/>
      <c r="D1479" s="5">
        <v>0.89500000000000002</v>
      </c>
      <c r="E1479" s="5"/>
    </row>
    <row r="1480" spans="1:5" ht="14.25" customHeight="1" x14ac:dyDescent="0.25">
      <c r="A1480" s="5">
        <v>1479</v>
      </c>
      <c r="B1480" s="5" t="s">
        <v>58</v>
      </c>
      <c r="C1480" s="5"/>
      <c r="D1480" s="5">
        <v>0.51900000000000002</v>
      </c>
      <c r="E1480" s="5"/>
    </row>
    <row r="1481" spans="1:5" ht="14.25" customHeight="1" x14ac:dyDescent="0.25">
      <c r="A1481" s="5">
        <v>1480</v>
      </c>
      <c r="B1481" s="5" t="s">
        <v>58</v>
      </c>
      <c r="C1481" s="5"/>
      <c r="D1481" s="5">
        <v>1.008</v>
      </c>
      <c r="E1481" s="5"/>
    </row>
    <row r="1482" spans="1:5" ht="14.25" customHeight="1" x14ac:dyDescent="0.25">
      <c r="A1482" s="5">
        <v>1481</v>
      </c>
      <c r="B1482" s="5" t="s">
        <v>58</v>
      </c>
      <c r="C1482" s="5">
        <v>0.214</v>
      </c>
      <c r="D1482" s="5"/>
      <c r="E1482" s="5"/>
    </row>
    <row r="1483" spans="1:5" ht="14.25" customHeight="1" x14ac:dyDescent="0.25">
      <c r="A1483" s="5">
        <v>1482</v>
      </c>
      <c r="B1483" s="5" t="s">
        <v>58</v>
      </c>
      <c r="C1483" s="5"/>
      <c r="D1483" s="5"/>
      <c r="E1483" s="5"/>
    </row>
    <row r="1484" spans="1:5" ht="14.25" customHeight="1" x14ac:dyDescent="0.25">
      <c r="A1484" s="5">
        <v>1483</v>
      </c>
      <c r="B1484" s="5" t="s">
        <v>58</v>
      </c>
      <c r="C1484" s="5"/>
      <c r="D1484" s="5">
        <v>1.867</v>
      </c>
      <c r="E1484" s="5"/>
    </row>
    <row r="1485" spans="1:5" ht="14.25" customHeight="1" x14ac:dyDescent="0.25">
      <c r="A1485" s="5">
        <v>1484</v>
      </c>
      <c r="B1485" s="5" t="s">
        <v>58</v>
      </c>
      <c r="C1485" s="5"/>
      <c r="D1485" s="5">
        <v>1.056</v>
      </c>
      <c r="E1485" s="5"/>
    </row>
    <row r="1486" spans="1:5" ht="14.25" customHeight="1" x14ac:dyDescent="0.25">
      <c r="A1486" s="5">
        <v>1485</v>
      </c>
      <c r="B1486" s="5" t="s">
        <v>58</v>
      </c>
      <c r="C1486" s="5">
        <v>0.30499999999999999</v>
      </c>
      <c r="D1486" s="5">
        <v>1.4710000000000001</v>
      </c>
      <c r="E1486" s="5"/>
    </row>
    <row r="1487" spans="1:5" ht="14.25" customHeight="1" x14ac:dyDescent="0.25">
      <c r="A1487" s="5">
        <v>1486</v>
      </c>
      <c r="B1487" s="5" t="s">
        <v>58</v>
      </c>
      <c r="C1487" s="5"/>
      <c r="D1487" s="5">
        <v>1.9670000000000001</v>
      </c>
      <c r="E1487" s="5"/>
    </row>
    <row r="1488" spans="1:5" ht="14.25" customHeight="1" x14ac:dyDescent="0.25">
      <c r="A1488" s="5">
        <v>1487</v>
      </c>
      <c r="B1488" s="5" t="s">
        <v>58</v>
      </c>
      <c r="C1488" s="5"/>
      <c r="D1488" s="5">
        <v>0.56699999999999995</v>
      </c>
      <c r="E1488" s="5"/>
    </row>
    <row r="1489" spans="1:5" ht="14.25" customHeight="1" x14ac:dyDescent="0.25">
      <c r="A1489" s="5">
        <v>1488</v>
      </c>
      <c r="B1489" s="5" t="s">
        <v>58</v>
      </c>
      <c r="C1489" s="5">
        <v>0.51900000000000002</v>
      </c>
      <c r="D1489" s="5">
        <v>3.0139999999999998</v>
      </c>
      <c r="E1489" s="5">
        <v>0.152</v>
      </c>
    </row>
    <row r="1490" spans="1:5" ht="14.25" customHeight="1" x14ac:dyDescent="0.25">
      <c r="A1490" s="5">
        <v>1489</v>
      </c>
      <c r="B1490" s="5" t="s">
        <v>58</v>
      </c>
      <c r="C1490" s="5"/>
      <c r="D1490" s="5">
        <v>0.36799999999999999</v>
      </c>
      <c r="E1490" s="5"/>
    </row>
    <row r="1491" spans="1:5" ht="14.25" customHeight="1" x14ac:dyDescent="0.25">
      <c r="A1491" s="5">
        <v>1490</v>
      </c>
      <c r="B1491" s="5" t="s">
        <v>58</v>
      </c>
      <c r="C1491" s="5"/>
      <c r="D1491" s="5">
        <v>4.1619999999999999</v>
      </c>
      <c r="E1491" s="5">
        <v>0.313</v>
      </c>
    </row>
    <row r="1492" spans="1:5" ht="14.25" customHeight="1" x14ac:dyDescent="0.25">
      <c r="A1492" s="5">
        <v>1491</v>
      </c>
      <c r="B1492" s="5" t="s">
        <v>58</v>
      </c>
      <c r="C1492" s="5"/>
      <c r="D1492" s="5">
        <v>0.35299999999999998</v>
      </c>
      <c r="E1492" s="5"/>
    </row>
    <row r="1493" spans="1:5" ht="14.25" customHeight="1" x14ac:dyDescent="0.25">
      <c r="A1493" s="5">
        <v>1492</v>
      </c>
      <c r="B1493" s="5" t="s">
        <v>58</v>
      </c>
      <c r="C1493" s="5"/>
      <c r="D1493" s="5">
        <v>0.72099999999999997</v>
      </c>
      <c r="E1493" s="5"/>
    </row>
    <row r="1494" spans="1:5" ht="14.25" customHeight="1" x14ac:dyDescent="0.25">
      <c r="A1494" s="5">
        <v>1493</v>
      </c>
      <c r="B1494" s="5" t="s">
        <v>58</v>
      </c>
      <c r="C1494" s="5"/>
      <c r="D1494" s="5">
        <v>3.0960000000000001</v>
      </c>
      <c r="E1494" s="5">
        <v>0.152</v>
      </c>
    </row>
    <row r="1495" spans="1:5" ht="14.25" customHeight="1" x14ac:dyDescent="0.25">
      <c r="A1495" s="5">
        <v>1494</v>
      </c>
      <c r="B1495" s="5" t="s">
        <v>58</v>
      </c>
      <c r="C1495" s="5"/>
      <c r="D1495" s="5">
        <v>1.7529999999999999</v>
      </c>
      <c r="E1495" s="5"/>
    </row>
    <row r="1496" spans="1:5" ht="14.25" customHeight="1" x14ac:dyDescent="0.25">
      <c r="A1496" s="5">
        <v>1495</v>
      </c>
      <c r="B1496" s="5" t="s">
        <v>58</v>
      </c>
      <c r="C1496" s="5"/>
      <c r="D1496" s="5">
        <v>0.93900000000000006</v>
      </c>
      <c r="E1496" s="5"/>
    </row>
    <row r="1497" spans="1:5" ht="14.25" customHeight="1" x14ac:dyDescent="0.25">
      <c r="A1497" s="5">
        <v>1496</v>
      </c>
      <c r="B1497" s="5" t="s">
        <v>58</v>
      </c>
      <c r="C1497" s="5"/>
      <c r="D1497" s="5">
        <v>0.307</v>
      </c>
      <c r="E1497" s="5"/>
    </row>
    <row r="1498" spans="1:5" ht="14.25" customHeight="1" x14ac:dyDescent="0.25">
      <c r="A1498" s="5">
        <v>1497</v>
      </c>
      <c r="B1498" s="5" t="s">
        <v>58</v>
      </c>
      <c r="C1498" s="5">
        <v>0.65200000000000002</v>
      </c>
      <c r="D1498" s="5">
        <v>4.8130000000000006</v>
      </c>
      <c r="E1498" s="5"/>
    </row>
    <row r="1499" spans="1:5" ht="14.25" customHeight="1" x14ac:dyDescent="0.25">
      <c r="A1499" s="5">
        <v>1498</v>
      </c>
      <c r="B1499" s="5" t="s">
        <v>58</v>
      </c>
      <c r="C1499" s="5">
        <v>0.14299999999999999</v>
      </c>
      <c r="D1499" s="5">
        <v>2.5790000000000011</v>
      </c>
      <c r="E1499" s="5"/>
    </row>
    <row r="1500" spans="1:5" ht="14.25" customHeight="1" x14ac:dyDescent="0.25">
      <c r="A1500" s="5">
        <v>1499</v>
      </c>
      <c r="B1500" s="5" t="s">
        <v>58</v>
      </c>
      <c r="C1500" s="5">
        <v>0.53900000000000003</v>
      </c>
      <c r="D1500" s="5">
        <v>2.5649999999999999</v>
      </c>
      <c r="E1500" s="5"/>
    </row>
    <row r="1501" spans="1:5" ht="14.25" customHeight="1" x14ac:dyDescent="0.25">
      <c r="A1501" s="5">
        <v>1500</v>
      </c>
      <c r="B1501" s="5" t="s">
        <v>58</v>
      </c>
      <c r="C1501" s="5">
        <v>0.214</v>
      </c>
      <c r="D1501" s="5">
        <v>1.627</v>
      </c>
      <c r="E1501" s="5"/>
    </row>
    <row r="1502" spans="1:5" ht="14.25" customHeight="1" x14ac:dyDescent="0.25">
      <c r="A1502" s="5">
        <v>1501</v>
      </c>
      <c r="B1502" s="5" t="s">
        <v>58</v>
      </c>
      <c r="C1502" s="5"/>
      <c r="D1502" s="5">
        <v>2.3929999999999998</v>
      </c>
      <c r="E1502" s="5"/>
    </row>
    <row r="1503" spans="1:5" ht="14.25" customHeight="1" x14ac:dyDescent="0.25">
      <c r="A1503" s="5">
        <v>1502</v>
      </c>
      <c r="B1503" s="5" t="s">
        <v>58</v>
      </c>
      <c r="C1503" s="5"/>
      <c r="D1503" s="5">
        <v>4.3090000000000011</v>
      </c>
      <c r="E1503" s="5"/>
    </row>
    <row r="1504" spans="1:5" ht="14.25" customHeight="1" x14ac:dyDescent="0.25">
      <c r="A1504" s="5">
        <v>1503</v>
      </c>
      <c r="B1504" s="5" t="s">
        <v>58</v>
      </c>
      <c r="C1504" s="5"/>
      <c r="D1504" s="5"/>
      <c r="E1504" s="5"/>
    </row>
    <row r="1505" spans="1:5" ht="14.25" customHeight="1" x14ac:dyDescent="0.25">
      <c r="A1505" s="5">
        <v>1504</v>
      </c>
      <c r="B1505" s="5" t="s">
        <v>58</v>
      </c>
      <c r="C1505" s="5"/>
      <c r="D1505" s="5">
        <v>1.036</v>
      </c>
      <c r="E1505" s="5">
        <v>0.20200000000000001</v>
      </c>
    </row>
    <row r="1506" spans="1:5" ht="14.25" customHeight="1" x14ac:dyDescent="0.25">
      <c r="A1506" s="5">
        <v>1505</v>
      </c>
      <c r="B1506" s="5" t="s">
        <v>58</v>
      </c>
      <c r="C1506" s="5">
        <v>0.314</v>
      </c>
      <c r="D1506" s="5">
        <v>2.5609999999999999</v>
      </c>
      <c r="E1506" s="5"/>
    </row>
    <row r="1507" spans="1:5" ht="14.25" customHeight="1" x14ac:dyDescent="0.25">
      <c r="A1507" s="5">
        <v>1506</v>
      </c>
      <c r="B1507" s="5" t="s">
        <v>58</v>
      </c>
      <c r="C1507" s="5">
        <v>0.314</v>
      </c>
      <c r="D1507" s="5">
        <v>3.5880000000000001</v>
      </c>
      <c r="E1507" s="5"/>
    </row>
    <row r="1508" spans="1:5" ht="14.25" customHeight="1" x14ac:dyDescent="0.25">
      <c r="A1508" s="5">
        <v>1507</v>
      </c>
      <c r="B1508" s="5" t="s">
        <v>67</v>
      </c>
      <c r="C1508" s="5">
        <v>1.466</v>
      </c>
      <c r="D1508" s="5">
        <v>1.6870000000000001</v>
      </c>
      <c r="E1508" s="5">
        <v>0.46500000000000002</v>
      </c>
    </row>
    <row r="1509" spans="1:5" ht="14.25" customHeight="1" x14ac:dyDescent="0.25">
      <c r="A1509" s="5">
        <v>1508</v>
      </c>
      <c r="B1509" s="5" t="s">
        <v>58</v>
      </c>
      <c r="C1509" s="5"/>
      <c r="D1509" s="5">
        <v>1.6910000000000001</v>
      </c>
      <c r="E1509" s="5"/>
    </row>
    <row r="1510" spans="1:5" ht="14.25" customHeight="1" x14ac:dyDescent="0.25">
      <c r="A1510" s="5">
        <v>1509</v>
      </c>
      <c r="B1510" s="5" t="s">
        <v>58</v>
      </c>
      <c r="C1510" s="5"/>
      <c r="D1510" s="5"/>
      <c r="E1510" s="5"/>
    </row>
    <row r="1511" spans="1:5" ht="14.25" customHeight="1" x14ac:dyDescent="0.25">
      <c r="A1511" s="5">
        <v>1510</v>
      </c>
      <c r="B1511" s="5" t="s">
        <v>58</v>
      </c>
      <c r="C1511" s="5"/>
      <c r="D1511" s="5">
        <v>0.26200000000000001</v>
      </c>
      <c r="E1511" s="5"/>
    </row>
    <row r="1512" spans="1:5" ht="14.25" customHeight="1" x14ac:dyDescent="0.25">
      <c r="A1512" s="5">
        <v>1511</v>
      </c>
      <c r="B1512" s="5" t="s">
        <v>58</v>
      </c>
      <c r="C1512" s="5">
        <v>6.8000000000000005E-2</v>
      </c>
      <c r="D1512" s="5"/>
      <c r="E1512" s="5"/>
    </row>
    <row r="1513" spans="1:5" ht="14.25" customHeight="1" x14ac:dyDescent="0.25">
      <c r="A1513" s="5">
        <v>1512</v>
      </c>
      <c r="B1513" s="5" t="s">
        <v>58</v>
      </c>
      <c r="C1513" s="5">
        <v>0.31</v>
      </c>
      <c r="D1513" s="5">
        <v>2.3639999999999999</v>
      </c>
      <c r="E1513" s="5"/>
    </row>
    <row r="1514" spans="1:5" ht="14.25" customHeight="1" x14ac:dyDescent="0.25">
      <c r="A1514" s="5">
        <v>1513</v>
      </c>
      <c r="B1514" s="5" t="s">
        <v>58</v>
      </c>
      <c r="C1514" s="5"/>
      <c r="D1514" s="5"/>
      <c r="E1514" s="5"/>
    </row>
    <row r="1515" spans="1:5" ht="14.25" customHeight="1" x14ac:dyDescent="0.25">
      <c r="A1515" s="5">
        <v>1514</v>
      </c>
      <c r="B1515" s="5" t="s">
        <v>58</v>
      </c>
      <c r="C1515" s="5"/>
      <c r="D1515" s="5"/>
      <c r="E1515" s="5"/>
    </row>
    <row r="1516" spans="1:5" ht="14.25" customHeight="1" x14ac:dyDescent="0.25">
      <c r="A1516" s="5">
        <v>1515</v>
      </c>
      <c r="B1516" s="5" t="s">
        <v>58</v>
      </c>
      <c r="C1516" s="5"/>
      <c r="D1516" s="5"/>
      <c r="E1516" s="5"/>
    </row>
    <row r="1517" spans="1:5" ht="14.25" customHeight="1" x14ac:dyDescent="0.25">
      <c r="A1517" s="5">
        <v>1516</v>
      </c>
      <c r="B1517" s="5" t="s">
        <v>58</v>
      </c>
      <c r="C1517" s="5"/>
      <c r="D1517" s="5">
        <v>0.58399999999999996</v>
      </c>
      <c r="E1517" s="5"/>
    </row>
    <row r="1518" spans="1:5" ht="14.25" customHeight="1" x14ac:dyDescent="0.25">
      <c r="A1518" s="5">
        <v>1517</v>
      </c>
      <c r="B1518" s="5" t="s">
        <v>58</v>
      </c>
      <c r="C1518" s="5"/>
      <c r="D1518" s="5"/>
      <c r="E1518" s="5"/>
    </row>
    <row r="1519" spans="1:5" ht="14.25" customHeight="1" x14ac:dyDescent="0.25">
      <c r="A1519" s="5">
        <v>1518</v>
      </c>
      <c r="B1519" s="5" t="s">
        <v>58</v>
      </c>
      <c r="C1519" s="5"/>
      <c r="D1519" s="5"/>
      <c r="E1519" s="5"/>
    </row>
    <row r="1520" spans="1:5" ht="14.25" customHeight="1" x14ac:dyDescent="0.25">
      <c r="A1520" s="5">
        <v>1519</v>
      </c>
      <c r="B1520" s="5" t="s">
        <v>58</v>
      </c>
      <c r="C1520" s="5"/>
      <c r="D1520" s="5"/>
      <c r="E1520" s="5"/>
    </row>
    <row r="1521" spans="1:5" ht="14.25" customHeight="1" x14ac:dyDescent="0.25">
      <c r="A1521" s="5">
        <v>1520</v>
      </c>
      <c r="B1521" s="5" t="s">
        <v>58</v>
      </c>
      <c r="C1521" s="5"/>
      <c r="D1521" s="5"/>
      <c r="E1521" s="5"/>
    </row>
    <row r="1522" spans="1:5" ht="14.25" customHeight="1" x14ac:dyDescent="0.25">
      <c r="A1522" s="5">
        <v>1521</v>
      </c>
      <c r="B1522" s="5" t="s">
        <v>58</v>
      </c>
      <c r="C1522" s="5"/>
      <c r="D1522" s="5"/>
      <c r="E1522" s="5"/>
    </row>
    <row r="1523" spans="1:5" ht="14.25" customHeight="1" x14ac:dyDescent="0.25">
      <c r="A1523" s="5">
        <v>1522</v>
      </c>
      <c r="B1523" s="5" t="s">
        <v>58</v>
      </c>
      <c r="C1523" s="5"/>
      <c r="D1523" s="5"/>
      <c r="E1523" s="5"/>
    </row>
    <row r="1524" spans="1:5" ht="14.25" customHeight="1" x14ac:dyDescent="0.25">
      <c r="A1524" s="5">
        <v>1523</v>
      </c>
      <c r="B1524" s="5" t="s">
        <v>58</v>
      </c>
      <c r="C1524" s="5"/>
      <c r="D1524" s="5"/>
      <c r="E1524" s="5"/>
    </row>
    <row r="1525" spans="1:5" ht="14.25" customHeight="1" x14ac:dyDescent="0.25">
      <c r="A1525" s="5">
        <v>1524</v>
      </c>
      <c r="B1525" s="5" t="s">
        <v>58</v>
      </c>
      <c r="C1525" s="5"/>
      <c r="D1525" s="5"/>
      <c r="E1525" s="5"/>
    </row>
    <row r="1526" spans="1:5" ht="14.25" customHeight="1" x14ac:dyDescent="0.25">
      <c r="A1526" s="5">
        <v>1525</v>
      </c>
      <c r="B1526" s="5" t="s">
        <v>58</v>
      </c>
      <c r="C1526" s="5"/>
      <c r="D1526" s="5"/>
      <c r="E1526" s="5"/>
    </row>
    <row r="1527" spans="1:5" ht="14.25" customHeight="1" x14ac:dyDescent="0.25">
      <c r="A1527" s="5">
        <v>1526</v>
      </c>
      <c r="B1527" s="5" t="s">
        <v>58</v>
      </c>
      <c r="C1527" s="5">
        <v>0.14299999999999999</v>
      </c>
      <c r="D1527" s="5">
        <v>1.272</v>
      </c>
      <c r="E1527" s="5">
        <v>0.152</v>
      </c>
    </row>
    <row r="1528" spans="1:5" ht="14.25" customHeight="1" x14ac:dyDescent="0.25">
      <c r="A1528" s="5">
        <v>1527</v>
      </c>
      <c r="B1528" s="5" t="s">
        <v>58</v>
      </c>
      <c r="C1528" s="5">
        <v>0.214</v>
      </c>
      <c r="D1528" s="5">
        <v>0.31</v>
      </c>
      <c r="E1528" s="5"/>
    </row>
    <row r="1529" spans="1:5" ht="14.25" customHeight="1" x14ac:dyDescent="0.25">
      <c r="A1529" s="5">
        <v>1528</v>
      </c>
      <c r="B1529" s="5" t="s">
        <v>58</v>
      </c>
      <c r="C1529" s="5"/>
      <c r="D1529" s="5">
        <v>1.972</v>
      </c>
      <c r="E1529" s="5"/>
    </row>
    <row r="1530" spans="1:5" ht="14.25" customHeight="1" x14ac:dyDescent="0.25">
      <c r="A1530" s="5">
        <v>1529</v>
      </c>
      <c r="B1530" s="5" t="s">
        <v>58</v>
      </c>
      <c r="C1530" s="5"/>
      <c r="D1530" s="5">
        <v>0.97500000000000009</v>
      </c>
      <c r="E1530" s="5"/>
    </row>
    <row r="1531" spans="1:5" ht="14.25" customHeight="1" x14ac:dyDescent="0.25">
      <c r="A1531" s="5">
        <v>1530</v>
      </c>
      <c r="B1531" s="5" t="s">
        <v>58</v>
      </c>
      <c r="C1531" s="5"/>
      <c r="D1531" s="5">
        <v>6.8000000000000005E-2</v>
      </c>
      <c r="E1531" s="5"/>
    </row>
    <row r="1532" spans="1:5" ht="14.25" customHeight="1" x14ac:dyDescent="0.25">
      <c r="A1532" s="5">
        <v>1531</v>
      </c>
      <c r="B1532" s="5" t="s">
        <v>58</v>
      </c>
      <c r="C1532" s="5"/>
      <c r="D1532" s="5">
        <v>0.48099999999999998</v>
      </c>
      <c r="E1532" s="5"/>
    </row>
    <row r="1533" spans="1:5" ht="14.25" customHeight="1" x14ac:dyDescent="0.25">
      <c r="A1533" s="5">
        <v>1532</v>
      </c>
      <c r="B1533" s="5" t="s">
        <v>58</v>
      </c>
      <c r="C1533" s="5"/>
      <c r="D1533" s="5"/>
      <c r="E1533" s="5"/>
    </row>
    <row r="1534" spans="1:5" ht="14.25" customHeight="1" x14ac:dyDescent="0.25">
      <c r="A1534" s="5">
        <v>1533</v>
      </c>
      <c r="B1534" s="5" t="s">
        <v>58</v>
      </c>
      <c r="C1534" s="5"/>
      <c r="D1534" s="5">
        <v>1.29</v>
      </c>
      <c r="E1534" s="5"/>
    </row>
    <row r="1535" spans="1:5" ht="14.25" customHeight="1" x14ac:dyDescent="0.25">
      <c r="A1535" s="5">
        <v>1534</v>
      </c>
      <c r="B1535" s="5" t="s">
        <v>58</v>
      </c>
      <c r="C1535" s="5"/>
      <c r="D1535" s="5">
        <v>2.056</v>
      </c>
      <c r="E1535" s="5"/>
    </row>
    <row r="1536" spans="1:5" ht="14.25" customHeight="1" x14ac:dyDescent="0.25">
      <c r="A1536" s="5">
        <v>1535</v>
      </c>
      <c r="B1536" s="5" t="s">
        <v>67</v>
      </c>
      <c r="C1536" s="5"/>
      <c r="D1536" s="5">
        <v>0.42599999999999999</v>
      </c>
      <c r="E1536" s="5"/>
    </row>
    <row r="1537" spans="1:5" ht="14.25" customHeight="1" x14ac:dyDescent="0.25">
      <c r="A1537" s="5">
        <v>1536</v>
      </c>
      <c r="B1537" s="5" t="s">
        <v>58</v>
      </c>
      <c r="C1537" s="5"/>
      <c r="D1537" s="5">
        <v>2.04</v>
      </c>
      <c r="E1537" s="5"/>
    </row>
    <row r="1538" spans="1:5" ht="14.25" customHeight="1" x14ac:dyDescent="0.25">
      <c r="A1538" s="5">
        <v>1537</v>
      </c>
      <c r="B1538" s="5" t="s">
        <v>58</v>
      </c>
      <c r="C1538" s="5"/>
      <c r="D1538" s="5">
        <v>0.214</v>
      </c>
      <c r="E1538" s="5"/>
    </row>
    <row r="1539" spans="1:5" ht="14.25" customHeight="1" x14ac:dyDescent="0.25">
      <c r="A1539" s="5">
        <v>1538</v>
      </c>
      <c r="B1539" s="5" t="s">
        <v>58</v>
      </c>
      <c r="C1539" s="5"/>
      <c r="D1539" s="5">
        <v>0.65799999999999992</v>
      </c>
      <c r="E1539" s="5"/>
    </row>
    <row r="1540" spans="1:5" ht="14.25" customHeight="1" x14ac:dyDescent="0.25">
      <c r="A1540" s="5">
        <v>1539</v>
      </c>
      <c r="B1540" s="5" t="s">
        <v>58</v>
      </c>
      <c r="C1540" s="5">
        <v>0.49099999999999999</v>
      </c>
      <c r="D1540" s="5">
        <v>0.36699999999999999</v>
      </c>
      <c r="E1540" s="5"/>
    </row>
    <row r="1541" spans="1:5" ht="14.25" customHeight="1" x14ac:dyDescent="0.25">
      <c r="A1541" s="5">
        <v>1540</v>
      </c>
      <c r="B1541" s="5" t="s">
        <v>58</v>
      </c>
      <c r="C1541" s="5"/>
      <c r="D1541" s="5"/>
      <c r="E1541" s="5"/>
    </row>
    <row r="1542" spans="1:5" ht="14.25" customHeight="1" x14ac:dyDescent="0.25">
      <c r="A1542" s="5">
        <v>1541</v>
      </c>
      <c r="B1542" s="5" t="s">
        <v>58</v>
      </c>
      <c r="C1542" s="5"/>
      <c r="D1542" s="5"/>
      <c r="E1542" s="5"/>
    </row>
    <row r="1543" spans="1:5" ht="14.25" customHeight="1" x14ac:dyDescent="0.25">
      <c r="A1543" s="5">
        <v>1542</v>
      </c>
      <c r="B1543" s="5" t="s">
        <v>58</v>
      </c>
      <c r="C1543" s="5"/>
      <c r="D1543" s="5"/>
      <c r="E1543" s="5"/>
    </row>
    <row r="1544" spans="1:5" ht="14.25" customHeight="1" x14ac:dyDescent="0.25">
      <c r="A1544" s="5">
        <v>1543</v>
      </c>
      <c r="B1544" s="5" t="s">
        <v>58</v>
      </c>
      <c r="C1544" s="5"/>
      <c r="D1544" s="5">
        <v>2.504</v>
      </c>
      <c r="E1544" s="5">
        <v>0.313</v>
      </c>
    </row>
    <row r="1545" spans="1:5" ht="14.25" customHeight="1" x14ac:dyDescent="0.25">
      <c r="A1545" s="5">
        <v>1544</v>
      </c>
      <c r="B1545" s="5" t="s">
        <v>67</v>
      </c>
      <c r="C1545" s="5"/>
      <c r="D1545" s="5"/>
      <c r="E1545" s="5"/>
    </row>
    <row r="1546" spans="1:5" ht="14.25" customHeight="1" x14ac:dyDescent="0.25">
      <c r="A1546" s="5">
        <v>1545</v>
      </c>
      <c r="B1546" s="5" t="s">
        <v>58</v>
      </c>
      <c r="C1546" s="5"/>
      <c r="D1546" s="5"/>
      <c r="E1546" s="5"/>
    </row>
    <row r="1547" spans="1:5" ht="14.25" customHeight="1" x14ac:dyDescent="0.25">
      <c r="A1547" s="5">
        <v>1546</v>
      </c>
      <c r="B1547" s="5" t="s">
        <v>58</v>
      </c>
      <c r="C1547" s="5"/>
      <c r="D1547" s="5">
        <v>4.1179999999999994</v>
      </c>
      <c r="E1547" s="5">
        <v>0.46500000000000002</v>
      </c>
    </row>
    <row r="1548" spans="1:5" ht="14.25" customHeight="1" x14ac:dyDescent="0.25">
      <c r="A1548" s="5">
        <v>1547</v>
      </c>
      <c r="B1548" s="5" t="s">
        <v>58</v>
      </c>
      <c r="C1548" s="5">
        <v>0.95</v>
      </c>
      <c r="D1548" s="5">
        <v>0.28000000000000003</v>
      </c>
      <c r="E1548" s="5">
        <v>0.20200000000000001</v>
      </c>
    </row>
    <row r="1549" spans="1:5" ht="14.25" customHeight="1" x14ac:dyDescent="0.25">
      <c r="A1549" s="5">
        <v>1548</v>
      </c>
      <c r="B1549" s="5" t="s">
        <v>58</v>
      </c>
      <c r="C1549" s="5"/>
      <c r="D1549" s="5">
        <v>3.335</v>
      </c>
      <c r="E1549" s="5">
        <v>0.152</v>
      </c>
    </row>
    <row r="1550" spans="1:5" ht="14.25" customHeight="1" x14ac:dyDescent="0.25">
      <c r="A1550" s="5">
        <v>1549</v>
      </c>
      <c r="B1550" s="5" t="s">
        <v>58</v>
      </c>
      <c r="C1550" s="5"/>
      <c r="D1550" s="5">
        <v>0.83099999999999996</v>
      </c>
      <c r="E1550" s="5"/>
    </row>
    <row r="1551" spans="1:5" ht="14.25" customHeight="1" x14ac:dyDescent="0.25">
      <c r="A1551" s="5">
        <v>1550</v>
      </c>
      <c r="B1551" s="5" t="s">
        <v>58</v>
      </c>
      <c r="C1551" s="5"/>
      <c r="D1551" s="5">
        <v>0.64</v>
      </c>
      <c r="E1551" s="5"/>
    </row>
    <row r="1552" spans="1:5" ht="14.25" customHeight="1" x14ac:dyDescent="0.25">
      <c r="A1552" s="5">
        <v>1551</v>
      </c>
      <c r="B1552" s="5" t="s">
        <v>58</v>
      </c>
      <c r="C1552" s="5"/>
      <c r="D1552" s="5">
        <v>2.4780000000000002</v>
      </c>
      <c r="E1552" s="5">
        <v>0.20200000000000001</v>
      </c>
    </row>
    <row r="1553" spans="1:5" ht="14.25" customHeight="1" x14ac:dyDescent="0.25">
      <c r="A1553" s="5">
        <v>1552</v>
      </c>
      <c r="B1553" s="5" t="s">
        <v>58</v>
      </c>
      <c r="C1553" s="5"/>
      <c r="D1553" s="5">
        <v>0.106</v>
      </c>
      <c r="E1553" s="5"/>
    </row>
    <row r="1554" spans="1:5" ht="14.25" customHeight="1" x14ac:dyDescent="0.25">
      <c r="A1554" s="5">
        <v>1553</v>
      </c>
      <c r="B1554" s="5" t="s">
        <v>58</v>
      </c>
      <c r="C1554" s="5"/>
      <c r="D1554" s="5">
        <v>0.79600000000000004</v>
      </c>
      <c r="E1554" s="5"/>
    </row>
    <row r="1555" spans="1:5" ht="14.25" customHeight="1" x14ac:dyDescent="0.25">
      <c r="A1555" s="5">
        <v>1554</v>
      </c>
      <c r="B1555" s="5" t="s">
        <v>58</v>
      </c>
      <c r="C1555" s="5">
        <v>0.49099999999999999</v>
      </c>
      <c r="D1555" s="5">
        <v>0.33500000000000002</v>
      </c>
      <c r="E1555" s="5"/>
    </row>
    <row r="1556" spans="1:5" ht="14.25" customHeight="1" x14ac:dyDescent="0.25">
      <c r="A1556" s="5">
        <v>1555</v>
      </c>
      <c r="B1556" s="5" t="s">
        <v>58</v>
      </c>
      <c r="C1556" s="5">
        <v>0.30499999999999999</v>
      </c>
      <c r="D1556" s="5">
        <v>1.232</v>
      </c>
      <c r="E1556" s="5">
        <v>0.35399999999999998</v>
      </c>
    </row>
    <row r="1557" spans="1:5" ht="14.25" customHeight="1" x14ac:dyDescent="0.25">
      <c r="A1557" s="5">
        <v>1556</v>
      </c>
      <c r="B1557" s="5" t="s">
        <v>58</v>
      </c>
      <c r="C1557" s="5"/>
      <c r="D1557" s="5">
        <v>0.97399999999999998</v>
      </c>
      <c r="E1557" s="5"/>
    </row>
    <row r="1558" spans="1:5" ht="14.25" customHeight="1" x14ac:dyDescent="0.25">
      <c r="A1558" s="5">
        <v>1557</v>
      </c>
      <c r="B1558" s="5" t="s">
        <v>67</v>
      </c>
      <c r="C1558" s="5"/>
      <c r="D1558" s="5">
        <v>0.153</v>
      </c>
      <c r="E1558" s="5"/>
    </row>
    <row r="1559" spans="1:5" ht="14.25" customHeight="1" x14ac:dyDescent="0.25">
      <c r="A1559" s="5">
        <v>1558</v>
      </c>
      <c r="B1559" s="5" t="s">
        <v>67</v>
      </c>
      <c r="C1559" s="5"/>
      <c r="D1559" s="5"/>
      <c r="E1559" s="5"/>
    </row>
    <row r="1560" spans="1:5" ht="14.25" customHeight="1" x14ac:dyDescent="0.25">
      <c r="A1560" s="5">
        <v>1559</v>
      </c>
      <c r="B1560" s="5" t="s">
        <v>58</v>
      </c>
      <c r="C1560" s="5"/>
      <c r="D1560" s="5"/>
      <c r="E1560" s="5"/>
    </row>
    <row r="1561" spans="1:5" ht="14.25" customHeight="1" x14ac:dyDescent="0.25">
      <c r="A1561" s="5">
        <v>1560</v>
      </c>
      <c r="B1561" s="5" t="s">
        <v>58</v>
      </c>
      <c r="C1561" s="5"/>
      <c r="D1561" s="5">
        <v>0.72099999999999997</v>
      </c>
      <c r="E1561" s="5"/>
    </row>
    <row r="1562" spans="1:5" ht="14.25" customHeight="1" x14ac:dyDescent="0.25">
      <c r="A1562" s="5">
        <v>1561</v>
      </c>
      <c r="B1562" s="5" t="s">
        <v>58</v>
      </c>
      <c r="C1562" s="5"/>
      <c r="D1562" s="5"/>
      <c r="E1562" s="5"/>
    </row>
    <row r="1563" spans="1:5" ht="14.25" customHeight="1" x14ac:dyDescent="0.25">
      <c r="A1563" s="5">
        <v>1562</v>
      </c>
      <c r="B1563" s="5" t="s">
        <v>58</v>
      </c>
      <c r="C1563" s="5">
        <v>0.82899999999999996</v>
      </c>
      <c r="D1563" s="5">
        <v>0.73599999999999999</v>
      </c>
      <c r="E1563" s="5"/>
    </row>
    <row r="1564" spans="1:5" ht="14.25" customHeight="1" x14ac:dyDescent="0.25">
      <c r="A1564" s="5">
        <v>1563</v>
      </c>
      <c r="B1564" s="5" t="s">
        <v>67</v>
      </c>
      <c r="C1564" s="5"/>
      <c r="D1564" s="5">
        <v>0.35299999999999998</v>
      </c>
      <c r="E1564" s="5"/>
    </row>
    <row r="1565" spans="1:5" ht="14.25" customHeight="1" x14ac:dyDescent="0.25">
      <c r="A1565" s="5">
        <v>1564</v>
      </c>
      <c r="B1565" s="5" t="s">
        <v>58</v>
      </c>
      <c r="C1565" s="5"/>
      <c r="D1565" s="5"/>
      <c r="E1565" s="5"/>
    </row>
    <row r="1566" spans="1:5" ht="14.25" customHeight="1" x14ac:dyDescent="0.25">
      <c r="A1566" s="5">
        <v>1565</v>
      </c>
      <c r="B1566" s="5" t="s">
        <v>58</v>
      </c>
      <c r="C1566" s="5">
        <v>0.307</v>
      </c>
      <c r="D1566" s="5">
        <v>0.87399999999999989</v>
      </c>
      <c r="E1566" s="5"/>
    </row>
    <row r="1567" spans="1:5" ht="14.25" customHeight="1" x14ac:dyDescent="0.25">
      <c r="A1567" s="5">
        <v>1566</v>
      </c>
      <c r="B1567" s="5" t="s">
        <v>58</v>
      </c>
      <c r="C1567" s="5"/>
      <c r="D1567" s="5"/>
      <c r="E1567" s="5"/>
    </row>
    <row r="1568" spans="1:5" ht="14.25" customHeight="1" x14ac:dyDescent="0.25">
      <c r="A1568" s="5">
        <v>1567</v>
      </c>
      <c r="B1568" s="5" t="s">
        <v>58</v>
      </c>
      <c r="C1568" s="5">
        <v>0.214</v>
      </c>
      <c r="D1568" s="5">
        <v>2.82</v>
      </c>
      <c r="E1568" s="5"/>
    </row>
    <row r="1569" spans="1:5" ht="14.25" customHeight="1" x14ac:dyDescent="0.25">
      <c r="A1569" s="5">
        <v>1568</v>
      </c>
      <c r="B1569" s="5" t="s">
        <v>58</v>
      </c>
      <c r="C1569" s="5">
        <v>0.55100000000000005</v>
      </c>
      <c r="D1569" s="5">
        <v>0.85399999999999998</v>
      </c>
      <c r="E1569" s="5"/>
    </row>
    <row r="1570" spans="1:5" ht="14.25" customHeight="1" x14ac:dyDescent="0.25">
      <c r="A1570" s="5">
        <v>1569</v>
      </c>
      <c r="B1570" s="5" t="s">
        <v>58</v>
      </c>
      <c r="C1570" s="5"/>
      <c r="D1570" s="5"/>
      <c r="E1570" s="5"/>
    </row>
    <row r="1571" spans="1:5" ht="14.25" customHeight="1" x14ac:dyDescent="0.25">
      <c r="A1571" s="5">
        <v>1570</v>
      </c>
      <c r="B1571" s="5" t="s">
        <v>58</v>
      </c>
      <c r="C1571" s="5">
        <v>0.31</v>
      </c>
      <c r="D1571" s="5">
        <v>1.7969999999999999</v>
      </c>
      <c r="E1571" s="5"/>
    </row>
    <row r="1572" spans="1:5" ht="14.25" customHeight="1" x14ac:dyDescent="0.25">
      <c r="A1572" s="5">
        <v>1571</v>
      </c>
      <c r="B1572" s="5" t="s">
        <v>58</v>
      </c>
      <c r="C1572" s="5">
        <v>1.2849999999999999</v>
      </c>
      <c r="D1572" s="5">
        <v>0.83099999999999996</v>
      </c>
      <c r="E1572" s="5"/>
    </row>
    <row r="1573" spans="1:5" ht="14.25" customHeight="1" x14ac:dyDescent="0.25">
      <c r="A1573" s="5">
        <v>1572</v>
      </c>
      <c r="B1573" s="5" t="s">
        <v>58</v>
      </c>
      <c r="C1573" s="5"/>
      <c r="D1573" s="5">
        <v>1.9450000000000001</v>
      </c>
      <c r="E1573" s="5"/>
    </row>
    <row r="1574" spans="1:5" ht="14.25" customHeight="1" x14ac:dyDescent="0.25">
      <c r="A1574" s="5">
        <v>1573</v>
      </c>
      <c r="B1574" s="5" t="s">
        <v>58</v>
      </c>
      <c r="C1574" s="5"/>
      <c r="D1574" s="5"/>
      <c r="E1574" s="5"/>
    </row>
    <row r="1575" spans="1:5" ht="14.25" customHeight="1" x14ac:dyDescent="0.25">
      <c r="A1575" s="5">
        <v>1574</v>
      </c>
      <c r="B1575" s="5" t="s">
        <v>58</v>
      </c>
      <c r="C1575" s="5"/>
      <c r="D1575" s="5">
        <v>2.3210000000000002</v>
      </c>
      <c r="E1575" s="5"/>
    </row>
    <row r="1576" spans="1:5" ht="14.25" customHeight="1" x14ac:dyDescent="0.25">
      <c r="A1576" s="5">
        <v>1575</v>
      </c>
      <c r="B1576" s="5" t="s">
        <v>58</v>
      </c>
      <c r="C1576" s="5">
        <v>0.59399999999999997</v>
      </c>
      <c r="D1576" s="5">
        <v>0.64</v>
      </c>
      <c r="E1576" s="5">
        <v>0.20200000000000001</v>
      </c>
    </row>
    <row r="1577" spans="1:5" ht="14.25" customHeight="1" x14ac:dyDescent="0.25">
      <c r="A1577" s="5">
        <v>1576</v>
      </c>
      <c r="B1577" s="5" t="s">
        <v>67</v>
      </c>
      <c r="C1577" s="5">
        <v>0.92900000000000005</v>
      </c>
      <c r="D1577" s="5">
        <v>0.79099999999999993</v>
      </c>
      <c r="E1577" s="5"/>
    </row>
    <row r="1578" spans="1:5" ht="14.25" customHeight="1" x14ac:dyDescent="0.25">
      <c r="A1578" s="5">
        <v>1577</v>
      </c>
      <c r="B1578" s="5" t="s">
        <v>58</v>
      </c>
      <c r="C1578" s="5">
        <v>0.214</v>
      </c>
      <c r="D1578" s="5">
        <v>0.375</v>
      </c>
      <c r="E1578" s="5"/>
    </row>
    <row r="1579" spans="1:5" ht="14.25" customHeight="1" x14ac:dyDescent="0.25">
      <c r="A1579" s="5">
        <v>1578</v>
      </c>
      <c r="B1579" s="5" t="s">
        <v>58</v>
      </c>
      <c r="C1579" s="5"/>
      <c r="D1579" s="5">
        <v>0.746</v>
      </c>
      <c r="E1579" s="5"/>
    </row>
    <row r="1580" spans="1:5" ht="14.25" customHeight="1" x14ac:dyDescent="0.25">
      <c r="A1580" s="5">
        <v>1579</v>
      </c>
      <c r="B1580" s="5" t="s">
        <v>58</v>
      </c>
      <c r="C1580" s="5"/>
      <c r="D1580" s="5">
        <v>0.33500000000000002</v>
      </c>
      <c r="E1580" s="5"/>
    </row>
    <row r="1581" spans="1:5" ht="14.25" customHeight="1" x14ac:dyDescent="0.25">
      <c r="A1581" s="5">
        <v>1580</v>
      </c>
      <c r="B1581" s="5" t="s">
        <v>58</v>
      </c>
      <c r="C1581" s="5"/>
      <c r="D1581" s="5"/>
      <c r="E1581" s="5"/>
    </row>
    <row r="1582" spans="1:5" ht="14.25" customHeight="1" x14ac:dyDescent="0.25">
      <c r="A1582" s="5">
        <v>1581</v>
      </c>
      <c r="B1582" s="5" t="s">
        <v>58</v>
      </c>
      <c r="C1582" s="5"/>
      <c r="D1582" s="5">
        <v>1.2070000000000001</v>
      </c>
      <c r="E1582" s="5"/>
    </row>
    <row r="1583" spans="1:5" ht="14.25" customHeight="1" x14ac:dyDescent="0.25">
      <c r="A1583" s="5">
        <v>1582</v>
      </c>
      <c r="B1583" s="5" t="s">
        <v>58</v>
      </c>
      <c r="C1583" s="5"/>
      <c r="D1583" s="5">
        <v>1.9650000000000001</v>
      </c>
      <c r="E1583" s="5"/>
    </row>
    <row r="1584" spans="1:5" ht="14.25" customHeight="1" x14ac:dyDescent="0.25">
      <c r="A1584" s="5">
        <v>1583</v>
      </c>
      <c r="B1584" s="5" t="s">
        <v>58</v>
      </c>
      <c r="C1584" s="5"/>
      <c r="D1584" s="5">
        <v>0.26200000000000001</v>
      </c>
      <c r="E1584" s="5"/>
    </row>
    <row r="1585" spans="1:5" ht="14.25" customHeight="1" x14ac:dyDescent="0.25">
      <c r="A1585" s="5">
        <v>1584</v>
      </c>
      <c r="B1585" s="5" t="s">
        <v>58</v>
      </c>
      <c r="C1585" s="5"/>
      <c r="D1585" s="5">
        <v>0.85899999999999999</v>
      </c>
      <c r="E1585" s="5"/>
    </row>
    <row r="1586" spans="1:5" ht="14.25" customHeight="1" x14ac:dyDescent="0.25">
      <c r="A1586" s="5">
        <v>1585</v>
      </c>
      <c r="B1586" s="5" t="s">
        <v>58</v>
      </c>
      <c r="C1586" s="5"/>
      <c r="D1586" s="5">
        <v>0.82599999999999996</v>
      </c>
      <c r="E1586" s="5"/>
    </row>
    <row r="1587" spans="1:5" ht="14.25" customHeight="1" x14ac:dyDescent="0.25">
      <c r="A1587" s="5">
        <v>1586</v>
      </c>
      <c r="B1587" s="5" t="s">
        <v>58</v>
      </c>
      <c r="C1587" s="5"/>
      <c r="D1587" s="5"/>
      <c r="E1587" s="5"/>
    </row>
    <row r="1588" spans="1:5" ht="14.25" customHeight="1" x14ac:dyDescent="0.25">
      <c r="A1588" s="5">
        <v>1587</v>
      </c>
      <c r="B1588" s="5" t="s">
        <v>58</v>
      </c>
      <c r="C1588" s="5"/>
      <c r="D1588" s="5">
        <v>0.89</v>
      </c>
      <c r="E1588" s="5"/>
    </row>
    <row r="1589" spans="1:5" ht="14.25" customHeight="1" x14ac:dyDescent="0.25">
      <c r="A1589" s="5">
        <v>1588</v>
      </c>
      <c r="B1589" s="5" t="s">
        <v>58</v>
      </c>
      <c r="C1589" s="5"/>
      <c r="D1589" s="5">
        <v>0.67500000000000004</v>
      </c>
      <c r="E1589" s="5"/>
    </row>
    <row r="1590" spans="1:5" ht="14.25" customHeight="1" x14ac:dyDescent="0.25">
      <c r="A1590" s="5">
        <v>1589</v>
      </c>
      <c r="B1590" s="5" t="s">
        <v>58</v>
      </c>
      <c r="C1590" s="5"/>
      <c r="D1590" s="5">
        <v>0.33500000000000002</v>
      </c>
      <c r="E1590" s="5"/>
    </row>
    <row r="1591" spans="1:5" ht="14.25" customHeight="1" x14ac:dyDescent="0.25">
      <c r="A1591" s="5">
        <v>1590</v>
      </c>
      <c r="B1591" s="5" t="s">
        <v>58</v>
      </c>
      <c r="C1591" s="5">
        <v>0.68300000000000005</v>
      </c>
      <c r="D1591" s="5">
        <v>2.294</v>
      </c>
      <c r="E1591" s="5"/>
    </row>
    <row r="1592" spans="1:5" ht="14.25" customHeight="1" x14ac:dyDescent="0.25">
      <c r="A1592" s="5">
        <v>1591</v>
      </c>
      <c r="B1592" s="5" t="s">
        <v>58</v>
      </c>
      <c r="C1592" s="5"/>
      <c r="D1592" s="5">
        <v>2.5920000000000001</v>
      </c>
      <c r="E1592" s="5"/>
    </row>
    <row r="1593" spans="1:5" ht="14.25" customHeight="1" x14ac:dyDescent="0.25">
      <c r="A1593" s="5">
        <v>1592</v>
      </c>
      <c r="B1593" s="5" t="s">
        <v>58</v>
      </c>
      <c r="C1593" s="5"/>
      <c r="D1593" s="5"/>
      <c r="E1593" s="5"/>
    </row>
    <row r="1594" spans="1:5" ht="14.25" customHeight="1" x14ac:dyDescent="0.25">
      <c r="A1594" s="5">
        <v>1593</v>
      </c>
      <c r="B1594" s="5" t="s">
        <v>58</v>
      </c>
      <c r="C1594" s="5"/>
      <c r="D1594" s="5">
        <v>1.3109999999999999</v>
      </c>
      <c r="E1594" s="5">
        <v>0.313</v>
      </c>
    </row>
    <row r="1595" spans="1:5" ht="14.25" customHeight="1" x14ac:dyDescent="0.25">
      <c r="A1595" s="5">
        <v>1594</v>
      </c>
      <c r="B1595" s="5" t="s">
        <v>58</v>
      </c>
      <c r="C1595" s="5"/>
      <c r="D1595" s="5"/>
      <c r="E1595" s="5"/>
    </row>
    <row r="1596" spans="1:5" ht="14.25" customHeight="1" x14ac:dyDescent="0.25">
      <c r="A1596" s="5">
        <v>1595</v>
      </c>
      <c r="B1596" s="5" t="s">
        <v>58</v>
      </c>
      <c r="C1596" s="5"/>
      <c r="D1596" s="5">
        <v>1.0680000000000001</v>
      </c>
      <c r="E1596" s="5"/>
    </row>
    <row r="1597" spans="1:5" ht="14.25" customHeight="1" x14ac:dyDescent="0.25">
      <c r="A1597" s="5">
        <v>1596</v>
      </c>
      <c r="B1597" s="5" t="s">
        <v>58</v>
      </c>
      <c r="C1597" s="5">
        <v>0.61499999999999999</v>
      </c>
      <c r="D1597" s="5">
        <v>0.36799999999999999</v>
      </c>
      <c r="E1597" s="5"/>
    </row>
    <row r="1598" spans="1:5" ht="14.25" customHeight="1" x14ac:dyDescent="0.25">
      <c r="A1598" s="5">
        <v>1597</v>
      </c>
      <c r="B1598" s="5" t="s">
        <v>67</v>
      </c>
      <c r="C1598" s="5"/>
      <c r="D1598" s="5">
        <v>2.3460000000000001</v>
      </c>
      <c r="E1598" s="5"/>
    </row>
    <row r="1599" spans="1:5" ht="14.25" customHeight="1" x14ac:dyDescent="0.25">
      <c r="A1599" s="5">
        <v>1598</v>
      </c>
      <c r="B1599" s="5" t="s">
        <v>58</v>
      </c>
      <c r="C1599" s="5">
        <v>0.14299999999999999</v>
      </c>
      <c r="D1599" s="5"/>
      <c r="E1599" s="5"/>
    </row>
    <row r="1600" spans="1:5" ht="14.25" customHeight="1" x14ac:dyDescent="0.25">
      <c r="A1600" s="5">
        <v>1599</v>
      </c>
      <c r="B1600" s="5" t="s">
        <v>58</v>
      </c>
      <c r="C1600" s="5">
        <v>1.149</v>
      </c>
      <c r="D1600" s="5">
        <v>0.85399999999999998</v>
      </c>
      <c r="E1600" s="5"/>
    </row>
    <row r="1601" spans="1:5" ht="14.25" customHeight="1" x14ac:dyDescent="0.25">
      <c r="A1601" s="5">
        <v>1600</v>
      </c>
      <c r="B1601" s="5" t="s">
        <v>58</v>
      </c>
      <c r="C1601" s="5">
        <v>0.36799999999999999</v>
      </c>
      <c r="D1601" s="5">
        <v>1.4390000000000001</v>
      </c>
      <c r="E1601" s="5"/>
    </row>
    <row r="1602" spans="1:5" ht="14.25" customHeight="1" x14ac:dyDescent="0.25">
      <c r="A1602" s="5">
        <v>1601</v>
      </c>
      <c r="B1602" s="5" t="s">
        <v>58</v>
      </c>
      <c r="C1602" s="5">
        <v>1.0189999999999999</v>
      </c>
      <c r="D1602" s="5">
        <v>0.40300000000000002</v>
      </c>
      <c r="E1602" s="5"/>
    </row>
    <row r="1603" spans="1:5" ht="14.25" customHeight="1" x14ac:dyDescent="0.25">
      <c r="A1603" s="5">
        <v>1602</v>
      </c>
      <c r="B1603" s="5" t="s">
        <v>58</v>
      </c>
      <c r="C1603" s="5">
        <v>0.36799999999999999</v>
      </c>
      <c r="D1603" s="5">
        <v>0.26200000000000001</v>
      </c>
      <c r="E1603" s="5"/>
    </row>
    <row r="1604" spans="1:5" ht="14.25" customHeight="1" x14ac:dyDescent="0.25">
      <c r="A1604" s="5">
        <v>1603</v>
      </c>
      <c r="B1604" s="5" t="s">
        <v>58</v>
      </c>
      <c r="C1604" s="5">
        <v>0.35699999999999998</v>
      </c>
      <c r="D1604" s="5">
        <v>0.51900000000000002</v>
      </c>
      <c r="E1604" s="5"/>
    </row>
    <row r="1605" spans="1:5" ht="14.25" customHeight="1" x14ac:dyDescent="0.25">
      <c r="A1605" s="5">
        <v>1604</v>
      </c>
      <c r="B1605" s="5" t="s">
        <v>58</v>
      </c>
      <c r="C1605" s="5"/>
      <c r="D1605" s="5"/>
      <c r="E1605" s="5"/>
    </row>
    <row r="1606" spans="1:5" ht="14.25" customHeight="1" x14ac:dyDescent="0.25">
      <c r="A1606" s="5">
        <v>1605</v>
      </c>
      <c r="B1606" s="5" t="s">
        <v>58</v>
      </c>
      <c r="C1606" s="5"/>
      <c r="D1606" s="5">
        <v>0.61499999999999999</v>
      </c>
      <c r="E1606" s="5"/>
    </row>
    <row r="1607" spans="1:5" ht="14.25" customHeight="1" x14ac:dyDescent="0.25">
      <c r="A1607" s="5">
        <v>1606</v>
      </c>
      <c r="B1607" s="5" t="s">
        <v>58</v>
      </c>
      <c r="C1607" s="5"/>
      <c r="D1607" s="5">
        <v>1.282</v>
      </c>
      <c r="E1607" s="5"/>
    </row>
    <row r="1608" spans="1:5" ht="14.25" customHeight="1" x14ac:dyDescent="0.25">
      <c r="A1608" s="5">
        <v>1607</v>
      </c>
      <c r="B1608" s="5" t="s">
        <v>67</v>
      </c>
      <c r="C1608" s="5">
        <v>2.0030000000000001</v>
      </c>
      <c r="D1608" s="5">
        <v>3.544</v>
      </c>
      <c r="E1608" s="5"/>
    </row>
    <row r="1609" spans="1:5" ht="14.25" customHeight="1" x14ac:dyDescent="0.25">
      <c r="A1609" s="5">
        <v>1608</v>
      </c>
      <c r="B1609" s="5" t="s">
        <v>58</v>
      </c>
      <c r="C1609" s="5"/>
      <c r="D1609" s="5">
        <v>0.49099999999999999</v>
      </c>
      <c r="E1609" s="5"/>
    </row>
    <row r="1610" spans="1:5" ht="14.25" customHeight="1" x14ac:dyDescent="0.25">
      <c r="A1610" s="5">
        <v>1609</v>
      </c>
      <c r="B1610" s="5" t="s">
        <v>58</v>
      </c>
      <c r="C1610" s="5"/>
      <c r="D1610" s="5">
        <v>0.76100000000000001</v>
      </c>
      <c r="E1610" s="5"/>
    </row>
    <row r="1611" spans="1:5" ht="14.25" customHeight="1" x14ac:dyDescent="0.25">
      <c r="A1611" s="5">
        <v>1610</v>
      </c>
      <c r="B1611" s="5" t="s">
        <v>58</v>
      </c>
      <c r="C1611" s="5"/>
      <c r="D1611" s="5"/>
      <c r="E1611" s="5"/>
    </row>
    <row r="1612" spans="1:5" ht="14.25" customHeight="1" x14ac:dyDescent="0.25">
      <c r="A1612" s="5">
        <v>1611</v>
      </c>
      <c r="B1612" s="5" t="s">
        <v>58</v>
      </c>
      <c r="C1612" s="5">
        <v>0.42599999999999999</v>
      </c>
      <c r="D1612" s="5">
        <v>0.72099999999999997</v>
      </c>
      <c r="E1612" s="5"/>
    </row>
    <row r="1613" spans="1:5" ht="14.25" customHeight="1" x14ac:dyDescent="0.25">
      <c r="A1613" s="5">
        <v>1612</v>
      </c>
      <c r="B1613" s="5" t="s">
        <v>58</v>
      </c>
      <c r="C1613" s="5"/>
      <c r="D1613" s="5">
        <v>0.86199999999999999</v>
      </c>
      <c r="E1613" s="5"/>
    </row>
    <row r="1614" spans="1:5" ht="14.25" customHeight="1" x14ac:dyDescent="0.25">
      <c r="A1614" s="5">
        <v>1613</v>
      </c>
      <c r="B1614" s="5" t="s">
        <v>58</v>
      </c>
      <c r="C1614" s="5">
        <v>0.48499999999999999</v>
      </c>
      <c r="D1614" s="5"/>
      <c r="E1614" s="5"/>
    </row>
    <row r="1615" spans="1:5" ht="14.25" customHeight="1" x14ac:dyDescent="0.25">
      <c r="A1615" s="5">
        <v>1614</v>
      </c>
      <c r="B1615" s="5" t="s">
        <v>67</v>
      </c>
      <c r="C1615" s="5">
        <v>0.91100000000000003</v>
      </c>
      <c r="D1615" s="5">
        <v>1.554</v>
      </c>
      <c r="E1615" s="5">
        <v>0.111</v>
      </c>
    </row>
    <row r="1616" spans="1:5" ht="14.25" customHeight="1" x14ac:dyDescent="0.25">
      <c r="A1616" s="5">
        <v>1615</v>
      </c>
      <c r="B1616" s="5" t="s">
        <v>58</v>
      </c>
      <c r="C1616" s="5"/>
      <c r="D1616" s="5">
        <v>0.35299999999999998</v>
      </c>
      <c r="E1616" s="5"/>
    </row>
    <row r="1617" spans="1:5" ht="14.25" customHeight="1" x14ac:dyDescent="0.25">
      <c r="A1617" s="5">
        <v>1616</v>
      </c>
      <c r="B1617" s="5" t="s">
        <v>58</v>
      </c>
      <c r="C1617" s="5"/>
      <c r="D1617" s="5">
        <v>1.1950000000000001</v>
      </c>
      <c r="E1617" s="5"/>
    </row>
    <row r="1618" spans="1:5" ht="14.25" customHeight="1" x14ac:dyDescent="0.25">
      <c r="A1618" s="5">
        <v>1617</v>
      </c>
      <c r="B1618" s="5" t="s">
        <v>67</v>
      </c>
      <c r="C1618" s="5">
        <v>0.35299999999999998</v>
      </c>
      <c r="D1618" s="5">
        <v>2.3319999999999999</v>
      </c>
      <c r="E1618" s="5"/>
    </row>
    <row r="1619" spans="1:5" ht="14.25" customHeight="1" x14ac:dyDescent="0.25">
      <c r="A1619" s="5">
        <v>1618</v>
      </c>
      <c r="B1619" s="5" t="s">
        <v>58</v>
      </c>
      <c r="C1619" s="5"/>
      <c r="D1619" s="5"/>
      <c r="E1619" s="5"/>
    </row>
    <row r="1620" spans="1:5" ht="14.25" customHeight="1" x14ac:dyDescent="0.25">
      <c r="A1620" s="5">
        <v>1619</v>
      </c>
      <c r="B1620" s="5" t="s">
        <v>58</v>
      </c>
      <c r="C1620" s="5"/>
      <c r="D1620" s="5"/>
      <c r="E1620" s="5"/>
    </row>
    <row r="1621" spans="1:5" ht="14.25" customHeight="1" x14ac:dyDescent="0.25">
      <c r="A1621" s="5">
        <v>1620</v>
      </c>
      <c r="B1621" s="5" t="s">
        <v>58</v>
      </c>
      <c r="C1621" s="5">
        <v>0.61499999999999999</v>
      </c>
      <c r="D1621" s="5"/>
      <c r="E1621" s="5"/>
    </row>
    <row r="1622" spans="1:5" ht="14.25" customHeight="1" x14ac:dyDescent="0.25">
      <c r="A1622" s="5">
        <v>1621</v>
      </c>
      <c r="B1622" s="5" t="s">
        <v>58</v>
      </c>
      <c r="C1622" s="5"/>
      <c r="D1622" s="5">
        <v>1.534</v>
      </c>
      <c r="E1622" s="5"/>
    </row>
    <row r="1623" spans="1:5" ht="14.25" customHeight="1" x14ac:dyDescent="0.25">
      <c r="A1623" s="5">
        <v>1622</v>
      </c>
      <c r="B1623" s="5" t="s">
        <v>58</v>
      </c>
      <c r="C1623" s="5"/>
      <c r="D1623" s="5">
        <v>1.1319999999999999</v>
      </c>
      <c r="E1623" s="5"/>
    </row>
    <row r="1624" spans="1:5" ht="14.25" customHeight="1" x14ac:dyDescent="0.25">
      <c r="A1624" s="5">
        <v>1623</v>
      </c>
      <c r="B1624" s="5" t="s">
        <v>58</v>
      </c>
      <c r="C1624" s="5"/>
      <c r="D1624" s="5"/>
      <c r="E1624" s="5"/>
    </row>
    <row r="1625" spans="1:5" ht="14.25" customHeight="1" x14ac:dyDescent="0.25">
      <c r="A1625" s="5">
        <v>1624</v>
      </c>
      <c r="B1625" s="5" t="s">
        <v>58</v>
      </c>
      <c r="C1625" s="5"/>
      <c r="D1625" s="5">
        <v>1.548</v>
      </c>
      <c r="E1625" s="5"/>
    </row>
    <row r="1626" spans="1:5" ht="14.25" customHeight="1" x14ac:dyDescent="0.25">
      <c r="A1626" s="5">
        <v>1625</v>
      </c>
      <c r="B1626" s="5" t="s">
        <v>58</v>
      </c>
      <c r="C1626" s="5">
        <v>0.36799999999999999</v>
      </c>
      <c r="D1626" s="5">
        <v>0.30499999999999999</v>
      </c>
      <c r="E1626" s="5"/>
    </row>
    <row r="1627" spans="1:5" ht="14.25" customHeight="1" x14ac:dyDescent="0.25">
      <c r="A1627" s="5">
        <v>1626</v>
      </c>
      <c r="B1627" s="5" t="s">
        <v>58</v>
      </c>
      <c r="C1627" s="5"/>
      <c r="D1627" s="5"/>
      <c r="E1627" s="5"/>
    </row>
    <row r="1628" spans="1:5" ht="14.25" customHeight="1" x14ac:dyDescent="0.25">
      <c r="A1628" s="5">
        <v>1627</v>
      </c>
      <c r="B1628" s="5" t="s">
        <v>58</v>
      </c>
      <c r="C1628" s="5"/>
      <c r="D1628" s="5"/>
      <c r="E1628" s="5"/>
    </row>
    <row r="1629" spans="1:5" ht="14.25" customHeight="1" x14ac:dyDescent="0.25">
      <c r="A1629" s="5">
        <v>1628</v>
      </c>
      <c r="B1629" s="5" t="s">
        <v>58</v>
      </c>
      <c r="C1629" s="5">
        <v>0.82899999999999996</v>
      </c>
      <c r="D1629" s="5">
        <v>0.57800000000000007</v>
      </c>
      <c r="E1629" s="5">
        <v>0.26300000000000001</v>
      </c>
    </row>
    <row r="1630" spans="1:5" ht="14.25" customHeight="1" x14ac:dyDescent="0.25">
      <c r="A1630" s="5">
        <v>1629</v>
      </c>
      <c r="B1630" s="5" t="s">
        <v>58</v>
      </c>
      <c r="C1630" s="5">
        <v>0.76100000000000001</v>
      </c>
      <c r="D1630" s="5"/>
      <c r="E1630" s="5"/>
    </row>
    <row r="1631" spans="1:5" ht="14.25" customHeight="1" x14ac:dyDescent="0.25">
      <c r="A1631" s="5">
        <v>1630</v>
      </c>
      <c r="B1631" s="5" t="s">
        <v>58</v>
      </c>
      <c r="C1631" s="5"/>
      <c r="D1631" s="5"/>
      <c r="E1631" s="5"/>
    </row>
    <row r="1632" spans="1:5" ht="14.25" customHeight="1" x14ac:dyDescent="0.25">
      <c r="A1632" s="5">
        <v>1631</v>
      </c>
      <c r="B1632" s="5" t="s">
        <v>58</v>
      </c>
      <c r="C1632" s="5">
        <v>0.61499999999999999</v>
      </c>
      <c r="D1632" s="5">
        <v>0.307</v>
      </c>
      <c r="E1632" s="5"/>
    </row>
    <row r="1633" spans="1:5" ht="14.25" customHeight="1" x14ac:dyDescent="0.25">
      <c r="A1633" s="5">
        <v>1632</v>
      </c>
      <c r="B1633" s="5" t="s">
        <v>58</v>
      </c>
      <c r="C1633" s="5"/>
      <c r="D1633" s="5"/>
      <c r="E1633" s="5"/>
    </row>
    <row r="1634" spans="1:5" ht="14.25" customHeight="1" x14ac:dyDescent="0.25">
      <c r="A1634" s="5">
        <v>1633</v>
      </c>
      <c r="B1634" s="5" t="s">
        <v>58</v>
      </c>
      <c r="C1634" s="5"/>
      <c r="D1634" s="5">
        <v>0.28000000000000003</v>
      </c>
      <c r="E1634" s="5"/>
    </row>
    <row r="1635" spans="1:5" ht="14.25" customHeight="1" x14ac:dyDescent="0.25">
      <c r="A1635" s="5">
        <v>1634</v>
      </c>
      <c r="B1635" s="5" t="s">
        <v>58</v>
      </c>
      <c r="C1635" s="5"/>
      <c r="D1635" s="5">
        <v>0.51700000000000002</v>
      </c>
      <c r="E1635" s="5"/>
    </row>
    <row r="1636" spans="1:5" ht="14.25" customHeight="1" x14ac:dyDescent="0.25">
      <c r="A1636" s="5">
        <v>1635</v>
      </c>
      <c r="B1636" s="5" t="s">
        <v>58</v>
      </c>
      <c r="C1636" s="5"/>
      <c r="D1636" s="5"/>
      <c r="E1636" s="5"/>
    </row>
    <row r="1637" spans="1:5" ht="14.25" customHeight="1" x14ac:dyDescent="0.25">
      <c r="A1637" s="5">
        <v>1636</v>
      </c>
      <c r="B1637" s="5" t="s">
        <v>58</v>
      </c>
      <c r="C1637" s="5">
        <v>0.64</v>
      </c>
      <c r="D1637" s="5">
        <v>0.33500000000000002</v>
      </c>
      <c r="E1637" s="5"/>
    </row>
    <row r="1638" spans="1:5" ht="14.25" customHeight="1" x14ac:dyDescent="0.25">
      <c r="A1638" s="5">
        <v>1637</v>
      </c>
      <c r="B1638" s="5" t="s">
        <v>58</v>
      </c>
      <c r="C1638" s="5"/>
      <c r="D1638" s="5">
        <v>0.85899999999999999</v>
      </c>
      <c r="E1638" s="5"/>
    </row>
    <row r="1639" spans="1:5" ht="14.25" customHeight="1" x14ac:dyDescent="0.25">
      <c r="A1639" s="5">
        <v>1638</v>
      </c>
      <c r="B1639" s="5" t="s">
        <v>58</v>
      </c>
      <c r="C1639" s="5"/>
      <c r="D1639" s="5">
        <v>0.21199999999999999</v>
      </c>
      <c r="E1639" s="5"/>
    </row>
    <row r="1640" spans="1:5" ht="14.25" customHeight="1" x14ac:dyDescent="0.25">
      <c r="A1640" s="5">
        <v>1639</v>
      </c>
      <c r="B1640" s="5" t="s">
        <v>58</v>
      </c>
      <c r="C1640" s="5">
        <v>0.30499999999999999</v>
      </c>
      <c r="D1640" s="5">
        <v>1.825</v>
      </c>
      <c r="E1640" s="5"/>
    </row>
    <row r="1641" spans="1:5" ht="14.25" customHeight="1" x14ac:dyDescent="0.25">
      <c r="A1641" s="5">
        <v>1640</v>
      </c>
      <c r="B1641" s="5" t="s">
        <v>58</v>
      </c>
      <c r="C1641" s="5"/>
      <c r="D1641" s="5">
        <v>1.673</v>
      </c>
      <c r="E1641" s="5"/>
    </row>
    <row r="1642" spans="1:5" ht="14.25" customHeight="1" x14ac:dyDescent="0.25">
      <c r="A1642" s="5">
        <v>1641</v>
      </c>
      <c r="B1642" s="5" t="s">
        <v>67</v>
      </c>
      <c r="C1642" s="5"/>
      <c r="D1642" s="5"/>
      <c r="E1642" s="5"/>
    </row>
    <row r="1643" spans="1:5" ht="14.25" customHeight="1" x14ac:dyDescent="0.25">
      <c r="A1643" s="5">
        <v>1642</v>
      </c>
      <c r="B1643" s="5" t="s">
        <v>58</v>
      </c>
      <c r="C1643" s="5">
        <v>0.30499999999999999</v>
      </c>
      <c r="D1643" s="5">
        <v>1.01</v>
      </c>
      <c r="E1643" s="5"/>
    </row>
    <row r="1644" spans="1:5" ht="14.25" customHeight="1" x14ac:dyDescent="0.25">
      <c r="A1644" s="5">
        <v>1643</v>
      </c>
      <c r="B1644" s="5" t="s">
        <v>58</v>
      </c>
      <c r="C1644" s="5"/>
      <c r="D1644" s="5">
        <v>0.30499999999999999</v>
      </c>
      <c r="E1644" s="5"/>
    </row>
    <row r="1645" spans="1:5" ht="14.25" customHeight="1" x14ac:dyDescent="0.25">
      <c r="A1645" s="5">
        <v>1644</v>
      </c>
      <c r="B1645" s="5" t="s">
        <v>58</v>
      </c>
      <c r="C1645" s="5"/>
      <c r="D1645" s="5">
        <v>0.49099999999999999</v>
      </c>
      <c r="E1645" s="5"/>
    </row>
    <row r="1646" spans="1:5" ht="14.25" customHeight="1" x14ac:dyDescent="0.25">
      <c r="A1646" s="5">
        <v>1645</v>
      </c>
      <c r="B1646" s="5" t="s">
        <v>67</v>
      </c>
      <c r="C1646" s="5">
        <v>1.046</v>
      </c>
      <c r="D1646" s="5">
        <v>0.30499999999999999</v>
      </c>
      <c r="E1646" s="5"/>
    </row>
    <row r="1647" spans="1:5" ht="14.25" customHeight="1" x14ac:dyDescent="0.25">
      <c r="A1647" s="5">
        <v>1646</v>
      </c>
      <c r="B1647" s="5" t="s">
        <v>58</v>
      </c>
      <c r="C1647" s="5">
        <v>0.36799999999999999</v>
      </c>
      <c r="D1647" s="5">
        <v>0.79800000000000004</v>
      </c>
      <c r="E1647" s="5"/>
    </row>
    <row r="1648" spans="1:5" ht="14.25" customHeight="1" x14ac:dyDescent="0.25">
      <c r="A1648" s="5">
        <v>1647</v>
      </c>
      <c r="B1648" s="5" t="s">
        <v>58</v>
      </c>
      <c r="C1648" s="5"/>
      <c r="D1648" s="5">
        <v>0.61399999999999999</v>
      </c>
      <c r="E1648" s="5"/>
    </row>
    <row r="1649" spans="1:5" ht="14.25" customHeight="1" x14ac:dyDescent="0.25">
      <c r="A1649" s="5">
        <v>1648</v>
      </c>
      <c r="B1649" s="5" t="s">
        <v>58</v>
      </c>
      <c r="C1649" s="5"/>
      <c r="D1649" s="5">
        <v>1.6819999999999999</v>
      </c>
      <c r="E1649" s="5"/>
    </row>
    <row r="1650" spans="1:5" ht="14.25" customHeight="1" x14ac:dyDescent="0.25">
      <c r="A1650" s="5">
        <v>1649</v>
      </c>
      <c r="B1650" s="5" t="s">
        <v>58</v>
      </c>
      <c r="C1650" s="5"/>
      <c r="D1650" s="5">
        <v>1.056</v>
      </c>
      <c r="E1650" s="5"/>
    </row>
    <row r="1651" spans="1:5" ht="14.25" customHeight="1" x14ac:dyDescent="0.25">
      <c r="A1651" s="5">
        <v>1650</v>
      </c>
      <c r="B1651" s="5" t="s">
        <v>58</v>
      </c>
      <c r="C1651" s="5"/>
      <c r="D1651" s="5">
        <v>1.532</v>
      </c>
      <c r="E1651" s="5"/>
    </row>
    <row r="1652" spans="1:5" ht="14.25" customHeight="1" x14ac:dyDescent="0.25">
      <c r="A1652" s="5">
        <v>1651</v>
      </c>
      <c r="B1652" s="5" t="s">
        <v>58</v>
      </c>
      <c r="C1652" s="5">
        <v>0.36799999999999999</v>
      </c>
      <c r="D1652" s="5">
        <v>0.44800000000000001</v>
      </c>
      <c r="E1652" s="5"/>
    </row>
    <row r="1653" spans="1:5" ht="14.25" customHeight="1" x14ac:dyDescent="0.25">
      <c r="A1653" s="5">
        <v>1652</v>
      </c>
      <c r="B1653" s="5" t="s">
        <v>58</v>
      </c>
      <c r="C1653" s="5"/>
      <c r="D1653" s="5">
        <v>0.80099999999999993</v>
      </c>
      <c r="E1653" s="5"/>
    </row>
    <row r="1654" spans="1:5" ht="14.25" customHeight="1" x14ac:dyDescent="0.25">
      <c r="A1654" s="5">
        <v>1653</v>
      </c>
      <c r="B1654" s="5" t="s">
        <v>58</v>
      </c>
      <c r="C1654" s="5">
        <v>0.30499999999999999</v>
      </c>
      <c r="D1654" s="5">
        <v>1.83</v>
      </c>
      <c r="E1654" s="5">
        <v>0.111</v>
      </c>
    </row>
    <row r="1655" spans="1:5" ht="14.25" customHeight="1" x14ac:dyDescent="0.25">
      <c r="A1655" s="5">
        <v>1654</v>
      </c>
      <c r="B1655" s="5" t="s">
        <v>58</v>
      </c>
      <c r="C1655" s="5"/>
      <c r="D1655" s="5">
        <v>1.5620000000000001</v>
      </c>
      <c r="E1655" s="5"/>
    </row>
    <row r="1656" spans="1:5" ht="14.25" customHeight="1" x14ac:dyDescent="0.25">
      <c r="A1656" s="5">
        <v>1655</v>
      </c>
      <c r="B1656" s="5" t="s">
        <v>58</v>
      </c>
      <c r="C1656" s="5"/>
      <c r="D1656" s="5">
        <v>2.2770000000000001</v>
      </c>
      <c r="E1656" s="5">
        <v>0.111</v>
      </c>
    </row>
    <row r="1657" spans="1:5" ht="14.25" customHeight="1" x14ac:dyDescent="0.25">
      <c r="A1657" s="5">
        <v>1656</v>
      </c>
      <c r="B1657" s="5" t="s">
        <v>58</v>
      </c>
      <c r="C1657" s="5"/>
      <c r="D1657" s="5"/>
      <c r="E1657" s="5"/>
    </row>
    <row r="1658" spans="1:5" ht="14.25" customHeight="1" x14ac:dyDescent="0.25">
      <c r="A1658" s="5">
        <v>1657</v>
      </c>
      <c r="B1658" s="5" t="s">
        <v>67</v>
      </c>
      <c r="C1658" s="5">
        <v>0.98799999999999999</v>
      </c>
      <c r="D1658" s="5">
        <v>0.68799999999999994</v>
      </c>
      <c r="E1658" s="5"/>
    </row>
    <row r="1659" spans="1:5" ht="14.25" customHeight="1" x14ac:dyDescent="0.25">
      <c r="A1659" s="5">
        <v>1658</v>
      </c>
      <c r="B1659" s="5" t="s">
        <v>58</v>
      </c>
      <c r="C1659" s="5"/>
      <c r="D1659" s="5">
        <v>0.79899999999999993</v>
      </c>
      <c r="E1659" s="5"/>
    </row>
    <row r="1660" spans="1:5" ht="14.25" customHeight="1" x14ac:dyDescent="0.25">
      <c r="A1660" s="5">
        <v>1659</v>
      </c>
      <c r="B1660" s="5" t="s">
        <v>58</v>
      </c>
      <c r="C1660" s="5"/>
      <c r="D1660" s="5"/>
      <c r="E1660" s="5"/>
    </row>
    <row r="1661" spans="1:5" ht="14.25" customHeight="1" x14ac:dyDescent="0.25">
      <c r="A1661" s="5">
        <v>1660</v>
      </c>
      <c r="B1661" s="5" t="s">
        <v>58</v>
      </c>
      <c r="C1661" s="5"/>
      <c r="D1661" s="5">
        <v>1.109</v>
      </c>
      <c r="E1661" s="5"/>
    </row>
    <row r="1662" spans="1:5" ht="14.25" customHeight="1" x14ac:dyDescent="0.25">
      <c r="A1662" s="5">
        <v>1661</v>
      </c>
      <c r="B1662" s="5" t="s">
        <v>58</v>
      </c>
      <c r="C1662" s="5">
        <v>0.30499999999999999</v>
      </c>
      <c r="D1662" s="5">
        <v>1.335</v>
      </c>
      <c r="E1662" s="5"/>
    </row>
    <row r="1663" spans="1:5" ht="14.25" customHeight="1" x14ac:dyDescent="0.25">
      <c r="A1663" s="5">
        <v>1662</v>
      </c>
      <c r="B1663" s="5" t="s">
        <v>58</v>
      </c>
      <c r="C1663" s="5">
        <v>1.04</v>
      </c>
      <c r="D1663" s="5">
        <v>2.718</v>
      </c>
      <c r="E1663" s="5">
        <v>0.84699999999999998</v>
      </c>
    </row>
    <row r="1664" spans="1:5" ht="14.25" customHeight="1" x14ac:dyDescent="0.25">
      <c r="A1664" s="5">
        <v>1663</v>
      </c>
      <c r="B1664" s="5" t="s">
        <v>58</v>
      </c>
      <c r="C1664" s="5"/>
      <c r="D1664" s="5">
        <v>0.58699999999999997</v>
      </c>
      <c r="E1664" s="5"/>
    </row>
    <row r="1665" spans="1:5" ht="14.25" customHeight="1" x14ac:dyDescent="0.25">
      <c r="A1665" s="5">
        <v>1664</v>
      </c>
      <c r="B1665" s="5" t="s">
        <v>58</v>
      </c>
      <c r="C1665" s="5"/>
      <c r="D1665" s="5"/>
      <c r="E1665" s="5"/>
    </row>
    <row r="1666" spans="1:5" ht="14.25" customHeight="1" x14ac:dyDescent="0.25">
      <c r="A1666" s="5">
        <v>1665</v>
      </c>
      <c r="B1666" s="5" t="s">
        <v>58</v>
      </c>
      <c r="C1666" s="5"/>
      <c r="D1666" s="5">
        <v>1.5469999999999999</v>
      </c>
      <c r="E1666" s="5"/>
    </row>
    <row r="1667" spans="1:5" ht="14.25" customHeight="1" x14ac:dyDescent="0.25">
      <c r="A1667" s="5">
        <v>1666</v>
      </c>
      <c r="B1667" s="5" t="s">
        <v>58</v>
      </c>
      <c r="C1667" s="5"/>
      <c r="D1667" s="5"/>
      <c r="E1667" s="5"/>
    </row>
    <row r="1668" spans="1:5" ht="14.25" customHeight="1" x14ac:dyDescent="0.25">
      <c r="A1668" s="5">
        <v>1667</v>
      </c>
      <c r="B1668" s="5" t="s">
        <v>58</v>
      </c>
      <c r="C1668" s="5"/>
      <c r="D1668" s="5">
        <v>0.35299999999999998</v>
      </c>
      <c r="E1668" s="5"/>
    </row>
    <row r="1669" spans="1:5" ht="14.25" customHeight="1" x14ac:dyDescent="0.25">
      <c r="A1669" s="5">
        <v>1668</v>
      </c>
      <c r="B1669" s="5" t="s">
        <v>58</v>
      </c>
      <c r="C1669" s="5">
        <v>0.307</v>
      </c>
      <c r="D1669" s="5">
        <v>1.8680000000000001</v>
      </c>
      <c r="E1669" s="5">
        <v>0.26300000000000001</v>
      </c>
    </row>
    <row r="1670" spans="1:5" ht="14.25" customHeight="1" x14ac:dyDescent="0.25">
      <c r="A1670" s="5">
        <v>1669</v>
      </c>
      <c r="B1670" s="5" t="s">
        <v>58</v>
      </c>
      <c r="C1670" s="5"/>
      <c r="D1670" s="5"/>
      <c r="E1670" s="5"/>
    </row>
    <row r="1671" spans="1:5" ht="14.25" customHeight="1" x14ac:dyDescent="0.25">
      <c r="A1671" s="5">
        <v>1670</v>
      </c>
      <c r="B1671" s="5" t="s">
        <v>58</v>
      </c>
      <c r="C1671" s="5"/>
      <c r="D1671" s="5"/>
      <c r="E1671" s="5"/>
    </row>
    <row r="1672" spans="1:5" ht="14.25" customHeight="1" x14ac:dyDescent="0.25">
      <c r="A1672" s="5">
        <v>1671</v>
      </c>
      <c r="B1672" s="5" t="s">
        <v>58</v>
      </c>
      <c r="C1672" s="5">
        <v>0.88300000000000001</v>
      </c>
      <c r="D1672" s="5">
        <v>2.4950000000000001</v>
      </c>
      <c r="E1672" s="5"/>
    </row>
    <row r="1673" spans="1:5" ht="14.25" customHeight="1" x14ac:dyDescent="0.25">
      <c r="A1673" s="5">
        <v>1672</v>
      </c>
      <c r="B1673" s="5" t="s">
        <v>58</v>
      </c>
      <c r="C1673" s="5"/>
      <c r="D1673" s="5"/>
      <c r="E1673" s="5"/>
    </row>
    <row r="1674" spans="1:5" ht="14.25" customHeight="1" x14ac:dyDescent="0.25">
      <c r="A1674" s="5">
        <v>1673</v>
      </c>
      <c r="B1674" s="5" t="s">
        <v>58</v>
      </c>
      <c r="C1674" s="5"/>
      <c r="D1674" s="5"/>
      <c r="E1674" s="5"/>
    </row>
    <row r="1675" spans="1:5" ht="14.25" customHeight="1" x14ac:dyDescent="0.25">
      <c r="A1675" s="5">
        <v>1674</v>
      </c>
      <c r="B1675" s="5" t="s">
        <v>67</v>
      </c>
      <c r="C1675" s="5"/>
      <c r="D1675" s="5"/>
      <c r="E1675" s="5"/>
    </row>
    <row r="1676" spans="1:5" ht="14.25" customHeight="1" x14ac:dyDescent="0.25">
      <c r="A1676" s="5">
        <v>1675</v>
      </c>
      <c r="B1676" s="5" t="s">
        <v>58</v>
      </c>
      <c r="C1676" s="5">
        <v>0.57600000000000007</v>
      </c>
      <c r="D1676" s="5">
        <v>0.90399999999999991</v>
      </c>
      <c r="E1676" s="5"/>
    </row>
    <row r="1677" spans="1:5" ht="14.25" customHeight="1" x14ac:dyDescent="0.25">
      <c r="A1677" s="5">
        <v>1676</v>
      </c>
      <c r="B1677" s="5" t="s">
        <v>58</v>
      </c>
      <c r="C1677" s="5"/>
      <c r="D1677" s="5">
        <v>1.008</v>
      </c>
      <c r="E1677" s="5"/>
    </row>
    <row r="1678" spans="1:5" ht="14.25" customHeight="1" x14ac:dyDescent="0.25">
      <c r="A1678" s="5">
        <v>1677</v>
      </c>
      <c r="B1678" s="5" t="s">
        <v>58</v>
      </c>
      <c r="C1678" s="5"/>
      <c r="D1678" s="5"/>
      <c r="E1678" s="5"/>
    </row>
    <row r="1679" spans="1:5" ht="14.25" customHeight="1" x14ac:dyDescent="0.25">
      <c r="A1679" s="5">
        <v>1678</v>
      </c>
      <c r="B1679" s="5" t="s">
        <v>58</v>
      </c>
      <c r="C1679" s="5"/>
      <c r="D1679" s="5"/>
      <c r="E1679" s="5"/>
    </row>
    <row r="1680" spans="1:5" ht="14.25" customHeight="1" x14ac:dyDescent="0.25">
      <c r="A1680" s="5">
        <v>1679</v>
      </c>
      <c r="B1680" s="5" t="s">
        <v>58</v>
      </c>
      <c r="C1680" s="5"/>
      <c r="D1680" s="5"/>
      <c r="E1680" s="5"/>
    </row>
    <row r="1681" spans="1:5" ht="14.25" customHeight="1" x14ac:dyDescent="0.25">
      <c r="A1681" s="5">
        <v>1680</v>
      </c>
      <c r="B1681" s="5" t="s">
        <v>67</v>
      </c>
      <c r="C1681" s="5">
        <v>0.85899999999999999</v>
      </c>
      <c r="D1681" s="5">
        <v>0.35299999999999998</v>
      </c>
      <c r="E1681" s="5"/>
    </row>
    <row r="1682" spans="1:5" ht="14.25" customHeight="1" x14ac:dyDescent="0.25">
      <c r="A1682" s="5">
        <v>1681</v>
      </c>
      <c r="B1682" s="5" t="s">
        <v>67</v>
      </c>
      <c r="C1682" s="5">
        <v>0.77100000000000002</v>
      </c>
      <c r="D1682" s="5">
        <v>1.1379999999999999</v>
      </c>
      <c r="E1682" s="5"/>
    </row>
    <row r="1683" spans="1:5" ht="14.25" customHeight="1" x14ac:dyDescent="0.25">
      <c r="A1683" s="5">
        <v>1682</v>
      </c>
      <c r="B1683" s="5" t="s">
        <v>58</v>
      </c>
      <c r="C1683" s="5"/>
      <c r="D1683" s="5"/>
      <c r="E1683" s="5"/>
    </row>
    <row r="1684" spans="1:5" ht="14.25" customHeight="1" x14ac:dyDescent="0.25">
      <c r="A1684" s="5">
        <v>1683</v>
      </c>
      <c r="B1684" s="5" t="s">
        <v>58</v>
      </c>
      <c r="C1684" s="5"/>
      <c r="D1684" s="5"/>
      <c r="E1684" s="5"/>
    </row>
    <row r="1685" spans="1:5" ht="14.25" customHeight="1" x14ac:dyDescent="0.25">
      <c r="A1685" s="5">
        <v>1684</v>
      </c>
      <c r="B1685" s="5" t="s">
        <v>58</v>
      </c>
      <c r="C1685" s="5"/>
      <c r="D1685" s="5"/>
      <c r="E1685" s="5"/>
    </row>
    <row r="1686" spans="1:5" ht="14.25" customHeight="1" x14ac:dyDescent="0.25">
      <c r="A1686" s="5">
        <v>1685</v>
      </c>
      <c r="B1686" s="5" t="s">
        <v>58</v>
      </c>
      <c r="C1686" s="5"/>
      <c r="D1686" s="5"/>
      <c r="E1686" s="5"/>
    </row>
    <row r="1687" spans="1:5" ht="14.25" customHeight="1" x14ac:dyDescent="0.25">
      <c r="A1687" s="5">
        <v>1686</v>
      </c>
      <c r="B1687" s="5" t="s">
        <v>58</v>
      </c>
      <c r="C1687" s="5">
        <v>0.49099999999999999</v>
      </c>
      <c r="D1687" s="5"/>
      <c r="E1687" s="5"/>
    </row>
    <row r="1688" spans="1:5" ht="14.25" customHeight="1" x14ac:dyDescent="0.25">
      <c r="A1688" s="5">
        <v>1687</v>
      </c>
      <c r="B1688" s="5" t="s">
        <v>58</v>
      </c>
      <c r="C1688" s="5"/>
      <c r="D1688" s="5"/>
      <c r="E1688" s="5"/>
    </row>
    <row r="1689" spans="1:5" ht="14.25" customHeight="1" x14ac:dyDescent="0.25">
      <c r="A1689" s="5">
        <v>1688</v>
      </c>
      <c r="B1689" s="5" t="s">
        <v>58</v>
      </c>
      <c r="C1689" s="5"/>
      <c r="D1689" s="5">
        <v>0.83200000000000007</v>
      </c>
      <c r="E1689" s="5"/>
    </row>
    <row r="1690" spans="1:5" ht="14.25" customHeight="1" x14ac:dyDescent="0.25">
      <c r="A1690" s="5">
        <v>1689</v>
      </c>
      <c r="B1690" s="5" t="s">
        <v>58</v>
      </c>
      <c r="C1690" s="5"/>
      <c r="D1690" s="5">
        <v>1.7010000000000001</v>
      </c>
      <c r="E1690" s="5"/>
    </row>
    <row r="1691" spans="1:5" ht="14.25" customHeight="1" x14ac:dyDescent="0.25">
      <c r="A1691" s="5">
        <v>1690</v>
      </c>
      <c r="B1691" s="5" t="s">
        <v>58</v>
      </c>
      <c r="C1691" s="5"/>
      <c r="D1691" s="5"/>
      <c r="E1691" s="5"/>
    </row>
    <row r="1692" spans="1:5" ht="14.25" customHeight="1" x14ac:dyDescent="0.25">
      <c r="A1692" s="5">
        <v>1691</v>
      </c>
      <c r="B1692" s="5" t="s">
        <v>58</v>
      </c>
      <c r="C1692" s="5"/>
      <c r="D1692" s="5"/>
      <c r="E1692" s="5"/>
    </row>
    <row r="1693" spans="1:5" ht="14.25" customHeight="1" x14ac:dyDescent="0.25">
      <c r="A1693" s="5">
        <v>1692</v>
      </c>
      <c r="B1693" s="5" t="s">
        <v>58</v>
      </c>
      <c r="C1693" s="5"/>
      <c r="D1693" s="5"/>
      <c r="E1693" s="5"/>
    </row>
    <row r="1694" spans="1:5" ht="14.25" customHeight="1" x14ac:dyDescent="0.25">
      <c r="A1694" s="5">
        <v>1693</v>
      </c>
      <c r="B1694" s="5" t="s">
        <v>58</v>
      </c>
      <c r="C1694" s="5"/>
      <c r="D1694" s="5"/>
      <c r="E1694" s="5"/>
    </row>
    <row r="1695" spans="1:5" ht="14.25" customHeight="1" x14ac:dyDescent="0.25">
      <c r="A1695" s="5">
        <v>1694</v>
      </c>
      <c r="B1695" s="5" t="s">
        <v>67</v>
      </c>
      <c r="C1695" s="5">
        <v>1.0409999999999999</v>
      </c>
      <c r="D1695" s="5">
        <v>1.58</v>
      </c>
      <c r="E1695" s="5"/>
    </row>
    <row r="1696" spans="1:5" ht="14.25" customHeight="1" x14ac:dyDescent="0.25">
      <c r="A1696" s="5">
        <v>1695</v>
      </c>
      <c r="B1696" s="5" t="s">
        <v>58</v>
      </c>
      <c r="C1696" s="5"/>
      <c r="D1696" s="5"/>
      <c r="E1696" s="5"/>
    </row>
    <row r="1697" spans="1:5" ht="14.25" customHeight="1" x14ac:dyDescent="0.25">
      <c r="A1697" s="5">
        <v>1696</v>
      </c>
      <c r="B1697" s="5" t="s">
        <v>58</v>
      </c>
      <c r="C1697" s="5">
        <v>0.45900000000000002</v>
      </c>
      <c r="D1697" s="5">
        <v>0.68199999999999994</v>
      </c>
      <c r="E1697" s="5"/>
    </row>
    <row r="1698" spans="1:5" ht="14.25" customHeight="1" x14ac:dyDescent="0.25">
      <c r="A1698" s="5">
        <v>1697</v>
      </c>
      <c r="B1698" s="5" t="s">
        <v>58</v>
      </c>
      <c r="C1698" s="5"/>
      <c r="D1698" s="5"/>
      <c r="E1698" s="5"/>
    </row>
    <row r="1699" spans="1:5" ht="14.25" customHeight="1" x14ac:dyDescent="0.25">
      <c r="A1699" s="5">
        <v>1698</v>
      </c>
      <c r="B1699" s="5" t="s">
        <v>58</v>
      </c>
      <c r="C1699" s="5"/>
      <c r="D1699" s="5"/>
      <c r="E1699" s="5"/>
    </row>
    <row r="1700" spans="1:5" ht="14.25" customHeight="1" x14ac:dyDescent="0.25">
      <c r="A1700" s="5">
        <v>1699</v>
      </c>
      <c r="B1700" s="5" t="s">
        <v>58</v>
      </c>
      <c r="C1700" s="5">
        <v>0.30499999999999999</v>
      </c>
      <c r="D1700" s="5">
        <v>0.41299999999999998</v>
      </c>
      <c r="E1700" s="5"/>
    </row>
    <row r="1701" spans="1:5" ht="14.25" customHeight="1" x14ac:dyDescent="0.25">
      <c r="A1701" s="5">
        <v>1700</v>
      </c>
      <c r="B1701" s="5" t="s">
        <v>58</v>
      </c>
      <c r="C1701" s="5"/>
      <c r="D1701" s="5"/>
      <c r="E1701" s="5"/>
    </row>
    <row r="1702" spans="1:5" ht="14.25" customHeight="1" x14ac:dyDescent="0.25">
      <c r="A1702" s="5">
        <v>1701</v>
      </c>
      <c r="B1702" s="5" t="s">
        <v>58</v>
      </c>
      <c r="C1702" s="5"/>
      <c r="D1702" s="5"/>
      <c r="E1702" s="5"/>
    </row>
    <row r="1703" spans="1:5" ht="14.25" customHeight="1" x14ac:dyDescent="0.25">
      <c r="A1703" s="5">
        <v>1702</v>
      </c>
      <c r="B1703" s="5" t="s">
        <v>58</v>
      </c>
      <c r="C1703" s="5"/>
      <c r="D1703" s="5"/>
      <c r="E1703" s="5"/>
    </row>
    <row r="1704" spans="1:5" ht="14.25" customHeight="1" x14ac:dyDescent="0.25">
      <c r="A1704" s="5">
        <v>1703</v>
      </c>
      <c r="B1704" s="5" t="s">
        <v>58</v>
      </c>
      <c r="C1704" s="5">
        <v>0.68300000000000005</v>
      </c>
      <c r="D1704" s="5">
        <v>0.42599999999999999</v>
      </c>
      <c r="E1704" s="5"/>
    </row>
    <row r="1705" spans="1:5" ht="14.25" customHeight="1" x14ac:dyDescent="0.25">
      <c r="A1705" s="5">
        <v>1704</v>
      </c>
      <c r="B1705" s="5" t="s">
        <v>58</v>
      </c>
      <c r="C1705" s="5">
        <v>0.72099999999999997</v>
      </c>
      <c r="D1705" s="5"/>
      <c r="E1705" s="5"/>
    </row>
    <row r="1706" spans="1:5" ht="14.25" customHeight="1" x14ac:dyDescent="0.25">
      <c r="A1706" s="5">
        <v>1705</v>
      </c>
      <c r="B1706" s="5" t="s">
        <v>58</v>
      </c>
      <c r="C1706" s="5"/>
      <c r="D1706" s="5"/>
      <c r="E1706" s="5"/>
    </row>
    <row r="1707" spans="1:5" ht="14.25" customHeight="1" x14ac:dyDescent="0.25">
      <c r="A1707" s="5">
        <v>1706</v>
      </c>
      <c r="B1707" s="5" t="s">
        <v>58</v>
      </c>
      <c r="C1707" s="5"/>
      <c r="D1707" s="5"/>
      <c r="E1707" s="5"/>
    </row>
    <row r="1708" spans="1:5" ht="14.25" customHeight="1" x14ac:dyDescent="0.25">
      <c r="A1708" s="5">
        <v>1707</v>
      </c>
      <c r="B1708" s="5" t="s">
        <v>58</v>
      </c>
      <c r="C1708" s="5"/>
      <c r="D1708" s="5"/>
      <c r="E1708" s="5"/>
    </row>
    <row r="1709" spans="1:5" ht="14.25" customHeight="1" x14ac:dyDescent="0.25">
      <c r="A1709" s="5">
        <v>1708</v>
      </c>
      <c r="B1709" s="5" t="s">
        <v>58</v>
      </c>
      <c r="C1709" s="5"/>
      <c r="D1709" s="5"/>
      <c r="E1709" s="5"/>
    </row>
    <row r="1710" spans="1:5" ht="14.25" customHeight="1" x14ac:dyDescent="0.25">
      <c r="A1710" s="5">
        <v>1709</v>
      </c>
      <c r="B1710" s="5" t="s">
        <v>58</v>
      </c>
      <c r="C1710" s="5"/>
      <c r="D1710" s="5">
        <v>0.307</v>
      </c>
      <c r="E1710" s="5"/>
    </row>
    <row r="1711" spans="1:5" ht="14.25" customHeight="1" x14ac:dyDescent="0.25">
      <c r="A1711" s="5">
        <v>1710</v>
      </c>
      <c r="B1711" s="5" t="s">
        <v>58</v>
      </c>
      <c r="C1711" s="5"/>
      <c r="D1711" s="5"/>
      <c r="E1711" s="5"/>
    </row>
    <row r="1712" spans="1:5" ht="14.25" customHeight="1" x14ac:dyDescent="0.25">
      <c r="A1712" s="5">
        <v>1711</v>
      </c>
      <c r="B1712" s="5" t="s">
        <v>58</v>
      </c>
      <c r="C1712" s="5">
        <v>0.14299999999999999</v>
      </c>
      <c r="D1712" s="5">
        <v>2.286</v>
      </c>
      <c r="E1712" s="5"/>
    </row>
    <row r="1713" spans="1:5" ht="14.25" customHeight="1" x14ac:dyDescent="0.25">
      <c r="A1713" s="5">
        <v>1712</v>
      </c>
      <c r="B1713" s="5" t="s">
        <v>58</v>
      </c>
      <c r="C1713" s="5"/>
      <c r="D1713" s="5"/>
      <c r="E1713" s="5"/>
    </row>
    <row r="1714" spans="1:5" ht="14.25" customHeight="1" x14ac:dyDescent="0.25">
      <c r="A1714" s="5">
        <v>1713</v>
      </c>
      <c r="B1714" s="5" t="s">
        <v>58</v>
      </c>
      <c r="C1714" s="5"/>
      <c r="D1714" s="5"/>
      <c r="E1714" s="5"/>
    </row>
    <row r="1715" spans="1:5" ht="14.25" customHeight="1" x14ac:dyDescent="0.25">
      <c r="A1715" s="5">
        <v>1714</v>
      </c>
      <c r="B1715" s="5" t="s">
        <v>58</v>
      </c>
      <c r="C1715" s="5"/>
      <c r="D1715" s="5"/>
      <c r="E1715" s="5"/>
    </row>
    <row r="1716" spans="1:5" ht="14.25" customHeight="1" x14ac:dyDescent="0.25">
      <c r="A1716" s="5">
        <v>1715</v>
      </c>
      <c r="B1716" s="5" t="s">
        <v>58</v>
      </c>
      <c r="C1716" s="5">
        <v>0.61199999999999999</v>
      </c>
      <c r="D1716" s="5">
        <v>0.36799999999999999</v>
      </c>
      <c r="E1716" s="5"/>
    </row>
    <row r="1717" spans="1:5" ht="14.25" customHeight="1" x14ac:dyDescent="0.25">
      <c r="A1717" s="5">
        <v>1716</v>
      </c>
      <c r="B1717" s="5" t="s">
        <v>58</v>
      </c>
      <c r="C1717" s="5"/>
      <c r="D1717" s="5"/>
      <c r="E1717" s="5"/>
    </row>
    <row r="1718" spans="1:5" ht="14.25" customHeight="1" x14ac:dyDescent="0.25">
      <c r="A1718" s="5">
        <v>1717</v>
      </c>
      <c r="B1718" s="5" t="s">
        <v>58</v>
      </c>
      <c r="C1718" s="5">
        <v>0.71500000000000008</v>
      </c>
      <c r="D1718" s="5"/>
      <c r="E1718" s="5"/>
    </row>
    <row r="1719" spans="1:5" ht="14.25" customHeight="1" x14ac:dyDescent="0.25">
      <c r="A1719" s="5">
        <v>1718</v>
      </c>
      <c r="B1719" s="5" t="s">
        <v>58</v>
      </c>
      <c r="C1719" s="5"/>
      <c r="D1719" s="5">
        <v>2.1619999999999999</v>
      </c>
      <c r="E1719" s="5"/>
    </row>
    <row r="1720" spans="1:5" ht="14.25" customHeight="1" x14ac:dyDescent="0.25">
      <c r="A1720" s="5">
        <v>1719</v>
      </c>
      <c r="B1720" s="5" t="s">
        <v>58</v>
      </c>
      <c r="C1720" s="5"/>
      <c r="D1720" s="5">
        <v>2.1640000000000001</v>
      </c>
      <c r="E1720" s="5"/>
    </row>
    <row r="1721" spans="1:5" ht="14.25" customHeight="1" x14ac:dyDescent="0.25">
      <c r="A1721" s="5">
        <v>1720</v>
      </c>
      <c r="B1721" s="5" t="s">
        <v>58</v>
      </c>
      <c r="C1721" s="5"/>
      <c r="D1721" s="5">
        <v>1.179</v>
      </c>
      <c r="E1721" s="5"/>
    </row>
    <row r="1722" spans="1:5" ht="14.25" customHeight="1" x14ac:dyDescent="0.25">
      <c r="A1722" s="5">
        <v>1721</v>
      </c>
      <c r="B1722" s="5" t="s">
        <v>58</v>
      </c>
      <c r="C1722" s="5">
        <v>6.8000000000000005E-2</v>
      </c>
      <c r="D1722" s="5">
        <v>2.78</v>
      </c>
      <c r="E1722" s="5">
        <v>0.313</v>
      </c>
    </row>
    <row r="1723" spans="1:5" ht="14.25" customHeight="1" x14ac:dyDescent="0.25">
      <c r="A1723" s="5">
        <v>1722</v>
      </c>
      <c r="B1723" s="5" t="s">
        <v>58</v>
      </c>
      <c r="C1723" s="5"/>
      <c r="D1723" s="5"/>
      <c r="E1723" s="5"/>
    </row>
    <row r="1724" spans="1:5" ht="14.25" customHeight="1" x14ac:dyDescent="0.25">
      <c r="A1724" s="5">
        <v>1723</v>
      </c>
      <c r="B1724" s="5" t="s">
        <v>58</v>
      </c>
      <c r="C1724" s="5"/>
      <c r="D1724" s="5">
        <v>0.30499999999999999</v>
      </c>
      <c r="E1724" s="5"/>
    </row>
    <row r="1725" spans="1:5" ht="14.25" customHeight="1" x14ac:dyDescent="0.25">
      <c r="A1725" s="5">
        <v>1724</v>
      </c>
      <c r="B1725" s="5" t="s">
        <v>58</v>
      </c>
      <c r="C1725" s="5"/>
      <c r="D1725" s="5"/>
      <c r="E1725" s="5"/>
    </row>
    <row r="1726" spans="1:5" ht="14.25" customHeight="1" x14ac:dyDescent="0.25">
      <c r="A1726" s="5">
        <v>1725</v>
      </c>
      <c r="B1726" s="5" t="s">
        <v>58</v>
      </c>
      <c r="C1726" s="5">
        <v>0.33500000000000002</v>
      </c>
      <c r="D1726" s="5">
        <v>1.2050000000000001</v>
      </c>
      <c r="E1726" s="5"/>
    </row>
    <row r="1727" spans="1:5" ht="14.25" customHeight="1" x14ac:dyDescent="0.25">
      <c r="A1727" s="5">
        <v>1726</v>
      </c>
      <c r="B1727" s="5" t="s">
        <v>58</v>
      </c>
      <c r="C1727" s="5">
        <v>0.36799999999999999</v>
      </c>
      <c r="D1727" s="5">
        <v>1.6779999999999999</v>
      </c>
      <c r="E1727" s="5">
        <v>0.20200000000000001</v>
      </c>
    </row>
    <row r="1728" spans="1:5" ht="14.25" customHeight="1" x14ac:dyDescent="0.25">
      <c r="A1728" s="5">
        <v>1727</v>
      </c>
      <c r="B1728" s="5" t="s">
        <v>58</v>
      </c>
      <c r="C1728" s="5"/>
      <c r="D1728" s="5"/>
      <c r="E1728" s="5"/>
    </row>
    <row r="1729" spans="1:5" ht="14.25" customHeight="1" x14ac:dyDescent="0.25">
      <c r="A1729" s="5">
        <v>1728</v>
      </c>
      <c r="B1729" s="5" t="s">
        <v>58</v>
      </c>
      <c r="C1729" s="5"/>
      <c r="D1729" s="5">
        <v>0.66300000000000003</v>
      </c>
      <c r="E1729" s="5"/>
    </row>
    <row r="1730" spans="1:5" ht="14.25" customHeight="1" x14ac:dyDescent="0.25">
      <c r="A1730" s="5">
        <v>1729</v>
      </c>
      <c r="B1730" s="5" t="s">
        <v>58</v>
      </c>
      <c r="C1730" s="5"/>
      <c r="D1730" s="5">
        <v>1.008</v>
      </c>
      <c r="E1730" s="5"/>
    </row>
    <row r="1731" spans="1:5" ht="14.25" customHeight="1" x14ac:dyDescent="0.25">
      <c r="A1731" s="5">
        <v>1730</v>
      </c>
      <c r="B1731" s="5" t="s">
        <v>58</v>
      </c>
      <c r="C1731" s="5"/>
      <c r="D1731" s="5">
        <v>1.819</v>
      </c>
      <c r="E1731" s="5">
        <v>0.84699999999999998</v>
      </c>
    </row>
    <row r="1732" spans="1:5" ht="14.25" customHeight="1" x14ac:dyDescent="0.25">
      <c r="A1732" s="5">
        <v>1731</v>
      </c>
      <c r="B1732" s="5" t="s">
        <v>58</v>
      </c>
      <c r="C1732" s="5"/>
      <c r="D1732" s="5">
        <v>0.61499999999999999</v>
      </c>
      <c r="E1732" s="5"/>
    </row>
    <row r="1733" spans="1:5" ht="14.25" customHeight="1" x14ac:dyDescent="0.25">
      <c r="A1733" s="5">
        <v>1732</v>
      </c>
      <c r="B1733" s="5" t="s">
        <v>58</v>
      </c>
      <c r="C1733" s="5">
        <v>0.309</v>
      </c>
      <c r="D1733" s="5">
        <v>0.64</v>
      </c>
      <c r="E1733" s="5"/>
    </row>
    <row r="1734" spans="1:5" ht="14.25" customHeight="1" x14ac:dyDescent="0.25">
      <c r="A1734" s="5">
        <v>1733</v>
      </c>
      <c r="B1734" s="5" t="s">
        <v>58</v>
      </c>
      <c r="C1734" s="5"/>
      <c r="D1734" s="5">
        <v>0.61499999999999999</v>
      </c>
      <c r="E1734" s="5"/>
    </row>
    <row r="1735" spans="1:5" ht="14.25" customHeight="1" x14ac:dyDescent="0.25">
      <c r="A1735" s="5">
        <v>1734</v>
      </c>
      <c r="B1735" s="5" t="s">
        <v>58</v>
      </c>
      <c r="C1735" s="5"/>
      <c r="D1735" s="5">
        <v>1.4710000000000001</v>
      </c>
      <c r="E1735" s="5"/>
    </row>
    <row r="1736" spans="1:5" ht="14.25" customHeight="1" x14ac:dyDescent="0.25">
      <c r="A1736" s="5">
        <v>1735</v>
      </c>
      <c r="B1736" s="5" t="s">
        <v>58</v>
      </c>
      <c r="C1736" s="5"/>
      <c r="D1736" s="5">
        <v>1.55</v>
      </c>
      <c r="E1736" s="5"/>
    </row>
    <row r="1737" spans="1:5" ht="14.25" customHeight="1" x14ac:dyDescent="0.25">
      <c r="A1737" s="5">
        <v>1736</v>
      </c>
      <c r="B1737" s="5" t="s">
        <v>58</v>
      </c>
      <c r="C1737" s="5"/>
      <c r="D1737" s="5">
        <v>0.56699999999999995</v>
      </c>
      <c r="E1737" s="5"/>
    </row>
    <row r="1738" spans="1:5" ht="14.25" customHeight="1" x14ac:dyDescent="0.25">
      <c r="A1738" s="5">
        <v>1737</v>
      </c>
      <c r="B1738" s="5" t="s">
        <v>58</v>
      </c>
      <c r="C1738" s="5"/>
      <c r="D1738" s="5">
        <v>0.67300000000000004</v>
      </c>
      <c r="E1738" s="5"/>
    </row>
    <row r="1739" spans="1:5" ht="14.25" customHeight="1" x14ac:dyDescent="0.25">
      <c r="A1739" s="5">
        <v>1738</v>
      </c>
      <c r="B1739" s="5" t="s">
        <v>58</v>
      </c>
      <c r="C1739" s="5"/>
      <c r="D1739" s="5">
        <v>0.90200000000000002</v>
      </c>
      <c r="E1739" s="5"/>
    </row>
    <row r="1740" spans="1:5" ht="14.25" customHeight="1" x14ac:dyDescent="0.25">
      <c r="A1740" s="5">
        <v>1739</v>
      </c>
      <c r="B1740" s="5" t="s">
        <v>58</v>
      </c>
      <c r="C1740" s="5"/>
      <c r="D1740" s="5">
        <v>1.1639999999999999</v>
      </c>
      <c r="E1740" s="5"/>
    </row>
    <row r="1741" spans="1:5" ht="14.25" customHeight="1" x14ac:dyDescent="0.25">
      <c r="A1741" s="5">
        <v>1740</v>
      </c>
      <c r="B1741" s="5" t="s">
        <v>58</v>
      </c>
      <c r="C1741" s="5"/>
      <c r="D1741" s="5">
        <v>3.024</v>
      </c>
      <c r="E1741" s="5">
        <v>0.111</v>
      </c>
    </row>
    <row r="1742" spans="1:5" ht="14.25" customHeight="1" x14ac:dyDescent="0.25">
      <c r="A1742" s="5">
        <v>1741</v>
      </c>
      <c r="B1742" s="5" t="s">
        <v>58</v>
      </c>
      <c r="C1742" s="5"/>
      <c r="D1742" s="5">
        <v>0.67300000000000004</v>
      </c>
      <c r="E1742" s="5"/>
    </row>
    <row r="1743" spans="1:5" ht="14.25" customHeight="1" x14ac:dyDescent="0.25">
      <c r="A1743" s="5">
        <v>1742</v>
      </c>
      <c r="B1743" s="5" t="s">
        <v>58</v>
      </c>
      <c r="C1743" s="5"/>
      <c r="D1743" s="5"/>
      <c r="E1743" s="5"/>
    </row>
    <row r="1744" spans="1:5" ht="14.25" customHeight="1" x14ac:dyDescent="0.25">
      <c r="A1744" s="5">
        <v>1743</v>
      </c>
      <c r="B1744" s="5" t="s">
        <v>58</v>
      </c>
      <c r="C1744" s="5"/>
      <c r="D1744" s="5"/>
      <c r="E1744" s="5"/>
    </row>
    <row r="1745" spans="1:5" ht="14.25" customHeight="1" x14ac:dyDescent="0.25">
      <c r="A1745" s="5">
        <v>1744</v>
      </c>
      <c r="B1745" s="5" t="s">
        <v>58</v>
      </c>
      <c r="C1745" s="5"/>
      <c r="D1745" s="5"/>
      <c r="E1745" s="5"/>
    </row>
    <row r="1746" spans="1:5" ht="14.25" customHeight="1" x14ac:dyDescent="0.25">
      <c r="A1746" s="5">
        <v>1745</v>
      </c>
      <c r="B1746" s="5" t="s">
        <v>58</v>
      </c>
      <c r="C1746" s="5"/>
      <c r="D1746" s="5">
        <v>2.5449999999999999</v>
      </c>
      <c r="E1746" s="5"/>
    </row>
    <row r="1747" spans="1:5" ht="14.25" customHeight="1" x14ac:dyDescent="0.25">
      <c r="A1747" s="5">
        <v>1746</v>
      </c>
      <c r="B1747" s="5" t="s">
        <v>58</v>
      </c>
      <c r="C1747" s="5"/>
      <c r="D1747" s="5">
        <v>1.5620000000000001</v>
      </c>
      <c r="E1747" s="5"/>
    </row>
    <row r="1748" spans="1:5" ht="14.25" customHeight="1" x14ac:dyDescent="0.25">
      <c r="A1748" s="5">
        <v>1747</v>
      </c>
      <c r="B1748" s="5" t="s">
        <v>58</v>
      </c>
      <c r="C1748" s="5"/>
      <c r="D1748" s="5">
        <v>1.1930000000000001</v>
      </c>
      <c r="E1748" s="5"/>
    </row>
    <row r="1749" spans="1:5" ht="14.25" customHeight="1" x14ac:dyDescent="0.25">
      <c r="A1749" s="5">
        <v>1748</v>
      </c>
      <c r="B1749" s="5" t="s">
        <v>58</v>
      </c>
      <c r="C1749" s="5">
        <v>0.36799999999999999</v>
      </c>
      <c r="D1749" s="5">
        <v>1.573</v>
      </c>
      <c r="E1749" s="5"/>
    </row>
    <row r="1750" spans="1:5" ht="14.25" customHeight="1" x14ac:dyDescent="0.25">
      <c r="A1750" s="5">
        <v>1749</v>
      </c>
      <c r="B1750" s="5" t="s">
        <v>58</v>
      </c>
      <c r="C1750" s="5"/>
      <c r="D1750" s="5">
        <v>1.5149999999999999</v>
      </c>
      <c r="E1750" s="5"/>
    </row>
    <row r="1751" spans="1:5" ht="14.25" customHeight="1" x14ac:dyDescent="0.25">
      <c r="A1751" s="5">
        <v>1750</v>
      </c>
      <c r="B1751" s="5" t="s">
        <v>58</v>
      </c>
      <c r="C1751" s="5"/>
      <c r="D1751" s="5">
        <v>1.885</v>
      </c>
      <c r="E1751" s="5"/>
    </row>
    <row r="1752" spans="1:5" ht="14.25" customHeight="1" x14ac:dyDescent="0.25">
      <c r="A1752" s="5">
        <v>1751</v>
      </c>
      <c r="B1752" s="5" t="s">
        <v>58</v>
      </c>
      <c r="C1752" s="5"/>
      <c r="D1752" s="5">
        <v>0.88700000000000001</v>
      </c>
      <c r="E1752" s="5"/>
    </row>
    <row r="1753" spans="1:5" ht="14.25" customHeight="1" x14ac:dyDescent="0.25">
      <c r="A1753" s="5">
        <v>1752</v>
      </c>
      <c r="B1753" s="5" t="s">
        <v>58</v>
      </c>
      <c r="C1753" s="5"/>
      <c r="D1753" s="5">
        <v>2.383</v>
      </c>
      <c r="E1753" s="5"/>
    </row>
    <row r="1754" spans="1:5" ht="14.25" customHeight="1" x14ac:dyDescent="0.25">
      <c r="A1754" s="5">
        <v>1753</v>
      </c>
      <c r="B1754" s="5" t="s">
        <v>58</v>
      </c>
      <c r="C1754" s="5">
        <v>0.42599999999999999</v>
      </c>
      <c r="D1754" s="5">
        <v>1.361</v>
      </c>
      <c r="E1754" s="5"/>
    </row>
    <row r="1755" spans="1:5" ht="14.25" customHeight="1" x14ac:dyDescent="0.25">
      <c r="A1755" s="5">
        <v>1754</v>
      </c>
      <c r="B1755" s="5" t="s">
        <v>58</v>
      </c>
      <c r="C1755" s="5">
        <v>0.8899999999999999</v>
      </c>
      <c r="D1755" s="5">
        <v>2.4620000000000002</v>
      </c>
      <c r="E1755" s="5">
        <v>0.35399999999999998</v>
      </c>
    </row>
    <row r="1756" spans="1:5" ht="14.25" customHeight="1" x14ac:dyDescent="0.25">
      <c r="A1756" s="5">
        <v>1755</v>
      </c>
      <c r="B1756" s="5" t="s">
        <v>58</v>
      </c>
      <c r="C1756" s="5">
        <v>0.74</v>
      </c>
      <c r="D1756" s="5">
        <v>4.6869999999999994</v>
      </c>
      <c r="E1756" s="5"/>
    </row>
    <row r="1757" spans="1:5" ht="14.25" customHeight="1" x14ac:dyDescent="0.25">
      <c r="A1757" s="5">
        <v>1756</v>
      </c>
      <c r="B1757" s="5" t="s">
        <v>58</v>
      </c>
      <c r="C1757" s="5"/>
      <c r="D1757" s="5">
        <v>0.94700000000000006</v>
      </c>
      <c r="E1757" s="5"/>
    </row>
    <row r="1758" spans="1:5" ht="14.25" customHeight="1" x14ac:dyDescent="0.25">
      <c r="A1758" s="5">
        <v>1757</v>
      </c>
      <c r="B1758" s="5" t="s">
        <v>58</v>
      </c>
      <c r="C1758" s="5"/>
      <c r="D1758" s="5">
        <v>1.4379999999999999</v>
      </c>
      <c r="E1758" s="5"/>
    </row>
    <row r="1759" spans="1:5" ht="14.25" customHeight="1" x14ac:dyDescent="0.25">
      <c r="A1759" s="5">
        <v>1758</v>
      </c>
      <c r="B1759" s="5" t="s">
        <v>58</v>
      </c>
      <c r="C1759" s="5"/>
      <c r="D1759" s="5">
        <v>0.81600000000000006</v>
      </c>
      <c r="E1759" s="5"/>
    </row>
    <row r="1760" spans="1:5" ht="14.25" customHeight="1" x14ac:dyDescent="0.25">
      <c r="A1760" s="5">
        <v>1759</v>
      </c>
      <c r="B1760" s="5" t="s">
        <v>58</v>
      </c>
      <c r="C1760" s="5">
        <v>0.45</v>
      </c>
      <c r="D1760" s="5">
        <v>1.4670000000000001</v>
      </c>
      <c r="E1760" s="5"/>
    </row>
    <row r="1761" spans="1:5" ht="14.25" customHeight="1" x14ac:dyDescent="0.25">
      <c r="A1761" s="5">
        <v>1760</v>
      </c>
      <c r="B1761" s="5" t="s">
        <v>58</v>
      </c>
      <c r="C1761" s="5"/>
      <c r="D1761" s="5">
        <v>3.4260000000000002</v>
      </c>
      <c r="E1761" s="5"/>
    </row>
    <row r="1762" spans="1:5" ht="14.25" customHeight="1" x14ac:dyDescent="0.25">
      <c r="A1762" s="5">
        <v>1761</v>
      </c>
      <c r="B1762" s="5" t="s">
        <v>58</v>
      </c>
      <c r="C1762" s="5">
        <v>0.68599999999999994</v>
      </c>
      <c r="D1762" s="5">
        <v>1.3180000000000001</v>
      </c>
      <c r="E1762" s="5"/>
    </row>
    <row r="1763" spans="1:5" ht="14.25" customHeight="1" x14ac:dyDescent="0.25">
      <c r="A1763" s="5">
        <v>1762</v>
      </c>
      <c r="B1763" s="5" t="s">
        <v>58</v>
      </c>
      <c r="C1763" s="5">
        <v>0.36799999999999999</v>
      </c>
      <c r="D1763" s="5">
        <v>1.8240000000000001</v>
      </c>
      <c r="E1763" s="5"/>
    </row>
    <row r="1764" spans="1:5" ht="14.25" customHeight="1" x14ac:dyDescent="0.25">
      <c r="A1764" s="5">
        <v>1763</v>
      </c>
      <c r="B1764" s="5" t="s">
        <v>58</v>
      </c>
      <c r="C1764" s="5"/>
      <c r="D1764" s="5"/>
      <c r="E1764" s="5"/>
    </row>
    <row r="1765" spans="1:5" ht="14.25" customHeight="1" x14ac:dyDescent="0.25">
      <c r="A1765" s="5">
        <v>1764</v>
      </c>
      <c r="B1765" s="5" t="s">
        <v>58</v>
      </c>
      <c r="C1765" s="5"/>
      <c r="D1765" s="5"/>
      <c r="E1765" s="5"/>
    </row>
    <row r="1766" spans="1:5" ht="14.25" customHeight="1" x14ac:dyDescent="0.25">
      <c r="A1766" s="5">
        <v>1765</v>
      </c>
      <c r="B1766" s="5" t="s">
        <v>58</v>
      </c>
      <c r="C1766" s="5"/>
      <c r="D1766" s="5">
        <v>2.794</v>
      </c>
      <c r="E1766" s="5"/>
    </row>
    <row r="1767" spans="1:5" ht="14.25" customHeight="1" x14ac:dyDescent="0.25">
      <c r="A1767" s="5">
        <v>1766</v>
      </c>
      <c r="B1767" s="5" t="s">
        <v>58</v>
      </c>
      <c r="C1767" s="5"/>
      <c r="D1767" s="5">
        <v>0.84399999999999997</v>
      </c>
      <c r="E1767" s="5"/>
    </row>
    <row r="1768" spans="1:5" ht="14.25" customHeight="1" x14ac:dyDescent="0.25">
      <c r="A1768" s="5">
        <v>1767</v>
      </c>
      <c r="B1768" s="5" t="s">
        <v>58</v>
      </c>
      <c r="C1768" s="5">
        <v>0.30499999999999999</v>
      </c>
      <c r="D1768" s="5">
        <v>1.9339999999999999</v>
      </c>
      <c r="E1768" s="5"/>
    </row>
    <row r="1769" spans="1:5" ht="14.25" customHeight="1" x14ac:dyDescent="0.25">
      <c r="A1769" s="5">
        <v>1768</v>
      </c>
      <c r="B1769" s="5" t="s">
        <v>58</v>
      </c>
      <c r="C1769" s="5"/>
      <c r="D1769" s="5">
        <v>3.4420000000000002</v>
      </c>
      <c r="E1769" s="5"/>
    </row>
    <row r="1770" spans="1:5" ht="14.25" customHeight="1" x14ac:dyDescent="0.25">
      <c r="A1770" s="5">
        <v>1769</v>
      </c>
      <c r="B1770" s="5" t="s">
        <v>58</v>
      </c>
      <c r="C1770" s="5"/>
      <c r="D1770" s="5">
        <v>0.68300000000000005</v>
      </c>
      <c r="E1770" s="5"/>
    </row>
    <row r="1771" spans="1:5" ht="14.25" customHeight="1" x14ac:dyDescent="0.25">
      <c r="A1771" s="5">
        <v>1770</v>
      </c>
      <c r="B1771" s="5" t="s">
        <v>58</v>
      </c>
      <c r="C1771" s="5"/>
      <c r="D1771" s="5">
        <v>2.3460000000000001</v>
      </c>
      <c r="E1771" s="5"/>
    </row>
    <row r="1772" spans="1:5" ht="14.25" customHeight="1" x14ac:dyDescent="0.25">
      <c r="A1772" s="5">
        <v>1771</v>
      </c>
      <c r="B1772" s="5" t="s">
        <v>58</v>
      </c>
      <c r="C1772" s="5">
        <v>0.35299999999999998</v>
      </c>
      <c r="D1772" s="5">
        <v>2.1989999999999998</v>
      </c>
      <c r="E1772" s="5"/>
    </row>
    <row r="1773" spans="1:5" ht="14.25" customHeight="1" x14ac:dyDescent="0.25">
      <c r="A1773" s="5">
        <v>1772</v>
      </c>
      <c r="B1773" s="5" t="s">
        <v>58</v>
      </c>
      <c r="C1773" s="5"/>
      <c r="D1773" s="5">
        <v>2.1160000000000001</v>
      </c>
      <c r="E1773" s="5"/>
    </row>
    <row r="1774" spans="1:5" ht="14.25" customHeight="1" x14ac:dyDescent="0.25">
      <c r="A1774" s="5">
        <v>1773</v>
      </c>
      <c r="B1774" s="5" t="s">
        <v>58</v>
      </c>
      <c r="C1774" s="5">
        <v>0.36799999999999999</v>
      </c>
      <c r="D1774" s="5">
        <v>1.333</v>
      </c>
      <c r="E1774" s="5"/>
    </row>
    <row r="1775" spans="1:5" ht="14.25" customHeight="1" x14ac:dyDescent="0.25">
      <c r="A1775" s="5">
        <v>1774</v>
      </c>
      <c r="B1775" s="5" t="s">
        <v>58</v>
      </c>
      <c r="C1775" s="5">
        <v>0.214</v>
      </c>
      <c r="D1775" s="5">
        <v>1.0129999999999999</v>
      </c>
      <c r="E1775" s="5"/>
    </row>
    <row r="1776" spans="1:5" ht="14.25" customHeight="1" x14ac:dyDescent="0.25">
      <c r="A1776" s="5">
        <v>1775</v>
      </c>
      <c r="B1776" s="5" t="s">
        <v>58</v>
      </c>
      <c r="C1776" s="5"/>
      <c r="D1776" s="5">
        <v>2.2200000000000002</v>
      </c>
      <c r="E1776" s="5"/>
    </row>
    <row r="1777" spans="1:5" ht="14.25" customHeight="1" x14ac:dyDescent="0.25">
      <c r="A1777" s="5">
        <v>1776</v>
      </c>
      <c r="B1777" s="5" t="s">
        <v>58</v>
      </c>
      <c r="C1777" s="5"/>
      <c r="D1777" s="5">
        <v>0.49099999999999999</v>
      </c>
      <c r="E1777" s="5"/>
    </row>
    <row r="1778" spans="1:5" ht="14.25" customHeight="1" x14ac:dyDescent="0.25">
      <c r="A1778" s="5">
        <v>1777</v>
      </c>
      <c r="B1778" s="5" t="s">
        <v>58</v>
      </c>
      <c r="C1778" s="5"/>
      <c r="D1778" s="5">
        <v>1.3009999999999999</v>
      </c>
      <c r="E1778" s="5"/>
    </row>
    <row r="1779" spans="1:5" ht="14.25" customHeight="1" x14ac:dyDescent="0.25">
      <c r="A1779" s="5">
        <v>1778</v>
      </c>
      <c r="B1779" s="5" t="s">
        <v>58</v>
      </c>
      <c r="C1779" s="5">
        <v>0.35299999999999998</v>
      </c>
      <c r="D1779" s="5">
        <v>2.653</v>
      </c>
      <c r="E1779" s="5"/>
    </row>
    <row r="1780" spans="1:5" ht="14.25" customHeight="1" x14ac:dyDescent="0.25">
      <c r="A1780" s="5">
        <v>1779</v>
      </c>
      <c r="B1780" s="5" t="s">
        <v>58</v>
      </c>
      <c r="C1780" s="5"/>
      <c r="D1780" s="5">
        <v>1.718</v>
      </c>
      <c r="E1780" s="5"/>
    </row>
    <row r="1781" spans="1:5" ht="14.25" customHeight="1" x14ac:dyDescent="0.25">
      <c r="A1781" s="5">
        <v>1780</v>
      </c>
      <c r="B1781" s="5" t="s">
        <v>58</v>
      </c>
      <c r="C1781" s="5">
        <v>0.31</v>
      </c>
      <c r="D1781" s="5">
        <v>1.74</v>
      </c>
      <c r="E1781" s="5">
        <v>0.111</v>
      </c>
    </row>
    <row r="1782" spans="1:5" ht="14.25" customHeight="1" x14ac:dyDescent="0.25">
      <c r="A1782" s="5">
        <v>1781</v>
      </c>
      <c r="B1782" s="5" t="s">
        <v>58</v>
      </c>
      <c r="C1782" s="5">
        <v>0.30499999999999999</v>
      </c>
      <c r="D1782" s="5">
        <v>5.7149999999999999</v>
      </c>
      <c r="E1782" s="5">
        <v>0.111</v>
      </c>
    </row>
    <row r="1783" spans="1:5" ht="14.25" customHeight="1" x14ac:dyDescent="0.25">
      <c r="A1783" s="5">
        <v>1782</v>
      </c>
      <c r="B1783" s="5" t="s">
        <v>58</v>
      </c>
      <c r="C1783" s="5"/>
      <c r="D1783" s="5">
        <v>1.589</v>
      </c>
      <c r="E1783" s="5"/>
    </row>
    <row r="1784" spans="1:5" ht="14.25" customHeight="1" x14ac:dyDescent="0.25">
      <c r="A1784" s="5">
        <v>1783</v>
      </c>
      <c r="B1784" s="5" t="s">
        <v>58</v>
      </c>
      <c r="C1784" s="5"/>
      <c r="D1784" s="5">
        <v>0.82899999999999996</v>
      </c>
      <c r="E1784" s="5"/>
    </row>
    <row r="1785" spans="1:5" ht="14.25" customHeight="1" x14ac:dyDescent="0.25">
      <c r="A1785" s="5">
        <v>1784</v>
      </c>
      <c r="B1785" s="5" t="s">
        <v>58</v>
      </c>
      <c r="C1785" s="5"/>
      <c r="D1785" s="5">
        <v>2.6019999999999999</v>
      </c>
      <c r="E1785" s="5"/>
    </row>
    <row r="1786" spans="1:5" ht="14.25" customHeight="1" x14ac:dyDescent="0.25">
      <c r="A1786" s="5">
        <v>1785</v>
      </c>
      <c r="B1786" s="5" t="s">
        <v>58</v>
      </c>
      <c r="C1786" s="5"/>
      <c r="D1786" s="5">
        <v>1.008</v>
      </c>
      <c r="E1786" s="5"/>
    </row>
    <row r="1787" spans="1:5" ht="14.25" customHeight="1" x14ac:dyDescent="0.25">
      <c r="A1787" s="5">
        <v>1786</v>
      </c>
      <c r="B1787" s="5" t="s">
        <v>58</v>
      </c>
      <c r="C1787" s="5">
        <v>0.61899999999999999</v>
      </c>
      <c r="D1787" s="5">
        <v>1.056</v>
      </c>
      <c r="E1787" s="5"/>
    </row>
    <row r="1788" spans="1:5" ht="14.25" customHeight="1" x14ac:dyDescent="0.25">
      <c r="A1788" s="5">
        <v>1787</v>
      </c>
      <c r="B1788" s="5" t="s">
        <v>58</v>
      </c>
      <c r="C1788" s="5"/>
      <c r="D1788" s="5">
        <v>0.96799999999999997</v>
      </c>
      <c r="E1788" s="5"/>
    </row>
    <row r="1789" spans="1:5" ht="14.25" customHeight="1" x14ac:dyDescent="0.25">
      <c r="A1789" s="5">
        <v>1788</v>
      </c>
      <c r="B1789" s="5" t="s">
        <v>58</v>
      </c>
      <c r="C1789" s="5">
        <v>6.8000000000000005E-2</v>
      </c>
      <c r="D1789" s="5">
        <v>3.32</v>
      </c>
      <c r="E1789" s="5"/>
    </row>
    <row r="1790" spans="1:5" ht="14.25" customHeight="1" x14ac:dyDescent="0.25">
      <c r="A1790" s="5">
        <v>1789</v>
      </c>
      <c r="B1790" s="5" t="s">
        <v>58</v>
      </c>
      <c r="C1790" s="5">
        <v>0.36799999999999999</v>
      </c>
      <c r="D1790" s="5">
        <v>2.0990000000000002</v>
      </c>
      <c r="E1790" s="5"/>
    </row>
    <row r="1791" spans="1:5" ht="14.25" customHeight="1" x14ac:dyDescent="0.25">
      <c r="A1791" s="5">
        <v>1790</v>
      </c>
      <c r="B1791" s="5" t="s">
        <v>58</v>
      </c>
      <c r="C1791" s="5"/>
      <c r="D1791" s="5">
        <v>2.702</v>
      </c>
      <c r="E1791" s="5"/>
    </row>
    <row r="1792" spans="1:5" ht="14.25" customHeight="1" x14ac:dyDescent="0.25">
      <c r="A1792" s="5">
        <v>1791</v>
      </c>
      <c r="B1792" s="5" t="s">
        <v>58</v>
      </c>
      <c r="C1792" s="5">
        <v>0.73299999999999998</v>
      </c>
      <c r="D1792" s="5">
        <v>1.28</v>
      </c>
      <c r="E1792" s="5"/>
    </row>
    <row r="1793" spans="1:5" ht="14.25" customHeight="1" x14ac:dyDescent="0.25">
      <c r="A1793" s="5">
        <v>1792</v>
      </c>
      <c r="B1793" s="5" t="s">
        <v>58</v>
      </c>
      <c r="C1793" s="5"/>
      <c r="D1793" s="5">
        <v>1.161</v>
      </c>
      <c r="E1793" s="5"/>
    </row>
    <row r="1794" spans="1:5" ht="14.25" customHeight="1" x14ac:dyDescent="0.25">
      <c r="A1794" s="5">
        <v>1793</v>
      </c>
      <c r="B1794" s="5" t="s">
        <v>58</v>
      </c>
      <c r="C1794" s="5"/>
      <c r="D1794" s="5">
        <v>3.1880000000000002</v>
      </c>
      <c r="E1794" s="5"/>
    </row>
    <row r="1795" spans="1:5" ht="14.25" customHeight="1" x14ac:dyDescent="0.25">
      <c r="A1795" s="5">
        <v>1794</v>
      </c>
      <c r="B1795" s="5" t="s">
        <v>58</v>
      </c>
      <c r="C1795" s="5">
        <v>0.498</v>
      </c>
      <c r="D1795" s="5">
        <v>2.1920000000000002</v>
      </c>
      <c r="E1795" s="5"/>
    </row>
    <row r="1796" spans="1:5" ht="14.25" customHeight="1" x14ac:dyDescent="0.25">
      <c r="A1796" s="5">
        <v>1795</v>
      </c>
      <c r="B1796" s="5" t="s">
        <v>58</v>
      </c>
      <c r="C1796" s="5"/>
      <c r="D1796" s="5">
        <v>1.361</v>
      </c>
      <c r="E1796" s="5"/>
    </row>
    <row r="1797" spans="1:5" ht="14.25" customHeight="1" x14ac:dyDescent="0.25">
      <c r="A1797" s="5">
        <v>1796</v>
      </c>
      <c r="B1797" s="5" t="s">
        <v>58</v>
      </c>
      <c r="C1797" s="5">
        <v>0.36799999999999999</v>
      </c>
      <c r="D1797" s="5"/>
      <c r="E1797" s="5"/>
    </row>
    <row r="1798" spans="1:5" ht="14.25" customHeight="1" x14ac:dyDescent="0.25">
      <c r="A1798" s="5">
        <v>1797</v>
      </c>
      <c r="B1798" s="5" t="s">
        <v>58</v>
      </c>
      <c r="C1798" s="5">
        <v>0.36799999999999999</v>
      </c>
      <c r="D1798" s="5"/>
      <c r="E1798" s="5"/>
    </row>
    <row r="1799" spans="1:5" ht="14.25" customHeight="1" x14ac:dyDescent="0.25">
      <c r="A1799" s="5">
        <v>1798</v>
      </c>
      <c r="B1799" s="5" t="s">
        <v>58</v>
      </c>
      <c r="C1799" s="5"/>
      <c r="D1799" s="5">
        <v>1.361</v>
      </c>
      <c r="E1799" s="5"/>
    </row>
    <row r="1800" spans="1:5" ht="14.25" customHeight="1" x14ac:dyDescent="0.25">
      <c r="A1800" s="5">
        <v>1799</v>
      </c>
      <c r="B1800" s="5" t="s">
        <v>58</v>
      </c>
      <c r="C1800" s="5">
        <v>0.307</v>
      </c>
      <c r="D1800" s="5">
        <v>2.94</v>
      </c>
      <c r="E1800" s="5"/>
    </row>
    <row r="1801" spans="1:5" ht="14.25" customHeight="1" x14ac:dyDescent="0.25">
      <c r="A1801" s="5">
        <v>1800</v>
      </c>
      <c r="B1801" s="5" t="s">
        <v>58</v>
      </c>
      <c r="C1801" s="5"/>
      <c r="D1801" s="5">
        <v>3.8330000000000002</v>
      </c>
      <c r="E1801" s="5">
        <v>0.84699999999999998</v>
      </c>
    </row>
    <row r="1802" spans="1:5" ht="14.25" customHeight="1" x14ac:dyDescent="0.25">
      <c r="A1802" s="5">
        <v>1801</v>
      </c>
      <c r="B1802" s="5" t="s">
        <v>58</v>
      </c>
      <c r="C1802" s="5"/>
      <c r="D1802" s="5">
        <v>1.766</v>
      </c>
      <c r="E1802" s="5"/>
    </row>
    <row r="1803" spans="1:5" ht="14.25" customHeight="1" x14ac:dyDescent="0.25">
      <c r="A1803" s="5">
        <v>1802</v>
      </c>
      <c r="B1803" s="5" t="s">
        <v>58</v>
      </c>
      <c r="C1803" s="5"/>
      <c r="D1803" s="5"/>
      <c r="E1803" s="5"/>
    </row>
    <row r="1804" spans="1:5" ht="14.25" customHeight="1" x14ac:dyDescent="0.25">
      <c r="A1804" s="5">
        <v>1803</v>
      </c>
      <c r="B1804" s="5" t="s">
        <v>58</v>
      </c>
      <c r="C1804" s="5"/>
      <c r="D1804" s="5">
        <v>0.96799999999999997</v>
      </c>
      <c r="E1804" s="5"/>
    </row>
    <row r="1805" spans="1:5" ht="14.25" customHeight="1" x14ac:dyDescent="0.25">
      <c r="A1805" s="5">
        <v>1804</v>
      </c>
      <c r="B1805" s="5" t="s">
        <v>58</v>
      </c>
      <c r="C1805" s="5">
        <v>0.70300000000000007</v>
      </c>
      <c r="D1805" s="5">
        <v>2.3199999999999998</v>
      </c>
      <c r="E1805" s="5"/>
    </row>
    <row r="1806" spans="1:5" ht="14.25" customHeight="1" x14ac:dyDescent="0.25">
      <c r="A1806" s="5">
        <v>1805</v>
      </c>
      <c r="B1806" s="5" t="s">
        <v>58</v>
      </c>
      <c r="C1806" s="5"/>
      <c r="D1806" s="5">
        <v>1.401</v>
      </c>
      <c r="E1806" s="5"/>
    </row>
    <row r="1807" spans="1:5" ht="14.25" customHeight="1" x14ac:dyDescent="0.25">
      <c r="A1807" s="5">
        <v>1806</v>
      </c>
      <c r="B1807" s="5" t="s">
        <v>58</v>
      </c>
      <c r="C1807" s="5"/>
      <c r="D1807" s="5">
        <v>2.1440000000000001</v>
      </c>
      <c r="E1807" s="5"/>
    </row>
    <row r="1808" spans="1:5" ht="14.25" customHeight="1" x14ac:dyDescent="0.25">
      <c r="A1808" s="5">
        <v>1807</v>
      </c>
      <c r="B1808" s="5" t="s">
        <v>58</v>
      </c>
      <c r="C1808" s="5"/>
      <c r="D1808" s="5">
        <v>2.1379999999999999</v>
      </c>
      <c r="E1808" s="5"/>
    </row>
    <row r="1809" spans="1:5" ht="14.25" customHeight="1" x14ac:dyDescent="0.25">
      <c r="A1809" s="5">
        <v>1808</v>
      </c>
      <c r="B1809" s="5" t="s">
        <v>58</v>
      </c>
      <c r="C1809" s="5"/>
      <c r="D1809" s="5">
        <v>1.361</v>
      </c>
      <c r="E1809" s="5"/>
    </row>
    <row r="1810" spans="1:5" ht="14.25" customHeight="1" x14ac:dyDescent="0.25">
      <c r="A1810" s="5">
        <v>1809</v>
      </c>
      <c r="B1810" s="5" t="s">
        <v>58</v>
      </c>
      <c r="C1810" s="5">
        <v>0.30499999999999999</v>
      </c>
      <c r="D1810" s="5">
        <v>0.68799999999999994</v>
      </c>
      <c r="E1810" s="5"/>
    </row>
    <row r="1811" spans="1:5" ht="14.25" customHeight="1" x14ac:dyDescent="0.25">
      <c r="A1811" s="5">
        <v>1810</v>
      </c>
      <c r="B1811" s="5" t="s">
        <v>58</v>
      </c>
      <c r="C1811" s="5"/>
      <c r="D1811" s="5">
        <v>2.3929999999999998</v>
      </c>
      <c r="E1811" s="5"/>
    </row>
    <row r="1812" spans="1:5" ht="14.25" customHeight="1" x14ac:dyDescent="0.25">
      <c r="A1812" s="5">
        <v>1811</v>
      </c>
      <c r="B1812" s="5" t="s">
        <v>58</v>
      </c>
      <c r="C1812" s="5">
        <v>0.47599999999999998</v>
      </c>
      <c r="D1812" s="5">
        <v>1.38</v>
      </c>
      <c r="E1812" s="5">
        <v>0.313</v>
      </c>
    </row>
    <row r="1813" spans="1:5" ht="14.25" customHeight="1" x14ac:dyDescent="0.25">
      <c r="A1813" s="5">
        <v>1812</v>
      </c>
      <c r="B1813" s="5" t="s">
        <v>58</v>
      </c>
      <c r="C1813" s="5"/>
      <c r="D1813" s="5"/>
      <c r="E1813" s="5"/>
    </row>
    <row r="1814" spans="1:5" ht="14.25" customHeight="1" x14ac:dyDescent="0.25">
      <c r="A1814" s="5">
        <v>1813</v>
      </c>
      <c r="B1814" s="5" t="s">
        <v>58</v>
      </c>
      <c r="C1814" s="5">
        <v>0.55400000000000005</v>
      </c>
      <c r="D1814" s="5">
        <v>1.885</v>
      </c>
      <c r="E1814" s="5"/>
    </row>
    <row r="1815" spans="1:5" ht="14.25" customHeight="1" x14ac:dyDescent="0.25">
      <c r="A1815" s="5">
        <v>1814</v>
      </c>
      <c r="B1815" s="5" t="s">
        <v>58</v>
      </c>
      <c r="C1815" s="5"/>
      <c r="D1815" s="5">
        <v>0.49099999999999999</v>
      </c>
      <c r="E1815" s="5"/>
    </row>
    <row r="1816" spans="1:5" ht="14.25" customHeight="1" x14ac:dyDescent="0.25">
      <c r="A1816" s="5">
        <v>1815</v>
      </c>
      <c r="B1816" s="5" t="s">
        <v>58</v>
      </c>
      <c r="C1816" s="5"/>
      <c r="D1816" s="5">
        <v>0.35299999999999998</v>
      </c>
      <c r="E1816" s="5"/>
    </row>
    <row r="1817" spans="1:5" ht="14.25" customHeight="1" x14ac:dyDescent="0.25">
      <c r="A1817" s="5">
        <v>1816</v>
      </c>
      <c r="B1817" s="5" t="s">
        <v>58</v>
      </c>
      <c r="C1817" s="5"/>
      <c r="D1817" s="5">
        <v>1.94</v>
      </c>
      <c r="E1817" s="5"/>
    </row>
    <row r="1818" spans="1:5" ht="14.25" customHeight="1" x14ac:dyDescent="0.25">
      <c r="A1818" s="5">
        <v>1817</v>
      </c>
      <c r="B1818" s="5" t="s">
        <v>58</v>
      </c>
      <c r="C1818" s="5"/>
      <c r="D1818" s="5">
        <v>2.2589999999999999</v>
      </c>
      <c r="E1818" s="5"/>
    </row>
    <row r="1819" spans="1:5" ht="14.25" customHeight="1" x14ac:dyDescent="0.25">
      <c r="A1819" s="5">
        <v>1818</v>
      </c>
      <c r="B1819" s="5" t="s">
        <v>58</v>
      </c>
      <c r="C1819" s="5"/>
      <c r="D1819" s="5">
        <v>0.30499999999999999</v>
      </c>
      <c r="E1819" s="5"/>
    </row>
    <row r="1820" spans="1:5" ht="14.25" customHeight="1" x14ac:dyDescent="0.25">
      <c r="A1820" s="5">
        <v>1819</v>
      </c>
      <c r="B1820" s="5" t="s">
        <v>58</v>
      </c>
      <c r="C1820" s="5"/>
      <c r="D1820" s="5">
        <v>1.1819999999999999</v>
      </c>
      <c r="E1820" s="5"/>
    </row>
    <row r="1821" spans="1:5" ht="14.25" customHeight="1" x14ac:dyDescent="0.25">
      <c r="A1821" s="5">
        <v>1820</v>
      </c>
      <c r="B1821" s="5" t="s">
        <v>58</v>
      </c>
      <c r="C1821" s="5">
        <v>0.38100000000000001</v>
      </c>
      <c r="D1821" s="5">
        <v>0.70300000000000007</v>
      </c>
      <c r="E1821" s="5"/>
    </row>
    <row r="1822" spans="1:5" ht="14.25" customHeight="1" x14ac:dyDescent="0.25">
      <c r="A1822" s="5">
        <v>1821</v>
      </c>
      <c r="B1822" s="5" t="s">
        <v>58</v>
      </c>
      <c r="C1822" s="5"/>
      <c r="D1822" s="5"/>
      <c r="E1822" s="5"/>
    </row>
    <row r="1823" spans="1:5" ht="14.25" customHeight="1" x14ac:dyDescent="0.25">
      <c r="A1823" s="5">
        <v>1822</v>
      </c>
      <c r="B1823" s="5" t="s">
        <v>58</v>
      </c>
      <c r="C1823" s="5"/>
      <c r="D1823" s="5">
        <v>0.70799999999999996</v>
      </c>
      <c r="E1823" s="5"/>
    </row>
    <row r="1824" spans="1:5" ht="14.25" customHeight="1" x14ac:dyDescent="0.25">
      <c r="A1824" s="5">
        <v>1823</v>
      </c>
      <c r="B1824" s="5" t="s">
        <v>58</v>
      </c>
      <c r="C1824" s="5"/>
      <c r="D1824" s="5">
        <v>2.3519999999999999</v>
      </c>
      <c r="E1824" s="5"/>
    </row>
    <row r="1825" spans="1:5" ht="14.25" customHeight="1" x14ac:dyDescent="0.25">
      <c r="A1825" s="5">
        <v>1824</v>
      </c>
      <c r="B1825" s="5" t="s">
        <v>58</v>
      </c>
      <c r="C1825" s="5">
        <v>0.49099999999999999</v>
      </c>
      <c r="D1825" s="5">
        <v>3.3929999999999998</v>
      </c>
      <c r="E1825" s="5"/>
    </row>
    <row r="1826" spans="1:5" ht="14.25" customHeight="1" x14ac:dyDescent="0.25">
      <c r="A1826" s="5">
        <v>1825</v>
      </c>
      <c r="B1826" s="5" t="s">
        <v>58</v>
      </c>
      <c r="C1826" s="5"/>
      <c r="D1826" s="5">
        <v>0.89200000000000002</v>
      </c>
      <c r="E1826" s="5"/>
    </row>
    <row r="1827" spans="1:5" ht="14.25" customHeight="1" x14ac:dyDescent="0.25">
      <c r="A1827" s="5">
        <v>1826</v>
      </c>
      <c r="B1827" s="5" t="s">
        <v>58</v>
      </c>
      <c r="C1827" s="5">
        <v>0.36799999999999999</v>
      </c>
      <c r="D1827" s="5">
        <v>1.2070000000000001</v>
      </c>
      <c r="E1827" s="5"/>
    </row>
    <row r="1828" spans="1:5" ht="14.25" customHeight="1" x14ac:dyDescent="0.25">
      <c r="A1828" s="5">
        <v>1827</v>
      </c>
      <c r="B1828" s="5" t="s">
        <v>58</v>
      </c>
      <c r="C1828" s="5"/>
      <c r="D1828" s="5">
        <v>2.1949999999999998</v>
      </c>
      <c r="E1828" s="5"/>
    </row>
    <row r="1829" spans="1:5" ht="14.25" customHeight="1" x14ac:dyDescent="0.25">
      <c r="A1829" s="5">
        <v>1828</v>
      </c>
      <c r="B1829" s="5" t="s">
        <v>58</v>
      </c>
      <c r="C1829" s="5"/>
      <c r="D1829" s="5">
        <v>1.7629999999999999</v>
      </c>
      <c r="E1829" s="5"/>
    </row>
    <row r="1830" spans="1:5" ht="14.25" customHeight="1" x14ac:dyDescent="0.25">
      <c r="A1830" s="5">
        <v>1829</v>
      </c>
      <c r="B1830" s="5" t="s">
        <v>58</v>
      </c>
      <c r="C1830" s="5">
        <v>0.68300000000000005</v>
      </c>
      <c r="D1830" s="5">
        <v>1.4890000000000001</v>
      </c>
      <c r="E1830" s="5"/>
    </row>
    <row r="1831" spans="1:5" ht="14.25" customHeight="1" x14ac:dyDescent="0.25">
      <c r="A1831" s="5">
        <v>1830</v>
      </c>
      <c r="B1831" s="5" t="s">
        <v>58</v>
      </c>
      <c r="C1831" s="5">
        <v>0.36799999999999999</v>
      </c>
      <c r="D1831" s="5">
        <v>2.198</v>
      </c>
      <c r="E1831" s="5"/>
    </row>
    <row r="1832" spans="1:5" ht="14.25" customHeight="1" x14ac:dyDescent="0.25">
      <c r="A1832" s="5">
        <v>1831</v>
      </c>
      <c r="B1832" s="5" t="s">
        <v>58</v>
      </c>
      <c r="C1832" s="5"/>
      <c r="D1832" s="5">
        <v>1.073</v>
      </c>
      <c r="E1832" s="5"/>
    </row>
    <row r="1833" spans="1:5" ht="14.25" customHeight="1" x14ac:dyDescent="0.25">
      <c r="A1833" s="5">
        <v>1832</v>
      </c>
      <c r="B1833" s="5" t="s">
        <v>58</v>
      </c>
      <c r="C1833" s="5"/>
      <c r="D1833" s="5">
        <v>0.65799999999999992</v>
      </c>
      <c r="E1833" s="5"/>
    </row>
    <row r="1834" spans="1:5" ht="14.25" customHeight="1" x14ac:dyDescent="0.25">
      <c r="A1834" s="5">
        <v>1833</v>
      </c>
      <c r="B1834" s="5" t="s">
        <v>58</v>
      </c>
      <c r="C1834" s="5">
        <v>0.68300000000000005</v>
      </c>
      <c r="D1834" s="5">
        <v>1.502</v>
      </c>
      <c r="E1834" s="5"/>
    </row>
    <row r="1835" spans="1:5" ht="14.25" customHeight="1" x14ac:dyDescent="0.25">
      <c r="A1835" s="5">
        <v>1834</v>
      </c>
      <c r="B1835" s="5" t="s">
        <v>58</v>
      </c>
      <c r="C1835" s="5"/>
      <c r="D1835" s="5">
        <v>0.624</v>
      </c>
      <c r="E1835" s="5"/>
    </row>
    <row r="1836" spans="1:5" ht="14.25" customHeight="1" x14ac:dyDescent="0.25">
      <c r="A1836" s="5">
        <v>1835</v>
      </c>
      <c r="B1836" s="5" t="s">
        <v>58</v>
      </c>
      <c r="C1836" s="5"/>
      <c r="D1836" s="5">
        <v>2.6259999999999999</v>
      </c>
      <c r="E1836" s="5"/>
    </row>
    <row r="1837" spans="1:5" ht="14.25" customHeight="1" x14ac:dyDescent="0.25">
      <c r="A1837" s="5">
        <v>1836</v>
      </c>
      <c r="B1837" s="5" t="s">
        <v>58</v>
      </c>
      <c r="C1837" s="5"/>
      <c r="D1837" s="5">
        <v>1.728</v>
      </c>
      <c r="E1837" s="5"/>
    </row>
    <row r="1838" spans="1:5" ht="14.25" customHeight="1" x14ac:dyDescent="0.25">
      <c r="A1838" s="5">
        <v>1837</v>
      </c>
      <c r="B1838" s="5" t="s">
        <v>58</v>
      </c>
      <c r="C1838" s="5"/>
      <c r="D1838" s="5">
        <v>0.64500000000000002</v>
      </c>
      <c r="E1838" s="5"/>
    </row>
    <row r="1839" spans="1:5" ht="14.25" customHeight="1" x14ac:dyDescent="0.25">
      <c r="A1839" s="5">
        <v>1838</v>
      </c>
      <c r="B1839" s="5" t="s">
        <v>58</v>
      </c>
      <c r="C1839" s="5"/>
      <c r="D1839" s="5">
        <v>0.64</v>
      </c>
      <c r="E1839" s="5"/>
    </row>
    <row r="1840" spans="1:5" ht="14.25" customHeight="1" x14ac:dyDescent="0.25">
      <c r="A1840" s="5">
        <v>1839</v>
      </c>
      <c r="B1840" s="5" t="s">
        <v>58</v>
      </c>
      <c r="C1840" s="5"/>
      <c r="D1840" s="5">
        <v>0.88900000000000001</v>
      </c>
      <c r="E1840" s="5"/>
    </row>
    <row r="1841" spans="1:5" ht="14.25" customHeight="1" x14ac:dyDescent="0.25">
      <c r="A1841" s="5">
        <v>1840</v>
      </c>
      <c r="B1841" s="5" t="s">
        <v>58</v>
      </c>
      <c r="C1841" s="5"/>
      <c r="D1841" s="5">
        <v>1.5389999999999999</v>
      </c>
      <c r="E1841" s="5"/>
    </row>
    <row r="1842" spans="1:5" ht="14.25" customHeight="1" x14ac:dyDescent="0.25">
      <c r="A1842" s="5">
        <v>1841</v>
      </c>
      <c r="B1842" s="5" t="s">
        <v>58</v>
      </c>
      <c r="C1842" s="5"/>
      <c r="D1842" s="5"/>
      <c r="E1842" s="5"/>
    </row>
    <row r="1843" spans="1:5" ht="14.25" customHeight="1" x14ac:dyDescent="0.25">
      <c r="A1843" s="5">
        <v>1842</v>
      </c>
      <c r="B1843" s="5" t="s">
        <v>58</v>
      </c>
      <c r="C1843" s="5"/>
      <c r="D1843" s="5">
        <v>0.95</v>
      </c>
      <c r="E1843" s="5"/>
    </row>
    <row r="1844" spans="1:5" ht="14.25" customHeight="1" x14ac:dyDescent="0.25">
      <c r="A1844" s="5">
        <v>1843</v>
      </c>
      <c r="B1844" s="5" t="s">
        <v>58</v>
      </c>
      <c r="C1844" s="5">
        <v>1.0049999999999999</v>
      </c>
      <c r="D1844" s="5">
        <v>1.5960000000000001</v>
      </c>
      <c r="E1844" s="5">
        <v>0.46500000000000002</v>
      </c>
    </row>
    <row r="1845" spans="1:5" ht="14.25" customHeight="1" x14ac:dyDescent="0.25">
      <c r="A1845" s="5">
        <v>1844</v>
      </c>
      <c r="B1845" s="5" t="s">
        <v>58</v>
      </c>
      <c r="C1845" s="5"/>
      <c r="D1845" s="5">
        <v>2.0659999999999998</v>
      </c>
      <c r="E1845" s="5"/>
    </row>
    <row r="1846" spans="1:5" ht="14.25" customHeight="1" x14ac:dyDescent="0.25">
      <c r="A1846" s="5">
        <v>1845</v>
      </c>
      <c r="B1846" s="5" t="s">
        <v>58</v>
      </c>
      <c r="C1846" s="5"/>
      <c r="D1846" s="5">
        <v>1.093</v>
      </c>
      <c r="E1846" s="5"/>
    </row>
    <row r="1847" spans="1:5" ht="14.25" customHeight="1" x14ac:dyDescent="0.25">
      <c r="A1847" s="5">
        <v>1846</v>
      </c>
      <c r="B1847" s="5" t="s">
        <v>58</v>
      </c>
      <c r="C1847" s="5">
        <v>0.31</v>
      </c>
      <c r="D1847" s="5">
        <v>2.992</v>
      </c>
      <c r="E1847" s="5"/>
    </row>
    <row r="1848" spans="1:5" ht="14.25" customHeight="1" x14ac:dyDescent="0.25">
      <c r="A1848" s="5">
        <v>1847</v>
      </c>
      <c r="B1848" s="5" t="s">
        <v>58</v>
      </c>
      <c r="C1848" s="5">
        <v>0.30499999999999999</v>
      </c>
      <c r="D1848" s="5">
        <v>0.72099999999999997</v>
      </c>
      <c r="E1848" s="5"/>
    </row>
    <row r="1849" spans="1:5" ht="14.25" customHeight="1" x14ac:dyDescent="0.25">
      <c r="A1849" s="5">
        <v>1848</v>
      </c>
      <c r="B1849" s="5" t="s">
        <v>58</v>
      </c>
      <c r="C1849" s="5">
        <v>1.0509999999999999</v>
      </c>
      <c r="D1849" s="5">
        <v>0.42599999999999999</v>
      </c>
      <c r="E1849" s="5"/>
    </row>
    <row r="1850" spans="1:5" ht="14.25" customHeight="1" x14ac:dyDescent="0.25">
      <c r="A1850" s="5">
        <v>1849</v>
      </c>
      <c r="B1850" s="5" t="s">
        <v>58</v>
      </c>
      <c r="C1850" s="5"/>
      <c r="D1850" s="5">
        <v>0.9930000000000001</v>
      </c>
      <c r="E1850" s="5"/>
    </row>
    <row r="1851" spans="1:5" ht="14.25" customHeight="1" x14ac:dyDescent="0.25">
      <c r="A1851" s="5">
        <v>1850</v>
      </c>
      <c r="B1851" s="5" t="s">
        <v>58</v>
      </c>
      <c r="C1851" s="5"/>
      <c r="D1851" s="5">
        <v>2.1960000000000002</v>
      </c>
      <c r="E1851" s="5"/>
    </row>
    <row r="1852" spans="1:5" ht="14.25" customHeight="1" x14ac:dyDescent="0.25">
      <c r="A1852" s="5">
        <v>1851</v>
      </c>
      <c r="B1852" s="5" t="s">
        <v>58</v>
      </c>
      <c r="C1852" s="5"/>
      <c r="D1852" s="5">
        <v>2.4239999999999999</v>
      </c>
      <c r="E1852" s="5"/>
    </row>
    <row r="1853" spans="1:5" ht="14.25" customHeight="1" x14ac:dyDescent="0.25">
      <c r="A1853" s="5">
        <v>1852</v>
      </c>
      <c r="B1853" s="5" t="s">
        <v>58</v>
      </c>
      <c r="C1853" s="5"/>
      <c r="D1853" s="5">
        <v>1.8819999999999999</v>
      </c>
      <c r="E1853" s="5"/>
    </row>
    <row r="1854" spans="1:5" ht="14.25" customHeight="1" x14ac:dyDescent="0.25">
      <c r="A1854" s="5">
        <v>1853</v>
      </c>
      <c r="B1854" s="5" t="s">
        <v>58</v>
      </c>
      <c r="C1854" s="5"/>
      <c r="D1854" s="5">
        <v>0.9830000000000001</v>
      </c>
      <c r="E1854" s="5"/>
    </row>
    <row r="1855" spans="1:5" ht="14.25" customHeight="1" x14ac:dyDescent="0.25">
      <c r="A1855" s="5">
        <v>1854</v>
      </c>
      <c r="B1855" s="5" t="s">
        <v>58</v>
      </c>
      <c r="C1855" s="5"/>
      <c r="D1855" s="5">
        <v>2.2490000000000001</v>
      </c>
      <c r="E1855" s="5"/>
    </row>
    <row r="1856" spans="1:5" ht="14.25" customHeight="1" x14ac:dyDescent="0.25">
      <c r="A1856" s="5">
        <v>1855</v>
      </c>
      <c r="B1856" s="5" t="s">
        <v>58</v>
      </c>
      <c r="C1856" s="5"/>
      <c r="D1856" s="5">
        <v>1.9510000000000001</v>
      </c>
      <c r="E1856" s="5"/>
    </row>
    <row r="1857" spans="1:5" ht="14.25" customHeight="1" x14ac:dyDescent="0.25">
      <c r="A1857" s="5">
        <v>1856</v>
      </c>
      <c r="B1857" s="5" t="s">
        <v>58</v>
      </c>
      <c r="C1857" s="5"/>
      <c r="D1857" s="5">
        <v>1.7330000000000001</v>
      </c>
      <c r="E1857" s="5"/>
    </row>
    <row r="1858" spans="1:5" ht="14.25" customHeight="1" x14ac:dyDescent="0.25">
      <c r="A1858" s="5">
        <v>1857</v>
      </c>
      <c r="B1858" s="5" t="s">
        <v>58</v>
      </c>
      <c r="C1858" s="5">
        <v>0.49099999999999999</v>
      </c>
      <c r="D1858" s="5">
        <v>1.524</v>
      </c>
      <c r="E1858" s="5"/>
    </row>
    <row r="1859" spans="1:5" ht="14.25" customHeight="1" x14ac:dyDescent="0.25">
      <c r="A1859" s="5">
        <v>1858</v>
      </c>
      <c r="B1859" s="5" t="s">
        <v>58</v>
      </c>
      <c r="C1859" s="5"/>
      <c r="D1859" s="5">
        <v>0.61499999999999999</v>
      </c>
      <c r="E1859" s="5"/>
    </row>
    <row r="1860" spans="1:5" ht="14.25" customHeight="1" x14ac:dyDescent="0.25">
      <c r="A1860" s="5">
        <v>1859</v>
      </c>
      <c r="B1860" s="5" t="s">
        <v>58</v>
      </c>
      <c r="C1860" s="5">
        <v>0.42399999999999999</v>
      </c>
      <c r="D1860" s="5">
        <v>1.4870000000000001</v>
      </c>
      <c r="E1860" s="5">
        <v>0.111</v>
      </c>
    </row>
    <row r="1861" spans="1:5" ht="14.25" customHeight="1" x14ac:dyDescent="0.25">
      <c r="A1861" s="5">
        <v>1860</v>
      </c>
      <c r="B1861" s="5" t="s">
        <v>58</v>
      </c>
      <c r="C1861" s="5">
        <v>0.30499999999999999</v>
      </c>
      <c r="D1861" s="5">
        <v>0.8919999999999999</v>
      </c>
      <c r="E1861" s="5"/>
    </row>
    <row r="1862" spans="1:5" ht="14.25" customHeight="1" x14ac:dyDescent="0.25">
      <c r="A1862" s="5">
        <v>1861</v>
      </c>
      <c r="B1862" s="5" t="s">
        <v>58</v>
      </c>
      <c r="C1862" s="5">
        <v>0.55400000000000005</v>
      </c>
      <c r="D1862" s="5">
        <v>1.0580000000000001</v>
      </c>
      <c r="E1862" s="5"/>
    </row>
    <row r="1863" spans="1:5" ht="14.25" customHeight="1" x14ac:dyDescent="0.25">
      <c r="A1863" s="5">
        <v>1862</v>
      </c>
      <c r="B1863" s="5" t="s">
        <v>58</v>
      </c>
      <c r="C1863" s="5"/>
      <c r="D1863" s="5">
        <v>1.3660000000000001</v>
      </c>
      <c r="E1863" s="5"/>
    </row>
    <row r="1864" spans="1:5" ht="14.25" customHeight="1" x14ac:dyDescent="0.25">
      <c r="A1864" s="5">
        <v>1863</v>
      </c>
      <c r="B1864" s="5" t="s">
        <v>58</v>
      </c>
      <c r="C1864" s="5">
        <v>0.49099999999999999</v>
      </c>
      <c r="D1864" s="5">
        <v>1.361</v>
      </c>
      <c r="E1864" s="5"/>
    </row>
    <row r="1865" spans="1:5" ht="14.25" customHeight="1" x14ac:dyDescent="0.25">
      <c r="A1865" s="5">
        <v>1864</v>
      </c>
      <c r="B1865" s="5" t="s">
        <v>58</v>
      </c>
      <c r="C1865" s="5"/>
      <c r="D1865" s="5">
        <v>1.1819999999999999</v>
      </c>
      <c r="E1865" s="5"/>
    </row>
    <row r="1866" spans="1:5" ht="14.25" customHeight="1" x14ac:dyDescent="0.25">
      <c r="A1866" s="5">
        <v>1865</v>
      </c>
      <c r="B1866" s="5" t="s">
        <v>58</v>
      </c>
      <c r="C1866" s="5"/>
      <c r="D1866" s="5">
        <v>1.6479999999999999</v>
      </c>
      <c r="E1866" s="5"/>
    </row>
    <row r="1867" spans="1:5" ht="14.25" customHeight="1" x14ac:dyDescent="0.25">
      <c r="A1867" s="5">
        <v>1866</v>
      </c>
      <c r="B1867" s="5" t="s">
        <v>58</v>
      </c>
      <c r="C1867" s="5"/>
      <c r="D1867" s="5">
        <v>1.0229999999999999</v>
      </c>
      <c r="E1867" s="5"/>
    </row>
    <row r="1868" spans="1:5" ht="14.25" customHeight="1" x14ac:dyDescent="0.25">
      <c r="A1868" s="5">
        <v>1867</v>
      </c>
      <c r="B1868" s="5" t="s">
        <v>58</v>
      </c>
      <c r="C1868" s="5"/>
      <c r="D1868" s="5">
        <v>1.1000000000000001</v>
      </c>
      <c r="E1868" s="5"/>
    </row>
    <row r="1869" spans="1:5" ht="14.25" customHeight="1" x14ac:dyDescent="0.25">
      <c r="A1869" s="5">
        <v>1868</v>
      </c>
      <c r="B1869" s="5" t="s">
        <v>58</v>
      </c>
      <c r="C1869" s="5"/>
      <c r="D1869" s="5">
        <v>2.9980000000000002</v>
      </c>
      <c r="E1869" s="5"/>
    </row>
    <row r="1870" spans="1:5" ht="14.25" customHeight="1" x14ac:dyDescent="0.25">
      <c r="A1870" s="5">
        <v>1869</v>
      </c>
      <c r="B1870" s="5" t="s">
        <v>58</v>
      </c>
      <c r="C1870" s="5">
        <v>0.31</v>
      </c>
      <c r="D1870" s="5">
        <v>1.8089999999999999</v>
      </c>
      <c r="E1870" s="5"/>
    </row>
    <row r="1871" spans="1:5" ht="14.25" customHeight="1" x14ac:dyDescent="0.25">
      <c r="A1871" s="5">
        <v>1870</v>
      </c>
      <c r="B1871" s="5" t="s">
        <v>58</v>
      </c>
      <c r="C1871" s="5"/>
      <c r="D1871" s="5">
        <v>2.46</v>
      </c>
      <c r="E1871" s="5"/>
    </row>
    <row r="1872" spans="1:5" ht="14.25" customHeight="1" x14ac:dyDescent="0.25">
      <c r="A1872" s="5">
        <v>1871</v>
      </c>
      <c r="B1872" s="5" t="s">
        <v>58</v>
      </c>
      <c r="C1872" s="5"/>
      <c r="D1872" s="5">
        <v>2.589</v>
      </c>
      <c r="E1872" s="5"/>
    </row>
    <row r="1873" spans="1:5" ht="14.25" customHeight="1" x14ac:dyDescent="0.25">
      <c r="A1873" s="5">
        <v>1872</v>
      </c>
      <c r="B1873" s="5" t="s">
        <v>58</v>
      </c>
      <c r="C1873" s="5"/>
      <c r="D1873" s="5">
        <v>4.1640000000000006</v>
      </c>
      <c r="E1873" s="5"/>
    </row>
    <row r="1874" spans="1:5" ht="14.25" customHeight="1" x14ac:dyDescent="0.25">
      <c r="A1874" s="5">
        <v>1873</v>
      </c>
      <c r="B1874" s="5" t="s">
        <v>58</v>
      </c>
      <c r="C1874" s="5"/>
      <c r="D1874" s="5">
        <v>1.55</v>
      </c>
      <c r="E1874" s="5"/>
    </row>
    <row r="1875" spans="1:5" ht="14.25" customHeight="1" x14ac:dyDescent="0.25">
      <c r="A1875" s="5">
        <v>1874</v>
      </c>
      <c r="B1875" s="5" t="s">
        <v>58</v>
      </c>
      <c r="C1875" s="5">
        <v>0.42599999999999999</v>
      </c>
      <c r="D1875" s="5">
        <v>2.0659999999999998</v>
      </c>
      <c r="E1875" s="5"/>
    </row>
    <row r="1876" spans="1:5" ht="14.25" customHeight="1" x14ac:dyDescent="0.25">
      <c r="A1876" s="5">
        <v>1875</v>
      </c>
      <c r="B1876" s="5" t="s">
        <v>58</v>
      </c>
      <c r="C1876" s="5"/>
      <c r="D1876" s="5">
        <v>0.99299999999999999</v>
      </c>
      <c r="E1876" s="5"/>
    </row>
    <row r="1877" spans="1:5" ht="14.25" customHeight="1" x14ac:dyDescent="0.25">
      <c r="A1877" s="5">
        <v>1876</v>
      </c>
      <c r="B1877" s="5" t="s">
        <v>58</v>
      </c>
      <c r="C1877" s="5">
        <v>0.307</v>
      </c>
      <c r="D1877" s="5">
        <v>2.0550000000000002</v>
      </c>
      <c r="E1877" s="5"/>
    </row>
    <row r="1878" spans="1:5" ht="14.25" customHeight="1" x14ac:dyDescent="0.25">
      <c r="A1878" s="5">
        <v>1877</v>
      </c>
      <c r="B1878" s="5" t="s">
        <v>58</v>
      </c>
      <c r="C1878" s="5"/>
      <c r="D1878" s="5">
        <v>0.307</v>
      </c>
      <c r="E1878" s="5"/>
    </row>
    <row r="1879" spans="1:5" ht="14.25" customHeight="1" x14ac:dyDescent="0.25">
      <c r="A1879" s="5">
        <v>1878</v>
      </c>
      <c r="B1879" s="5" t="s">
        <v>58</v>
      </c>
      <c r="C1879" s="5"/>
      <c r="D1879" s="5">
        <v>2.5920000000000001</v>
      </c>
      <c r="E1879" s="5"/>
    </row>
    <row r="1880" spans="1:5" ht="14.25" customHeight="1" x14ac:dyDescent="0.25">
      <c r="A1880" s="5">
        <v>1879</v>
      </c>
      <c r="B1880" s="5" t="s">
        <v>58</v>
      </c>
      <c r="C1880" s="5">
        <v>0.21199999999999999</v>
      </c>
      <c r="D1880" s="5">
        <v>2.7269999999999999</v>
      </c>
      <c r="E1880" s="5">
        <v>0.26300000000000001</v>
      </c>
    </row>
    <row r="1881" spans="1:5" ht="14.25" customHeight="1" x14ac:dyDescent="0.25">
      <c r="A1881" s="5">
        <v>1880</v>
      </c>
      <c r="B1881" s="5" t="s">
        <v>58</v>
      </c>
      <c r="C1881" s="5">
        <v>0.14299999999999999</v>
      </c>
      <c r="D1881" s="5">
        <v>1.161</v>
      </c>
      <c r="E1881" s="5"/>
    </row>
    <row r="1882" spans="1:5" ht="14.25" customHeight="1" x14ac:dyDescent="0.25">
      <c r="A1882" s="5">
        <v>1881</v>
      </c>
      <c r="B1882" s="5" t="s">
        <v>58</v>
      </c>
      <c r="C1882" s="5"/>
      <c r="D1882" s="5">
        <v>0.82899999999999996</v>
      </c>
      <c r="E1882" s="5"/>
    </row>
    <row r="1883" spans="1:5" ht="14.25" customHeight="1" x14ac:dyDescent="0.25">
      <c r="A1883" s="5">
        <v>1882</v>
      </c>
      <c r="B1883" s="5" t="s">
        <v>58</v>
      </c>
      <c r="C1883" s="5"/>
      <c r="D1883" s="5">
        <v>0.72299999999999998</v>
      </c>
      <c r="E1883" s="5"/>
    </row>
    <row r="1884" spans="1:5" ht="14.25" customHeight="1" x14ac:dyDescent="0.25">
      <c r="A1884" s="5">
        <v>1883</v>
      </c>
      <c r="B1884" s="5" t="s">
        <v>58</v>
      </c>
      <c r="C1884" s="5">
        <v>0.33500000000000002</v>
      </c>
      <c r="D1884" s="5">
        <v>3.7759999999999998</v>
      </c>
      <c r="E1884" s="5"/>
    </row>
    <row r="1885" spans="1:5" ht="14.25" customHeight="1" x14ac:dyDescent="0.25">
      <c r="A1885" s="5">
        <v>1884</v>
      </c>
      <c r="B1885" s="5" t="s">
        <v>58</v>
      </c>
      <c r="C1885" s="5"/>
      <c r="D1885" s="5">
        <v>2.2330000000000001</v>
      </c>
      <c r="E1885" s="5"/>
    </row>
    <row r="1886" spans="1:5" ht="14.25" customHeight="1" x14ac:dyDescent="0.25">
      <c r="A1886" s="5">
        <v>1885</v>
      </c>
      <c r="B1886" s="5" t="s">
        <v>58</v>
      </c>
      <c r="C1886" s="5">
        <v>0.879</v>
      </c>
      <c r="D1886" s="5">
        <v>0.36699999999999999</v>
      </c>
      <c r="E1886" s="5"/>
    </row>
    <row r="1887" spans="1:5" ht="14.25" customHeight="1" x14ac:dyDescent="0.25">
      <c r="A1887" s="5">
        <v>1886</v>
      </c>
      <c r="B1887" s="5" t="s">
        <v>58</v>
      </c>
      <c r="C1887" s="5"/>
      <c r="D1887" s="5">
        <v>1.361</v>
      </c>
      <c r="E1887" s="5"/>
    </row>
    <row r="1888" spans="1:5" ht="14.25" customHeight="1" x14ac:dyDescent="0.25">
      <c r="A1888" s="5">
        <v>1887</v>
      </c>
      <c r="B1888" s="5" t="s">
        <v>58</v>
      </c>
      <c r="C1888" s="5"/>
      <c r="D1888" s="5">
        <v>0.106</v>
      </c>
      <c r="E1888" s="5"/>
    </row>
    <row r="1889" spans="1:5" ht="14.25" customHeight="1" x14ac:dyDescent="0.25">
      <c r="A1889" s="5">
        <v>1888</v>
      </c>
      <c r="B1889" s="5" t="s">
        <v>58</v>
      </c>
      <c r="C1889" s="5">
        <v>0.42599999999999999</v>
      </c>
      <c r="D1889" s="5">
        <v>3.4750000000000001</v>
      </c>
      <c r="E1889" s="5"/>
    </row>
    <row r="1890" spans="1:5" ht="14.25" customHeight="1" x14ac:dyDescent="0.25">
      <c r="A1890" s="5">
        <v>1889</v>
      </c>
      <c r="B1890" s="5" t="s">
        <v>58</v>
      </c>
      <c r="C1890" s="5">
        <v>0.49099999999999999</v>
      </c>
      <c r="D1890" s="5">
        <v>2.1509999999999998</v>
      </c>
      <c r="E1890" s="5"/>
    </row>
    <row r="1891" spans="1:5" ht="14.25" customHeight="1" x14ac:dyDescent="0.25">
      <c r="A1891" s="5">
        <v>1890</v>
      </c>
      <c r="B1891" s="5" t="s">
        <v>58</v>
      </c>
      <c r="C1891" s="5"/>
      <c r="D1891" s="5">
        <v>2.8439999999999999</v>
      </c>
      <c r="E1891" s="5">
        <v>0.152</v>
      </c>
    </row>
    <row r="1892" spans="1:5" ht="14.25" customHeight="1" x14ac:dyDescent="0.25">
      <c r="A1892" s="5">
        <v>1891</v>
      </c>
      <c r="B1892" s="5" t="s">
        <v>58</v>
      </c>
      <c r="C1892" s="5">
        <v>1.62</v>
      </c>
      <c r="D1892" s="5">
        <v>2.0739999999999998</v>
      </c>
      <c r="E1892" s="5"/>
    </row>
    <row r="1893" spans="1:5" ht="14.25" customHeight="1" x14ac:dyDescent="0.25">
      <c r="A1893" s="5">
        <v>1892</v>
      </c>
      <c r="B1893" s="5" t="s">
        <v>58</v>
      </c>
      <c r="C1893" s="5"/>
      <c r="D1893" s="5">
        <v>2.665</v>
      </c>
      <c r="E1893" s="5"/>
    </row>
    <row r="1894" spans="1:5" ht="14.25" customHeight="1" x14ac:dyDescent="0.25">
      <c r="A1894" s="5">
        <v>1893</v>
      </c>
      <c r="B1894" s="5" t="s">
        <v>58</v>
      </c>
      <c r="C1894" s="5">
        <v>0.55400000000000005</v>
      </c>
      <c r="D1894" s="5">
        <v>2.008</v>
      </c>
      <c r="E1894" s="5"/>
    </row>
    <row r="1895" spans="1:5" ht="14.25" customHeight="1" x14ac:dyDescent="0.25">
      <c r="A1895" s="5">
        <v>1894</v>
      </c>
      <c r="B1895" s="5" t="s">
        <v>58</v>
      </c>
      <c r="C1895" s="5">
        <v>0.216</v>
      </c>
      <c r="D1895" s="5">
        <v>1.788</v>
      </c>
      <c r="E1895" s="5"/>
    </row>
    <row r="1896" spans="1:5" ht="14.25" customHeight="1" x14ac:dyDescent="0.25">
      <c r="A1896" s="5">
        <v>1895</v>
      </c>
      <c r="B1896" s="5" t="s">
        <v>58</v>
      </c>
      <c r="C1896" s="5">
        <v>0.42599999999999999</v>
      </c>
      <c r="D1896" s="5">
        <v>3.177</v>
      </c>
      <c r="E1896" s="5"/>
    </row>
    <row r="1897" spans="1:5" ht="14.25" customHeight="1" x14ac:dyDescent="0.25">
      <c r="A1897" s="5">
        <v>1896</v>
      </c>
      <c r="B1897" s="5" t="s">
        <v>58</v>
      </c>
      <c r="C1897" s="5">
        <v>0.36799999999999999</v>
      </c>
      <c r="D1897" s="5">
        <v>3.367</v>
      </c>
      <c r="E1897" s="5">
        <v>0.35399999999999998</v>
      </c>
    </row>
    <row r="1898" spans="1:5" ht="14.25" customHeight="1" x14ac:dyDescent="0.25">
      <c r="A1898" s="5">
        <v>1897</v>
      </c>
      <c r="B1898" s="5" t="s">
        <v>58</v>
      </c>
      <c r="C1898" s="5">
        <v>0.7410000000000001</v>
      </c>
      <c r="D1898" s="5">
        <v>1.056</v>
      </c>
      <c r="E1898" s="5"/>
    </row>
    <row r="1899" spans="1:5" ht="14.25" customHeight="1" x14ac:dyDescent="0.25">
      <c r="A1899" s="5">
        <v>1898</v>
      </c>
      <c r="B1899" s="5" t="s">
        <v>58</v>
      </c>
      <c r="C1899" s="5"/>
      <c r="D1899" s="5">
        <v>2.9340000000000002</v>
      </c>
      <c r="E1899" s="5"/>
    </row>
    <row r="1900" spans="1:5" ht="14.25" customHeight="1" x14ac:dyDescent="0.25">
      <c r="A1900" s="5">
        <v>1899</v>
      </c>
      <c r="B1900" s="5" t="s">
        <v>58</v>
      </c>
      <c r="C1900" s="5">
        <v>0.99</v>
      </c>
      <c r="D1900" s="5">
        <v>2.1080000000000001</v>
      </c>
      <c r="E1900" s="5"/>
    </row>
    <row r="1901" spans="1:5" ht="14.25" customHeight="1" x14ac:dyDescent="0.25">
      <c r="A1901" s="5">
        <v>1900</v>
      </c>
      <c r="B1901" s="5" t="s">
        <v>58</v>
      </c>
      <c r="C1901" s="5">
        <v>0.63700000000000001</v>
      </c>
      <c r="D1901" s="5">
        <v>1.222</v>
      </c>
      <c r="E1901" s="5"/>
    </row>
    <row r="1902" spans="1:5" ht="14.25" customHeight="1" x14ac:dyDescent="0.25">
      <c r="A1902" s="5">
        <v>1901</v>
      </c>
      <c r="B1902" s="5" t="s">
        <v>58</v>
      </c>
      <c r="C1902" s="5"/>
      <c r="D1902" s="5">
        <v>2.1190000000000002</v>
      </c>
      <c r="E1902" s="5"/>
    </row>
    <row r="1903" spans="1:5" ht="14.25" customHeight="1" x14ac:dyDescent="0.25">
      <c r="A1903" s="5">
        <v>1902</v>
      </c>
      <c r="B1903" s="5" t="s">
        <v>58</v>
      </c>
      <c r="C1903" s="5"/>
      <c r="D1903" s="5">
        <v>5.1080000000000014</v>
      </c>
      <c r="E1903" s="5">
        <v>0.46500000000000002</v>
      </c>
    </row>
    <row r="1904" spans="1:5" ht="14.25" customHeight="1" x14ac:dyDescent="0.25">
      <c r="A1904" s="5">
        <v>1903</v>
      </c>
      <c r="B1904" s="5" t="s">
        <v>58</v>
      </c>
      <c r="C1904" s="5"/>
      <c r="D1904" s="5">
        <v>2.39</v>
      </c>
      <c r="E1904" s="5"/>
    </row>
    <row r="1905" spans="1:5" ht="14.25" customHeight="1" x14ac:dyDescent="0.25">
      <c r="A1905" s="5">
        <v>1904</v>
      </c>
      <c r="B1905" s="5" t="s">
        <v>58</v>
      </c>
      <c r="C1905" s="5"/>
      <c r="D1905" s="5">
        <v>0.82600000000000007</v>
      </c>
      <c r="E1905" s="5"/>
    </row>
    <row r="1906" spans="1:5" ht="14.25" customHeight="1" x14ac:dyDescent="0.25">
      <c r="A1906" s="5">
        <v>1905</v>
      </c>
      <c r="B1906" s="5" t="s">
        <v>58</v>
      </c>
      <c r="C1906" s="5"/>
      <c r="D1906" s="5">
        <v>1.673</v>
      </c>
      <c r="E1906" s="5"/>
    </row>
    <row r="1907" spans="1:5" ht="14.25" customHeight="1" x14ac:dyDescent="0.25">
      <c r="A1907" s="5">
        <v>1906</v>
      </c>
      <c r="B1907" s="5" t="s">
        <v>58</v>
      </c>
      <c r="C1907" s="5"/>
      <c r="D1907" s="5">
        <v>2.004</v>
      </c>
      <c r="E1907" s="5"/>
    </row>
    <row r="1908" spans="1:5" ht="14.25" customHeight="1" x14ac:dyDescent="0.25">
      <c r="A1908" s="5">
        <v>1907</v>
      </c>
      <c r="B1908" s="5" t="s">
        <v>58</v>
      </c>
      <c r="C1908" s="5"/>
      <c r="D1908" s="5">
        <v>3.1909999999999998</v>
      </c>
      <c r="E1908" s="5"/>
    </row>
    <row r="1909" spans="1:5" ht="14.25" customHeight="1" x14ac:dyDescent="0.25">
      <c r="A1909" s="5">
        <v>1908</v>
      </c>
      <c r="B1909" s="5" t="s">
        <v>58</v>
      </c>
      <c r="C1909" s="5">
        <v>0.36799999999999999</v>
      </c>
      <c r="D1909" s="5">
        <v>2.1160000000000001</v>
      </c>
      <c r="E1909" s="5">
        <v>0.84699999999999998</v>
      </c>
    </row>
    <row r="1910" spans="1:5" ht="14.25" customHeight="1" x14ac:dyDescent="0.25">
      <c r="A1910" s="5">
        <v>1909</v>
      </c>
      <c r="B1910" s="5" t="s">
        <v>58</v>
      </c>
      <c r="C1910" s="5">
        <v>0.31</v>
      </c>
      <c r="D1910" s="5">
        <v>2.593</v>
      </c>
      <c r="E1910" s="5">
        <v>0.46500000000000002</v>
      </c>
    </row>
    <row r="1911" spans="1:5" ht="14.25" customHeight="1" x14ac:dyDescent="0.25">
      <c r="A1911" s="5">
        <v>1910</v>
      </c>
      <c r="B1911" s="5" t="s">
        <v>58</v>
      </c>
      <c r="C1911" s="5"/>
      <c r="D1911" s="5">
        <v>0.82899999999999996</v>
      </c>
      <c r="E1911" s="5"/>
    </row>
    <row r="1912" spans="1:5" ht="14.25" customHeight="1" x14ac:dyDescent="0.25">
      <c r="A1912" s="5">
        <v>1911</v>
      </c>
      <c r="B1912" s="5" t="s">
        <v>58</v>
      </c>
      <c r="C1912" s="5">
        <v>0.30499999999999999</v>
      </c>
      <c r="D1912" s="5">
        <v>1.212</v>
      </c>
      <c r="E1912" s="5"/>
    </row>
    <row r="1913" spans="1:5" ht="14.25" customHeight="1" x14ac:dyDescent="0.25">
      <c r="A1913" s="5">
        <v>1912</v>
      </c>
      <c r="B1913" s="5" t="s">
        <v>58</v>
      </c>
      <c r="C1913" s="5"/>
      <c r="D1913" s="5">
        <v>3.6269999999999998</v>
      </c>
      <c r="E1913" s="5">
        <v>0.84699999999999998</v>
      </c>
    </row>
    <row r="1914" spans="1:5" ht="14.25" customHeight="1" x14ac:dyDescent="0.25">
      <c r="A1914" s="5">
        <v>1913</v>
      </c>
      <c r="B1914" s="5" t="s">
        <v>58</v>
      </c>
      <c r="C1914" s="5">
        <v>0.42599999999999999</v>
      </c>
      <c r="D1914" s="5">
        <v>3.4950000000000001</v>
      </c>
      <c r="E1914" s="5">
        <v>0.313</v>
      </c>
    </row>
    <row r="1915" spans="1:5" ht="14.25" customHeight="1" x14ac:dyDescent="0.25">
      <c r="A1915" s="5">
        <v>1914</v>
      </c>
      <c r="B1915" s="5" t="s">
        <v>58</v>
      </c>
      <c r="C1915" s="5"/>
      <c r="D1915" s="5">
        <v>1.5169999999999999</v>
      </c>
      <c r="E1915" s="5"/>
    </row>
    <row r="1916" spans="1:5" ht="14.25" customHeight="1" x14ac:dyDescent="0.25">
      <c r="A1916" s="5">
        <v>1915</v>
      </c>
      <c r="B1916" s="5" t="s">
        <v>58</v>
      </c>
      <c r="C1916" s="5">
        <v>0.36799999999999999</v>
      </c>
      <c r="D1916" s="5">
        <v>2.8929999999999998</v>
      </c>
      <c r="E1916" s="5"/>
    </row>
    <row r="1917" spans="1:5" ht="14.25" customHeight="1" x14ac:dyDescent="0.25">
      <c r="A1917" s="5">
        <v>1916</v>
      </c>
      <c r="B1917" s="5" t="s">
        <v>58</v>
      </c>
      <c r="C1917" s="5"/>
      <c r="D1917" s="5">
        <v>1.671</v>
      </c>
      <c r="E1917" s="5"/>
    </row>
    <row r="1918" spans="1:5" ht="14.25" customHeight="1" x14ac:dyDescent="0.25">
      <c r="A1918" s="5">
        <v>1917</v>
      </c>
      <c r="B1918" s="5" t="s">
        <v>58</v>
      </c>
      <c r="C1918" s="5"/>
      <c r="D1918" s="5"/>
      <c r="E1918" s="5"/>
    </row>
    <row r="1919" spans="1:5" ht="14.25" customHeight="1" x14ac:dyDescent="0.25">
      <c r="A1919" s="5">
        <v>1918</v>
      </c>
      <c r="B1919" s="5" t="s">
        <v>58</v>
      </c>
      <c r="C1919" s="5"/>
      <c r="D1919" s="5">
        <v>1.026</v>
      </c>
      <c r="E1919" s="5"/>
    </row>
    <row r="1920" spans="1:5" ht="14.25" customHeight="1" x14ac:dyDescent="0.25">
      <c r="A1920" s="5">
        <v>1919</v>
      </c>
      <c r="B1920" s="5" t="s">
        <v>58</v>
      </c>
      <c r="C1920" s="5">
        <v>0.106</v>
      </c>
      <c r="D1920" s="5">
        <v>0.96499999999999997</v>
      </c>
      <c r="E1920" s="5"/>
    </row>
    <row r="1921" spans="1:5" ht="14.25" customHeight="1" x14ac:dyDescent="0.25">
      <c r="A1921" s="5">
        <v>1920</v>
      </c>
      <c r="B1921" s="5" t="s">
        <v>58</v>
      </c>
      <c r="C1921" s="5"/>
      <c r="D1921" s="5">
        <v>1.212</v>
      </c>
      <c r="E1921" s="5"/>
    </row>
    <row r="1922" spans="1:5" ht="14.25" customHeight="1" x14ac:dyDescent="0.25">
      <c r="A1922" s="5">
        <v>1921</v>
      </c>
      <c r="B1922" s="5" t="s">
        <v>58</v>
      </c>
      <c r="C1922" s="5"/>
      <c r="D1922" s="5">
        <v>2.1160000000000001</v>
      </c>
      <c r="E1922" s="5"/>
    </row>
    <row r="1923" spans="1:5" ht="14.25" customHeight="1" x14ac:dyDescent="0.25">
      <c r="A1923" s="5">
        <v>1922</v>
      </c>
      <c r="B1923" s="5" t="s">
        <v>58</v>
      </c>
      <c r="C1923" s="5"/>
      <c r="D1923" s="5">
        <v>1.2669999999999999</v>
      </c>
      <c r="E1923" s="5"/>
    </row>
    <row r="1924" spans="1:5" ht="14.25" customHeight="1" x14ac:dyDescent="0.25">
      <c r="A1924" s="5">
        <v>1923</v>
      </c>
      <c r="B1924" s="5" t="s">
        <v>58</v>
      </c>
      <c r="C1924" s="5"/>
      <c r="D1924" s="5"/>
      <c r="E1924" s="5"/>
    </row>
    <row r="1925" spans="1:5" ht="14.25" customHeight="1" x14ac:dyDescent="0.25">
      <c r="A1925" s="5">
        <v>1924</v>
      </c>
      <c r="B1925" s="5" t="s">
        <v>58</v>
      </c>
      <c r="C1925" s="5"/>
      <c r="D1925" s="5">
        <v>1.8620000000000001</v>
      </c>
      <c r="E1925" s="5"/>
    </row>
    <row r="1926" spans="1:5" ht="14.25" customHeight="1" x14ac:dyDescent="0.25">
      <c r="A1926" s="5">
        <v>1925</v>
      </c>
      <c r="B1926" s="5" t="s">
        <v>58</v>
      </c>
      <c r="C1926" s="5">
        <v>0.30499999999999999</v>
      </c>
      <c r="D1926" s="5">
        <v>1.335</v>
      </c>
      <c r="E1926" s="5">
        <v>0.152</v>
      </c>
    </row>
    <row r="1927" spans="1:5" ht="14.25" customHeight="1" x14ac:dyDescent="0.25">
      <c r="A1927" s="5">
        <v>1926</v>
      </c>
      <c r="B1927" s="5" t="s">
        <v>58</v>
      </c>
      <c r="C1927" s="5"/>
      <c r="D1927" s="5">
        <v>0.88700000000000001</v>
      </c>
      <c r="E1927" s="5"/>
    </row>
    <row r="1928" spans="1:5" ht="14.25" customHeight="1" x14ac:dyDescent="0.25">
      <c r="A1928" s="5">
        <v>1927</v>
      </c>
      <c r="B1928" s="5" t="s">
        <v>58</v>
      </c>
      <c r="C1928" s="5">
        <v>0.30499999999999999</v>
      </c>
      <c r="D1928" s="5">
        <v>1.222</v>
      </c>
      <c r="E1928" s="5"/>
    </row>
    <row r="1929" spans="1:5" ht="14.25" customHeight="1" x14ac:dyDescent="0.25">
      <c r="A1929" s="5">
        <v>1928</v>
      </c>
      <c r="B1929" s="5" t="s">
        <v>58</v>
      </c>
      <c r="C1929" s="5"/>
      <c r="D1929" s="5"/>
      <c r="E1929" s="5"/>
    </row>
    <row r="1930" spans="1:5" ht="14.25" customHeight="1" x14ac:dyDescent="0.25">
      <c r="A1930" s="5">
        <v>1929</v>
      </c>
      <c r="B1930" s="5" t="s">
        <v>58</v>
      </c>
      <c r="C1930" s="5"/>
      <c r="D1930" s="5">
        <v>1.202</v>
      </c>
      <c r="E1930" s="5"/>
    </row>
    <row r="1931" spans="1:5" ht="14.25" customHeight="1" x14ac:dyDescent="0.25">
      <c r="A1931" s="5">
        <v>1930</v>
      </c>
      <c r="B1931" s="5" t="s">
        <v>58</v>
      </c>
      <c r="C1931" s="5"/>
      <c r="D1931" s="5">
        <v>1.7050000000000001</v>
      </c>
      <c r="E1931" s="5"/>
    </row>
    <row r="1932" spans="1:5" ht="14.25" customHeight="1" x14ac:dyDescent="0.25">
      <c r="A1932" s="5">
        <v>1931</v>
      </c>
      <c r="B1932" s="5" t="s">
        <v>58</v>
      </c>
      <c r="C1932" s="5"/>
      <c r="D1932" s="5">
        <v>1.66</v>
      </c>
      <c r="E1932" s="5"/>
    </row>
    <row r="1933" spans="1:5" ht="14.25" customHeight="1" x14ac:dyDescent="0.25">
      <c r="A1933" s="5">
        <v>1932</v>
      </c>
      <c r="B1933" s="5" t="s">
        <v>58</v>
      </c>
      <c r="C1933" s="5"/>
      <c r="D1933" s="5">
        <v>1.2649999999999999</v>
      </c>
      <c r="E1933" s="5"/>
    </row>
    <row r="1934" spans="1:5" ht="14.25" customHeight="1" x14ac:dyDescent="0.25">
      <c r="A1934" s="5">
        <v>1933</v>
      </c>
      <c r="B1934" s="5" t="s">
        <v>58</v>
      </c>
      <c r="C1934" s="5"/>
      <c r="D1934" s="5">
        <v>1.595</v>
      </c>
      <c r="E1934" s="5"/>
    </row>
    <row r="1935" spans="1:5" ht="14.25" customHeight="1" x14ac:dyDescent="0.25">
      <c r="A1935" s="5">
        <v>1934</v>
      </c>
      <c r="B1935" s="5" t="s">
        <v>58</v>
      </c>
      <c r="C1935" s="5">
        <v>0.36799999999999999</v>
      </c>
      <c r="D1935" s="5">
        <v>0.87199999999999989</v>
      </c>
      <c r="E1935" s="5"/>
    </row>
    <row r="1936" spans="1:5" ht="14.25" customHeight="1" x14ac:dyDescent="0.25">
      <c r="A1936" s="5">
        <v>1935</v>
      </c>
      <c r="B1936" s="5" t="s">
        <v>58</v>
      </c>
      <c r="C1936" s="5">
        <v>0.36799999999999999</v>
      </c>
      <c r="D1936" s="5">
        <v>1.5649999999999999</v>
      </c>
      <c r="E1936" s="5"/>
    </row>
    <row r="1937" spans="1:5" ht="14.25" customHeight="1" x14ac:dyDescent="0.25">
      <c r="A1937" s="5">
        <v>1936</v>
      </c>
      <c r="B1937" s="5" t="s">
        <v>58</v>
      </c>
      <c r="C1937" s="5"/>
      <c r="D1937" s="5">
        <v>0.90200000000000002</v>
      </c>
      <c r="E1937" s="5"/>
    </row>
    <row r="1938" spans="1:5" ht="14.25" customHeight="1" x14ac:dyDescent="0.25">
      <c r="A1938" s="5">
        <v>1937</v>
      </c>
      <c r="B1938" s="5" t="s">
        <v>58</v>
      </c>
      <c r="C1938" s="5"/>
      <c r="D1938" s="5">
        <v>1.72</v>
      </c>
      <c r="E1938" s="5"/>
    </row>
    <row r="1939" spans="1:5" ht="14.25" customHeight="1" x14ac:dyDescent="0.25">
      <c r="A1939" s="5">
        <v>1938</v>
      </c>
      <c r="B1939" s="5" t="s">
        <v>58</v>
      </c>
      <c r="C1939" s="5"/>
      <c r="D1939" s="5">
        <v>1.532</v>
      </c>
      <c r="E1939" s="5"/>
    </row>
    <row r="1940" spans="1:5" ht="14.25" customHeight="1" x14ac:dyDescent="0.25">
      <c r="A1940" s="5">
        <v>1939</v>
      </c>
      <c r="B1940" s="5" t="s">
        <v>58</v>
      </c>
      <c r="C1940" s="5"/>
      <c r="D1940" s="5">
        <v>1.2689999999999999</v>
      </c>
      <c r="E1940" s="5">
        <v>0.111</v>
      </c>
    </row>
    <row r="1941" spans="1:5" ht="14.25" customHeight="1" x14ac:dyDescent="0.25">
      <c r="A1941" s="5">
        <v>1940</v>
      </c>
      <c r="B1941" s="5" t="s">
        <v>58</v>
      </c>
      <c r="C1941" s="5"/>
      <c r="D1941" s="5">
        <v>0.61499999999999999</v>
      </c>
      <c r="E1941" s="5"/>
    </row>
    <row r="1942" spans="1:5" ht="14.25" customHeight="1" x14ac:dyDescent="0.25">
      <c r="A1942" s="5">
        <v>1941</v>
      </c>
      <c r="B1942" s="5" t="s">
        <v>58</v>
      </c>
      <c r="C1942" s="5">
        <v>0.14299999999999999</v>
      </c>
      <c r="D1942" s="5">
        <v>3.2570000000000001</v>
      </c>
      <c r="E1942" s="5"/>
    </row>
    <row r="1943" spans="1:5" ht="14.25" customHeight="1" x14ac:dyDescent="0.25">
      <c r="A1943" s="5">
        <v>1942</v>
      </c>
      <c r="B1943" s="5" t="s">
        <v>58</v>
      </c>
      <c r="C1943" s="5"/>
      <c r="D1943" s="5"/>
      <c r="E1943" s="5"/>
    </row>
    <row r="1944" spans="1:5" ht="14.25" customHeight="1" x14ac:dyDescent="0.25">
      <c r="A1944" s="5">
        <v>1943</v>
      </c>
      <c r="B1944" s="5" t="s">
        <v>58</v>
      </c>
      <c r="C1944" s="5">
        <v>0.33500000000000002</v>
      </c>
      <c r="D1944" s="5">
        <v>2.077</v>
      </c>
      <c r="E1944" s="5"/>
    </row>
    <row r="1945" spans="1:5" ht="14.25" customHeight="1" x14ac:dyDescent="0.25">
      <c r="A1945" s="5">
        <v>1944</v>
      </c>
      <c r="B1945" s="5" t="s">
        <v>58</v>
      </c>
      <c r="C1945" s="5"/>
      <c r="D1945" s="5">
        <v>2.0049999999999999</v>
      </c>
      <c r="E1945" s="5"/>
    </row>
    <row r="1946" spans="1:5" ht="14.25" customHeight="1" x14ac:dyDescent="0.25">
      <c r="A1946" s="5">
        <v>1945</v>
      </c>
      <c r="B1946" s="5" t="s">
        <v>58</v>
      </c>
      <c r="C1946" s="5"/>
      <c r="D1946" s="5">
        <v>1.4359999999999999</v>
      </c>
      <c r="E1946" s="5"/>
    </row>
    <row r="1947" spans="1:5" ht="14.25" customHeight="1" x14ac:dyDescent="0.25">
      <c r="A1947" s="5">
        <v>1946</v>
      </c>
      <c r="B1947" s="5" t="s">
        <v>58</v>
      </c>
      <c r="C1947" s="5"/>
      <c r="D1947" s="5">
        <v>2.6019999999999999</v>
      </c>
      <c r="E1947" s="5"/>
    </row>
    <row r="1948" spans="1:5" ht="14.25" customHeight="1" x14ac:dyDescent="0.25">
      <c r="A1948" s="5">
        <v>1947</v>
      </c>
      <c r="B1948" s="5" t="s">
        <v>58</v>
      </c>
      <c r="C1948" s="5">
        <v>6.8000000000000005E-2</v>
      </c>
      <c r="D1948" s="5">
        <v>3.149</v>
      </c>
      <c r="E1948" s="5">
        <v>0.46500000000000002</v>
      </c>
    </row>
    <row r="1949" spans="1:5" ht="14.25" customHeight="1" x14ac:dyDescent="0.25">
      <c r="A1949" s="5">
        <v>1948</v>
      </c>
      <c r="B1949" s="5" t="s">
        <v>58</v>
      </c>
      <c r="C1949" s="5">
        <v>0.307</v>
      </c>
      <c r="D1949" s="5">
        <v>1.2749999999999999</v>
      </c>
      <c r="E1949" s="5"/>
    </row>
    <row r="1950" spans="1:5" ht="14.25" customHeight="1" x14ac:dyDescent="0.25">
      <c r="A1950" s="5">
        <v>1949</v>
      </c>
      <c r="B1950" s="5" t="s">
        <v>58</v>
      </c>
      <c r="C1950" s="5"/>
      <c r="D1950" s="5">
        <v>1.982</v>
      </c>
      <c r="E1950" s="5"/>
    </row>
    <row r="1951" spans="1:5" ht="14.25" customHeight="1" x14ac:dyDescent="0.25">
      <c r="A1951" s="5">
        <v>1950</v>
      </c>
      <c r="B1951" s="5" t="s">
        <v>58</v>
      </c>
      <c r="C1951" s="5"/>
      <c r="D1951" s="5">
        <v>0.30499999999999999</v>
      </c>
      <c r="E1951" s="5"/>
    </row>
    <row r="1952" spans="1:5" ht="14.25" customHeight="1" x14ac:dyDescent="0.25">
      <c r="A1952" s="5">
        <v>1951</v>
      </c>
      <c r="B1952" s="5" t="s">
        <v>58</v>
      </c>
      <c r="C1952" s="5"/>
      <c r="D1952" s="5">
        <v>1.482</v>
      </c>
      <c r="E1952" s="5"/>
    </row>
    <row r="1953" spans="1:5" ht="14.25" customHeight="1" x14ac:dyDescent="0.25">
      <c r="A1953" s="5">
        <v>1952</v>
      </c>
      <c r="B1953" s="5" t="s">
        <v>58</v>
      </c>
      <c r="C1953" s="5">
        <v>0.106</v>
      </c>
      <c r="D1953" s="5">
        <v>1.3089999999999999</v>
      </c>
      <c r="E1953" s="5"/>
    </row>
    <row r="1954" spans="1:5" ht="14.25" customHeight="1" x14ac:dyDescent="0.25">
      <c r="A1954" s="5">
        <v>1953</v>
      </c>
      <c r="B1954" s="5" t="s">
        <v>58</v>
      </c>
      <c r="C1954" s="5"/>
      <c r="D1954" s="5">
        <v>2.8570000000000002</v>
      </c>
      <c r="E1954" s="5"/>
    </row>
    <row r="1955" spans="1:5" ht="14.25" customHeight="1" x14ac:dyDescent="0.25">
      <c r="A1955" s="5">
        <v>1954</v>
      </c>
      <c r="B1955" s="5" t="s">
        <v>58</v>
      </c>
      <c r="C1955" s="5"/>
      <c r="D1955" s="5"/>
      <c r="E1955" s="5"/>
    </row>
    <row r="1956" spans="1:5" ht="14.25" customHeight="1" x14ac:dyDescent="0.25">
      <c r="A1956" s="5">
        <v>1955</v>
      </c>
      <c r="B1956" s="5" t="s">
        <v>58</v>
      </c>
      <c r="C1956" s="5">
        <v>0.33500000000000002</v>
      </c>
      <c r="D1956" s="5">
        <v>5.4969999999999999</v>
      </c>
      <c r="E1956" s="5">
        <v>0.84699999999999998</v>
      </c>
    </row>
    <row r="1957" spans="1:5" ht="14.25" customHeight="1" x14ac:dyDescent="0.25">
      <c r="A1957" s="5">
        <v>1956</v>
      </c>
      <c r="B1957" s="5" t="s">
        <v>58</v>
      </c>
      <c r="C1957" s="5">
        <v>0.36799999999999999</v>
      </c>
      <c r="D1957" s="5">
        <v>0.35299999999999998</v>
      </c>
      <c r="E1957" s="5"/>
    </row>
    <row r="1958" spans="1:5" ht="14.25" customHeight="1" x14ac:dyDescent="0.25">
      <c r="A1958" s="5">
        <v>1957</v>
      </c>
      <c r="B1958" s="5" t="s">
        <v>58</v>
      </c>
      <c r="C1958" s="5"/>
      <c r="D1958" s="5">
        <v>1.55</v>
      </c>
      <c r="E1958" s="5"/>
    </row>
    <row r="1959" spans="1:5" ht="14.25" customHeight="1" x14ac:dyDescent="0.25">
      <c r="A1959" s="5">
        <v>1958</v>
      </c>
      <c r="B1959" s="5" t="s">
        <v>58</v>
      </c>
      <c r="C1959" s="5"/>
      <c r="D1959" s="5">
        <v>2.165</v>
      </c>
      <c r="E1959" s="5"/>
    </row>
    <row r="1960" spans="1:5" ht="14.25" customHeight="1" x14ac:dyDescent="0.25">
      <c r="A1960" s="5">
        <v>1959</v>
      </c>
      <c r="B1960" s="5" t="s">
        <v>58</v>
      </c>
      <c r="C1960" s="5"/>
      <c r="D1960" s="5">
        <v>2.3210000000000002</v>
      </c>
      <c r="E1960" s="5"/>
    </row>
    <row r="1961" spans="1:5" ht="14.25" customHeight="1" x14ac:dyDescent="0.25">
      <c r="A1961" s="5">
        <v>1960</v>
      </c>
      <c r="B1961" s="5" t="s">
        <v>58</v>
      </c>
      <c r="C1961" s="5">
        <v>0.49099999999999999</v>
      </c>
      <c r="D1961" s="5">
        <v>2.657</v>
      </c>
      <c r="E1961" s="5"/>
    </row>
    <row r="1962" spans="1:5" ht="14.25" customHeight="1" x14ac:dyDescent="0.25">
      <c r="A1962" s="5">
        <v>1961</v>
      </c>
      <c r="B1962" s="5" t="s">
        <v>58</v>
      </c>
      <c r="C1962" s="5">
        <v>0.36799999999999999</v>
      </c>
      <c r="D1962" s="5">
        <v>1.456</v>
      </c>
      <c r="E1962" s="5"/>
    </row>
    <row r="1963" spans="1:5" ht="14.25" customHeight="1" x14ac:dyDescent="0.25">
      <c r="A1963" s="5">
        <v>1962</v>
      </c>
      <c r="B1963" s="5" t="s">
        <v>58</v>
      </c>
      <c r="C1963" s="5">
        <v>1.4</v>
      </c>
      <c r="D1963" s="5">
        <v>2.359</v>
      </c>
      <c r="E1963" s="5">
        <v>0.152</v>
      </c>
    </row>
    <row r="1964" spans="1:5" ht="14.25" customHeight="1" x14ac:dyDescent="0.25">
      <c r="A1964" s="5">
        <v>1963</v>
      </c>
      <c r="B1964" s="5" t="s">
        <v>58</v>
      </c>
      <c r="C1964" s="5"/>
      <c r="D1964" s="5">
        <v>2.754</v>
      </c>
      <c r="E1964" s="5"/>
    </row>
    <row r="1965" spans="1:5" ht="14.25" customHeight="1" x14ac:dyDescent="0.25">
      <c r="A1965" s="5">
        <v>1964</v>
      </c>
      <c r="B1965" s="5" t="s">
        <v>58</v>
      </c>
      <c r="C1965" s="5"/>
      <c r="D1965" s="5">
        <v>2.9449999999999998</v>
      </c>
      <c r="E1965" s="5"/>
    </row>
    <row r="1966" spans="1:5" ht="14.25" customHeight="1" x14ac:dyDescent="0.25">
      <c r="A1966" s="5">
        <v>1965</v>
      </c>
      <c r="B1966" s="5" t="s">
        <v>58</v>
      </c>
      <c r="C1966" s="5">
        <v>0.106</v>
      </c>
      <c r="D1966" s="5">
        <v>3.0939999999999999</v>
      </c>
      <c r="E1966" s="5"/>
    </row>
    <row r="1967" spans="1:5" ht="14.25" customHeight="1" x14ac:dyDescent="0.25">
      <c r="A1967" s="5">
        <v>1966</v>
      </c>
      <c r="B1967" s="5" t="s">
        <v>58</v>
      </c>
      <c r="C1967" s="5">
        <v>0.36799999999999999</v>
      </c>
      <c r="D1967" s="5">
        <v>0.99299999999999988</v>
      </c>
      <c r="E1967" s="5"/>
    </row>
    <row r="1968" spans="1:5" ht="14.25" customHeight="1" x14ac:dyDescent="0.25">
      <c r="A1968" s="5">
        <v>1967</v>
      </c>
      <c r="B1968" s="5" t="s">
        <v>58</v>
      </c>
      <c r="C1968" s="5"/>
      <c r="D1968" s="5">
        <v>0.61499999999999999</v>
      </c>
      <c r="E1968" s="5"/>
    </row>
    <row r="1969" spans="1:5" ht="14.25" customHeight="1" x14ac:dyDescent="0.25">
      <c r="A1969" s="5">
        <v>1968</v>
      </c>
      <c r="B1969" s="5" t="s">
        <v>58</v>
      </c>
      <c r="C1969" s="5">
        <v>0.106</v>
      </c>
      <c r="D1969" s="5">
        <v>1.5620000000000001</v>
      </c>
      <c r="E1969" s="5"/>
    </row>
    <row r="1970" spans="1:5" ht="14.25" customHeight="1" x14ac:dyDescent="0.25">
      <c r="A1970" s="5">
        <v>1969</v>
      </c>
      <c r="B1970" s="5" t="s">
        <v>58</v>
      </c>
      <c r="C1970" s="5">
        <v>0.63900000000000001</v>
      </c>
      <c r="D1970" s="5">
        <v>0.96499999999999997</v>
      </c>
      <c r="E1970" s="5"/>
    </row>
    <row r="1971" spans="1:5" ht="14.25" customHeight="1" x14ac:dyDescent="0.25">
      <c r="A1971" s="5">
        <v>1970</v>
      </c>
      <c r="B1971" s="5" t="s">
        <v>58</v>
      </c>
      <c r="C1971" s="5">
        <v>6.8000000000000005E-2</v>
      </c>
      <c r="D1971" s="5">
        <v>2.9169999999999998</v>
      </c>
      <c r="E1971" s="5"/>
    </row>
    <row r="1972" spans="1:5" ht="14.25" customHeight="1" x14ac:dyDescent="0.25">
      <c r="A1972" s="5">
        <v>1971</v>
      </c>
      <c r="B1972" s="5" t="s">
        <v>58</v>
      </c>
      <c r="C1972" s="5"/>
      <c r="D1972" s="5">
        <v>2.2879999999999998</v>
      </c>
      <c r="E1972" s="5"/>
    </row>
    <row r="1973" spans="1:5" ht="14.25" customHeight="1" x14ac:dyDescent="0.25">
      <c r="A1973" s="5">
        <v>1972</v>
      </c>
      <c r="B1973" s="5" t="s">
        <v>58</v>
      </c>
      <c r="C1973" s="5"/>
      <c r="D1973" s="5">
        <v>2.008</v>
      </c>
      <c r="E1973" s="5"/>
    </row>
    <row r="1974" spans="1:5" ht="14.25" customHeight="1" x14ac:dyDescent="0.25">
      <c r="A1974" s="5">
        <v>1973</v>
      </c>
      <c r="B1974" s="5" t="s">
        <v>58</v>
      </c>
      <c r="C1974" s="5"/>
      <c r="D1974" s="5">
        <v>0.85099999999999998</v>
      </c>
      <c r="E1974" s="5"/>
    </row>
    <row r="1975" spans="1:5" ht="14.25" customHeight="1" x14ac:dyDescent="0.25">
      <c r="A1975" s="5">
        <v>1974</v>
      </c>
      <c r="B1975" s="5" t="s">
        <v>58</v>
      </c>
      <c r="C1975" s="5">
        <v>0.73099999999999998</v>
      </c>
      <c r="D1975" s="5">
        <v>1.1779999999999999</v>
      </c>
      <c r="E1975" s="5"/>
    </row>
    <row r="1976" spans="1:5" ht="14.25" customHeight="1" x14ac:dyDescent="0.25">
      <c r="A1976" s="5">
        <v>1975</v>
      </c>
      <c r="B1976" s="5" t="s">
        <v>58</v>
      </c>
      <c r="C1976" s="5">
        <v>0.41299999999999998</v>
      </c>
      <c r="D1976" s="5">
        <v>0.61199999999999999</v>
      </c>
      <c r="E1976" s="5"/>
    </row>
    <row r="1977" spans="1:5" ht="14.25" customHeight="1" x14ac:dyDescent="0.25">
      <c r="A1977" s="5">
        <v>1976</v>
      </c>
      <c r="B1977" s="5" t="s">
        <v>58</v>
      </c>
      <c r="C1977" s="5">
        <v>0.314</v>
      </c>
      <c r="D1977" s="5">
        <v>2.5550000000000002</v>
      </c>
      <c r="E1977" s="5">
        <v>0.35399999999999998</v>
      </c>
    </row>
    <row r="1978" spans="1:5" ht="14.25" customHeight="1" x14ac:dyDescent="0.25">
      <c r="A1978" s="5">
        <v>1977</v>
      </c>
      <c r="B1978" s="5" t="s">
        <v>58</v>
      </c>
      <c r="C1978" s="5"/>
      <c r="D1978" s="5">
        <v>1.0409999999999999</v>
      </c>
      <c r="E1978" s="5"/>
    </row>
    <row r="1979" spans="1:5" ht="14.25" customHeight="1" x14ac:dyDescent="0.25">
      <c r="A1979" s="5">
        <v>1978</v>
      </c>
      <c r="B1979" s="5" t="s">
        <v>58</v>
      </c>
      <c r="C1979" s="5">
        <v>0.70299999999999996</v>
      </c>
      <c r="D1979" s="5">
        <v>1.9530000000000001</v>
      </c>
      <c r="E1979" s="5"/>
    </row>
    <row r="1980" spans="1:5" ht="14.25" customHeight="1" x14ac:dyDescent="0.25">
      <c r="A1980" s="5">
        <v>1979</v>
      </c>
      <c r="B1980" s="5" t="s">
        <v>58</v>
      </c>
      <c r="C1980" s="5">
        <v>0.79499999999999993</v>
      </c>
      <c r="D1980" s="5">
        <v>0.30499999999999999</v>
      </c>
      <c r="E1980" s="5">
        <v>0.111</v>
      </c>
    </row>
    <row r="1981" spans="1:5" ht="14.25" customHeight="1" x14ac:dyDescent="0.25">
      <c r="A1981" s="5">
        <v>1980</v>
      </c>
      <c r="B1981" s="5" t="s">
        <v>58</v>
      </c>
      <c r="C1981" s="5">
        <v>0.30499999999999999</v>
      </c>
      <c r="D1981" s="5">
        <v>0.59699999999999998</v>
      </c>
      <c r="E1981" s="5"/>
    </row>
    <row r="1982" spans="1:5" ht="14.25" customHeight="1" x14ac:dyDescent="0.25">
      <c r="A1982" s="5">
        <v>1981</v>
      </c>
      <c r="B1982" s="5" t="s">
        <v>58</v>
      </c>
      <c r="C1982" s="5">
        <v>1.5089999999999999</v>
      </c>
      <c r="D1982" s="5">
        <v>1.6910000000000001</v>
      </c>
      <c r="E1982" s="5"/>
    </row>
    <row r="1983" spans="1:5" ht="14.25" customHeight="1" x14ac:dyDescent="0.25">
      <c r="A1983" s="5">
        <v>1982</v>
      </c>
      <c r="B1983" s="5" t="s">
        <v>58</v>
      </c>
      <c r="C1983" s="5">
        <v>0.38100000000000001</v>
      </c>
      <c r="D1983" s="5">
        <v>2.1779999999999999</v>
      </c>
      <c r="E1983" s="5"/>
    </row>
    <row r="1984" spans="1:5" ht="14.25" customHeight="1" x14ac:dyDescent="0.25">
      <c r="A1984" s="5">
        <v>1983</v>
      </c>
      <c r="B1984" s="5" t="s">
        <v>58</v>
      </c>
      <c r="C1984" s="5"/>
      <c r="D1984" s="5">
        <v>1.008</v>
      </c>
      <c r="E1984" s="5"/>
    </row>
    <row r="1985" spans="1:5" ht="14.25" customHeight="1" x14ac:dyDescent="0.25">
      <c r="A1985" s="5">
        <v>1984</v>
      </c>
      <c r="B1985" s="5" t="s">
        <v>58</v>
      </c>
      <c r="C1985" s="5"/>
      <c r="D1985" s="5">
        <v>4.4260000000000002</v>
      </c>
      <c r="E1985" s="5"/>
    </row>
    <row r="1986" spans="1:5" ht="14.25" customHeight="1" x14ac:dyDescent="0.25">
      <c r="A1986" s="5">
        <v>1985</v>
      </c>
      <c r="B1986" s="5" t="s">
        <v>58</v>
      </c>
      <c r="C1986" s="5"/>
      <c r="D1986" s="5"/>
      <c r="E1986" s="5"/>
    </row>
    <row r="1987" spans="1:5" ht="14.25" customHeight="1" x14ac:dyDescent="0.25">
      <c r="A1987" s="5">
        <v>1986</v>
      </c>
      <c r="B1987" s="5" t="s">
        <v>58</v>
      </c>
      <c r="C1987" s="5">
        <v>0.86399999999999999</v>
      </c>
      <c r="D1987" s="5">
        <v>1.0149999999999999</v>
      </c>
      <c r="E1987" s="5"/>
    </row>
    <row r="1988" spans="1:5" ht="14.25" customHeight="1" x14ac:dyDescent="0.25">
      <c r="A1988" s="5">
        <v>1987</v>
      </c>
      <c r="B1988" s="5" t="s">
        <v>58</v>
      </c>
      <c r="C1988" s="5"/>
      <c r="D1988" s="5">
        <v>1.2070000000000001</v>
      </c>
      <c r="E1988" s="5"/>
    </row>
    <row r="1989" spans="1:5" ht="14.25" customHeight="1" x14ac:dyDescent="0.25">
      <c r="A1989" s="5">
        <v>1988</v>
      </c>
      <c r="B1989" s="5" t="s">
        <v>58</v>
      </c>
      <c r="C1989" s="5"/>
      <c r="D1989" s="5">
        <v>1.1639999999999999</v>
      </c>
      <c r="E1989" s="5"/>
    </row>
    <row r="1990" spans="1:5" ht="14.25" customHeight="1" x14ac:dyDescent="0.25">
      <c r="A1990" s="5">
        <v>1989</v>
      </c>
      <c r="B1990" s="5" t="s">
        <v>58</v>
      </c>
      <c r="C1990" s="5">
        <v>0.42599999999999999</v>
      </c>
      <c r="D1990" s="5">
        <v>1.486</v>
      </c>
      <c r="E1990" s="5"/>
    </row>
    <row r="1991" spans="1:5" ht="14.25" customHeight="1" x14ac:dyDescent="0.25">
      <c r="A1991" s="5">
        <v>1990</v>
      </c>
      <c r="B1991" s="5" t="s">
        <v>58</v>
      </c>
      <c r="C1991" s="5"/>
      <c r="D1991" s="5">
        <v>2.3130000000000002</v>
      </c>
      <c r="E1991" s="5"/>
    </row>
    <row r="1992" spans="1:5" ht="14.25" customHeight="1" x14ac:dyDescent="0.25">
      <c r="A1992" s="5">
        <v>1991</v>
      </c>
      <c r="B1992" s="5" t="s">
        <v>58</v>
      </c>
      <c r="C1992" s="5"/>
      <c r="D1992" s="5"/>
      <c r="E1992" s="5"/>
    </row>
    <row r="1993" spans="1:5" ht="14.25" customHeight="1" x14ac:dyDescent="0.25">
      <c r="A1993" s="5">
        <v>1992</v>
      </c>
      <c r="B1993" s="5" t="s">
        <v>58</v>
      </c>
      <c r="C1993" s="5"/>
      <c r="D1993" s="5">
        <v>2.585</v>
      </c>
      <c r="E1993" s="5">
        <v>0.46500000000000002</v>
      </c>
    </row>
    <row r="1994" spans="1:5" ht="14.25" customHeight="1" x14ac:dyDescent="0.25">
      <c r="A1994" s="5">
        <v>1993</v>
      </c>
      <c r="B1994" s="5" t="s">
        <v>58</v>
      </c>
      <c r="C1994" s="5"/>
      <c r="D1994" s="5">
        <v>5.484</v>
      </c>
      <c r="E1994" s="5">
        <v>0.26300000000000001</v>
      </c>
    </row>
    <row r="1995" spans="1:5" ht="14.25" customHeight="1" x14ac:dyDescent="0.25">
      <c r="A1995" s="5">
        <v>1994</v>
      </c>
      <c r="B1995" s="5" t="s">
        <v>58</v>
      </c>
      <c r="C1995" s="5">
        <v>0.42599999999999999</v>
      </c>
      <c r="D1995" s="5">
        <v>2.6819999999999999</v>
      </c>
      <c r="E1995" s="5">
        <v>0.111</v>
      </c>
    </row>
    <row r="1996" spans="1:5" ht="14.25" customHeight="1" x14ac:dyDescent="0.25">
      <c r="A1996" s="5">
        <v>1995</v>
      </c>
      <c r="B1996" s="5" t="s">
        <v>58</v>
      </c>
      <c r="C1996" s="5">
        <v>0.42599999999999999</v>
      </c>
      <c r="D1996" s="5">
        <v>2.911</v>
      </c>
      <c r="E1996" s="5"/>
    </row>
    <row r="1997" spans="1:5" ht="14.25" customHeight="1" x14ac:dyDescent="0.25">
      <c r="A1997" s="5">
        <v>1996</v>
      </c>
      <c r="B1997" s="5" t="s">
        <v>58</v>
      </c>
      <c r="C1997" s="5"/>
      <c r="D1997" s="5">
        <v>2.9910000000000001</v>
      </c>
      <c r="E1997" s="5">
        <v>0.26300000000000001</v>
      </c>
    </row>
    <row r="1998" spans="1:5" ht="14.25" customHeight="1" x14ac:dyDescent="0.25">
      <c r="A1998" s="5">
        <v>1997</v>
      </c>
      <c r="B1998" s="5" t="s">
        <v>58</v>
      </c>
      <c r="C1998" s="5">
        <v>1.038</v>
      </c>
      <c r="D1998" s="5">
        <v>2.1589999999999998</v>
      </c>
      <c r="E1998" s="5"/>
    </row>
    <row r="1999" spans="1:5" ht="14.25" customHeight="1" x14ac:dyDescent="0.25">
      <c r="A1999" s="5">
        <v>1998</v>
      </c>
      <c r="B1999" s="5" t="s">
        <v>58</v>
      </c>
      <c r="C1999" s="5">
        <v>0.79400000000000004</v>
      </c>
      <c r="D1999" s="5">
        <v>2.4820000000000002</v>
      </c>
      <c r="E1999" s="5"/>
    </row>
    <row r="2000" spans="1:5" ht="14.25" customHeight="1" x14ac:dyDescent="0.25">
      <c r="A2000" s="5">
        <v>1999</v>
      </c>
      <c r="B2000" s="5" t="s">
        <v>58</v>
      </c>
      <c r="C2000" s="5">
        <v>0.21199999999999999</v>
      </c>
      <c r="D2000" s="5">
        <v>3.851</v>
      </c>
      <c r="E2000" s="5">
        <v>0.35399999999999998</v>
      </c>
    </row>
    <row r="2001" spans="1:5" ht="14.25" customHeight="1" x14ac:dyDescent="0.25">
      <c r="A2001" s="5">
        <v>2000</v>
      </c>
      <c r="B2001" s="5" t="s">
        <v>58</v>
      </c>
      <c r="C2001" s="5"/>
      <c r="D2001" s="5">
        <v>1.2310000000000001</v>
      </c>
      <c r="E2001" s="5"/>
    </row>
    <row r="2002" spans="1:5" ht="14.25" customHeight="1" x14ac:dyDescent="0.25">
      <c r="A2002" s="5">
        <v>2001</v>
      </c>
      <c r="B2002" s="5" t="s">
        <v>58</v>
      </c>
      <c r="C2002" s="5"/>
      <c r="D2002" s="5">
        <v>1.0760000000000001</v>
      </c>
      <c r="E2002" s="5"/>
    </row>
    <row r="2003" spans="1:5" ht="14.25" customHeight="1" x14ac:dyDescent="0.25">
      <c r="A2003" s="5">
        <v>2002</v>
      </c>
      <c r="B2003" s="5" t="s">
        <v>58</v>
      </c>
      <c r="C2003" s="5"/>
      <c r="D2003" s="5"/>
      <c r="E2003" s="5"/>
    </row>
    <row r="2004" spans="1:5" ht="14.25" customHeight="1" x14ac:dyDescent="0.25">
      <c r="A2004" s="5">
        <v>2003</v>
      </c>
      <c r="B2004" s="5" t="s">
        <v>58</v>
      </c>
      <c r="C2004" s="5"/>
      <c r="D2004" s="5">
        <v>1.8260000000000001</v>
      </c>
      <c r="E2004" s="5"/>
    </row>
    <row r="2005" spans="1:5" ht="14.25" customHeight="1" x14ac:dyDescent="0.25">
      <c r="A2005" s="5">
        <v>2004</v>
      </c>
      <c r="B2005" s="5" t="s">
        <v>58</v>
      </c>
      <c r="C2005" s="5"/>
      <c r="D2005" s="5"/>
      <c r="E2005" s="5"/>
    </row>
    <row r="2006" spans="1:5" ht="14.25" customHeight="1" x14ac:dyDescent="0.25">
      <c r="A2006" s="5">
        <v>2005</v>
      </c>
      <c r="B2006" s="5" t="s">
        <v>58</v>
      </c>
      <c r="C2006" s="5"/>
      <c r="D2006" s="5">
        <v>1.484</v>
      </c>
      <c r="E2006" s="5"/>
    </row>
    <row r="2007" spans="1:5" ht="14.25" customHeight="1" x14ac:dyDescent="0.25">
      <c r="A2007" s="5">
        <v>2006</v>
      </c>
      <c r="B2007" s="5" t="s">
        <v>58</v>
      </c>
      <c r="C2007" s="5">
        <v>0.45300000000000001</v>
      </c>
      <c r="D2007" s="5">
        <v>2.1930000000000001</v>
      </c>
      <c r="E2007" s="5">
        <v>0.191</v>
      </c>
    </row>
    <row r="2008" spans="1:5" ht="14.25" customHeight="1" x14ac:dyDescent="0.25">
      <c r="A2008" s="5">
        <v>2007</v>
      </c>
      <c r="B2008" s="5" t="s">
        <v>58</v>
      </c>
      <c r="C2008" s="5"/>
      <c r="D2008" s="5">
        <v>1.1399999999999999</v>
      </c>
      <c r="E2008" s="5"/>
    </row>
    <row r="2009" spans="1:5" ht="14.25" customHeight="1" x14ac:dyDescent="0.25">
      <c r="A2009" s="5">
        <v>2008</v>
      </c>
      <c r="B2009" s="5" t="s">
        <v>58</v>
      </c>
      <c r="C2009" s="5"/>
      <c r="D2009" s="5"/>
      <c r="E2009" s="5"/>
    </row>
    <row r="2010" spans="1:5" ht="14.25" customHeight="1" x14ac:dyDescent="0.25">
      <c r="A2010" s="5">
        <v>2009</v>
      </c>
      <c r="B2010" s="5" t="s">
        <v>58</v>
      </c>
      <c r="C2010" s="5"/>
      <c r="D2010" s="5">
        <v>3.71</v>
      </c>
      <c r="E2010" s="5">
        <v>0.35399999999999998</v>
      </c>
    </row>
    <row r="2011" spans="1:5" ht="14.25" customHeight="1" x14ac:dyDescent="0.25">
      <c r="A2011" s="5">
        <v>2010</v>
      </c>
      <c r="B2011" s="5" t="s">
        <v>58</v>
      </c>
      <c r="C2011" s="5"/>
      <c r="D2011" s="5">
        <v>1.212</v>
      </c>
      <c r="E2011" s="5"/>
    </row>
    <row r="2012" spans="1:5" ht="14.25" customHeight="1" x14ac:dyDescent="0.25">
      <c r="A2012" s="5">
        <v>2011</v>
      </c>
      <c r="B2012" s="5" t="s">
        <v>58</v>
      </c>
      <c r="C2012" s="5"/>
      <c r="D2012" s="5">
        <v>1.222</v>
      </c>
      <c r="E2012" s="5"/>
    </row>
    <row r="2013" spans="1:5" ht="14.25" customHeight="1" x14ac:dyDescent="0.25">
      <c r="A2013" s="5">
        <v>2012</v>
      </c>
      <c r="B2013" s="5" t="s">
        <v>58</v>
      </c>
      <c r="C2013" s="5">
        <v>0.214</v>
      </c>
      <c r="D2013" s="5">
        <v>0.99299999999999999</v>
      </c>
      <c r="E2013" s="5"/>
    </row>
    <row r="2014" spans="1:5" ht="14.25" customHeight="1" x14ac:dyDescent="0.25">
      <c r="A2014" s="5">
        <v>2013</v>
      </c>
      <c r="B2014" s="5" t="s">
        <v>58</v>
      </c>
      <c r="C2014" s="5"/>
      <c r="D2014" s="5">
        <v>1.03</v>
      </c>
      <c r="E2014" s="5"/>
    </row>
    <row r="2015" spans="1:5" ht="14.25" customHeight="1" x14ac:dyDescent="0.25">
      <c r="A2015" s="5">
        <v>2014</v>
      </c>
      <c r="B2015" s="5" t="s">
        <v>58</v>
      </c>
      <c r="C2015" s="5"/>
      <c r="D2015" s="5">
        <v>0.9830000000000001</v>
      </c>
      <c r="E2015" s="5"/>
    </row>
    <row r="2016" spans="1:5" ht="14.25" customHeight="1" x14ac:dyDescent="0.25">
      <c r="A2016" s="5">
        <v>2015</v>
      </c>
      <c r="B2016" s="5" t="s">
        <v>58</v>
      </c>
      <c r="C2016" s="5"/>
      <c r="D2016" s="5">
        <v>0.79</v>
      </c>
      <c r="E2016" s="5"/>
    </row>
    <row r="2017" spans="1:5" ht="14.25" customHeight="1" x14ac:dyDescent="0.25">
      <c r="A2017" s="5">
        <v>2016</v>
      </c>
      <c r="B2017" s="5" t="s">
        <v>58</v>
      </c>
      <c r="C2017" s="5"/>
      <c r="D2017" s="5">
        <v>1.2070000000000001</v>
      </c>
      <c r="E2017" s="5"/>
    </row>
    <row r="2018" spans="1:5" ht="14.25" customHeight="1" x14ac:dyDescent="0.25">
      <c r="A2018" s="5">
        <v>2017</v>
      </c>
      <c r="B2018" s="5" t="s">
        <v>58</v>
      </c>
      <c r="C2018" s="5"/>
      <c r="D2018" s="5">
        <v>0.64</v>
      </c>
      <c r="E2018" s="5"/>
    </row>
    <row r="2019" spans="1:5" ht="14.25" customHeight="1" x14ac:dyDescent="0.25">
      <c r="A2019" s="5">
        <v>2018</v>
      </c>
      <c r="B2019" s="5" t="s">
        <v>58</v>
      </c>
      <c r="C2019" s="5"/>
      <c r="D2019" s="5"/>
      <c r="E2019" s="5"/>
    </row>
    <row r="2020" spans="1:5" ht="14.25" customHeight="1" x14ac:dyDescent="0.25">
      <c r="A2020" s="5">
        <v>2019</v>
      </c>
      <c r="B2020" s="5" t="s">
        <v>58</v>
      </c>
      <c r="C2020" s="5"/>
      <c r="D2020" s="5"/>
      <c r="E2020" s="5"/>
    </row>
    <row r="2021" spans="1:5" ht="14.25" customHeight="1" x14ac:dyDescent="0.25">
      <c r="A2021" s="5">
        <v>2020</v>
      </c>
      <c r="B2021" s="5" t="s">
        <v>58</v>
      </c>
      <c r="C2021" s="5"/>
      <c r="D2021" s="5">
        <v>1.0449999999999999</v>
      </c>
      <c r="E2021" s="5"/>
    </row>
    <row r="2022" spans="1:5" ht="14.25" customHeight="1" x14ac:dyDescent="0.25">
      <c r="A2022" s="5">
        <v>2021</v>
      </c>
      <c r="B2022" s="5" t="s">
        <v>58</v>
      </c>
      <c r="C2022" s="5"/>
      <c r="D2022" s="5">
        <v>2.0990000000000002</v>
      </c>
      <c r="E2022" s="5"/>
    </row>
    <row r="2023" spans="1:5" ht="14.25" customHeight="1" x14ac:dyDescent="0.25">
      <c r="A2023" s="5">
        <v>2022</v>
      </c>
      <c r="B2023" s="5" t="s">
        <v>58</v>
      </c>
      <c r="C2023" s="5">
        <v>0.36799999999999999</v>
      </c>
      <c r="D2023" s="5">
        <v>0.36799999999999999</v>
      </c>
      <c r="E2023" s="5"/>
    </row>
    <row r="2024" spans="1:5" ht="14.25" customHeight="1" x14ac:dyDescent="0.25">
      <c r="A2024" s="5">
        <v>2023</v>
      </c>
      <c r="B2024" s="5" t="s">
        <v>58</v>
      </c>
      <c r="C2024" s="5">
        <v>0.27700000000000002</v>
      </c>
      <c r="D2024" s="5">
        <v>0.70699999999999996</v>
      </c>
      <c r="E2024" s="5"/>
    </row>
    <row r="2025" spans="1:5" ht="14.25" customHeight="1" x14ac:dyDescent="0.25">
      <c r="A2025" s="5">
        <v>2024</v>
      </c>
      <c r="B2025" s="5" t="s">
        <v>58</v>
      </c>
      <c r="C2025" s="5"/>
      <c r="D2025" s="5">
        <v>2.3210000000000002</v>
      </c>
      <c r="E2025" s="5"/>
    </row>
    <row r="2026" spans="1:5" ht="14.25" customHeight="1" x14ac:dyDescent="0.25">
      <c r="A2026" s="5">
        <v>2025</v>
      </c>
      <c r="B2026" s="5" t="s">
        <v>58</v>
      </c>
      <c r="C2026" s="5"/>
      <c r="D2026" s="5"/>
      <c r="E2026" s="5"/>
    </row>
    <row r="2027" spans="1:5" ht="14.25" customHeight="1" x14ac:dyDescent="0.25">
      <c r="A2027" s="5">
        <v>2026</v>
      </c>
      <c r="B2027" s="5" t="s">
        <v>58</v>
      </c>
      <c r="C2027" s="5">
        <v>0.67799999999999994</v>
      </c>
      <c r="D2027" s="5">
        <v>1.5509999999999999</v>
      </c>
      <c r="E2027" s="5"/>
    </row>
    <row r="2028" spans="1:5" ht="14.25" customHeight="1" x14ac:dyDescent="0.25">
      <c r="A2028" s="5">
        <v>2027</v>
      </c>
      <c r="B2028" s="5" t="s">
        <v>58</v>
      </c>
      <c r="C2028" s="5">
        <v>0.49399999999999999</v>
      </c>
      <c r="D2028" s="5">
        <v>0.65799999999999992</v>
      </c>
      <c r="E2028" s="5"/>
    </row>
    <row r="2029" spans="1:5" ht="14.25" customHeight="1" x14ac:dyDescent="0.25">
      <c r="A2029" s="5">
        <v>2028</v>
      </c>
      <c r="B2029" s="5" t="s">
        <v>58</v>
      </c>
      <c r="C2029" s="5"/>
      <c r="D2029" s="5">
        <v>1.2290000000000001</v>
      </c>
      <c r="E2029" s="5"/>
    </row>
    <row r="2030" spans="1:5" ht="14.25" customHeight="1" x14ac:dyDescent="0.25">
      <c r="A2030" s="5">
        <v>2029</v>
      </c>
      <c r="B2030" s="5" t="s">
        <v>58</v>
      </c>
      <c r="C2030" s="5"/>
      <c r="D2030" s="5"/>
      <c r="E2030" s="5"/>
    </row>
    <row r="2031" spans="1:5" ht="14.25" customHeight="1" x14ac:dyDescent="0.25">
      <c r="A2031" s="5">
        <v>2030</v>
      </c>
      <c r="B2031" s="5" t="s">
        <v>58</v>
      </c>
      <c r="C2031" s="5"/>
      <c r="D2031" s="5"/>
      <c r="E2031" s="5"/>
    </row>
    <row r="2032" spans="1:5" ht="14.25" customHeight="1" x14ac:dyDescent="0.25">
      <c r="A2032" s="5">
        <v>2031</v>
      </c>
      <c r="B2032" s="5" t="s">
        <v>58</v>
      </c>
      <c r="C2032" s="5"/>
      <c r="D2032" s="5"/>
      <c r="E2032" s="5"/>
    </row>
    <row r="2033" spans="1:5" ht="14.25" customHeight="1" x14ac:dyDescent="0.25">
      <c r="A2033" s="5">
        <v>2032</v>
      </c>
      <c r="B2033" s="5" t="s">
        <v>58</v>
      </c>
      <c r="C2033" s="5"/>
      <c r="D2033" s="5">
        <v>1.7589999999999999</v>
      </c>
      <c r="E2033" s="5"/>
    </row>
    <row r="2034" spans="1:5" ht="14.25" customHeight="1" x14ac:dyDescent="0.25">
      <c r="A2034" s="5">
        <v>2033</v>
      </c>
      <c r="B2034" s="5" t="s">
        <v>58</v>
      </c>
      <c r="C2034" s="5"/>
      <c r="D2034" s="5">
        <v>0.70799999999999996</v>
      </c>
      <c r="E2034" s="5"/>
    </row>
    <row r="2035" spans="1:5" ht="14.25" customHeight="1" x14ac:dyDescent="0.25">
      <c r="A2035" s="5">
        <v>2034</v>
      </c>
      <c r="B2035" s="5" t="s">
        <v>58</v>
      </c>
      <c r="C2035" s="5">
        <v>0.307</v>
      </c>
      <c r="D2035" s="5">
        <v>0.106</v>
      </c>
      <c r="E2035" s="5"/>
    </row>
    <row r="2036" spans="1:5" ht="14.25" customHeight="1" x14ac:dyDescent="0.25">
      <c r="A2036" s="5">
        <v>2035</v>
      </c>
      <c r="B2036" s="5" t="s">
        <v>58</v>
      </c>
      <c r="C2036" s="5">
        <v>0.14299999999999999</v>
      </c>
      <c r="D2036" s="5">
        <v>1.905</v>
      </c>
      <c r="E2036" s="5"/>
    </row>
    <row r="2037" spans="1:5" ht="14.25" customHeight="1" x14ac:dyDescent="0.25">
      <c r="A2037" s="5">
        <v>2036</v>
      </c>
      <c r="B2037" s="5" t="s">
        <v>58</v>
      </c>
      <c r="C2037" s="5"/>
      <c r="D2037" s="5">
        <v>1.577</v>
      </c>
      <c r="E2037" s="5">
        <v>0.35399999999999998</v>
      </c>
    </row>
    <row r="2038" spans="1:5" ht="14.25" customHeight="1" x14ac:dyDescent="0.25">
      <c r="A2038" s="5">
        <v>2037</v>
      </c>
      <c r="B2038" s="5" t="s">
        <v>58</v>
      </c>
      <c r="C2038" s="5"/>
      <c r="D2038" s="5">
        <v>0.995</v>
      </c>
      <c r="E2038" s="5"/>
    </row>
    <row r="2039" spans="1:5" ht="14.25" customHeight="1" x14ac:dyDescent="0.25">
      <c r="A2039" s="5">
        <v>2038</v>
      </c>
      <c r="B2039" s="5" t="s">
        <v>58</v>
      </c>
      <c r="C2039" s="5">
        <v>0.307</v>
      </c>
      <c r="D2039" s="5">
        <v>1.458</v>
      </c>
      <c r="E2039" s="5"/>
    </row>
    <row r="2040" spans="1:5" ht="14.25" customHeight="1" x14ac:dyDescent="0.25">
      <c r="A2040" s="5">
        <v>2039</v>
      </c>
      <c r="B2040" s="5" t="s">
        <v>58</v>
      </c>
      <c r="C2040" s="5">
        <v>0.84199999999999997</v>
      </c>
      <c r="D2040" s="5">
        <v>0.82800000000000007</v>
      </c>
      <c r="E2040" s="5"/>
    </row>
    <row r="2041" spans="1:5" ht="14.25" customHeight="1" x14ac:dyDescent="0.25">
      <c r="A2041" s="5">
        <v>2040</v>
      </c>
      <c r="B2041" s="5" t="s">
        <v>58</v>
      </c>
      <c r="C2041" s="5"/>
      <c r="D2041" s="5">
        <v>1.871</v>
      </c>
      <c r="E2041" s="5"/>
    </row>
    <row r="2042" spans="1:5" ht="14.25" customHeight="1" x14ac:dyDescent="0.25">
      <c r="A2042" s="5">
        <v>2041</v>
      </c>
      <c r="B2042" s="5" t="s">
        <v>58</v>
      </c>
      <c r="C2042" s="5">
        <v>0.42599999999999999</v>
      </c>
      <c r="D2042" s="5">
        <v>1.6859999999999999</v>
      </c>
      <c r="E2042" s="5"/>
    </row>
    <row r="2043" spans="1:5" ht="14.25" customHeight="1" x14ac:dyDescent="0.25">
      <c r="A2043" s="5">
        <v>2042</v>
      </c>
      <c r="B2043" s="5" t="s">
        <v>58</v>
      </c>
      <c r="C2043" s="5"/>
      <c r="D2043" s="5">
        <v>0.35299999999999998</v>
      </c>
      <c r="E2043" s="5"/>
    </row>
    <row r="2044" spans="1:5" ht="14.25" customHeight="1" x14ac:dyDescent="0.25">
      <c r="A2044" s="5">
        <v>2043</v>
      </c>
      <c r="B2044" s="5" t="s">
        <v>58</v>
      </c>
      <c r="C2044" s="5"/>
      <c r="D2044" s="5">
        <v>2.3130000000000002</v>
      </c>
      <c r="E2044" s="5"/>
    </row>
    <row r="2045" spans="1:5" ht="14.25" customHeight="1" x14ac:dyDescent="0.25">
      <c r="A2045" s="5">
        <v>2044</v>
      </c>
      <c r="B2045" s="5" t="s">
        <v>58</v>
      </c>
      <c r="C2045" s="5"/>
      <c r="D2045" s="5"/>
      <c r="E2045" s="5"/>
    </row>
    <row r="2046" spans="1:5" ht="14.25" customHeight="1" x14ac:dyDescent="0.25">
      <c r="A2046" s="5">
        <v>2045</v>
      </c>
      <c r="B2046" s="5" t="s">
        <v>58</v>
      </c>
      <c r="C2046" s="5"/>
      <c r="D2046" s="5"/>
      <c r="E2046" s="5"/>
    </row>
    <row r="2047" spans="1:5" ht="14.25" customHeight="1" x14ac:dyDescent="0.25">
      <c r="A2047" s="5">
        <v>2046</v>
      </c>
      <c r="B2047" s="5" t="s">
        <v>58</v>
      </c>
      <c r="C2047" s="5"/>
      <c r="D2047" s="5">
        <v>1.3</v>
      </c>
      <c r="E2047" s="5"/>
    </row>
    <row r="2048" spans="1:5" ht="14.25" customHeight="1" x14ac:dyDescent="0.25">
      <c r="A2048" s="5">
        <v>2047</v>
      </c>
      <c r="B2048" s="5" t="s">
        <v>58</v>
      </c>
      <c r="C2048" s="5">
        <v>0.42599999999999999</v>
      </c>
      <c r="D2048" s="5">
        <v>1.794</v>
      </c>
      <c r="E2048" s="5"/>
    </row>
    <row r="2049" spans="1:5" ht="14.25" customHeight="1" x14ac:dyDescent="0.25">
      <c r="A2049" s="5">
        <v>2048</v>
      </c>
      <c r="B2049" s="5" t="s">
        <v>58</v>
      </c>
      <c r="C2049" s="5"/>
      <c r="D2049" s="5">
        <v>1.4890000000000001</v>
      </c>
      <c r="E2049" s="5"/>
    </row>
    <row r="2050" spans="1:5" ht="14.25" customHeight="1" x14ac:dyDescent="0.25">
      <c r="A2050" s="5">
        <v>2049</v>
      </c>
      <c r="B2050" s="5" t="s">
        <v>58</v>
      </c>
      <c r="C2050" s="5">
        <v>0.26200000000000001</v>
      </c>
      <c r="D2050" s="5">
        <v>0.30499999999999999</v>
      </c>
      <c r="E2050" s="5"/>
    </row>
    <row r="2051" spans="1:5" ht="14.25" customHeight="1" x14ac:dyDescent="0.25">
      <c r="A2051" s="5">
        <v>2050</v>
      </c>
      <c r="B2051" s="5" t="s">
        <v>58</v>
      </c>
      <c r="C2051" s="5"/>
      <c r="D2051" s="5">
        <v>0.82699999999999996</v>
      </c>
      <c r="E2051" s="5"/>
    </row>
    <row r="2052" spans="1:5" ht="14.25" customHeight="1" x14ac:dyDescent="0.25">
      <c r="A2052" s="5">
        <v>2051</v>
      </c>
      <c r="B2052" s="5" t="s">
        <v>58</v>
      </c>
      <c r="C2052" s="5"/>
      <c r="D2052" s="5">
        <v>0.61499999999999999</v>
      </c>
      <c r="E2052" s="5"/>
    </row>
    <row r="2053" spans="1:5" ht="14.25" customHeight="1" x14ac:dyDescent="0.25">
      <c r="A2053" s="5">
        <v>2052</v>
      </c>
      <c r="B2053" s="5" t="s">
        <v>58</v>
      </c>
      <c r="C2053" s="5"/>
      <c r="D2053" s="5">
        <v>1.1140000000000001</v>
      </c>
      <c r="E2053" s="5"/>
    </row>
    <row r="2054" spans="1:5" ht="14.25" customHeight="1" x14ac:dyDescent="0.25">
      <c r="A2054" s="5">
        <v>2053</v>
      </c>
      <c r="B2054" s="5" t="s">
        <v>58</v>
      </c>
      <c r="C2054" s="5"/>
      <c r="D2054" s="5">
        <v>2.641</v>
      </c>
      <c r="E2054" s="5"/>
    </row>
    <row r="2055" spans="1:5" ht="14.25" customHeight="1" x14ac:dyDescent="0.25">
      <c r="A2055" s="5">
        <v>2054</v>
      </c>
      <c r="B2055" s="5" t="s">
        <v>58</v>
      </c>
      <c r="C2055" s="5"/>
      <c r="D2055" s="5">
        <v>0.99299999999999988</v>
      </c>
      <c r="E2055" s="5"/>
    </row>
    <row r="2056" spans="1:5" ht="14.25" customHeight="1" x14ac:dyDescent="0.25">
      <c r="A2056" s="5">
        <v>2055</v>
      </c>
      <c r="B2056" s="5" t="s">
        <v>58</v>
      </c>
      <c r="C2056" s="5">
        <v>0.307</v>
      </c>
      <c r="D2056" s="5">
        <v>1.2569999999999999</v>
      </c>
      <c r="E2056" s="5"/>
    </row>
    <row r="2057" spans="1:5" ht="14.25" customHeight="1" x14ac:dyDescent="0.25">
      <c r="A2057" s="5">
        <v>2056</v>
      </c>
      <c r="B2057" s="5" t="s">
        <v>58</v>
      </c>
      <c r="C2057" s="5"/>
      <c r="D2057" s="5">
        <v>0.82599999999999996</v>
      </c>
      <c r="E2057" s="5"/>
    </row>
    <row r="2058" spans="1:5" ht="14.25" customHeight="1" x14ac:dyDescent="0.25">
      <c r="A2058" s="5">
        <v>2057</v>
      </c>
      <c r="B2058" s="5" t="s">
        <v>58</v>
      </c>
      <c r="C2058" s="5"/>
      <c r="D2058" s="5">
        <v>0.90199999999999991</v>
      </c>
      <c r="E2058" s="5"/>
    </row>
    <row r="2059" spans="1:5" ht="14.25" customHeight="1" x14ac:dyDescent="0.25">
      <c r="A2059" s="5">
        <v>2058</v>
      </c>
      <c r="B2059" s="5" t="s">
        <v>58</v>
      </c>
      <c r="C2059" s="5"/>
      <c r="D2059" s="5">
        <v>0.85399999999999998</v>
      </c>
      <c r="E2059" s="5"/>
    </row>
    <row r="2060" spans="1:5" ht="14.25" customHeight="1" x14ac:dyDescent="0.25">
      <c r="A2060" s="5">
        <v>2059</v>
      </c>
      <c r="B2060" s="5" t="s">
        <v>58</v>
      </c>
      <c r="C2060" s="5"/>
      <c r="D2060" s="5"/>
      <c r="E2060" s="5"/>
    </row>
    <row r="2061" spans="1:5" ht="14.25" customHeight="1" x14ac:dyDescent="0.25">
      <c r="A2061" s="5">
        <v>2060</v>
      </c>
      <c r="B2061" s="5" t="s">
        <v>58</v>
      </c>
      <c r="C2061" s="5"/>
      <c r="D2061" s="5">
        <v>1.93</v>
      </c>
      <c r="E2061" s="5"/>
    </row>
    <row r="2062" spans="1:5" ht="14.25" customHeight="1" x14ac:dyDescent="0.25">
      <c r="A2062" s="5">
        <v>2061</v>
      </c>
      <c r="B2062" s="5" t="s">
        <v>58</v>
      </c>
      <c r="C2062" s="5"/>
      <c r="D2062" s="5">
        <v>1.885</v>
      </c>
      <c r="E2062" s="5"/>
    </row>
    <row r="2063" spans="1:5" ht="14.25" customHeight="1" x14ac:dyDescent="0.25">
      <c r="A2063" s="5">
        <v>2062</v>
      </c>
      <c r="B2063" s="5" t="s">
        <v>58</v>
      </c>
      <c r="C2063" s="5"/>
      <c r="D2063" s="5">
        <v>1.5169999999999999</v>
      </c>
      <c r="E2063" s="5"/>
    </row>
    <row r="2064" spans="1:5" ht="14.25" customHeight="1" x14ac:dyDescent="0.25">
      <c r="A2064" s="5">
        <v>2063</v>
      </c>
      <c r="B2064" s="5" t="s">
        <v>58</v>
      </c>
      <c r="C2064" s="5"/>
      <c r="D2064" s="5">
        <v>1.8819999999999999</v>
      </c>
      <c r="E2064" s="5"/>
    </row>
    <row r="2065" spans="1:5" ht="14.25" customHeight="1" x14ac:dyDescent="0.25">
      <c r="A2065" s="5">
        <v>2064</v>
      </c>
      <c r="B2065" s="5" t="s">
        <v>58</v>
      </c>
      <c r="C2065" s="5"/>
      <c r="D2065" s="5">
        <v>2.379</v>
      </c>
      <c r="E2065" s="5">
        <v>0.46500000000000002</v>
      </c>
    </row>
    <row r="2066" spans="1:5" ht="14.25" customHeight="1" x14ac:dyDescent="0.25">
      <c r="A2066" s="5">
        <v>2065</v>
      </c>
      <c r="B2066" s="5" t="s">
        <v>58</v>
      </c>
      <c r="C2066" s="5"/>
      <c r="D2066" s="5">
        <v>2.5569999999999999</v>
      </c>
      <c r="E2066" s="5"/>
    </row>
    <row r="2067" spans="1:5" ht="14.25" customHeight="1" x14ac:dyDescent="0.25">
      <c r="A2067" s="5">
        <v>2066</v>
      </c>
      <c r="B2067" s="5" t="s">
        <v>58</v>
      </c>
      <c r="C2067" s="5"/>
      <c r="D2067" s="5">
        <v>1.976</v>
      </c>
      <c r="E2067" s="5"/>
    </row>
    <row r="2068" spans="1:5" ht="14.25" customHeight="1" x14ac:dyDescent="0.25">
      <c r="A2068" s="5">
        <v>2067</v>
      </c>
      <c r="B2068" s="5" t="s">
        <v>58</v>
      </c>
      <c r="C2068" s="5"/>
      <c r="D2068" s="5">
        <v>1.9930000000000001</v>
      </c>
      <c r="E2068" s="5"/>
    </row>
    <row r="2069" spans="1:5" ht="14.25" customHeight="1" x14ac:dyDescent="0.25">
      <c r="A2069" s="5">
        <v>2068</v>
      </c>
      <c r="B2069" s="5" t="s">
        <v>58</v>
      </c>
      <c r="C2069" s="5"/>
      <c r="D2069" s="5">
        <v>1.1060000000000001</v>
      </c>
      <c r="E2069" s="5"/>
    </row>
    <row r="2070" spans="1:5" ht="14.25" customHeight="1" x14ac:dyDescent="0.25">
      <c r="A2070" s="5">
        <v>2069</v>
      </c>
      <c r="B2070" s="5" t="s">
        <v>58</v>
      </c>
      <c r="C2070" s="5"/>
      <c r="D2070" s="5">
        <v>1.212</v>
      </c>
      <c r="E2070" s="5"/>
    </row>
    <row r="2071" spans="1:5" ht="14.25" customHeight="1" x14ac:dyDescent="0.25">
      <c r="A2071" s="5">
        <v>2070</v>
      </c>
      <c r="B2071" s="5" t="s">
        <v>58</v>
      </c>
      <c r="C2071" s="5"/>
      <c r="D2071" s="5">
        <v>2.6880000000000002</v>
      </c>
      <c r="E2071" s="5"/>
    </row>
    <row r="2072" spans="1:5" ht="14.25" customHeight="1" x14ac:dyDescent="0.25">
      <c r="A2072" s="5">
        <v>2071</v>
      </c>
      <c r="B2072" s="5" t="s">
        <v>58</v>
      </c>
      <c r="C2072" s="5"/>
      <c r="D2072" s="5">
        <v>1.9530000000000001</v>
      </c>
      <c r="E2072" s="5"/>
    </row>
    <row r="2073" spans="1:5" ht="14.25" customHeight="1" x14ac:dyDescent="0.25">
      <c r="A2073" s="5">
        <v>2072</v>
      </c>
      <c r="B2073" s="5" t="s">
        <v>58</v>
      </c>
      <c r="C2073" s="5">
        <v>0.31</v>
      </c>
      <c r="D2073" s="5">
        <v>2.0680000000000001</v>
      </c>
      <c r="E2073" s="5">
        <v>0.20200000000000001</v>
      </c>
    </row>
    <row r="2074" spans="1:5" ht="14.25" customHeight="1" x14ac:dyDescent="0.25">
      <c r="A2074" s="5">
        <v>2073</v>
      </c>
      <c r="B2074" s="5" t="s">
        <v>58</v>
      </c>
      <c r="C2074" s="5"/>
      <c r="D2074" s="5">
        <v>1.575</v>
      </c>
      <c r="E2074" s="5"/>
    </row>
    <row r="2075" spans="1:5" ht="14.25" customHeight="1" x14ac:dyDescent="0.25">
      <c r="A2075" s="5">
        <v>2074</v>
      </c>
      <c r="B2075" s="5" t="s">
        <v>58</v>
      </c>
      <c r="C2075" s="5">
        <v>0.42599999999999999</v>
      </c>
      <c r="D2075" s="5">
        <v>1.625</v>
      </c>
      <c r="E2075" s="5"/>
    </row>
    <row r="2076" spans="1:5" ht="14.25" customHeight="1" x14ac:dyDescent="0.25">
      <c r="A2076" s="5">
        <v>2075</v>
      </c>
      <c r="B2076" s="5" t="s">
        <v>58</v>
      </c>
      <c r="C2076" s="5"/>
      <c r="D2076" s="5">
        <v>0.65999999999999992</v>
      </c>
      <c r="E2076" s="5"/>
    </row>
    <row r="2077" spans="1:5" ht="14.25" customHeight="1" x14ac:dyDescent="0.25">
      <c r="A2077" s="5">
        <v>2076</v>
      </c>
      <c r="B2077" s="5" t="s">
        <v>58</v>
      </c>
      <c r="C2077" s="5">
        <v>0.30499999999999999</v>
      </c>
      <c r="D2077" s="5">
        <v>0.94700000000000006</v>
      </c>
      <c r="E2077" s="5"/>
    </row>
    <row r="2078" spans="1:5" ht="14.25" customHeight="1" x14ac:dyDescent="0.25">
      <c r="A2078" s="5">
        <v>2077</v>
      </c>
      <c r="B2078" s="5" t="s">
        <v>58</v>
      </c>
      <c r="C2078" s="5">
        <v>0.76800000000000002</v>
      </c>
      <c r="D2078" s="5">
        <v>3.7719999999999998</v>
      </c>
      <c r="E2078" s="5">
        <v>0.84699999999999998</v>
      </c>
    </row>
    <row r="2079" spans="1:5" ht="14.25" customHeight="1" x14ac:dyDescent="0.25">
      <c r="A2079" s="5">
        <v>2078</v>
      </c>
      <c r="B2079" s="5" t="s">
        <v>58</v>
      </c>
      <c r="C2079" s="5"/>
      <c r="D2079" s="5">
        <v>1.327</v>
      </c>
      <c r="E2079" s="5"/>
    </row>
    <row r="2080" spans="1:5" ht="14.25" customHeight="1" x14ac:dyDescent="0.25">
      <c r="A2080" s="5">
        <v>2079</v>
      </c>
      <c r="B2080" s="5" t="s">
        <v>58</v>
      </c>
      <c r="C2080" s="5">
        <v>0.30499999999999999</v>
      </c>
      <c r="D2080" s="5">
        <v>1.75</v>
      </c>
      <c r="E2080" s="5"/>
    </row>
    <row r="2081" spans="1:5" ht="14.25" customHeight="1" x14ac:dyDescent="0.25">
      <c r="A2081" s="5">
        <v>2080</v>
      </c>
      <c r="B2081" s="5" t="s">
        <v>58</v>
      </c>
      <c r="C2081" s="5"/>
      <c r="D2081" s="5">
        <v>0.76300000000000001</v>
      </c>
      <c r="E2081" s="5"/>
    </row>
    <row r="2082" spans="1:5" ht="14.25" customHeight="1" x14ac:dyDescent="0.25">
      <c r="A2082" s="5">
        <v>2081</v>
      </c>
      <c r="B2082" s="5" t="s">
        <v>58</v>
      </c>
      <c r="C2082" s="5">
        <v>0.49099999999999999</v>
      </c>
      <c r="D2082" s="5">
        <v>2.875</v>
      </c>
      <c r="E2082" s="5"/>
    </row>
    <row r="2083" spans="1:5" ht="14.25" customHeight="1" x14ac:dyDescent="0.25">
      <c r="A2083" s="5">
        <v>2082</v>
      </c>
      <c r="B2083" s="5" t="s">
        <v>58</v>
      </c>
      <c r="C2083" s="5">
        <v>0.36799999999999999</v>
      </c>
      <c r="D2083" s="5">
        <v>1.8280000000000001</v>
      </c>
      <c r="E2083" s="5"/>
    </row>
    <row r="2084" spans="1:5" ht="14.25" customHeight="1" x14ac:dyDescent="0.25">
      <c r="A2084" s="5">
        <v>2083</v>
      </c>
      <c r="B2084" s="5" t="s">
        <v>58</v>
      </c>
      <c r="C2084" s="5"/>
      <c r="D2084" s="5">
        <v>0.51700000000000002</v>
      </c>
      <c r="E2084" s="5"/>
    </row>
    <row r="2085" spans="1:5" ht="14.25" customHeight="1" x14ac:dyDescent="0.25">
      <c r="A2085" s="5">
        <v>2084</v>
      </c>
      <c r="B2085" s="5" t="s">
        <v>58</v>
      </c>
      <c r="C2085" s="5"/>
      <c r="D2085" s="5"/>
      <c r="E2085" s="5"/>
    </row>
    <row r="2086" spans="1:5" ht="14.25" customHeight="1" x14ac:dyDescent="0.25">
      <c r="A2086" s="5">
        <v>2085</v>
      </c>
      <c r="B2086" s="5" t="s">
        <v>58</v>
      </c>
      <c r="C2086" s="5">
        <v>0.42599999999999999</v>
      </c>
      <c r="D2086" s="5">
        <v>1.1060000000000001</v>
      </c>
      <c r="E2086" s="5"/>
    </row>
    <row r="2087" spans="1:5" ht="14.25" customHeight="1" x14ac:dyDescent="0.25">
      <c r="A2087" s="5">
        <v>2086</v>
      </c>
      <c r="B2087" s="5" t="s">
        <v>58</v>
      </c>
      <c r="C2087" s="5">
        <v>0.307</v>
      </c>
      <c r="D2087" s="5">
        <v>0.51900000000000002</v>
      </c>
      <c r="E2087" s="5"/>
    </row>
    <row r="2088" spans="1:5" ht="14.25" customHeight="1" x14ac:dyDescent="0.25">
      <c r="A2088" s="5">
        <v>2087</v>
      </c>
      <c r="B2088" s="5" t="s">
        <v>58</v>
      </c>
      <c r="C2088" s="5"/>
      <c r="D2088" s="5">
        <v>1.0149999999999999</v>
      </c>
      <c r="E2088" s="5"/>
    </row>
    <row r="2089" spans="1:5" ht="14.25" customHeight="1" x14ac:dyDescent="0.25">
      <c r="A2089" s="5">
        <v>2088</v>
      </c>
      <c r="B2089" s="5" t="s">
        <v>58</v>
      </c>
      <c r="C2089" s="5">
        <v>0.35299999999999998</v>
      </c>
      <c r="D2089" s="5">
        <v>0.33500000000000002</v>
      </c>
      <c r="E2089" s="5"/>
    </row>
    <row r="2090" spans="1:5" ht="14.25" customHeight="1" x14ac:dyDescent="0.25">
      <c r="A2090" s="5">
        <v>2089</v>
      </c>
      <c r="B2090" s="5" t="s">
        <v>58</v>
      </c>
      <c r="C2090" s="5">
        <v>0.56699999999999995</v>
      </c>
      <c r="D2090" s="5">
        <v>1.254</v>
      </c>
      <c r="E2090" s="5"/>
    </row>
    <row r="2091" spans="1:5" ht="14.25" customHeight="1" x14ac:dyDescent="0.25">
      <c r="A2091" s="5">
        <v>2090</v>
      </c>
      <c r="B2091" s="5" t="s">
        <v>58</v>
      </c>
      <c r="C2091" s="5"/>
      <c r="D2091" s="5"/>
      <c r="E2091" s="5"/>
    </row>
    <row r="2092" spans="1:5" ht="14.25" customHeight="1" x14ac:dyDescent="0.25">
      <c r="A2092" s="5">
        <v>2091</v>
      </c>
      <c r="B2092" s="5" t="s">
        <v>58</v>
      </c>
      <c r="C2092" s="5">
        <v>0.78899999999999992</v>
      </c>
      <c r="D2092" s="5">
        <v>0.996</v>
      </c>
      <c r="E2092" s="5">
        <v>0.20200000000000001</v>
      </c>
    </row>
    <row r="2093" spans="1:5" ht="14.25" customHeight="1" x14ac:dyDescent="0.25">
      <c r="A2093" s="5">
        <v>2092</v>
      </c>
      <c r="B2093" s="5" t="s">
        <v>58</v>
      </c>
      <c r="C2093" s="5">
        <v>0.36799999999999999</v>
      </c>
      <c r="D2093" s="5">
        <v>1.4159999999999999</v>
      </c>
      <c r="E2093" s="5"/>
    </row>
    <row r="2094" spans="1:5" ht="14.25" customHeight="1" x14ac:dyDescent="0.25">
      <c r="A2094" s="5">
        <v>2093</v>
      </c>
      <c r="B2094" s="5" t="s">
        <v>58</v>
      </c>
      <c r="C2094" s="5"/>
      <c r="D2094" s="5">
        <v>0.93699999999999994</v>
      </c>
      <c r="E2094" s="5"/>
    </row>
    <row r="2095" spans="1:5" ht="14.25" customHeight="1" x14ac:dyDescent="0.25">
      <c r="A2095" s="5">
        <v>2094</v>
      </c>
      <c r="B2095" s="5" t="s">
        <v>58</v>
      </c>
      <c r="C2095" s="5">
        <v>0.23200000000000001</v>
      </c>
      <c r="D2095" s="5">
        <v>0.80299999999999994</v>
      </c>
      <c r="E2095" s="5"/>
    </row>
    <row r="2096" spans="1:5" ht="14.25" customHeight="1" x14ac:dyDescent="0.25">
      <c r="A2096" s="5">
        <v>2095</v>
      </c>
      <c r="B2096" s="5" t="s">
        <v>58</v>
      </c>
      <c r="C2096" s="5"/>
      <c r="D2096" s="5">
        <v>1.3180000000000001</v>
      </c>
      <c r="E2096" s="5"/>
    </row>
    <row r="2097" spans="1:5" ht="14.25" customHeight="1" x14ac:dyDescent="0.25">
      <c r="A2097" s="5">
        <v>2096</v>
      </c>
      <c r="B2097" s="5" t="s">
        <v>58</v>
      </c>
      <c r="C2097" s="5"/>
      <c r="D2097" s="5"/>
      <c r="E2097" s="5"/>
    </row>
    <row r="2098" spans="1:5" ht="14.25" customHeight="1" x14ac:dyDescent="0.25">
      <c r="A2098" s="5">
        <v>2097</v>
      </c>
      <c r="B2098" s="5" t="s">
        <v>58</v>
      </c>
      <c r="C2098" s="5"/>
      <c r="D2098" s="5">
        <v>0.33500000000000002</v>
      </c>
      <c r="E2098" s="5"/>
    </row>
    <row r="2099" spans="1:5" ht="14.25" customHeight="1" x14ac:dyDescent="0.25">
      <c r="A2099" s="5">
        <v>2098</v>
      </c>
      <c r="B2099" s="5" t="s">
        <v>58</v>
      </c>
      <c r="C2099" s="5">
        <v>0.307</v>
      </c>
      <c r="D2099" s="5">
        <v>1.8320000000000001</v>
      </c>
      <c r="E2099" s="5"/>
    </row>
    <row r="2100" spans="1:5" ht="14.25" customHeight="1" x14ac:dyDescent="0.25">
      <c r="A2100" s="5">
        <v>2099</v>
      </c>
      <c r="B2100" s="5" t="s">
        <v>58</v>
      </c>
      <c r="C2100" s="5">
        <v>0.61199999999999999</v>
      </c>
      <c r="D2100" s="5">
        <v>2.8519999999999999</v>
      </c>
      <c r="E2100" s="5"/>
    </row>
    <row r="2101" spans="1:5" ht="14.25" customHeight="1" x14ac:dyDescent="0.25">
      <c r="A2101" s="5">
        <v>2100</v>
      </c>
      <c r="B2101" s="5" t="s">
        <v>58</v>
      </c>
      <c r="C2101" s="5"/>
      <c r="D2101" s="5">
        <v>0.91999999999999993</v>
      </c>
      <c r="E2101" s="5"/>
    </row>
    <row r="2102" spans="1:5" ht="14.25" customHeight="1" x14ac:dyDescent="0.25">
      <c r="A2102" s="5">
        <v>2101</v>
      </c>
      <c r="B2102" s="5" t="s">
        <v>58</v>
      </c>
      <c r="C2102" s="5"/>
      <c r="D2102" s="5">
        <v>0.30499999999999999</v>
      </c>
      <c r="E2102" s="5"/>
    </row>
    <row r="2103" spans="1:5" ht="14.25" customHeight="1" x14ac:dyDescent="0.25">
      <c r="A2103" s="5">
        <v>2102</v>
      </c>
      <c r="B2103" s="5" t="s">
        <v>58</v>
      </c>
      <c r="C2103" s="5"/>
      <c r="D2103" s="5">
        <v>0.66300000000000003</v>
      </c>
      <c r="E2103" s="5"/>
    </row>
    <row r="2104" spans="1:5" ht="14.25" customHeight="1" x14ac:dyDescent="0.25">
      <c r="A2104" s="5">
        <v>2103</v>
      </c>
      <c r="B2104" s="5" t="s">
        <v>58</v>
      </c>
      <c r="C2104" s="5">
        <v>0.36799999999999999</v>
      </c>
      <c r="D2104" s="5">
        <v>0.35299999999999998</v>
      </c>
      <c r="E2104" s="5"/>
    </row>
    <row r="2105" spans="1:5" ht="14.25" customHeight="1" x14ac:dyDescent="0.25">
      <c r="A2105" s="5">
        <v>2104</v>
      </c>
      <c r="B2105" s="5" t="s">
        <v>58</v>
      </c>
      <c r="C2105" s="5"/>
      <c r="D2105" s="5">
        <v>2.9670000000000001</v>
      </c>
      <c r="E2105" s="5"/>
    </row>
    <row r="2106" spans="1:5" ht="14.25" customHeight="1" x14ac:dyDescent="0.25">
      <c r="A2106" s="5">
        <v>2105</v>
      </c>
      <c r="B2106" s="5" t="s">
        <v>58</v>
      </c>
      <c r="C2106" s="5"/>
      <c r="D2106" s="5"/>
      <c r="E2106" s="5"/>
    </row>
    <row r="2107" spans="1:5" ht="14.25" customHeight="1" x14ac:dyDescent="0.25">
      <c r="A2107" s="5">
        <v>2106</v>
      </c>
      <c r="B2107" s="5" t="s">
        <v>58</v>
      </c>
      <c r="C2107" s="5">
        <v>0.31</v>
      </c>
      <c r="D2107" s="5">
        <v>2.3330000000000002</v>
      </c>
      <c r="E2107" s="5"/>
    </row>
    <row r="2108" spans="1:5" ht="14.25" customHeight="1" x14ac:dyDescent="0.25">
      <c r="A2108" s="5">
        <v>2107</v>
      </c>
      <c r="B2108" s="5" t="s">
        <v>58</v>
      </c>
      <c r="C2108" s="5">
        <v>0.35299999999999998</v>
      </c>
      <c r="D2108" s="5">
        <v>1.1739999999999999</v>
      </c>
      <c r="E2108" s="5"/>
    </row>
    <row r="2109" spans="1:5" ht="14.25" customHeight="1" x14ac:dyDescent="0.25">
      <c r="A2109" s="5">
        <v>2108</v>
      </c>
      <c r="B2109" s="5" t="s">
        <v>58</v>
      </c>
      <c r="C2109" s="5"/>
      <c r="D2109" s="5">
        <v>1.23</v>
      </c>
      <c r="E2109" s="5"/>
    </row>
    <row r="2110" spans="1:5" ht="14.25" customHeight="1" x14ac:dyDescent="0.25">
      <c r="A2110" s="5">
        <v>2109</v>
      </c>
      <c r="B2110" s="5" t="s">
        <v>58</v>
      </c>
      <c r="C2110" s="5"/>
      <c r="D2110" s="5">
        <v>2.2850000000000001</v>
      </c>
      <c r="E2110" s="5"/>
    </row>
    <row r="2111" spans="1:5" ht="14.25" customHeight="1" x14ac:dyDescent="0.25">
      <c r="A2111" s="5">
        <v>2110</v>
      </c>
      <c r="B2111" s="5" t="s">
        <v>58</v>
      </c>
      <c r="C2111" s="5"/>
      <c r="D2111" s="5">
        <v>1.159</v>
      </c>
      <c r="E2111" s="5"/>
    </row>
    <row r="2112" spans="1:5" ht="14.25" customHeight="1" x14ac:dyDescent="0.25">
      <c r="A2112" s="5">
        <v>2111</v>
      </c>
      <c r="B2112" s="5" t="s">
        <v>58</v>
      </c>
      <c r="C2112" s="5">
        <v>0.51100000000000001</v>
      </c>
      <c r="D2112" s="5">
        <v>0.82899999999999996</v>
      </c>
      <c r="E2112" s="5"/>
    </row>
    <row r="2113" spans="1:5" ht="14.25" customHeight="1" x14ac:dyDescent="0.25">
      <c r="A2113" s="5">
        <v>2112</v>
      </c>
      <c r="B2113" s="5" t="s">
        <v>58</v>
      </c>
      <c r="C2113" s="5"/>
      <c r="D2113" s="5">
        <v>0.71</v>
      </c>
      <c r="E2113" s="5"/>
    </row>
    <row r="2114" spans="1:5" ht="14.25" customHeight="1" x14ac:dyDescent="0.25">
      <c r="A2114" s="5">
        <v>2113</v>
      </c>
      <c r="B2114" s="5" t="s">
        <v>58</v>
      </c>
      <c r="C2114" s="5"/>
      <c r="D2114" s="5">
        <v>0.82600000000000007</v>
      </c>
      <c r="E2114" s="5"/>
    </row>
    <row r="2115" spans="1:5" ht="14.25" customHeight="1" x14ac:dyDescent="0.25">
      <c r="A2115" s="5">
        <v>2114</v>
      </c>
      <c r="B2115" s="5" t="s">
        <v>58</v>
      </c>
      <c r="C2115" s="5"/>
      <c r="D2115" s="5"/>
      <c r="E2115" s="5"/>
    </row>
    <row r="2116" spans="1:5" ht="14.25" customHeight="1" x14ac:dyDescent="0.25">
      <c r="A2116" s="5">
        <v>2115</v>
      </c>
      <c r="B2116" s="5" t="s">
        <v>58</v>
      </c>
      <c r="C2116" s="5"/>
      <c r="D2116" s="5">
        <v>1.417</v>
      </c>
      <c r="E2116" s="5"/>
    </row>
    <row r="2117" spans="1:5" ht="14.25" customHeight="1" x14ac:dyDescent="0.25">
      <c r="A2117" s="5">
        <v>2116</v>
      </c>
      <c r="B2117" s="5" t="s">
        <v>58</v>
      </c>
      <c r="C2117" s="5"/>
      <c r="D2117" s="5">
        <v>0.64</v>
      </c>
      <c r="E2117" s="5"/>
    </row>
    <row r="2118" spans="1:5" ht="14.25" customHeight="1" x14ac:dyDescent="0.25">
      <c r="A2118" s="5">
        <v>2117</v>
      </c>
      <c r="B2118" s="5" t="s">
        <v>58</v>
      </c>
      <c r="C2118" s="5"/>
      <c r="D2118" s="5">
        <v>0.72099999999999997</v>
      </c>
      <c r="E2118" s="5"/>
    </row>
    <row r="2119" spans="1:5" ht="14.25" customHeight="1" x14ac:dyDescent="0.25">
      <c r="A2119" s="5">
        <v>2118</v>
      </c>
      <c r="B2119" s="5" t="s">
        <v>58</v>
      </c>
      <c r="C2119" s="5">
        <v>0.436</v>
      </c>
      <c r="D2119" s="5">
        <v>1.2070000000000001</v>
      </c>
      <c r="E2119" s="5"/>
    </row>
    <row r="2120" spans="1:5" ht="14.25" customHeight="1" x14ac:dyDescent="0.25">
      <c r="A2120" s="5">
        <v>2119</v>
      </c>
      <c r="B2120" s="5" t="s">
        <v>58</v>
      </c>
      <c r="C2120" s="5">
        <v>0.35299999999999998</v>
      </c>
      <c r="D2120" s="5">
        <v>1.8160000000000001</v>
      </c>
      <c r="E2120" s="5"/>
    </row>
    <row r="2121" spans="1:5" ht="14.25" customHeight="1" x14ac:dyDescent="0.25">
      <c r="A2121" s="5">
        <v>2120</v>
      </c>
      <c r="B2121" s="5" t="s">
        <v>58</v>
      </c>
      <c r="C2121" s="5">
        <v>2.0270000000000001</v>
      </c>
      <c r="D2121" s="5">
        <v>0.86399999999999988</v>
      </c>
      <c r="E2121" s="5">
        <v>0.313</v>
      </c>
    </row>
    <row r="2122" spans="1:5" ht="14.25" customHeight="1" x14ac:dyDescent="0.25">
      <c r="A2122" s="5">
        <v>2121</v>
      </c>
      <c r="B2122" s="5" t="s">
        <v>58</v>
      </c>
      <c r="C2122" s="5">
        <v>1.53</v>
      </c>
      <c r="D2122" s="5">
        <v>1.6040000000000001</v>
      </c>
      <c r="E2122" s="5"/>
    </row>
    <row r="2123" spans="1:5" ht="14.25" customHeight="1" x14ac:dyDescent="0.25">
      <c r="A2123" s="5">
        <v>2122</v>
      </c>
      <c r="B2123" s="5" t="s">
        <v>58</v>
      </c>
      <c r="C2123" s="5">
        <v>0.26200000000000001</v>
      </c>
      <c r="D2123" s="5"/>
      <c r="E2123" s="5"/>
    </row>
    <row r="2124" spans="1:5" ht="14.25" customHeight="1" x14ac:dyDescent="0.25">
      <c r="A2124" s="5">
        <v>2123</v>
      </c>
      <c r="B2124" s="5" t="s">
        <v>58</v>
      </c>
      <c r="C2124" s="5"/>
      <c r="D2124" s="5">
        <v>0.307</v>
      </c>
      <c r="E2124" s="5"/>
    </row>
    <row r="2125" spans="1:5" ht="14.25" customHeight="1" x14ac:dyDescent="0.25">
      <c r="A2125" s="5">
        <v>2124</v>
      </c>
      <c r="B2125" s="5" t="s">
        <v>58</v>
      </c>
      <c r="C2125" s="5">
        <v>1.4710000000000001</v>
      </c>
      <c r="D2125" s="5">
        <v>0.85600000000000009</v>
      </c>
      <c r="E2125" s="5"/>
    </row>
    <row r="2126" spans="1:5" ht="14.25" customHeight="1" x14ac:dyDescent="0.25">
      <c r="A2126" s="5">
        <v>2125</v>
      </c>
      <c r="B2126" s="5" t="s">
        <v>58</v>
      </c>
      <c r="C2126" s="5"/>
      <c r="D2126" s="5">
        <v>0.64</v>
      </c>
      <c r="E2126" s="5"/>
    </row>
    <row r="2127" spans="1:5" ht="14.25" customHeight="1" x14ac:dyDescent="0.25">
      <c r="A2127" s="5">
        <v>2126</v>
      </c>
      <c r="B2127" s="5" t="s">
        <v>58</v>
      </c>
      <c r="C2127" s="5">
        <v>0.57600000000000007</v>
      </c>
      <c r="D2127" s="5">
        <v>0.56699999999999995</v>
      </c>
      <c r="E2127" s="5"/>
    </row>
    <row r="2128" spans="1:5" ht="14.25" customHeight="1" x14ac:dyDescent="0.25">
      <c r="A2128" s="5">
        <v>2127</v>
      </c>
      <c r="B2128" s="5" t="s">
        <v>58</v>
      </c>
      <c r="C2128" s="5"/>
      <c r="D2128" s="5">
        <v>2.3929999999999998</v>
      </c>
      <c r="E2128" s="5"/>
    </row>
    <row r="2129" spans="1:5" ht="14.25" customHeight="1" x14ac:dyDescent="0.25">
      <c r="A2129" s="5">
        <v>2128</v>
      </c>
      <c r="B2129" s="5" t="s">
        <v>58</v>
      </c>
      <c r="C2129" s="5"/>
      <c r="D2129" s="5"/>
      <c r="E2129" s="5"/>
    </row>
    <row r="2130" spans="1:5" ht="14.25" customHeight="1" x14ac:dyDescent="0.25">
      <c r="A2130" s="5">
        <v>2129</v>
      </c>
      <c r="B2130" s="5" t="s">
        <v>58</v>
      </c>
      <c r="C2130" s="5"/>
      <c r="D2130" s="5">
        <v>0.35299999999999998</v>
      </c>
      <c r="E2130" s="5"/>
    </row>
    <row r="2131" spans="1:5" ht="14.25" customHeight="1" x14ac:dyDescent="0.25">
      <c r="A2131" s="5">
        <v>2130</v>
      </c>
      <c r="B2131" s="5" t="s">
        <v>58</v>
      </c>
      <c r="C2131" s="5">
        <v>6.8000000000000005E-2</v>
      </c>
      <c r="D2131" s="5">
        <v>1.2390000000000001</v>
      </c>
      <c r="E2131" s="5"/>
    </row>
    <row r="2132" spans="1:5" ht="14.25" customHeight="1" x14ac:dyDescent="0.25">
      <c r="A2132" s="5">
        <v>2131</v>
      </c>
      <c r="B2132" s="5" t="s">
        <v>58</v>
      </c>
      <c r="C2132" s="5"/>
      <c r="D2132" s="5"/>
      <c r="E2132" s="5"/>
    </row>
    <row r="2133" spans="1:5" ht="14.25" customHeight="1" x14ac:dyDescent="0.25">
      <c r="A2133" s="5">
        <v>2132</v>
      </c>
      <c r="B2133" s="5" t="s">
        <v>58</v>
      </c>
      <c r="C2133" s="5"/>
      <c r="D2133" s="5"/>
      <c r="E2133" s="5"/>
    </row>
    <row r="2134" spans="1:5" ht="14.25" customHeight="1" x14ac:dyDescent="0.25">
      <c r="A2134" s="5">
        <v>2133</v>
      </c>
      <c r="B2134" s="5" t="s">
        <v>58</v>
      </c>
      <c r="C2134" s="5"/>
      <c r="D2134" s="5">
        <v>0.31</v>
      </c>
      <c r="E2134" s="5"/>
    </row>
    <row r="2135" spans="1:5" ht="14.25" customHeight="1" x14ac:dyDescent="0.25">
      <c r="A2135" s="5">
        <v>2134</v>
      </c>
      <c r="B2135" s="5" t="s">
        <v>58</v>
      </c>
      <c r="C2135" s="5"/>
      <c r="D2135" s="5">
        <v>0.82899999999999996</v>
      </c>
      <c r="E2135" s="5"/>
    </row>
    <row r="2136" spans="1:5" ht="14.25" customHeight="1" x14ac:dyDescent="0.25">
      <c r="A2136" s="5">
        <v>2135</v>
      </c>
      <c r="B2136" s="5" t="s">
        <v>58</v>
      </c>
      <c r="C2136" s="5"/>
      <c r="D2136" s="5">
        <v>1.2569999999999999</v>
      </c>
      <c r="E2136" s="5"/>
    </row>
    <row r="2137" spans="1:5" ht="14.25" customHeight="1" x14ac:dyDescent="0.25">
      <c r="A2137" s="5">
        <v>2136</v>
      </c>
      <c r="B2137" s="5" t="s">
        <v>58</v>
      </c>
      <c r="C2137" s="5">
        <v>1.026</v>
      </c>
      <c r="D2137" s="5">
        <v>1.575</v>
      </c>
      <c r="E2137" s="5"/>
    </row>
    <row r="2138" spans="1:5" ht="14.25" customHeight="1" x14ac:dyDescent="0.25">
      <c r="A2138" s="5">
        <v>2137</v>
      </c>
      <c r="B2138" s="5" t="s">
        <v>58</v>
      </c>
      <c r="C2138" s="5"/>
      <c r="D2138" s="5">
        <v>1.8089999999999999</v>
      </c>
      <c r="E2138" s="5">
        <v>0.152</v>
      </c>
    </row>
    <row r="2139" spans="1:5" ht="14.25" customHeight="1" x14ac:dyDescent="0.25">
      <c r="A2139" s="5">
        <v>2138</v>
      </c>
      <c r="B2139" s="5" t="s">
        <v>58</v>
      </c>
      <c r="C2139" s="5"/>
      <c r="D2139" s="5">
        <v>1.575</v>
      </c>
      <c r="E2139" s="5"/>
    </row>
    <row r="2140" spans="1:5" ht="14.25" customHeight="1" x14ac:dyDescent="0.25">
      <c r="A2140" s="5">
        <v>2139</v>
      </c>
      <c r="B2140" s="5" t="s">
        <v>58</v>
      </c>
      <c r="C2140" s="5"/>
      <c r="D2140" s="5">
        <v>1.1819999999999999</v>
      </c>
      <c r="E2140" s="5"/>
    </row>
    <row r="2141" spans="1:5" ht="14.25" customHeight="1" x14ac:dyDescent="0.25">
      <c r="A2141" s="5">
        <v>2140</v>
      </c>
      <c r="B2141" s="5" t="s">
        <v>58</v>
      </c>
      <c r="C2141" s="5"/>
      <c r="D2141" s="5">
        <v>2.012</v>
      </c>
      <c r="E2141" s="5"/>
    </row>
    <row r="2142" spans="1:5" ht="14.25" customHeight="1" x14ac:dyDescent="0.25">
      <c r="A2142" s="5">
        <v>2141</v>
      </c>
      <c r="B2142" s="5" t="s">
        <v>58</v>
      </c>
      <c r="C2142" s="5">
        <v>0.67799999999999994</v>
      </c>
      <c r="D2142" s="5">
        <v>1.885</v>
      </c>
      <c r="E2142" s="5"/>
    </row>
    <row r="2143" spans="1:5" ht="14.25" customHeight="1" x14ac:dyDescent="0.25">
      <c r="A2143" s="5">
        <v>2142</v>
      </c>
      <c r="B2143" s="5" t="s">
        <v>58</v>
      </c>
      <c r="C2143" s="5"/>
      <c r="D2143" s="5">
        <v>1.643</v>
      </c>
      <c r="E2143" s="5"/>
    </row>
    <row r="2144" spans="1:5" ht="14.25" customHeight="1" x14ac:dyDescent="0.25">
      <c r="A2144" s="5">
        <v>2143</v>
      </c>
      <c r="B2144" s="5" t="s">
        <v>58</v>
      </c>
      <c r="C2144" s="5">
        <v>0.36799999999999999</v>
      </c>
      <c r="D2144" s="5">
        <v>1.6519999999999999</v>
      </c>
      <c r="E2144" s="5"/>
    </row>
    <row r="2145" spans="1:5" ht="14.25" customHeight="1" x14ac:dyDescent="0.25">
      <c r="A2145" s="5">
        <v>2144</v>
      </c>
      <c r="B2145" s="5" t="s">
        <v>58</v>
      </c>
      <c r="C2145" s="5"/>
      <c r="D2145" s="5">
        <v>0.625</v>
      </c>
      <c r="E2145" s="5"/>
    </row>
    <row r="2146" spans="1:5" ht="14.25" customHeight="1" x14ac:dyDescent="0.25">
      <c r="A2146" s="5">
        <v>2145</v>
      </c>
      <c r="B2146" s="5" t="s">
        <v>58</v>
      </c>
      <c r="C2146" s="5"/>
      <c r="D2146" s="5">
        <v>2.282</v>
      </c>
      <c r="E2146" s="5"/>
    </row>
    <row r="2147" spans="1:5" ht="14.25" customHeight="1" x14ac:dyDescent="0.25">
      <c r="A2147" s="5">
        <v>2146</v>
      </c>
      <c r="B2147" s="5" t="s">
        <v>58</v>
      </c>
      <c r="C2147" s="5">
        <v>0.74399999999999999</v>
      </c>
      <c r="D2147" s="5">
        <v>2.0459999999999998</v>
      </c>
      <c r="E2147" s="5"/>
    </row>
    <row r="2148" spans="1:5" ht="14.25" customHeight="1" x14ac:dyDescent="0.25">
      <c r="A2148" s="5">
        <v>2147</v>
      </c>
      <c r="B2148" s="5" t="s">
        <v>58</v>
      </c>
      <c r="C2148" s="5"/>
      <c r="D2148" s="5">
        <v>0.84399999999999997</v>
      </c>
      <c r="E2148" s="5"/>
    </row>
    <row r="2149" spans="1:5" ht="14.25" customHeight="1" x14ac:dyDescent="0.25">
      <c r="A2149" s="5">
        <v>2148</v>
      </c>
      <c r="B2149" s="5" t="s">
        <v>58</v>
      </c>
      <c r="C2149" s="5"/>
      <c r="D2149" s="5">
        <v>1.671</v>
      </c>
      <c r="E2149" s="5"/>
    </row>
    <row r="2150" spans="1:5" ht="14.25" customHeight="1" x14ac:dyDescent="0.25">
      <c r="A2150" s="5">
        <v>2149</v>
      </c>
      <c r="B2150" s="5" t="s">
        <v>58</v>
      </c>
      <c r="C2150" s="5"/>
      <c r="D2150" s="5">
        <v>1.143</v>
      </c>
      <c r="E2150" s="5"/>
    </row>
    <row r="2151" spans="1:5" ht="14.25" customHeight="1" x14ac:dyDescent="0.25">
      <c r="A2151" s="5">
        <v>2150</v>
      </c>
      <c r="B2151" s="5" t="s">
        <v>58</v>
      </c>
      <c r="C2151" s="5"/>
      <c r="D2151" s="5">
        <v>0.96799999999999997</v>
      </c>
      <c r="E2151" s="5"/>
    </row>
    <row r="2152" spans="1:5" ht="14.25" customHeight="1" x14ac:dyDescent="0.25">
      <c r="A2152" s="5">
        <v>2151</v>
      </c>
      <c r="B2152" s="5" t="s">
        <v>58</v>
      </c>
      <c r="C2152" s="5"/>
      <c r="D2152" s="5">
        <v>0.61499999999999999</v>
      </c>
      <c r="E2152" s="5"/>
    </row>
    <row r="2153" spans="1:5" ht="14.25" customHeight="1" x14ac:dyDescent="0.25">
      <c r="A2153" s="5">
        <v>2152</v>
      </c>
      <c r="B2153" s="5" t="s">
        <v>58</v>
      </c>
      <c r="C2153" s="5">
        <v>0.73099999999999998</v>
      </c>
      <c r="D2153" s="5">
        <v>0.64200000000000002</v>
      </c>
      <c r="E2153" s="5"/>
    </row>
    <row r="2154" spans="1:5" ht="14.25" customHeight="1" x14ac:dyDescent="0.25">
      <c r="A2154" s="5">
        <v>2153</v>
      </c>
      <c r="B2154" s="5" t="s">
        <v>58</v>
      </c>
      <c r="C2154" s="5">
        <v>0.42599999999999999</v>
      </c>
      <c r="D2154" s="5">
        <v>1.4330000000000001</v>
      </c>
      <c r="E2154" s="5"/>
    </row>
    <row r="2155" spans="1:5" ht="14.25" customHeight="1" x14ac:dyDescent="0.25">
      <c r="A2155" s="5">
        <v>2154</v>
      </c>
      <c r="B2155" s="5" t="s">
        <v>58</v>
      </c>
      <c r="C2155" s="5"/>
      <c r="D2155" s="5">
        <v>1.9530000000000001</v>
      </c>
      <c r="E2155" s="5"/>
    </row>
    <row r="2156" spans="1:5" ht="14.25" customHeight="1" x14ac:dyDescent="0.25">
      <c r="A2156" s="5">
        <v>2155</v>
      </c>
      <c r="B2156" s="5" t="s">
        <v>58</v>
      </c>
      <c r="C2156" s="5"/>
      <c r="D2156" s="5">
        <v>1.4430000000000001</v>
      </c>
      <c r="E2156" s="5"/>
    </row>
    <row r="2157" spans="1:5" ht="14.25" customHeight="1" x14ac:dyDescent="0.25">
      <c r="A2157" s="5">
        <v>2156</v>
      </c>
      <c r="B2157" s="5" t="s">
        <v>58</v>
      </c>
      <c r="C2157" s="5"/>
      <c r="D2157" s="5">
        <v>1.623</v>
      </c>
      <c r="E2157" s="5"/>
    </row>
    <row r="2158" spans="1:5" ht="14.25" customHeight="1" x14ac:dyDescent="0.25">
      <c r="A2158" s="5">
        <v>2157</v>
      </c>
      <c r="B2158" s="5" t="s">
        <v>58</v>
      </c>
      <c r="C2158" s="5"/>
      <c r="D2158" s="5">
        <v>1.27</v>
      </c>
      <c r="E2158" s="5"/>
    </row>
    <row r="2159" spans="1:5" ht="14.25" customHeight="1" x14ac:dyDescent="0.25">
      <c r="A2159" s="5">
        <v>2158</v>
      </c>
      <c r="B2159" s="5" t="s">
        <v>58</v>
      </c>
      <c r="C2159" s="5"/>
      <c r="D2159" s="5">
        <v>0.42099999999999999</v>
      </c>
      <c r="E2159" s="5"/>
    </row>
    <row r="2160" spans="1:5" ht="14.25" customHeight="1" x14ac:dyDescent="0.25">
      <c r="A2160" s="5">
        <v>2159</v>
      </c>
      <c r="B2160" s="5" t="s">
        <v>58</v>
      </c>
      <c r="C2160" s="5"/>
      <c r="D2160" s="5">
        <v>3.0030000000000001</v>
      </c>
      <c r="E2160" s="5"/>
    </row>
    <row r="2161" spans="1:5" ht="14.25" customHeight="1" x14ac:dyDescent="0.25">
      <c r="A2161" s="5">
        <v>2160</v>
      </c>
      <c r="B2161" s="5" t="s">
        <v>58</v>
      </c>
      <c r="C2161" s="5">
        <v>0.30499999999999999</v>
      </c>
      <c r="D2161" s="5">
        <v>0.67</v>
      </c>
      <c r="E2161" s="5"/>
    </row>
    <row r="2162" spans="1:5" ht="14.25" customHeight="1" x14ac:dyDescent="0.25">
      <c r="A2162" s="5">
        <v>2161</v>
      </c>
      <c r="B2162" s="5" t="s">
        <v>58</v>
      </c>
      <c r="C2162" s="5"/>
      <c r="D2162" s="5">
        <v>1.8140000000000001</v>
      </c>
      <c r="E2162" s="5"/>
    </row>
    <row r="2163" spans="1:5" ht="14.25" customHeight="1" x14ac:dyDescent="0.25">
      <c r="A2163" s="5">
        <v>2162</v>
      </c>
      <c r="B2163" s="5" t="s">
        <v>58</v>
      </c>
      <c r="C2163" s="5">
        <v>0.79600000000000004</v>
      </c>
      <c r="D2163" s="5">
        <v>1.2989999999999999</v>
      </c>
      <c r="E2163" s="5"/>
    </row>
    <row r="2164" spans="1:5" ht="14.25" customHeight="1" x14ac:dyDescent="0.25">
      <c r="A2164" s="5">
        <v>2163</v>
      </c>
      <c r="B2164" s="5" t="s">
        <v>58</v>
      </c>
      <c r="C2164" s="5"/>
      <c r="D2164" s="5">
        <v>0.81099999999999994</v>
      </c>
      <c r="E2164" s="5"/>
    </row>
    <row r="2165" spans="1:5" ht="14.25" customHeight="1" x14ac:dyDescent="0.25">
      <c r="A2165" s="5">
        <v>2164</v>
      </c>
      <c r="B2165" s="5" t="s">
        <v>58</v>
      </c>
      <c r="C2165" s="5">
        <v>0.307</v>
      </c>
      <c r="D2165" s="5">
        <v>0.49399999999999999</v>
      </c>
      <c r="E2165" s="5"/>
    </row>
    <row r="2166" spans="1:5" ht="14.25" customHeight="1" x14ac:dyDescent="0.25">
      <c r="A2166" s="5">
        <v>2165</v>
      </c>
      <c r="B2166" s="5" t="s">
        <v>58</v>
      </c>
      <c r="C2166" s="5">
        <v>0.30499999999999999</v>
      </c>
      <c r="D2166" s="5">
        <v>1.2290000000000001</v>
      </c>
      <c r="E2166" s="5"/>
    </row>
    <row r="2167" spans="1:5" ht="14.25" customHeight="1" x14ac:dyDescent="0.25">
      <c r="A2167" s="5">
        <v>2166</v>
      </c>
      <c r="B2167" s="5" t="s">
        <v>58</v>
      </c>
      <c r="C2167" s="5"/>
      <c r="D2167" s="5"/>
      <c r="E2167" s="5"/>
    </row>
    <row r="2168" spans="1:5" ht="14.25" customHeight="1" x14ac:dyDescent="0.25">
      <c r="A2168" s="5">
        <v>2167</v>
      </c>
      <c r="B2168" s="5" t="s">
        <v>58</v>
      </c>
      <c r="C2168" s="5">
        <v>0.27100000000000002</v>
      </c>
      <c r="D2168" s="5"/>
      <c r="E2168" s="5"/>
    </row>
    <row r="2169" spans="1:5" ht="14.25" customHeight="1" x14ac:dyDescent="0.25">
      <c r="A2169" s="5">
        <v>2168</v>
      </c>
      <c r="B2169" s="5" t="s">
        <v>58</v>
      </c>
      <c r="C2169" s="5"/>
      <c r="D2169" s="5">
        <v>2.9630000000000001</v>
      </c>
      <c r="E2169" s="5"/>
    </row>
    <row r="2170" spans="1:5" ht="14.25" customHeight="1" x14ac:dyDescent="0.25">
      <c r="A2170" s="5">
        <v>2169</v>
      </c>
      <c r="B2170" s="5" t="s">
        <v>58</v>
      </c>
      <c r="C2170" s="5"/>
      <c r="D2170" s="5">
        <v>0.35299999999999998</v>
      </c>
      <c r="E2170" s="5"/>
    </row>
    <row r="2171" spans="1:5" ht="14.25" customHeight="1" x14ac:dyDescent="0.25">
      <c r="A2171" s="5">
        <v>2170</v>
      </c>
      <c r="B2171" s="5" t="s">
        <v>58</v>
      </c>
      <c r="C2171" s="5"/>
      <c r="D2171" s="5">
        <v>0.61599999999999999</v>
      </c>
      <c r="E2171" s="5"/>
    </row>
    <row r="2172" spans="1:5" ht="14.25" customHeight="1" x14ac:dyDescent="0.25">
      <c r="A2172" s="5">
        <v>2171</v>
      </c>
      <c r="B2172" s="5" t="s">
        <v>58</v>
      </c>
      <c r="C2172" s="5"/>
      <c r="D2172" s="5"/>
      <c r="E2172" s="5"/>
    </row>
    <row r="2173" spans="1:5" ht="14.25" customHeight="1" x14ac:dyDescent="0.25">
      <c r="A2173" s="5">
        <v>2172</v>
      </c>
      <c r="B2173" s="5" t="s">
        <v>58</v>
      </c>
      <c r="C2173" s="5"/>
      <c r="D2173" s="5">
        <v>1.1879999999999999</v>
      </c>
      <c r="E2173" s="5"/>
    </row>
    <row r="2174" spans="1:5" ht="14.25" customHeight="1" x14ac:dyDescent="0.25">
      <c r="A2174" s="5">
        <v>2173</v>
      </c>
      <c r="B2174" s="5" t="s">
        <v>58</v>
      </c>
      <c r="C2174" s="5"/>
      <c r="D2174" s="5">
        <v>0.307</v>
      </c>
      <c r="E2174" s="5"/>
    </row>
    <row r="2175" spans="1:5" ht="14.25" customHeight="1" x14ac:dyDescent="0.25">
      <c r="A2175" s="5">
        <v>2174</v>
      </c>
      <c r="B2175" s="5" t="s">
        <v>58</v>
      </c>
      <c r="C2175" s="5"/>
      <c r="D2175" s="5">
        <v>1.91</v>
      </c>
      <c r="E2175" s="5">
        <v>0.152</v>
      </c>
    </row>
    <row r="2176" spans="1:5" ht="14.25" customHeight="1" x14ac:dyDescent="0.25">
      <c r="A2176" s="5">
        <v>2175</v>
      </c>
      <c r="B2176" s="5" t="s">
        <v>58</v>
      </c>
      <c r="C2176" s="5"/>
      <c r="D2176" s="5">
        <v>0.94700000000000006</v>
      </c>
      <c r="E2176" s="5"/>
    </row>
    <row r="2177" spans="1:5" ht="14.25" customHeight="1" x14ac:dyDescent="0.25">
      <c r="A2177" s="5">
        <v>2176</v>
      </c>
      <c r="B2177" s="5" t="s">
        <v>58</v>
      </c>
      <c r="C2177" s="5"/>
      <c r="D2177" s="5">
        <v>4.2210000000000001</v>
      </c>
      <c r="E2177" s="5">
        <v>0.46500000000000002</v>
      </c>
    </row>
    <row r="2178" spans="1:5" ht="14.25" customHeight="1" x14ac:dyDescent="0.25">
      <c r="A2178" s="5">
        <v>2177</v>
      </c>
      <c r="B2178" s="5" t="s">
        <v>58</v>
      </c>
      <c r="C2178" s="5">
        <v>0.35299999999999998</v>
      </c>
      <c r="D2178" s="5"/>
      <c r="E2178" s="5"/>
    </row>
    <row r="2179" spans="1:5" ht="14.25" customHeight="1" x14ac:dyDescent="0.25">
      <c r="A2179" s="5">
        <v>2178</v>
      </c>
      <c r="B2179" s="5" t="s">
        <v>58</v>
      </c>
      <c r="C2179" s="5"/>
      <c r="D2179" s="5">
        <v>0.44800000000000001</v>
      </c>
      <c r="E2179" s="5"/>
    </row>
    <row r="2180" spans="1:5" ht="14.25" customHeight="1" x14ac:dyDescent="0.25">
      <c r="A2180" s="5">
        <v>2179</v>
      </c>
      <c r="B2180" s="5" t="s">
        <v>58</v>
      </c>
      <c r="C2180" s="5"/>
      <c r="D2180" s="5">
        <v>1.4279999999999999</v>
      </c>
      <c r="E2180" s="5"/>
    </row>
    <row r="2181" spans="1:5" ht="14.25" customHeight="1" x14ac:dyDescent="0.25">
      <c r="A2181" s="5">
        <v>2180</v>
      </c>
      <c r="B2181" s="5" t="s">
        <v>58</v>
      </c>
      <c r="C2181" s="5"/>
      <c r="D2181" s="5">
        <v>0.79</v>
      </c>
      <c r="E2181" s="5"/>
    </row>
    <row r="2182" spans="1:5" ht="14.25" customHeight="1" x14ac:dyDescent="0.25">
      <c r="A2182" s="5">
        <v>2181</v>
      </c>
      <c r="B2182" s="5" t="s">
        <v>67</v>
      </c>
      <c r="C2182" s="5">
        <v>0.624</v>
      </c>
      <c r="D2182" s="5">
        <v>0.56899999999999995</v>
      </c>
      <c r="E2182" s="5"/>
    </row>
    <row r="2183" spans="1:5" ht="14.25" customHeight="1" x14ac:dyDescent="0.25">
      <c r="A2183" s="5">
        <v>2182</v>
      </c>
      <c r="B2183" s="5" t="s">
        <v>58</v>
      </c>
      <c r="C2183" s="5">
        <v>0.27100000000000002</v>
      </c>
      <c r="D2183" s="5">
        <v>1.008</v>
      </c>
      <c r="E2183" s="5"/>
    </row>
    <row r="2184" spans="1:5" ht="14.25" customHeight="1" x14ac:dyDescent="0.25">
      <c r="A2184" s="5">
        <v>2183</v>
      </c>
      <c r="B2184" s="5" t="s">
        <v>58</v>
      </c>
      <c r="C2184" s="5">
        <v>0.35299999999999998</v>
      </c>
      <c r="D2184" s="5">
        <v>1.05</v>
      </c>
      <c r="E2184" s="5"/>
    </row>
    <row r="2185" spans="1:5" ht="14.25" customHeight="1" x14ac:dyDescent="0.25">
      <c r="A2185" s="5">
        <v>2184</v>
      </c>
      <c r="B2185" s="5" t="s">
        <v>58</v>
      </c>
      <c r="C2185" s="5"/>
      <c r="D2185" s="5">
        <v>1.9990000000000001</v>
      </c>
      <c r="E2185" s="5"/>
    </row>
    <row r="2186" spans="1:5" ht="14.25" customHeight="1" x14ac:dyDescent="0.25">
      <c r="A2186" s="5">
        <v>2185</v>
      </c>
      <c r="B2186" s="5" t="s">
        <v>58</v>
      </c>
      <c r="C2186" s="5"/>
      <c r="D2186" s="5"/>
      <c r="E2186" s="5"/>
    </row>
    <row r="2187" spans="1:5" ht="14.25" customHeight="1" x14ac:dyDescent="0.25">
      <c r="A2187" s="5">
        <v>2186</v>
      </c>
      <c r="B2187" s="5" t="s">
        <v>58</v>
      </c>
      <c r="C2187" s="5"/>
      <c r="D2187" s="5">
        <v>1.55</v>
      </c>
      <c r="E2187" s="5"/>
    </row>
    <row r="2188" spans="1:5" ht="14.25" customHeight="1" x14ac:dyDescent="0.25">
      <c r="A2188" s="5">
        <v>2187</v>
      </c>
      <c r="B2188" s="5" t="s">
        <v>58</v>
      </c>
      <c r="C2188" s="5"/>
      <c r="D2188" s="5">
        <v>0.214</v>
      </c>
      <c r="E2188" s="5"/>
    </row>
    <row r="2189" spans="1:5" ht="14.25" customHeight="1" x14ac:dyDescent="0.25">
      <c r="A2189" s="5">
        <v>2188</v>
      </c>
      <c r="B2189" s="5" t="s">
        <v>58</v>
      </c>
      <c r="C2189" s="5"/>
      <c r="D2189" s="5">
        <v>0.48499999999999999</v>
      </c>
      <c r="E2189" s="5"/>
    </row>
    <row r="2190" spans="1:5" ht="14.25" customHeight="1" x14ac:dyDescent="0.25">
      <c r="A2190" s="5">
        <v>2189</v>
      </c>
      <c r="B2190" s="5" t="s">
        <v>58</v>
      </c>
      <c r="C2190" s="5">
        <v>0.36799999999999999</v>
      </c>
      <c r="D2190" s="5">
        <v>0.64</v>
      </c>
      <c r="E2190" s="5"/>
    </row>
    <row r="2191" spans="1:5" ht="14.25" customHeight="1" x14ac:dyDescent="0.25">
      <c r="A2191" s="5">
        <v>2190</v>
      </c>
      <c r="B2191" s="5" t="s">
        <v>58</v>
      </c>
      <c r="C2191" s="5"/>
      <c r="D2191" s="5">
        <v>1.34</v>
      </c>
      <c r="E2191" s="5"/>
    </row>
    <row r="2192" spans="1:5" ht="14.25" customHeight="1" x14ac:dyDescent="0.25">
      <c r="A2192" s="5">
        <v>2191</v>
      </c>
      <c r="B2192" s="5" t="s">
        <v>58</v>
      </c>
      <c r="C2192" s="5">
        <v>0.36799999999999999</v>
      </c>
      <c r="D2192" s="5">
        <v>0.83699999999999997</v>
      </c>
      <c r="E2192" s="5"/>
    </row>
    <row r="2193" spans="1:5" ht="14.25" customHeight="1" x14ac:dyDescent="0.25">
      <c r="A2193" s="5">
        <v>2192</v>
      </c>
      <c r="B2193" s="5" t="s">
        <v>58</v>
      </c>
      <c r="C2193" s="5"/>
      <c r="D2193" s="5">
        <v>0.61499999999999999</v>
      </c>
      <c r="E2193" s="5"/>
    </row>
    <row r="2194" spans="1:5" ht="14.25" customHeight="1" x14ac:dyDescent="0.25">
      <c r="A2194" s="5">
        <v>2193</v>
      </c>
      <c r="B2194" s="5" t="s">
        <v>58</v>
      </c>
      <c r="C2194" s="5"/>
      <c r="D2194" s="5"/>
      <c r="E2194" s="5"/>
    </row>
    <row r="2195" spans="1:5" ht="14.25" customHeight="1" x14ac:dyDescent="0.25">
      <c r="A2195" s="5">
        <v>2194</v>
      </c>
      <c r="B2195" s="5" t="s">
        <v>58</v>
      </c>
      <c r="C2195" s="5"/>
      <c r="D2195" s="5">
        <v>0.65799999999999992</v>
      </c>
      <c r="E2195" s="5"/>
    </row>
    <row r="2196" spans="1:5" ht="14.25" customHeight="1" x14ac:dyDescent="0.25">
      <c r="A2196" s="5">
        <v>2195</v>
      </c>
      <c r="B2196" s="5" t="s">
        <v>58</v>
      </c>
      <c r="C2196" s="5">
        <v>0.68300000000000005</v>
      </c>
      <c r="D2196" s="5">
        <v>0.81099999999999994</v>
      </c>
      <c r="E2196" s="5">
        <v>0.84699999999999998</v>
      </c>
    </row>
    <row r="2197" spans="1:5" ht="14.25" customHeight="1" x14ac:dyDescent="0.25">
      <c r="A2197" s="5">
        <v>2196</v>
      </c>
      <c r="B2197" s="5" t="s">
        <v>58</v>
      </c>
      <c r="C2197" s="5">
        <v>0.49099999999999999</v>
      </c>
      <c r="D2197" s="5">
        <v>0.93499999999999994</v>
      </c>
      <c r="E2197" s="5"/>
    </row>
    <row r="2198" spans="1:5" ht="14.25" customHeight="1" x14ac:dyDescent="0.25">
      <c r="A2198" s="5">
        <v>2197</v>
      </c>
      <c r="B2198" s="5" t="s">
        <v>58</v>
      </c>
      <c r="C2198" s="5"/>
      <c r="D2198" s="5">
        <v>0.56899999999999995</v>
      </c>
      <c r="E2198" s="5"/>
    </row>
    <row r="2199" spans="1:5" ht="14.25" customHeight="1" x14ac:dyDescent="0.25">
      <c r="A2199" s="5">
        <v>2198</v>
      </c>
      <c r="B2199" s="5" t="s">
        <v>58</v>
      </c>
      <c r="C2199" s="5"/>
      <c r="D2199" s="5"/>
      <c r="E2199" s="5"/>
    </row>
    <row r="2200" spans="1:5" ht="14.25" customHeight="1" x14ac:dyDescent="0.25">
      <c r="A2200" s="5">
        <v>2199</v>
      </c>
      <c r="B2200" s="5" t="s">
        <v>58</v>
      </c>
      <c r="C2200" s="5"/>
      <c r="D2200" s="5">
        <v>1.5369999999999999</v>
      </c>
      <c r="E2200" s="5"/>
    </row>
    <row r="2201" spans="1:5" ht="14.25" customHeight="1" x14ac:dyDescent="0.25">
      <c r="A2201" s="5">
        <v>2200</v>
      </c>
      <c r="B2201" s="5" t="s">
        <v>58</v>
      </c>
      <c r="C2201" s="5">
        <v>0.214</v>
      </c>
      <c r="D2201" s="5"/>
      <c r="E2201" s="5"/>
    </row>
    <row r="2202" spans="1:5" ht="14.25" customHeight="1" x14ac:dyDescent="0.25">
      <c r="A2202" s="5">
        <v>2201</v>
      </c>
      <c r="B2202" s="5" t="s">
        <v>58</v>
      </c>
      <c r="C2202" s="5"/>
      <c r="D2202" s="5">
        <v>0.57099999999999995</v>
      </c>
      <c r="E2202" s="5"/>
    </row>
    <row r="2203" spans="1:5" ht="14.25" customHeight="1" x14ac:dyDescent="0.25">
      <c r="A2203" s="5">
        <v>2202</v>
      </c>
      <c r="B2203" s="5" t="s">
        <v>58</v>
      </c>
      <c r="C2203" s="5"/>
      <c r="D2203" s="5">
        <v>0.63</v>
      </c>
      <c r="E2203" s="5"/>
    </row>
    <row r="2204" spans="1:5" ht="14.25" customHeight="1" x14ac:dyDescent="0.25">
      <c r="A2204" s="5">
        <v>2203</v>
      </c>
      <c r="B2204" s="5" t="s">
        <v>58</v>
      </c>
      <c r="C2204" s="5"/>
      <c r="D2204" s="5">
        <v>1.974</v>
      </c>
      <c r="E2204" s="5">
        <v>0.313</v>
      </c>
    </row>
    <row r="2205" spans="1:5" ht="14.25" customHeight="1" x14ac:dyDescent="0.25">
      <c r="A2205" s="5">
        <v>2204</v>
      </c>
      <c r="B2205" s="5" t="s">
        <v>58</v>
      </c>
      <c r="C2205" s="5"/>
      <c r="D2205" s="5">
        <v>0.61199999999999999</v>
      </c>
      <c r="E2205" s="5"/>
    </row>
    <row r="2206" spans="1:5" ht="14.25" customHeight="1" x14ac:dyDescent="0.25">
      <c r="A2206" s="5">
        <v>2205</v>
      </c>
      <c r="B2206" s="5" t="s">
        <v>58</v>
      </c>
      <c r="C2206" s="5"/>
      <c r="D2206" s="5">
        <v>3.2440000000000011</v>
      </c>
      <c r="E2206" s="5">
        <v>0.46500000000000002</v>
      </c>
    </row>
    <row r="2207" spans="1:5" ht="14.25" customHeight="1" x14ac:dyDescent="0.25">
      <c r="A2207" s="5">
        <v>2206</v>
      </c>
      <c r="B2207" s="5" t="s">
        <v>58</v>
      </c>
      <c r="C2207" s="5"/>
      <c r="D2207" s="5">
        <v>0.96499999999999986</v>
      </c>
      <c r="E2207" s="5"/>
    </row>
    <row r="2208" spans="1:5" ht="14.25" customHeight="1" x14ac:dyDescent="0.25">
      <c r="A2208" s="5">
        <v>2207</v>
      </c>
      <c r="B2208" s="5" t="s">
        <v>58</v>
      </c>
      <c r="C2208" s="5"/>
      <c r="D2208" s="5">
        <v>0.35299999999999998</v>
      </c>
      <c r="E2208" s="5"/>
    </row>
    <row r="2209" spans="1:5" ht="14.25" customHeight="1" x14ac:dyDescent="0.25">
      <c r="A2209" s="5">
        <v>2208</v>
      </c>
      <c r="B2209" s="5" t="s">
        <v>58</v>
      </c>
      <c r="C2209" s="5"/>
      <c r="D2209" s="5">
        <v>0.72099999999999997</v>
      </c>
      <c r="E2209" s="5"/>
    </row>
    <row r="2210" spans="1:5" ht="14.25" customHeight="1" x14ac:dyDescent="0.25">
      <c r="A2210" s="5">
        <v>2209</v>
      </c>
      <c r="B2210" s="5" t="s">
        <v>58</v>
      </c>
      <c r="C2210" s="5"/>
      <c r="D2210" s="5"/>
      <c r="E2210" s="5"/>
    </row>
    <row r="2211" spans="1:5" ht="14.25" customHeight="1" x14ac:dyDescent="0.25">
      <c r="A2211" s="5">
        <v>2210</v>
      </c>
      <c r="B2211" s="5" t="s">
        <v>58</v>
      </c>
      <c r="C2211" s="5"/>
      <c r="D2211" s="5"/>
      <c r="E2211" s="5"/>
    </row>
    <row r="2212" spans="1:5" ht="14.25" customHeight="1" x14ac:dyDescent="0.25">
      <c r="A2212" s="5">
        <v>2211</v>
      </c>
      <c r="B2212" s="5" t="s">
        <v>58</v>
      </c>
      <c r="C2212" s="5">
        <v>0.26200000000000001</v>
      </c>
      <c r="D2212" s="5">
        <v>2.169</v>
      </c>
      <c r="E2212" s="5"/>
    </row>
    <row r="2213" spans="1:5" ht="14.25" customHeight="1" x14ac:dyDescent="0.25">
      <c r="A2213" s="5">
        <v>2212</v>
      </c>
      <c r="B2213" s="5" t="s">
        <v>58</v>
      </c>
      <c r="C2213" s="5"/>
      <c r="D2213" s="5">
        <v>0.64</v>
      </c>
      <c r="E2213" s="5"/>
    </row>
    <row r="2214" spans="1:5" ht="14.25" customHeight="1" x14ac:dyDescent="0.25">
      <c r="A2214" s="5">
        <v>2213</v>
      </c>
      <c r="B2214" s="5" t="s">
        <v>58</v>
      </c>
      <c r="C2214" s="5"/>
      <c r="D2214" s="5">
        <v>2.7570000000000001</v>
      </c>
      <c r="E2214" s="5"/>
    </row>
    <row r="2215" spans="1:5" ht="14.25" customHeight="1" x14ac:dyDescent="0.25">
      <c r="A2215" s="5">
        <v>2214</v>
      </c>
      <c r="B2215" s="5" t="s">
        <v>58</v>
      </c>
      <c r="C2215" s="5"/>
      <c r="D2215" s="5"/>
      <c r="E2215" s="5"/>
    </row>
    <row r="2216" spans="1:5" ht="14.25" customHeight="1" x14ac:dyDescent="0.25">
      <c r="A2216" s="5">
        <v>2215</v>
      </c>
      <c r="B2216" s="5" t="s">
        <v>58</v>
      </c>
      <c r="C2216" s="5"/>
      <c r="D2216" s="5"/>
      <c r="E2216" s="5"/>
    </row>
    <row r="2217" spans="1:5" ht="14.25" customHeight="1" x14ac:dyDescent="0.25">
      <c r="A2217" s="5">
        <v>2216</v>
      </c>
      <c r="B2217" s="5" t="s">
        <v>58</v>
      </c>
      <c r="C2217" s="5"/>
      <c r="D2217" s="5">
        <v>0.30499999999999999</v>
      </c>
      <c r="E2217" s="5"/>
    </row>
    <row r="2218" spans="1:5" ht="14.25" customHeight="1" x14ac:dyDescent="0.25">
      <c r="A2218" s="5">
        <v>2217</v>
      </c>
      <c r="B2218" s="5" t="s">
        <v>58</v>
      </c>
      <c r="C2218" s="5"/>
      <c r="D2218" s="5"/>
      <c r="E2218" s="5"/>
    </row>
    <row r="2219" spans="1:5" ht="14.25" customHeight="1" x14ac:dyDescent="0.25">
      <c r="A2219" s="5">
        <v>2218</v>
      </c>
      <c r="B2219" s="5" t="s">
        <v>58</v>
      </c>
      <c r="C2219" s="5">
        <v>0.67799999999999994</v>
      </c>
      <c r="D2219" s="5"/>
      <c r="E2219" s="5"/>
    </row>
    <row r="2220" spans="1:5" ht="14.25" customHeight="1" x14ac:dyDescent="0.25">
      <c r="A2220" s="5">
        <v>2219</v>
      </c>
      <c r="B2220" s="5" t="s">
        <v>58</v>
      </c>
      <c r="C2220" s="5"/>
      <c r="D2220" s="5">
        <v>1.1970000000000001</v>
      </c>
      <c r="E2220" s="5"/>
    </row>
    <row r="2221" spans="1:5" ht="14.25" customHeight="1" x14ac:dyDescent="0.25">
      <c r="A2221" s="5">
        <v>2220</v>
      </c>
      <c r="B2221" s="5" t="s">
        <v>58</v>
      </c>
      <c r="C2221" s="5"/>
      <c r="D2221" s="5"/>
      <c r="E2221" s="5"/>
    </row>
    <row r="2222" spans="1:5" ht="14.25" customHeight="1" x14ac:dyDescent="0.25">
      <c r="A2222" s="5">
        <v>2221</v>
      </c>
      <c r="B2222" s="5" t="s">
        <v>58</v>
      </c>
      <c r="C2222" s="5"/>
      <c r="D2222" s="5">
        <v>0.307</v>
      </c>
      <c r="E2222" s="5"/>
    </row>
    <row r="2223" spans="1:5" ht="14.25" customHeight="1" x14ac:dyDescent="0.25">
      <c r="A2223" s="5">
        <v>2222</v>
      </c>
      <c r="B2223" s="5" t="s">
        <v>58</v>
      </c>
      <c r="C2223" s="5"/>
      <c r="D2223" s="5"/>
      <c r="E2223" s="5"/>
    </row>
    <row r="2224" spans="1:5" ht="14.25" customHeight="1" x14ac:dyDescent="0.25">
      <c r="A2224" s="5">
        <v>2223</v>
      </c>
      <c r="B2224" s="5" t="s">
        <v>58</v>
      </c>
      <c r="C2224" s="5">
        <v>0.36799999999999999</v>
      </c>
      <c r="D2224" s="5"/>
      <c r="E2224" s="5"/>
    </row>
    <row r="2225" spans="1:5" ht="14.25" customHeight="1" x14ac:dyDescent="0.25">
      <c r="A2225" s="5">
        <v>2224</v>
      </c>
      <c r="B2225" s="5" t="s">
        <v>58</v>
      </c>
      <c r="C2225" s="5">
        <v>0.68300000000000005</v>
      </c>
      <c r="D2225" s="5">
        <v>3.3929999999999998</v>
      </c>
      <c r="E2225" s="5">
        <v>1.2010000000000001</v>
      </c>
    </row>
    <row r="2226" spans="1:5" ht="14.25" customHeight="1" x14ac:dyDescent="0.25">
      <c r="A2226" s="5">
        <v>2225</v>
      </c>
      <c r="B2226" s="5" t="s">
        <v>58</v>
      </c>
      <c r="C2226" s="5"/>
      <c r="D2226" s="5">
        <v>0.45800000000000002</v>
      </c>
      <c r="E2226" s="5"/>
    </row>
    <row r="2227" spans="1:5" ht="14.25" customHeight="1" x14ac:dyDescent="0.25">
      <c r="A2227" s="5">
        <v>2226</v>
      </c>
      <c r="B2227" s="5" t="s">
        <v>58</v>
      </c>
      <c r="C2227" s="5"/>
      <c r="D2227" s="5"/>
      <c r="E2227" s="5"/>
    </row>
    <row r="2228" spans="1:5" ht="14.25" customHeight="1" x14ac:dyDescent="0.25">
      <c r="A2228" s="5">
        <v>2227</v>
      </c>
      <c r="B2228" s="5" t="s">
        <v>58</v>
      </c>
      <c r="C2228" s="5"/>
      <c r="D2228" s="5">
        <v>1.4239999999999999</v>
      </c>
      <c r="E2228" s="5"/>
    </row>
    <row r="2229" spans="1:5" ht="14.25" customHeight="1" x14ac:dyDescent="0.25">
      <c r="A2229" s="5">
        <v>2228</v>
      </c>
      <c r="B2229" s="5" t="s">
        <v>58</v>
      </c>
      <c r="C2229" s="5">
        <v>0.58199999999999996</v>
      </c>
      <c r="D2229" s="5">
        <v>1.0029999999999999</v>
      </c>
      <c r="E2229" s="5"/>
    </row>
    <row r="2230" spans="1:5" ht="14.25" customHeight="1" x14ac:dyDescent="0.25">
      <c r="A2230" s="5">
        <v>2229</v>
      </c>
      <c r="B2230" s="5" t="s">
        <v>58</v>
      </c>
      <c r="C2230" s="5"/>
      <c r="D2230" s="5">
        <v>0.99299999999999988</v>
      </c>
      <c r="E2230" s="5"/>
    </row>
    <row r="2231" spans="1:5" ht="14.25" customHeight="1" x14ac:dyDescent="0.25">
      <c r="A2231" s="5">
        <v>2230</v>
      </c>
      <c r="B2231" s="5" t="s">
        <v>58</v>
      </c>
      <c r="C2231" s="5">
        <v>0.85400000000000009</v>
      </c>
      <c r="D2231" s="5">
        <v>1.1499999999999999</v>
      </c>
      <c r="E2231" s="5">
        <v>0.111</v>
      </c>
    </row>
    <row r="2232" spans="1:5" ht="14.25" customHeight="1" x14ac:dyDescent="0.25">
      <c r="A2232" s="5">
        <v>2231</v>
      </c>
      <c r="B2232" s="5" t="s">
        <v>58</v>
      </c>
      <c r="C2232" s="5"/>
      <c r="D2232" s="5">
        <v>1.3360000000000001</v>
      </c>
      <c r="E2232" s="5"/>
    </row>
    <row r="2233" spans="1:5" ht="14.25" customHeight="1" x14ac:dyDescent="0.25">
      <c r="A2233" s="5">
        <v>2232</v>
      </c>
      <c r="B2233" s="5" t="s">
        <v>58</v>
      </c>
      <c r="C2233" s="5"/>
      <c r="D2233" s="5">
        <v>0.72099999999999997</v>
      </c>
      <c r="E2233" s="5"/>
    </row>
    <row r="2234" spans="1:5" ht="14.25" customHeight="1" x14ac:dyDescent="0.25">
      <c r="A2234" s="5">
        <v>2233</v>
      </c>
      <c r="B2234" s="5" t="s">
        <v>58</v>
      </c>
      <c r="C2234" s="5"/>
      <c r="D2234" s="5">
        <v>0.30599999999999999</v>
      </c>
      <c r="E2234" s="5"/>
    </row>
    <row r="2235" spans="1:5" ht="14.25" customHeight="1" x14ac:dyDescent="0.25">
      <c r="A2235" s="5">
        <v>2234</v>
      </c>
      <c r="B2235" s="5" t="s">
        <v>58</v>
      </c>
      <c r="C2235" s="5">
        <v>0.72099999999999997</v>
      </c>
      <c r="D2235" s="5">
        <v>1.635</v>
      </c>
      <c r="E2235" s="5"/>
    </row>
    <row r="2236" spans="1:5" ht="14.25" customHeight="1" x14ac:dyDescent="0.25">
      <c r="A2236" s="5">
        <v>2235</v>
      </c>
      <c r="B2236" s="5" t="s">
        <v>58</v>
      </c>
      <c r="C2236" s="5"/>
      <c r="D2236" s="5">
        <v>2.823</v>
      </c>
      <c r="E2236" s="5">
        <v>0.46500000000000002</v>
      </c>
    </row>
    <row r="2237" spans="1:5" ht="14.25" customHeight="1" x14ac:dyDescent="0.25">
      <c r="A2237" s="5">
        <v>2236</v>
      </c>
      <c r="B2237" s="5" t="s">
        <v>58</v>
      </c>
      <c r="C2237" s="5"/>
      <c r="D2237" s="5">
        <v>0.61399999999999999</v>
      </c>
      <c r="E2237" s="5"/>
    </row>
    <row r="2238" spans="1:5" ht="14.25" customHeight="1" x14ac:dyDescent="0.25">
      <c r="A2238" s="5">
        <v>2237</v>
      </c>
      <c r="B2238" s="5" t="s">
        <v>58</v>
      </c>
      <c r="C2238" s="5"/>
      <c r="D2238" s="5">
        <v>0.36799999999999999</v>
      </c>
      <c r="E2238" s="5"/>
    </row>
    <row r="2239" spans="1:5" ht="14.25" customHeight="1" x14ac:dyDescent="0.25">
      <c r="A2239" s="5">
        <v>2238</v>
      </c>
      <c r="B2239" s="5" t="s">
        <v>58</v>
      </c>
      <c r="C2239" s="5">
        <v>0.27100000000000002</v>
      </c>
      <c r="D2239" s="5">
        <v>0.69499999999999995</v>
      </c>
      <c r="E2239" s="5"/>
    </row>
    <row r="2240" spans="1:5" ht="14.25" customHeight="1" x14ac:dyDescent="0.25">
      <c r="A2240" s="5">
        <v>2239</v>
      </c>
      <c r="B2240" s="5" t="s">
        <v>58</v>
      </c>
      <c r="C2240" s="5"/>
      <c r="D2240" s="5"/>
      <c r="E2240" s="5"/>
    </row>
    <row r="2241" spans="1:5" ht="14.25" customHeight="1" x14ac:dyDescent="0.25">
      <c r="A2241" s="5">
        <v>2240</v>
      </c>
      <c r="B2241" s="5" t="s">
        <v>58</v>
      </c>
      <c r="C2241" s="5"/>
      <c r="D2241" s="5">
        <v>1.403</v>
      </c>
      <c r="E2241" s="5"/>
    </row>
    <row r="2242" spans="1:5" ht="14.25" customHeight="1" x14ac:dyDescent="0.25">
      <c r="A2242" s="5">
        <v>2241</v>
      </c>
      <c r="B2242" s="5" t="s">
        <v>58</v>
      </c>
      <c r="C2242" s="5">
        <v>0.26200000000000001</v>
      </c>
      <c r="D2242" s="5">
        <v>0.307</v>
      </c>
      <c r="E2242" s="5"/>
    </row>
    <row r="2243" spans="1:5" ht="14.25" customHeight="1" x14ac:dyDescent="0.25">
      <c r="A2243" s="5">
        <v>2242</v>
      </c>
      <c r="B2243" s="5" t="s">
        <v>58</v>
      </c>
      <c r="C2243" s="5">
        <v>0.67300000000000004</v>
      </c>
      <c r="D2243" s="5"/>
      <c r="E2243" s="5"/>
    </row>
    <row r="2244" spans="1:5" ht="14.25" customHeight="1" x14ac:dyDescent="0.25">
      <c r="A2244" s="5">
        <v>2243</v>
      </c>
      <c r="B2244" s="5" t="s">
        <v>58</v>
      </c>
      <c r="C2244" s="5"/>
      <c r="D2244" s="5">
        <v>3.8780000000000001</v>
      </c>
      <c r="E2244" s="5"/>
    </row>
    <row r="2245" spans="1:5" ht="14.25" customHeight="1" x14ac:dyDescent="0.25">
      <c r="A2245" s="5">
        <v>2244</v>
      </c>
      <c r="B2245" s="5" t="s">
        <v>58</v>
      </c>
      <c r="C2245" s="5"/>
      <c r="D2245" s="5">
        <v>2.6789999999999998</v>
      </c>
      <c r="E2245" s="5">
        <v>0.111</v>
      </c>
    </row>
    <row r="2246" spans="1:5" ht="14.25" customHeight="1" x14ac:dyDescent="0.25">
      <c r="A2246" s="5">
        <v>2245</v>
      </c>
      <c r="B2246" s="5" t="s">
        <v>58</v>
      </c>
      <c r="C2246" s="5"/>
      <c r="D2246" s="5">
        <v>0.35299999999999998</v>
      </c>
      <c r="E2246" s="5"/>
    </row>
    <row r="2247" spans="1:5" ht="14.25" customHeight="1" x14ac:dyDescent="0.25">
      <c r="A2247" s="5">
        <v>2246</v>
      </c>
      <c r="B2247" s="5" t="s">
        <v>58</v>
      </c>
      <c r="C2247" s="5"/>
      <c r="D2247" s="5">
        <v>0.65799999999999992</v>
      </c>
      <c r="E2247" s="5"/>
    </row>
    <row r="2248" spans="1:5" ht="14.25" customHeight="1" x14ac:dyDescent="0.25">
      <c r="A2248" s="5">
        <v>2247</v>
      </c>
      <c r="B2248" s="5" t="s">
        <v>58</v>
      </c>
      <c r="C2248" s="5"/>
      <c r="D2248" s="5">
        <v>1.103</v>
      </c>
      <c r="E2248" s="5"/>
    </row>
    <row r="2249" spans="1:5" ht="14.25" customHeight="1" x14ac:dyDescent="0.25">
      <c r="A2249" s="5">
        <v>2248</v>
      </c>
      <c r="B2249" s="5" t="s">
        <v>58</v>
      </c>
      <c r="C2249" s="5"/>
      <c r="D2249" s="5">
        <v>2.6850000000000001</v>
      </c>
      <c r="E2249" s="5"/>
    </row>
    <row r="2250" spans="1:5" ht="14.25" customHeight="1" x14ac:dyDescent="0.25">
      <c r="A2250" s="5">
        <v>2249</v>
      </c>
      <c r="B2250" s="5" t="s">
        <v>58</v>
      </c>
      <c r="C2250" s="5">
        <v>0.36799999999999999</v>
      </c>
      <c r="D2250" s="5">
        <v>0.80299999999999994</v>
      </c>
      <c r="E2250" s="5"/>
    </row>
    <row r="2251" spans="1:5" ht="14.25" customHeight="1" x14ac:dyDescent="0.25">
      <c r="A2251" s="5">
        <v>2250</v>
      </c>
      <c r="B2251" s="5" t="s">
        <v>58</v>
      </c>
      <c r="C2251" s="5"/>
      <c r="D2251" s="5"/>
      <c r="E2251" s="5"/>
    </row>
    <row r="2252" spans="1:5" ht="14.25" customHeight="1" x14ac:dyDescent="0.25">
      <c r="A2252" s="5">
        <v>2251</v>
      </c>
      <c r="B2252" s="5" t="s">
        <v>58</v>
      </c>
      <c r="C2252" s="5">
        <v>0.36799999999999999</v>
      </c>
      <c r="D2252" s="5">
        <v>0.98299999999999998</v>
      </c>
      <c r="E2252" s="5"/>
    </row>
    <row r="2253" spans="1:5" ht="14.25" customHeight="1" x14ac:dyDescent="0.25">
      <c r="A2253" s="5">
        <v>2252</v>
      </c>
      <c r="B2253" s="5" t="s">
        <v>58</v>
      </c>
      <c r="C2253" s="5"/>
      <c r="D2253" s="5">
        <v>1.29</v>
      </c>
      <c r="E2253" s="5"/>
    </row>
    <row r="2254" spans="1:5" ht="14.25" customHeight="1" x14ac:dyDescent="0.25">
      <c r="A2254" s="5">
        <v>2253</v>
      </c>
      <c r="B2254" s="5" t="s">
        <v>58</v>
      </c>
      <c r="C2254" s="5"/>
      <c r="D2254" s="5">
        <v>0.81800000000000006</v>
      </c>
      <c r="E2254" s="5"/>
    </row>
    <row r="2255" spans="1:5" ht="14.25" customHeight="1" x14ac:dyDescent="0.25">
      <c r="A2255" s="5">
        <v>2254</v>
      </c>
      <c r="B2255" s="5" t="s">
        <v>58</v>
      </c>
      <c r="C2255" s="5"/>
      <c r="D2255" s="5">
        <v>0.31</v>
      </c>
      <c r="E2255" s="5"/>
    </row>
    <row r="2256" spans="1:5" ht="14.25" customHeight="1" x14ac:dyDescent="0.25">
      <c r="A2256" s="5">
        <v>2255</v>
      </c>
      <c r="B2256" s="5" t="s">
        <v>67</v>
      </c>
      <c r="C2256" s="5">
        <v>6.8000000000000005E-2</v>
      </c>
      <c r="D2256" s="5"/>
      <c r="E2256" s="5"/>
    </row>
    <row r="2257" spans="1:5" ht="14.25" customHeight="1" x14ac:dyDescent="0.25">
      <c r="A2257" s="5">
        <v>2256</v>
      </c>
      <c r="B2257" s="5" t="s">
        <v>58</v>
      </c>
      <c r="C2257" s="5"/>
      <c r="D2257" s="5">
        <v>2.3610000000000002</v>
      </c>
      <c r="E2257" s="5"/>
    </row>
    <row r="2258" spans="1:5" ht="14.25" customHeight="1" x14ac:dyDescent="0.25">
      <c r="A2258" s="5">
        <v>2257</v>
      </c>
      <c r="B2258" s="5" t="s">
        <v>58</v>
      </c>
      <c r="C2258" s="5"/>
      <c r="D2258" s="5">
        <v>0.36799999999999999</v>
      </c>
      <c r="E2258" s="5"/>
    </row>
    <row r="2259" spans="1:5" ht="14.25" customHeight="1" x14ac:dyDescent="0.25">
      <c r="A2259" s="5">
        <v>2258</v>
      </c>
      <c r="B2259" s="5" t="s">
        <v>58</v>
      </c>
      <c r="C2259" s="5"/>
      <c r="D2259" s="5"/>
      <c r="E2259" s="5"/>
    </row>
    <row r="2260" spans="1:5" ht="14.25" customHeight="1" x14ac:dyDescent="0.25">
      <c r="A2260" s="5">
        <v>2259</v>
      </c>
      <c r="B2260" s="5" t="s">
        <v>58</v>
      </c>
      <c r="C2260" s="5"/>
      <c r="D2260" s="5"/>
      <c r="E2260" s="5"/>
    </row>
    <row r="2261" spans="1:5" ht="14.25" customHeight="1" x14ac:dyDescent="0.25">
      <c r="A2261" s="5">
        <v>2260</v>
      </c>
      <c r="B2261" s="5" t="s">
        <v>58</v>
      </c>
      <c r="C2261" s="5"/>
      <c r="D2261" s="5">
        <v>0.64200000000000002</v>
      </c>
      <c r="E2261" s="5"/>
    </row>
    <row r="2262" spans="1:5" ht="14.25" customHeight="1" x14ac:dyDescent="0.25">
      <c r="A2262" s="5">
        <v>2261</v>
      </c>
      <c r="B2262" s="5" t="s">
        <v>58</v>
      </c>
      <c r="C2262" s="5"/>
      <c r="D2262" s="5">
        <v>1.4279999999999999</v>
      </c>
      <c r="E2262" s="5"/>
    </row>
    <row r="2263" spans="1:5" ht="14.25" customHeight="1" x14ac:dyDescent="0.25">
      <c r="A2263" s="5">
        <v>2262</v>
      </c>
      <c r="B2263" s="5" t="s">
        <v>58</v>
      </c>
      <c r="C2263" s="5"/>
      <c r="D2263" s="5">
        <v>1.028</v>
      </c>
      <c r="E2263" s="5"/>
    </row>
    <row r="2264" spans="1:5" ht="14.25" customHeight="1" x14ac:dyDescent="0.25">
      <c r="A2264" s="5">
        <v>2263</v>
      </c>
      <c r="B2264" s="5" t="s">
        <v>58</v>
      </c>
      <c r="C2264" s="5"/>
      <c r="D2264" s="5">
        <v>2.3530000000000002</v>
      </c>
      <c r="E2264" s="5"/>
    </row>
    <row r="2265" spans="1:5" ht="14.25" customHeight="1" x14ac:dyDescent="0.25">
      <c r="A2265" s="5">
        <v>2264</v>
      </c>
      <c r="B2265" s="5" t="s">
        <v>58</v>
      </c>
      <c r="C2265" s="5">
        <v>0.61499999999999999</v>
      </c>
      <c r="D2265" s="5">
        <v>1.841</v>
      </c>
      <c r="E2265" s="5"/>
    </row>
    <row r="2266" spans="1:5" ht="14.25" customHeight="1" x14ac:dyDescent="0.25">
      <c r="A2266" s="5">
        <v>2265</v>
      </c>
      <c r="B2266" s="5" t="s">
        <v>58</v>
      </c>
      <c r="C2266" s="5"/>
      <c r="D2266" s="5">
        <v>4.0819999999999999</v>
      </c>
      <c r="E2266" s="5">
        <v>0.46500000000000002</v>
      </c>
    </row>
    <row r="2267" spans="1:5" ht="14.25" customHeight="1" x14ac:dyDescent="0.25">
      <c r="A2267" s="5">
        <v>2266</v>
      </c>
      <c r="B2267" s="5" t="s">
        <v>58</v>
      </c>
      <c r="C2267" s="5">
        <v>0.21199999999999999</v>
      </c>
      <c r="D2267" s="5">
        <v>1.931</v>
      </c>
      <c r="E2267" s="5">
        <v>0.111</v>
      </c>
    </row>
    <row r="2268" spans="1:5" ht="14.25" customHeight="1" x14ac:dyDescent="0.25">
      <c r="A2268" s="5">
        <v>2267</v>
      </c>
      <c r="B2268" s="5" t="s">
        <v>58</v>
      </c>
      <c r="C2268" s="5"/>
      <c r="D2268" s="5"/>
      <c r="E2268" s="5"/>
    </row>
    <row r="2269" spans="1:5" ht="14.25" customHeight="1" x14ac:dyDescent="0.25">
      <c r="A2269" s="5">
        <v>2268</v>
      </c>
      <c r="B2269" s="5" t="s">
        <v>58</v>
      </c>
      <c r="C2269" s="5"/>
      <c r="D2269" s="5">
        <v>0.33500000000000002</v>
      </c>
      <c r="E2269" s="5"/>
    </row>
    <row r="2270" spans="1:5" ht="14.25" customHeight="1" x14ac:dyDescent="0.25">
      <c r="A2270" s="5">
        <v>2269</v>
      </c>
      <c r="B2270" s="5" t="s">
        <v>58</v>
      </c>
      <c r="C2270" s="5"/>
      <c r="D2270" s="5">
        <v>0.35299999999999998</v>
      </c>
      <c r="E2270" s="5"/>
    </row>
    <row r="2271" spans="1:5" ht="14.25" customHeight="1" x14ac:dyDescent="0.25">
      <c r="A2271" s="5">
        <v>2270</v>
      </c>
      <c r="B2271" s="5" t="s">
        <v>58</v>
      </c>
      <c r="C2271" s="5"/>
      <c r="D2271" s="5">
        <v>0.36799999999999999</v>
      </c>
      <c r="E2271" s="5"/>
    </row>
    <row r="2272" spans="1:5" ht="14.25" customHeight="1" x14ac:dyDescent="0.25">
      <c r="A2272" s="5">
        <v>2271</v>
      </c>
      <c r="B2272" s="5" t="s">
        <v>58</v>
      </c>
      <c r="C2272" s="5"/>
      <c r="D2272" s="5">
        <v>1.3420000000000001</v>
      </c>
      <c r="E2272" s="5"/>
    </row>
    <row r="2273" spans="1:5" ht="14.25" customHeight="1" x14ac:dyDescent="0.25">
      <c r="A2273" s="5">
        <v>2272</v>
      </c>
      <c r="B2273" s="5" t="s">
        <v>58</v>
      </c>
      <c r="C2273" s="5"/>
      <c r="D2273" s="5">
        <v>1.2809999999999999</v>
      </c>
      <c r="E2273" s="5"/>
    </row>
    <row r="2274" spans="1:5" ht="14.25" customHeight="1" x14ac:dyDescent="0.25">
      <c r="A2274" s="5">
        <v>2273</v>
      </c>
      <c r="B2274" s="5" t="s">
        <v>58</v>
      </c>
      <c r="C2274" s="5">
        <v>0.214</v>
      </c>
      <c r="D2274" s="5">
        <v>1.5629999999999999</v>
      </c>
      <c r="E2274" s="5">
        <v>0.26300000000000001</v>
      </c>
    </row>
    <row r="2275" spans="1:5" ht="14.25" customHeight="1" x14ac:dyDescent="0.25">
      <c r="A2275" s="5">
        <v>2274</v>
      </c>
      <c r="B2275" s="5" t="s">
        <v>58</v>
      </c>
      <c r="C2275" s="5"/>
      <c r="D2275" s="5">
        <v>1.4159999999999999</v>
      </c>
      <c r="E2275" s="5"/>
    </row>
    <row r="2276" spans="1:5" ht="14.25" customHeight="1" x14ac:dyDescent="0.25">
      <c r="A2276" s="5">
        <v>2275</v>
      </c>
      <c r="B2276" s="5" t="s">
        <v>58</v>
      </c>
      <c r="C2276" s="5">
        <v>0.27100000000000002</v>
      </c>
      <c r="D2276" s="5">
        <v>1.5589999999999999</v>
      </c>
      <c r="E2276" s="5">
        <v>0.46500000000000002</v>
      </c>
    </row>
    <row r="2277" spans="1:5" ht="14.25" customHeight="1" x14ac:dyDescent="0.25">
      <c r="A2277" s="5">
        <v>2276</v>
      </c>
      <c r="B2277" s="5" t="s">
        <v>58</v>
      </c>
      <c r="C2277" s="5"/>
      <c r="D2277" s="5">
        <v>0.88800000000000001</v>
      </c>
      <c r="E2277" s="5"/>
    </row>
    <row r="2278" spans="1:5" ht="14.25" customHeight="1" x14ac:dyDescent="0.25">
      <c r="A2278" s="5">
        <v>2277</v>
      </c>
      <c r="B2278" s="5" t="s">
        <v>58</v>
      </c>
      <c r="C2278" s="5"/>
      <c r="D2278" s="5">
        <v>0.65999999999999992</v>
      </c>
      <c r="E2278" s="5"/>
    </row>
    <row r="2279" spans="1:5" ht="14.25" customHeight="1" x14ac:dyDescent="0.25">
      <c r="A2279" s="5">
        <v>2278</v>
      </c>
      <c r="B2279" s="5" t="s">
        <v>58</v>
      </c>
      <c r="C2279" s="5">
        <v>0.65799999999999992</v>
      </c>
      <c r="D2279" s="5">
        <v>0.60600000000000009</v>
      </c>
      <c r="E2279" s="5"/>
    </row>
    <row r="2280" spans="1:5" ht="14.25" customHeight="1" x14ac:dyDescent="0.25">
      <c r="A2280" s="5">
        <v>2279</v>
      </c>
      <c r="B2280" s="5" t="s">
        <v>58</v>
      </c>
      <c r="C2280" s="5">
        <v>0.14299999999999999</v>
      </c>
      <c r="D2280" s="5">
        <v>1.542</v>
      </c>
      <c r="E2280" s="5"/>
    </row>
    <row r="2281" spans="1:5" ht="14.25" customHeight="1" x14ac:dyDescent="0.25">
      <c r="A2281" s="5">
        <v>2280</v>
      </c>
      <c r="B2281" s="5" t="s">
        <v>58</v>
      </c>
      <c r="C2281" s="5"/>
      <c r="D2281" s="5">
        <v>1.8120000000000001</v>
      </c>
      <c r="E2281" s="5"/>
    </row>
    <row r="2282" spans="1:5" ht="14.25" customHeight="1" x14ac:dyDescent="0.25">
      <c r="A2282" s="5">
        <v>2281</v>
      </c>
      <c r="B2282" s="5" t="s">
        <v>58</v>
      </c>
      <c r="C2282" s="5">
        <v>6.8000000000000005E-2</v>
      </c>
      <c r="D2282" s="5">
        <v>0.55100000000000005</v>
      </c>
      <c r="E2282" s="5"/>
    </row>
    <row r="2283" spans="1:5" ht="14.25" customHeight="1" x14ac:dyDescent="0.25">
      <c r="A2283" s="5">
        <v>2282</v>
      </c>
      <c r="B2283" s="5" t="s">
        <v>58</v>
      </c>
      <c r="C2283" s="5"/>
      <c r="D2283" s="5">
        <v>1.597</v>
      </c>
      <c r="E2283" s="5"/>
    </row>
    <row r="2284" spans="1:5" ht="14.25" customHeight="1" x14ac:dyDescent="0.25">
      <c r="A2284" s="5">
        <v>2283</v>
      </c>
      <c r="B2284" s="5" t="s">
        <v>58</v>
      </c>
      <c r="C2284" s="5"/>
      <c r="D2284" s="5">
        <v>2.371</v>
      </c>
      <c r="E2284" s="5"/>
    </row>
    <row r="2285" spans="1:5" ht="14.25" customHeight="1" x14ac:dyDescent="0.25">
      <c r="A2285" s="5">
        <v>2284</v>
      </c>
      <c r="B2285" s="5" t="s">
        <v>58</v>
      </c>
      <c r="C2285" s="5"/>
      <c r="D2285" s="5">
        <v>0.84599999999999997</v>
      </c>
      <c r="E2285" s="5"/>
    </row>
    <row r="2286" spans="1:5" ht="14.25" customHeight="1" x14ac:dyDescent="0.25">
      <c r="A2286" s="5">
        <v>2285</v>
      </c>
      <c r="B2286" s="5" t="s">
        <v>58</v>
      </c>
      <c r="C2286" s="5"/>
      <c r="D2286" s="5">
        <v>1.667</v>
      </c>
      <c r="E2286" s="5"/>
    </row>
    <row r="2287" spans="1:5" ht="14.25" customHeight="1" x14ac:dyDescent="0.25">
      <c r="A2287" s="5">
        <v>2286</v>
      </c>
      <c r="B2287" s="5" t="s">
        <v>58</v>
      </c>
      <c r="C2287" s="5">
        <v>0.79400000000000004</v>
      </c>
      <c r="D2287" s="5">
        <v>1.8939999999999999</v>
      </c>
      <c r="E2287" s="5"/>
    </row>
    <row r="2288" spans="1:5" ht="14.25" customHeight="1" x14ac:dyDescent="0.25">
      <c r="A2288" s="5">
        <v>2287</v>
      </c>
      <c r="B2288" s="5" t="s">
        <v>58</v>
      </c>
      <c r="C2288" s="5"/>
      <c r="D2288" s="5">
        <v>1.5429999999999999</v>
      </c>
      <c r="E2288" s="5"/>
    </row>
    <row r="2289" spans="1:5" ht="14.25" customHeight="1" x14ac:dyDescent="0.25">
      <c r="A2289" s="5">
        <v>2288</v>
      </c>
      <c r="B2289" s="5" t="s">
        <v>58</v>
      </c>
      <c r="C2289" s="5"/>
      <c r="D2289" s="5"/>
      <c r="E2289" s="5"/>
    </row>
    <row r="2290" spans="1:5" ht="14.25" customHeight="1" x14ac:dyDescent="0.25">
      <c r="A2290" s="5">
        <v>2289</v>
      </c>
      <c r="B2290" s="5" t="s">
        <v>58</v>
      </c>
      <c r="C2290" s="5">
        <v>0.31</v>
      </c>
      <c r="D2290" s="5">
        <v>1.2430000000000001</v>
      </c>
      <c r="E2290" s="5"/>
    </row>
    <row r="2291" spans="1:5" ht="14.25" customHeight="1" x14ac:dyDescent="0.25">
      <c r="A2291" s="5">
        <v>2290</v>
      </c>
      <c r="B2291" s="5" t="s">
        <v>58</v>
      </c>
      <c r="C2291" s="5"/>
      <c r="D2291" s="5">
        <v>0.89</v>
      </c>
      <c r="E2291" s="5"/>
    </row>
    <row r="2292" spans="1:5" ht="14.25" customHeight="1" x14ac:dyDescent="0.25">
      <c r="A2292" s="5">
        <v>2291</v>
      </c>
      <c r="B2292" s="5" t="s">
        <v>58</v>
      </c>
      <c r="C2292" s="5"/>
      <c r="D2292" s="5">
        <v>1.923</v>
      </c>
      <c r="E2292" s="5">
        <v>0.35399999999999998</v>
      </c>
    </row>
    <row r="2293" spans="1:5" ht="14.25" customHeight="1" x14ac:dyDescent="0.25">
      <c r="A2293" s="5">
        <v>2292</v>
      </c>
      <c r="B2293" s="5" t="s">
        <v>58</v>
      </c>
      <c r="C2293" s="5"/>
      <c r="D2293" s="5"/>
      <c r="E2293" s="5"/>
    </row>
    <row r="2294" spans="1:5" ht="14.25" customHeight="1" x14ac:dyDescent="0.25">
      <c r="A2294" s="5">
        <v>2293</v>
      </c>
      <c r="B2294" s="5" t="s">
        <v>67</v>
      </c>
      <c r="C2294" s="5">
        <v>0.36799999999999999</v>
      </c>
      <c r="D2294" s="5">
        <v>0.90900000000000003</v>
      </c>
      <c r="E2294" s="5"/>
    </row>
    <row r="2295" spans="1:5" ht="14.25" customHeight="1" x14ac:dyDescent="0.25">
      <c r="A2295" s="5">
        <v>2294</v>
      </c>
      <c r="B2295" s="5" t="s">
        <v>58</v>
      </c>
      <c r="C2295" s="5">
        <v>0.45700000000000002</v>
      </c>
      <c r="D2295" s="5">
        <v>3.359</v>
      </c>
      <c r="E2295" s="5">
        <v>0.84699999999999998</v>
      </c>
    </row>
    <row r="2296" spans="1:5" ht="14.25" customHeight="1" x14ac:dyDescent="0.25">
      <c r="A2296" s="5">
        <v>2295</v>
      </c>
      <c r="B2296" s="5" t="s">
        <v>67</v>
      </c>
      <c r="C2296" s="5">
        <v>0.307</v>
      </c>
      <c r="D2296" s="5">
        <v>1.147</v>
      </c>
      <c r="E2296" s="5"/>
    </row>
    <row r="2297" spans="1:5" ht="14.25" customHeight="1" x14ac:dyDescent="0.25">
      <c r="A2297" s="5">
        <v>2296</v>
      </c>
      <c r="B2297" s="5" t="s">
        <v>58</v>
      </c>
      <c r="C2297" s="5"/>
      <c r="D2297" s="5">
        <v>0.70300000000000007</v>
      </c>
      <c r="E2297" s="5"/>
    </row>
    <row r="2298" spans="1:5" ht="14.25" customHeight="1" x14ac:dyDescent="0.25">
      <c r="A2298" s="5">
        <v>2297</v>
      </c>
      <c r="B2298" s="5" t="s">
        <v>58</v>
      </c>
      <c r="C2298" s="5"/>
      <c r="D2298" s="5">
        <v>1.64</v>
      </c>
      <c r="E2298" s="5"/>
    </row>
    <row r="2299" spans="1:5" ht="14.25" customHeight="1" x14ac:dyDescent="0.25">
      <c r="A2299" s="5">
        <v>2298</v>
      </c>
      <c r="B2299" s="5" t="s">
        <v>58</v>
      </c>
      <c r="C2299" s="5">
        <v>0.307</v>
      </c>
      <c r="D2299" s="5">
        <v>0.106</v>
      </c>
      <c r="E2299" s="5"/>
    </row>
    <row r="2300" spans="1:5" ht="14.25" customHeight="1" x14ac:dyDescent="0.25">
      <c r="A2300" s="5">
        <v>2299</v>
      </c>
      <c r="B2300" s="5" t="s">
        <v>58</v>
      </c>
      <c r="C2300" s="5"/>
      <c r="D2300" s="5"/>
      <c r="E2300" s="5"/>
    </row>
    <row r="2301" spans="1:5" ht="14.25" customHeight="1" x14ac:dyDescent="0.25">
      <c r="A2301" s="5">
        <v>2300</v>
      </c>
      <c r="B2301" s="5" t="s">
        <v>58</v>
      </c>
      <c r="C2301" s="5"/>
      <c r="D2301" s="5">
        <v>2.4049999999999998</v>
      </c>
      <c r="E2301" s="5">
        <v>0.26300000000000001</v>
      </c>
    </row>
    <row r="2302" spans="1:5" ht="14.25" customHeight="1" x14ac:dyDescent="0.25">
      <c r="A2302" s="5">
        <v>2301</v>
      </c>
      <c r="B2302" s="5" t="s">
        <v>58</v>
      </c>
      <c r="C2302" s="5">
        <v>2.5640000000000001</v>
      </c>
      <c r="D2302" s="5"/>
      <c r="E2302" s="5"/>
    </row>
    <row r="2303" spans="1:5" ht="14.25" customHeight="1" x14ac:dyDescent="0.25">
      <c r="A2303" s="5">
        <v>2302</v>
      </c>
      <c r="B2303" s="5" t="s">
        <v>58</v>
      </c>
      <c r="C2303" s="5">
        <v>0.36799999999999999</v>
      </c>
      <c r="D2303" s="5"/>
      <c r="E2303" s="5"/>
    </row>
    <row r="2304" spans="1:5" ht="14.25" customHeight="1" x14ac:dyDescent="0.25">
      <c r="A2304" s="5">
        <v>2303</v>
      </c>
      <c r="B2304" s="5" t="s">
        <v>58</v>
      </c>
      <c r="C2304" s="5"/>
      <c r="D2304" s="5">
        <v>0.30499999999999999</v>
      </c>
      <c r="E2304" s="5"/>
    </row>
    <row r="2305" spans="1:5" ht="14.25" customHeight="1" x14ac:dyDescent="0.25">
      <c r="A2305" s="5">
        <v>2304</v>
      </c>
      <c r="B2305" s="5" t="s">
        <v>58</v>
      </c>
      <c r="C2305" s="5"/>
      <c r="D2305" s="5"/>
      <c r="E2305" s="5"/>
    </row>
    <row r="2306" spans="1:5" ht="14.25" customHeight="1" x14ac:dyDescent="0.25">
      <c r="A2306" s="5">
        <v>2305</v>
      </c>
      <c r="B2306" s="5" t="s">
        <v>67</v>
      </c>
      <c r="C2306" s="5">
        <v>0.307</v>
      </c>
      <c r="D2306" s="5">
        <v>2.0449999999999999</v>
      </c>
      <c r="E2306" s="5"/>
    </row>
    <row r="2307" spans="1:5" ht="14.25" customHeight="1" x14ac:dyDescent="0.25">
      <c r="A2307" s="5">
        <v>2306</v>
      </c>
      <c r="B2307" s="5" t="s">
        <v>58</v>
      </c>
      <c r="C2307" s="5"/>
      <c r="D2307" s="5">
        <v>3.2120000000000002</v>
      </c>
      <c r="E2307" s="5"/>
    </row>
    <row r="2308" spans="1:5" ht="14.25" customHeight="1" x14ac:dyDescent="0.25">
      <c r="A2308" s="5">
        <v>2307</v>
      </c>
      <c r="B2308" s="5" t="s">
        <v>58</v>
      </c>
      <c r="C2308" s="5"/>
      <c r="D2308" s="5">
        <v>0.373</v>
      </c>
      <c r="E2308" s="5"/>
    </row>
    <row r="2309" spans="1:5" ht="14.25" customHeight="1" x14ac:dyDescent="0.25">
      <c r="A2309" s="5">
        <v>2308</v>
      </c>
      <c r="B2309" s="5" t="s">
        <v>58</v>
      </c>
      <c r="C2309" s="5"/>
      <c r="D2309" s="5">
        <v>0.33500000000000002</v>
      </c>
      <c r="E2309" s="5"/>
    </row>
    <row r="2310" spans="1:5" ht="14.25" customHeight="1" x14ac:dyDescent="0.25">
      <c r="A2310" s="5">
        <v>2309</v>
      </c>
      <c r="B2310" s="5" t="s">
        <v>58</v>
      </c>
      <c r="C2310" s="5"/>
      <c r="D2310" s="5">
        <v>0.91100000000000003</v>
      </c>
      <c r="E2310" s="5"/>
    </row>
    <row r="2311" spans="1:5" ht="14.25" customHeight="1" x14ac:dyDescent="0.25">
      <c r="A2311" s="5">
        <v>2310</v>
      </c>
      <c r="B2311" s="5" t="s">
        <v>58</v>
      </c>
      <c r="C2311" s="5">
        <v>6.8000000000000005E-2</v>
      </c>
      <c r="D2311" s="5">
        <v>0.92199999999999993</v>
      </c>
      <c r="E2311" s="5"/>
    </row>
    <row r="2312" spans="1:5" ht="14.25" customHeight="1" x14ac:dyDescent="0.25">
      <c r="A2312" s="5">
        <v>2311</v>
      </c>
      <c r="B2312" s="5" t="s">
        <v>58</v>
      </c>
      <c r="C2312" s="5"/>
      <c r="D2312" s="5">
        <v>0.33500000000000002</v>
      </c>
      <c r="E2312" s="5"/>
    </row>
    <row r="2313" spans="1:5" ht="14.25" customHeight="1" x14ac:dyDescent="0.25">
      <c r="A2313" s="5">
        <v>2312</v>
      </c>
      <c r="B2313" s="5" t="s">
        <v>58</v>
      </c>
      <c r="C2313" s="5"/>
      <c r="D2313" s="5">
        <v>0.64</v>
      </c>
      <c r="E2313" s="5"/>
    </row>
    <row r="2314" spans="1:5" ht="14.25" customHeight="1" x14ac:dyDescent="0.25">
      <c r="A2314" s="5">
        <v>2313</v>
      </c>
      <c r="B2314" s="5" t="s">
        <v>58</v>
      </c>
      <c r="C2314" s="5">
        <v>0.36799999999999999</v>
      </c>
      <c r="D2314" s="5">
        <v>1.5389999999999999</v>
      </c>
      <c r="E2314" s="5"/>
    </row>
    <row r="2315" spans="1:5" ht="14.25" customHeight="1" x14ac:dyDescent="0.25">
      <c r="A2315" s="5">
        <v>2314</v>
      </c>
      <c r="B2315" s="5" t="s">
        <v>58</v>
      </c>
      <c r="C2315" s="5">
        <v>0.61499999999999999</v>
      </c>
      <c r="D2315" s="5">
        <v>0.68799999999999994</v>
      </c>
      <c r="E2315" s="5"/>
    </row>
    <row r="2316" spans="1:5" ht="14.25" customHeight="1" x14ac:dyDescent="0.25">
      <c r="A2316" s="5">
        <v>2315</v>
      </c>
      <c r="B2316" s="5" t="s">
        <v>58</v>
      </c>
      <c r="C2316" s="5"/>
      <c r="D2316" s="5">
        <v>1.478</v>
      </c>
      <c r="E2316" s="5">
        <v>0.313</v>
      </c>
    </row>
    <row r="2317" spans="1:5" ht="14.25" customHeight="1" x14ac:dyDescent="0.25">
      <c r="A2317" s="5">
        <v>2316</v>
      </c>
      <c r="B2317" s="5" t="s">
        <v>58</v>
      </c>
      <c r="C2317" s="5"/>
      <c r="D2317" s="5">
        <v>2.8639999999999999</v>
      </c>
      <c r="E2317" s="5"/>
    </row>
    <row r="2318" spans="1:5" ht="14.25" customHeight="1" x14ac:dyDescent="0.25">
      <c r="A2318" s="5">
        <v>2317</v>
      </c>
      <c r="B2318" s="5" t="s">
        <v>58</v>
      </c>
      <c r="C2318" s="5">
        <v>0.88600000000000001</v>
      </c>
      <c r="D2318" s="5">
        <v>0.47799999999999998</v>
      </c>
      <c r="E2318" s="5">
        <v>0.111</v>
      </c>
    </row>
    <row r="2319" spans="1:5" ht="14.25" customHeight="1" x14ac:dyDescent="0.25">
      <c r="A2319" s="5">
        <v>2318</v>
      </c>
      <c r="B2319" s="5" t="s">
        <v>58</v>
      </c>
      <c r="C2319" s="5"/>
      <c r="D2319" s="5">
        <v>0.106</v>
      </c>
      <c r="E2319" s="5"/>
    </row>
    <row r="2320" spans="1:5" ht="14.25" customHeight="1" x14ac:dyDescent="0.25">
      <c r="A2320" s="5">
        <v>2319</v>
      </c>
      <c r="B2320" s="5" t="s">
        <v>58</v>
      </c>
      <c r="C2320" s="5">
        <v>0.106</v>
      </c>
      <c r="D2320" s="5">
        <v>0.92199999999999993</v>
      </c>
      <c r="E2320" s="5"/>
    </row>
    <row r="2321" spans="1:5" ht="14.25" customHeight="1" x14ac:dyDescent="0.25">
      <c r="A2321" s="5">
        <v>2320</v>
      </c>
      <c r="B2321" s="5" t="s">
        <v>58</v>
      </c>
      <c r="C2321" s="5">
        <v>0.44800000000000001</v>
      </c>
      <c r="D2321" s="5">
        <v>0.106</v>
      </c>
      <c r="E2321" s="5"/>
    </row>
    <row r="2322" spans="1:5" ht="14.25" customHeight="1" x14ac:dyDescent="0.25">
      <c r="A2322" s="5">
        <v>2321</v>
      </c>
      <c r="B2322" s="5" t="s">
        <v>58</v>
      </c>
      <c r="C2322" s="5"/>
      <c r="D2322" s="5">
        <v>1.597</v>
      </c>
      <c r="E2322" s="5"/>
    </row>
    <row r="2323" spans="1:5" ht="14.25" customHeight="1" x14ac:dyDescent="0.25">
      <c r="A2323" s="5">
        <v>2322</v>
      </c>
      <c r="B2323" s="5" t="s">
        <v>58</v>
      </c>
      <c r="C2323" s="5"/>
      <c r="D2323" s="5">
        <v>0.65799999999999992</v>
      </c>
      <c r="E2323" s="5"/>
    </row>
    <row r="2324" spans="1:5" ht="14.25" customHeight="1" x14ac:dyDescent="0.25">
      <c r="A2324" s="5">
        <v>2323</v>
      </c>
      <c r="B2324" s="5" t="s">
        <v>58</v>
      </c>
      <c r="C2324" s="5"/>
      <c r="D2324" s="5"/>
      <c r="E2324" s="5"/>
    </row>
    <row r="2325" spans="1:5" ht="14.25" customHeight="1" x14ac:dyDescent="0.25">
      <c r="A2325" s="5">
        <v>2324</v>
      </c>
      <c r="B2325" s="5" t="s">
        <v>58</v>
      </c>
      <c r="C2325" s="5">
        <v>0.36799999999999999</v>
      </c>
      <c r="D2325" s="5"/>
      <c r="E2325" s="5"/>
    </row>
    <row r="2326" spans="1:5" ht="14.25" customHeight="1" x14ac:dyDescent="0.25">
      <c r="A2326" s="5">
        <v>2325</v>
      </c>
      <c r="B2326" s="5" t="s">
        <v>58</v>
      </c>
      <c r="C2326" s="5">
        <v>0.98299999999999998</v>
      </c>
      <c r="D2326" s="5">
        <v>0.21199999999999999</v>
      </c>
      <c r="E2326" s="5"/>
    </row>
    <row r="2327" spans="1:5" ht="14.25" customHeight="1" x14ac:dyDescent="0.25">
      <c r="A2327" s="5">
        <v>2326</v>
      </c>
      <c r="B2327" s="5" t="s">
        <v>58</v>
      </c>
      <c r="C2327" s="5"/>
      <c r="D2327" s="5">
        <v>1.6619999999999999</v>
      </c>
      <c r="E2327" s="5"/>
    </row>
    <row r="2328" spans="1:5" ht="14.25" customHeight="1" x14ac:dyDescent="0.25">
      <c r="A2328" s="5">
        <v>2327</v>
      </c>
      <c r="B2328" s="5" t="s">
        <v>58</v>
      </c>
      <c r="C2328" s="5"/>
      <c r="D2328" s="5"/>
      <c r="E2328" s="5"/>
    </row>
    <row r="2329" spans="1:5" ht="14.25" customHeight="1" x14ac:dyDescent="0.25">
      <c r="A2329" s="5">
        <v>2328</v>
      </c>
      <c r="B2329" s="5" t="s">
        <v>58</v>
      </c>
      <c r="C2329" s="5"/>
      <c r="D2329" s="5">
        <v>0.35299999999999998</v>
      </c>
      <c r="E2329" s="5"/>
    </row>
    <row r="2330" spans="1:5" ht="14.25" customHeight="1" x14ac:dyDescent="0.25">
      <c r="A2330" s="5">
        <v>2329</v>
      </c>
      <c r="B2330" s="5" t="s">
        <v>58</v>
      </c>
      <c r="C2330" s="5"/>
      <c r="D2330" s="5"/>
      <c r="E2330" s="5"/>
    </row>
    <row r="2331" spans="1:5" ht="14.25" customHeight="1" x14ac:dyDescent="0.25">
      <c r="A2331" s="5">
        <v>2330</v>
      </c>
      <c r="B2331" s="5" t="s">
        <v>58</v>
      </c>
      <c r="C2331" s="5"/>
      <c r="D2331" s="5">
        <v>0.50800000000000001</v>
      </c>
      <c r="E2331" s="5"/>
    </row>
    <row r="2332" spans="1:5" ht="14.25" customHeight="1" x14ac:dyDescent="0.25">
      <c r="A2332" s="5">
        <v>2331</v>
      </c>
      <c r="B2332" s="5" t="s">
        <v>58</v>
      </c>
      <c r="C2332" s="5">
        <v>0.27100000000000002</v>
      </c>
      <c r="D2332" s="5">
        <v>0.30499999999999999</v>
      </c>
      <c r="E2332" s="5"/>
    </row>
    <row r="2333" spans="1:5" ht="14.25" customHeight="1" x14ac:dyDescent="0.25">
      <c r="A2333" s="5">
        <v>2332</v>
      </c>
      <c r="B2333" s="5" t="s">
        <v>58</v>
      </c>
      <c r="C2333" s="5"/>
      <c r="D2333" s="5">
        <v>1.268</v>
      </c>
      <c r="E2333" s="5"/>
    </row>
    <row r="2334" spans="1:5" ht="14.25" customHeight="1" x14ac:dyDescent="0.25">
      <c r="A2334" s="5">
        <v>2333</v>
      </c>
      <c r="B2334" s="5" t="s">
        <v>58</v>
      </c>
      <c r="C2334" s="5">
        <v>0.30499999999999999</v>
      </c>
      <c r="D2334" s="5">
        <v>0.65799999999999992</v>
      </c>
      <c r="E2334" s="5"/>
    </row>
    <row r="2335" spans="1:5" ht="14.25" customHeight="1" x14ac:dyDescent="0.25">
      <c r="A2335" s="5">
        <v>2334</v>
      </c>
      <c r="B2335" s="5" t="s">
        <v>58</v>
      </c>
      <c r="C2335" s="5">
        <v>0.42599999999999999</v>
      </c>
      <c r="D2335" s="5">
        <v>0.747</v>
      </c>
      <c r="E2335" s="5"/>
    </row>
    <row r="2336" spans="1:5" ht="14.25" customHeight="1" x14ac:dyDescent="0.25">
      <c r="A2336" s="5">
        <v>2335</v>
      </c>
      <c r="B2336" s="5" t="s">
        <v>58</v>
      </c>
      <c r="C2336" s="5">
        <v>0.42599999999999999</v>
      </c>
      <c r="D2336" s="5"/>
      <c r="E2336" s="5"/>
    </row>
    <row r="2337" spans="1:5" ht="14.25" customHeight="1" x14ac:dyDescent="0.25">
      <c r="A2337" s="5">
        <v>2336</v>
      </c>
      <c r="B2337" s="5" t="s">
        <v>58</v>
      </c>
      <c r="C2337" s="5"/>
      <c r="D2337" s="5">
        <v>0.93900000000000006</v>
      </c>
      <c r="E2337" s="5"/>
    </row>
    <row r="2338" spans="1:5" ht="14.25" customHeight="1" x14ac:dyDescent="0.25">
      <c r="A2338" s="5">
        <v>2337</v>
      </c>
      <c r="B2338" s="5" t="s">
        <v>58</v>
      </c>
      <c r="C2338" s="5">
        <v>6.8000000000000005E-2</v>
      </c>
      <c r="D2338" s="5"/>
      <c r="E2338" s="5"/>
    </row>
    <row r="2339" spans="1:5" ht="14.25" customHeight="1" x14ac:dyDescent="0.25">
      <c r="A2339" s="5">
        <v>2338</v>
      </c>
      <c r="B2339" s="5" t="s">
        <v>58</v>
      </c>
      <c r="C2339" s="5"/>
      <c r="D2339" s="5">
        <v>0.52200000000000002</v>
      </c>
      <c r="E2339" s="5"/>
    </row>
    <row r="2340" spans="1:5" ht="14.25" customHeight="1" x14ac:dyDescent="0.25">
      <c r="A2340" s="5">
        <v>2339</v>
      </c>
      <c r="B2340" s="5" t="s">
        <v>58</v>
      </c>
      <c r="C2340" s="5"/>
      <c r="D2340" s="5">
        <v>0.68799999999999994</v>
      </c>
      <c r="E2340" s="5"/>
    </row>
    <row r="2341" spans="1:5" ht="14.25" customHeight="1" x14ac:dyDescent="0.25">
      <c r="A2341" s="5">
        <v>2340</v>
      </c>
      <c r="B2341" s="5" t="s">
        <v>58</v>
      </c>
      <c r="C2341" s="5"/>
      <c r="D2341" s="5">
        <v>0.30499999999999999</v>
      </c>
      <c r="E2341" s="5"/>
    </row>
    <row r="2342" spans="1:5" ht="14.25" customHeight="1" x14ac:dyDescent="0.25">
      <c r="A2342" s="5">
        <v>2341</v>
      </c>
      <c r="B2342" s="5" t="s">
        <v>58</v>
      </c>
      <c r="C2342" s="5"/>
      <c r="D2342" s="5"/>
      <c r="E2342" s="5"/>
    </row>
    <row r="2343" spans="1:5" ht="14.25" customHeight="1" x14ac:dyDescent="0.25">
      <c r="A2343" s="5">
        <v>2342</v>
      </c>
      <c r="B2343" s="5" t="s">
        <v>58</v>
      </c>
      <c r="C2343" s="5">
        <v>0.51700000000000002</v>
      </c>
      <c r="D2343" s="5">
        <v>0.58899999999999997</v>
      </c>
      <c r="E2343" s="5"/>
    </row>
    <row r="2344" spans="1:5" ht="14.25" customHeight="1" x14ac:dyDescent="0.25">
      <c r="A2344" s="5">
        <v>2343</v>
      </c>
      <c r="B2344" s="5" t="s">
        <v>58</v>
      </c>
      <c r="C2344" s="5"/>
      <c r="D2344" s="5">
        <v>0.35299999999999998</v>
      </c>
      <c r="E2344" s="5"/>
    </row>
    <row r="2345" spans="1:5" ht="14.25" customHeight="1" x14ac:dyDescent="0.25">
      <c r="A2345" s="5">
        <v>2344</v>
      </c>
      <c r="B2345" s="5" t="s">
        <v>58</v>
      </c>
      <c r="C2345" s="5"/>
      <c r="D2345" s="5">
        <v>0.35299999999999998</v>
      </c>
      <c r="E2345" s="5"/>
    </row>
    <row r="2346" spans="1:5" ht="14.25" customHeight="1" x14ac:dyDescent="0.25">
      <c r="A2346" s="5">
        <v>2345</v>
      </c>
      <c r="B2346" s="5" t="s">
        <v>58</v>
      </c>
      <c r="C2346" s="5"/>
      <c r="D2346" s="5">
        <v>0.95</v>
      </c>
      <c r="E2346" s="5"/>
    </row>
    <row r="2347" spans="1:5" ht="14.25" customHeight="1" x14ac:dyDescent="0.25">
      <c r="A2347" s="5">
        <v>2346</v>
      </c>
      <c r="B2347" s="5" t="s">
        <v>58</v>
      </c>
      <c r="C2347" s="5"/>
      <c r="D2347" s="5">
        <v>0.26200000000000001</v>
      </c>
      <c r="E2347" s="5"/>
    </row>
    <row r="2348" spans="1:5" ht="14.25" customHeight="1" x14ac:dyDescent="0.25">
      <c r="A2348" s="5">
        <v>2347</v>
      </c>
      <c r="B2348" s="5" t="s">
        <v>58</v>
      </c>
      <c r="C2348" s="5"/>
      <c r="D2348" s="5">
        <v>0.33500000000000002</v>
      </c>
      <c r="E2348" s="5"/>
    </row>
    <row r="2349" spans="1:5" ht="14.25" customHeight="1" x14ac:dyDescent="0.25">
      <c r="A2349" s="5">
        <v>2348</v>
      </c>
      <c r="B2349" s="5" t="s">
        <v>58</v>
      </c>
      <c r="C2349" s="5"/>
      <c r="D2349" s="5">
        <v>0.72099999999999997</v>
      </c>
      <c r="E2349" s="5"/>
    </row>
    <row r="2350" spans="1:5" ht="14.25" customHeight="1" x14ac:dyDescent="0.25">
      <c r="A2350" s="5">
        <v>2349</v>
      </c>
      <c r="B2350" s="5" t="s">
        <v>58</v>
      </c>
      <c r="C2350" s="5"/>
      <c r="D2350" s="5">
        <v>0.30499999999999999</v>
      </c>
      <c r="E2350" s="5"/>
    </row>
    <row r="2351" spans="1:5" ht="14.25" customHeight="1" x14ac:dyDescent="0.25">
      <c r="A2351" s="5">
        <v>2350</v>
      </c>
      <c r="B2351" s="5" t="s">
        <v>58</v>
      </c>
      <c r="C2351" s="5"/>
      <c r="D2351" s="5"/>
      <c r="E2351" s="5"/>
    </row>
    <row r="2352" spans="1:5" ht="14.25" customHeight="1" x14ac:dyDescent="0.25">
      <c r="A2352" s="5">
        <v>2351</v>
      </c>
      <c r="B2352" s="5" t="s">
        <v>58</v>
      </c>
      <c r="C2352" s="5"/>
      <c r="D2352" s="5">
        <v>1.194</v>
      </c>
      <c r="E2352" s="5"/>
    </row>
    <row r="2353" spans="1:5" ht="14.25" customHeight="1" x14ac:dyDescent="0.25">
      <c r="A2353" s="5">
        <v>2352</v>
      </c>
      <c r="B2353" s="5" t="s">
        <v>58</v>
      </c>
      <c r="C2353" s="5"/>
      <c r="D2353" s="5">
        <v>0.93299999999999994</v>
      </c>
      <c r="E2353" s="5"/>
    </row>
    <row r="2354" spans="1:5" ht="14.25" customHeight="1" x14ac:dyDescent="0.25">
      <c r="A2354" s="5">
        <v>2353</v>
      </c>
      <c r="B2354" s="5" t="s">
        <v>58</v>
      </c>
      <c r="C2354" s="5">
        <v>0.378</v>
      </c>
      <c r="D2354" s="5">
        <v>1.93</v>
      </c>
      <c r="E2354" s="5">
        <v>0.20200000000000001</v>
      </c>
    </row>
    <row r="2355" spans="1:5" ht="14.25" customHeight="1" x14ac:dyDescent="0.25">
      <c r="A2355" s="5">
        <v>2354</v>
      </c>
      <c r="B2355" s="5" t="s">
        <v>58</v>
      </c>
      <c r="C2355" s="5">
        <v>0.214</v>
      </c>
      <c r="D2355" s="5">
        <v>1.8440000000000001</v>
      </c>
      <c r="E2355" s="5"/>
    </row>
    <row r="2356" spans="1:5" ht="14.25" customHeight="1" x14ac:dyDescent="0.25">
      <c r="A2356" s="5">
        <v>2355</v>
      </c>
      <c r="B2356" s="5" t="s">
        <v>58</v>
      </c>
      <c r="C2356" s="5"/>
      <c r="D2356" s="5">
        <v>0.26200000000000001</v>
      </c>
      <c r="E2356" s="5"/>
    </row>
    <row r="2357" spans="1:5" ht="14.25" customHeight="1" x14ac:dyDescent="0.25">
      <c r="A2357" s="5">
        <v>2356</v>
      </c>
      <c r="B2357" s="5" t="s">
        <v>58</v>
      </c>
      <c r="C2357" s="5"/>
      <c r="D2357" s="5"/>
      <c r="E2357" s="5"/>
    </row>
    <row r="2358" spans="1:5" ht="14.25" customHeight="1" x14ac:dyDescent="0.25">
      <c r="A2358" s="5">
        <v>2357</v>
      </c>
      <c r="B2358" s="5" t="s">
        <v>58</v>
      </c>
      <c r="C2358" s="5">
        <v>0.14299999999999999</v>
      </c>
      <c r="D2358" s="5">
        <v>1.056</v>
      </c>
      <c r="E2358" s="5"/>
    </row>
    <row r="2359" spans="1:5" ht="14.25" customHeight="1" x14ac:dyDescent="0.25">
      <c r="A2359" s="5">
        <v>2358</v>
      </c>
      <c r="B2359" s="5" t="s">
        <v>58</v>
      </c>
      <c r="C2359" s="5"/>
      <c r="D2359" s="5">
        <v>2.5990000000000002</v>
      </c>
      <c r="E2359" s="5">
        <v>0.26300000000000001</v>
      </c>
    </row>
    <row r="2360" spans="1:5" ht="14.25" customHeight="1" x14ac:dyDescent="0.25">
      <c r="A2360" s="5">
        <v>2359</v>
      </c>
      <c r="B2360" s="5" t="s">
        <v>58</v>
      </c>
      <c r="C2360" s="5">
        <v>0.30499999999999999</v>
      </c>
      <c r="D2360" s="5">
        <v>2.5779999999999998</v>
      </c>
      <c r="E2360" s="5"/>
    </row>
    <row r="2361" spans="1:5" ht="14.25" customHeight="1" x14ac:dyDescent="0.25">
      <c r="A2361" s="5">
        <v>2360</v>
      </c>
      <c r="B2361" s="5" t="s">
        <v>58</v>
      </c>
      <c r="C2361" s="5"/>
      <c r="D2361" s="5">
        <v>3.996</v>
      </c>
      <c r="E2361" s="5">
        <v>0.46500000000000002</v>
      </c>
    </row>
    <row r="2362" spans="1:5" ht="14.25" customHeight="1" x14ac:dyDescent="0.25">
      <c r="A2362" s="5">
        <v>2361</v>
      </c>
      <c r="B2362" s="5" t="s">
        <v>58</v>
      </c>
      <c r="C2362" s="5"/>
      <c r="D2362" s="5">
        <v>0.30499999999999999</v>
      </c>
      <c r="E2362" s="5"/>
    </row>
    <row r="2363" spans="1:5" ht="14.25" customHeight="1" x14ac:dyDescent="0.25">
      <c r="A2363" s="5">
        <v>2362</v>
      </c>
      <c r="B2363" s="5" t="s">
        <v>58</v>
      </c>
      <c r="C2363" s="5"/>
      <c r="D2363" s="5">
        <v>2.637</v>
      </c>
      <c r="E2363" s="5">
        <v>0.46500000000000002</v>
      </c>
    </row>
    <row r="2364" spans="1:5" ht="14.25" customHeight="1" x14ac:dyDescent="0.25">
      <c r="A2364" s="5">
        <v>2363</v>
      </c>
      <c r="B2364" s="5" t="s">
        <v>58</v>
      </c>
      <c r="C2364" s="5">
        <v>0.36799999999999999</v>
      </c>
      <c r="D2364" s="5">
        <v>0.36799999999999999</v>
      </c>
      <c r="E2364" s="5"/>
    </row>
    <row r="2365" spans="1:5" ht="14.25" customHeight="1" x14ac:dyDescent="0.25">
      <c r="A2365" s="5">
        <v>2364</v>
      </c>
      <c r="B2365" s="5" t="s">
        <v>58</v>
      </c>
      <c r="C2365" s="5"/>
      <c r="D2365" s="5">
        <v>0.40500000000000003</v>
      </c>
      <c r="E2365" s="5"/>
    </row>
    <row r="2366" spans="1:5" ht="14.25" customHeight="1" x14ac:dyDescent="0.25">
      <c r="A2366" s="5">
        <v>2365</v>
      </c>
      <c r="B2366" s="5" t="s">
        <v>58</v>
      </c>
      <c r="C2366" s="5"/>
      <c r="D2366" s="5">
        <v>0.42599999999999999</v>
      </c>
      <c r="E2366" s="5"/>
    </row>
    <row r="2367" spans="1:5" ht="14.25" customHeight="1" x14ac:dyDescent="0.25">
      <c r="A2367" s="5">
        <v>2366</v>
      </c>
      <c r="B2367" s="5" t="s">
        <v>58</v>
      </c>
      <c r="C2367" s="5">
        <v>0.27100000000000002</v>
      </c>
      <c r="D2367" s="5">
        <v>0.44800000000000001</v>
      </c>
      <c r="E2367" s="5"/>
    </row>
    <row r="2368" spans="1:5" ht="14.25" customHeight="1" x14ac:dyDescent="0.25">
      <c r="A2368" s="5">
        <v>2367</v>
      </c>
      <c r="B2368" s="5" t="s">
        <v>58</v>
      </c>
      <c r="C2368" s="5"/>
      <c r="D2368" s="5">
        <v>0.77899999999999991</v>
      </c>
      <c r="E2368" s="5"/>
    </row>
    <row r="2369" spans="1:5" ht="14.25" customHeight="1" x14ac:dyDescent="0.25">
      <c r="A2369" s="5">
        <v>2368</v>
      </c>
      <c r="B2369" s="5" t="s">
        <v>58</v>
      </c>
      <c r="C2369" s="5"/>
      <c r="D2369" s="5"/>
      <c r="E2369" s="5"/>
    </row>
    <row r="2370" spans="1:5" ht="14.25" customHeight="1" x14ac:dyDescent="0.25">
      <c r="A2370" s="5">
        <v>2369</v>
      </c>
      <c r="B2370" s="5" t="s">
        <v>58</v>
      </c>
      <c r="C2370" s="5"/>
      <c r="D2370" s="5">
        <v>1.1299999999999999</v>
      </c>
      <c r="E2370" s="5">
        <v>0.111</v>
      </c>
    </row>
    <row r="2371" spans="1:5" ht="14.25" customHeight="1" x14ac:dyDescent="0.25">
      <c r="A2371" s="5">
        <v>2370</v>
      </c>
      <c r="B2371" s="5" t="s">
        <v>58</v>
      </c>
      <c r="C2371" s="5">
        <v>0.35299999999999998</v>
      </c>
      <c r="D2371" s="5">
        <v>0.36799999999999999</v>
      </c>
      <c r="E2371" s="5"/>
    </row>
    <row r="2372" spans="1:5" ht="14.25" customHeight="1" x14ac:dyDescent="0.25">
      <c r="A2372" s="5">
        <v>2371</v>
      </c>
      <c r="B2372" s="5" t="s">
        <v>58</v>
      </c>
      <c r="C2372" s="5"/>
      <c r="D2372" s="5">
        <v>0.73299999999999998</v>
      </c>
      <c r="E2372" s="5"/>
    </row>
    <row r="2373" spans="1:5" ht="14.25" customHeight="1" x14ac:dyDescent="0.25">
      <c r="A2373" s="5">
        <v>2372</v>
      </c>
      <c r="B2373" s="5" t="s">
        <v>58</v>
      </c>
      <c r="C2373" s="5"/>
      <c r="D2373" s="5">
        <v>0.42599999999999999</v>
      </c>
      <c r="E2373" s="5"/>
    </row>
    <row r="2374" spans="1:5" ht="14.25" customHeight="1" x14ac:dyDescent="0.25">
      <c r="A2374" s="5">
        <v>2373</v>
      </c>
      <c r="B2374" s="5" t="s">
        <v>58</v>
      </c>
      <c r="C2374" s="5"/>
      <c r="D2374" s="5"/>
      <c r="E2374" s="5"/>
    </row>
    <row r="2375" spans="1:5" ht="14.25" customHeight="1" x14ac:dyDescent="0.25">
      <c r="A2375" s="5">
        <v>2374</v>
      </c>
      <c r="B2375" s="5" t="s">
        <v>58</v>
      </c>
      <c r="C2375" s="5"/>
      <c r="D2375" s="5"/>
      <c r="E2375" s="5"/>
    </row>
    <row r="2376" spans="1:5" ht="14.25" customHeight="1" x14ac:dyDescent="0.25">
      <c r="A2376" s="5">
        <v>2375</v>
      </c>
      <c r="B2376" s="5" t="s">
        <v>67</v>
      </c>
      <c r="C2376" s="5"/>
      <c r="D2376" s="5"/>
      <c r="E2376" s="5"/>
    </row>
    <row r="2377" spans="1:5" ht="14.25" customHeight="1" x14ac:dyDescent="0.25">
      <c r="A2377" s="5">
        <v>2376</v>
      </c>
      <c r="B2377" s="5" t="s">
        <v>58</v>
      </c>
      <c r="C2377" s="5">
        <v>0.30499999999999999</v>
      </c>
      <c r="D2377" s="5">
        <v>1.369</v>
      </c>
      <c r="E2377" s="5"/>
    </row>
    <row r="2378" spans="1:5" ht="14.25" customHeight="1" x14ac:dyDescent="0.25">
      <c r="A2378" s="5">
        <v>2377</v>
      </c>
      <c r="B2378" s="5" t="s">
        <v>58</v>
      </c>
      <c r="C2378" s="5"/>
      <c r="D2378" s="5">
        <v>1.133</v>
      </c>
      <c r="E2378" s="5"/>
    </row>
    <row r="2379" spans="1:5" ht="14.25" customHeight="1" x14ac:dyDescent="0.25">
      <c r="A2379" s="5">
        <v>2378</v>
      </c>
      <c r="B2379" s="5" t="s">
        <v>58</v>
      </c>
      <c r="C2379" s="5"/>
      <c r="D2379" s="5">
        <v>0.45800000000000002</v>
      </c>
      <c r="E2379" s="5"/>
    </row>
    <row r="2380" spans="1:5" ht="14.25" customHeight="1" x14ac:dyDescent="0.25">
      <c r="A2380" s="5">
        <v>2379</v>
      </c>
      <c r="B2380" s="5" t="s">
        <v>58</v>
      </c>
      <c r="C2380" s="5"/>
      <c r="D2380" s="5">
        <v>0.36799999999999999</v>
      </c>
      <c r="E2380" s="5"/>
    </row>
    <row r="2381" spans="1:5" ht="14.25" customHeight="1" x14ac:dyDescent="0.25">
      <c r="A2381" s="5">
        <v>2380</v>
      </c>
      <c r="B2381" s="5" t="s">
        <v>58</v>
      </c>
      <c r="C2381" s="5"/>
      <c r="D2381" s="5">
        <v>0.26200000000000001</v>
      </c>
      <c r="E2381" s="5"/>
    </row>
    <row r="2382" spans="1:5" ht="14.25" customHeight="1" x14ac:dyDescent="0.25">
      <c r="A2382" s="5">
        <v>2381</v>
      </c>
      <c r="B2382" s="5" t="s">
        <v>58</v>
      </c>
      <c r="C2382" s="5">
        <v>0.64200000000000002</v>
      </c>
      <c r="D2382" s="5">
        <v>1.389</v>
      </c>
      <c r="E2382" s="5">
        <v>0.46500000000000002</v>
      </c>
    </row>
    <row r="2383" spans="1:5" ht="14.25" customHeight="1" x14ac:dyDescent="0.25">
      <c r="A2383" s="5">
        <v>2382</v>
      </c>
      <c r="B2383" s="5" t="s">
        <v>58</v>
      </c>
      <c r="C2383" s="5">
        <v>0.30499999999999999</v>
      </c>
      <c r="D2383" s="5">
        <v>0.47399999999999998</v>
      </c>
      <c r="E2383" s="5"/>
    </row>
    <row r="2384" spans="1:5" ht="14.25" customHeight="1" x14ac:dyDescent="0.25">
      <c r="A2384" s="5">
        <v>2383</v>
      </c>
      <c r="B2384" s="5" t="s">
        <v>58</v>
      </c>
      <c r="C2384" s="5"/>
      <c r="D2384" s="5"/>
      <c r="E2384" s="5"/>
    </row>
    <row r="2385" spans="1:5" ht="14.25" customHeight="1" x14ac:dyDescent="0.25">
      <c r="A2385" s="5">
        <v>2384</v>
      </c>
      <c r="B2385" s="5" t="s">
        <v>58</v>
      </c>
      <c r="C2385" s="5"/>
      <c r="D2385" s="5">
        <v>6.8000000000000005E-2</v>
      </c>
      <c r="E2385" s="5"/>
    </row>
    <row r="2386" spans="1:5" ht="14.25" customHeight="1" x14ac:dyDescent="0.25">
      <c r="A2386" s="5">
        <v>2385</v>
      </c>
      <c r="B2386" s="5" t="s">
        <v>58</v>
      </c>
      <c r="C2386" s="5">
        <v>0.33500000000000002</v>
      </c>
      <c r="D2386" s="5">
        <v>2.4300000000000002</v>
      </c>
      <c r="E2386" s="5"/>
    </row>
    <row r="2387" spans="1:5" ht="14.25" customHeight="1" x14ac:dyDescent="0.25">
      <c r="A2387" s="5">
        <v>2386</v>
      </c>
      <c r="B2387" s="5" t="s">
        <v>58</v>
      </c>
      <c r="C2387" s="5">
        <v>0.35299999999999998</v>
      </c>
      <c r="D2387" s="5">
        <v>2.286</v>
      </c>
      <c r="E2387" s="5"/>
    </row>
    <row r="2388" spans="1:5" ht="14.25" customHeight="1" x14ac:dyDescent="0.25">
      <c r="A2388" s="5">
        <v>2387</v>
      </c>
      <c r="B2388" s="5" t="s">
        <v>58</v>
      </c>
      <c r="C2388" s="5"/>
      <c r="D2388" s="5">
        <v>4.1289999999999996</v>
      </c>
      <c r="E2388" s="5"/>
    </row>
    <row r="2389" spans="1:5" ht="14.25" customHeight="1" x14ac:dyDescent="0.25">
      <c r="A2389" s="5">
        <v>2388</v>
      </c>
      <c r="B2389" s="5" t="s">
        <v>58</v>
      </c>
      <c r="C2389" s="5"/>
      <c r="D2389" s="5">
        <v>0.35299999999999998</v>
      </c>
      <c r="E2389" s="5"/>
    </row>
    <row r="2390" spans="1:5" ht="14.25" customHeight="1" x14ac:dyDescent="0.25">
      <c r="A2390" s="5">
        <v>2389</v>
      </c>
      <c r="B2390" s="5" t="s">
        <v>58</v>
      </c>
      <c r="C2390" s="5"/>
      <c r="D2390" s="5">
        <v>1.361</v>
      </c>
      <c r="E2390" s="5"/>
    </row>
    <row r="2391" spans="1:5" ht="14.25" customHeight="1" x14ac:dyDescent="0.25">
      <c r="A2391" s="5">
        <v>2390</v>
      </c>
      <c r="B2391" s="5" t="s">
        <v>58</v>
      </c>
      <c r="C2391" s="5"/>
      <c r="D2391" s="5">
        <v>2.6880000000000002</v>
      </c>
      <c r="E2391" s="5"/>
    </row>
    <row r="2392" spans="1:5" ht="14.25" customHeight="1" x14ac:dyDescent="0.25">
      <c r="A2392" s="5">
        <v>2391</v>
      </c>
      <c r="B2392" s="5" t="s">
        <v>58</v>
      </c>
      <c r="C2392" s="5"/>
      <c r="D2392" s="5"/>
      <c r="E2392" s="5"/>
    </row>
    <row r="2393" spans="1:5" ht="14.25" customHeight="1" x14ac:dyDescent="0.25">
      <c r="A2393" s="5">
        <v>2392</v>
      </c>
      <c r="B2393" s="5" t="s">
        <v>58</v>
      </c>
      <c r="C2393" s="5"/>
      <c r="D2393" s="5">
        <v>0.754</v>
      </c>
      <c r="E2393" s="5"/>
    </row>
    <row r="2394" spans="1:5" ht="14.25" customHeight="1" x14ac:dyDescent="0.25">
      <c r="A2394" s="5">
        <v>2393</v>
      </c>
      <c r="B2394" s="5" t="s">
        <v>58</v>
      </c>
      <c r="C2394" s="5"/>
      <c r="D2394" s="5"/>
      <c r="E2394" s="5"/>
    </row>
    <row r="2395" spans="1:5" ht="14.25" customHeight="1" x14ac:dyDescent="0.25">
      <c r="A2395" s="5">
        <v>2394</v>
      </c>
      <c r="B2395" s="5" t="s">
        <v>58</v>
      </c>
      <c r="C2395" s="5"/>
      <c r="D2395" s="5"/>
      <c r="E2395" s="5"/>
    </row>
    <row r="2396" spans="1:5" ht="14.25" customHeight="1" x14ac:dyDescent="0.25">
      <c r="A2396" s="5">
        <v>2395</v>
      </c>
      <c r="B2396" s="5" t="s">
        <v>58</v>
      </c>
      <c r="C2396" s="5"/>
      <c r="D2396" s="5"/>
      <c r="E2396" s="5"/>
    </row>
    <row r="2397" spans="1:5" ht="14.25" customHeight="1" x14ac:dyDescent="0.25">
      <c r="A2397" s="5">
        <v>2396</v>
      </c>
      <c r="B2397" s="5" t="s">
        <v>58</v>
      </c>
      <c r="C2397" s="5"/>
      <c r="D2397" s="5">
        <v>0.35299999999999998</v>
      </c>
      <c r="E2397" s="5"/>
    </row>
    <row r="2398" spans="1:5" ht="14.25" customHeight="1" x14ac:dyDescent="0.25">
      <c r="A2398" s="5">
        <v>2397</v>
      </c>
      <c r="B2398" s="5" t="s">
        <v>58</v>
      </c>
      <c r="C2398" s="5"/>
      <c r="D2398" s="5">
        <v>1.504</v>
      </c>
      <c r="E2398" s="5"/>
    </row>
    <row r="2399" spans="1:5" ht="14.25" customHeight="1" x14ac:dyDescent="0.25">
      <c r="A2399" s="5">
        <v>2398</v>
      </c>
      <c r="B2399" s="5" t="s">
        <v>58</v>
      </c>
      <c r="C2399" s="5"/>
      <c r="D2399" s="5">
        <v>1.361</v>
      </c>
      <c r="E2399" s="5"/>
    </row>
    <row r="2400" spans="1:5" ht="14.25" customHeight="1" x14ac:dyDescent="0.25">
      <c r="A2400" s="5">
        <v>2399</v>
      </c>
      <c r="B2400" s="5" t="s">
        <v>58</v>
      </c>
      <c r="C2400" s="5"/>
      <c r="D2400" s="5">
        <v>0.61499999999999999</v>
      </c>
      <c r="E2400" s="5"/>
    </row>
    <row r="2401" spans="1:5" ht="14.25" customHeight="1" x14ac:dyDescent="0.25">
      <c r="A2401" s="5">
        <v>2400</v>
      </c>
      <c r="B2401" s="5" t="s">
        <v>58</v>
      </c>
      <c r="C2401" s="5">
        <v>0.14299999999999999</v>
      </c>
      <c r="D2401" s="5"/>
      <c r="E2401" s="5"/>
    </row>
    <row r="2402" spans="1:5" ht="14.25" customHeight="1" x14ac:dyDescent="0.25">
      <c r="A2402" s="5">
        <v>2401</v>
      </c>
      <c r="B2402" s="5" t="s">
        <v>58</v>
      </c>
      <c r="C2402" s="5"/>
      <c r="D2402" s="5">
        <v>1.0880000000000001</v>
      </c>
      <c r="E2402" s="5"/>
    </row>
    <row r="2403" spans="1:5" ht="14.25" customHeight="1" x14ac:dyDescent="0.25">
      <c r="A2403" s="5">
        <v>2402</v>
      </c>
      <c r="B2403" s="5" t="s">
        <v>58</v>
      </c>
      <c r="C2403" s="5"/>
      <c r="D2403" s="5"/>
      <c r="E2403" s="5"/>
    </row>
    <row r="2404" spans="1:5" ht="14.25" customHeight="1" x14ac:dyDescent="0.25">
      <c r="A2404" s="5">
        <v>2403</v>
      </c>
      <c r="B2404" s="5" t="s">
        <v>58</v>
      </c>
      <c r="C2404" s="5"/>
      <c r="D2404" s="5">
        <v>1.6850000000000001</v>
      </c>
      <c r="E2404" s="5">
        <v>0.35399999999999998</v>
      </c>
    </row>
    <row r="2405" spans="1:5" ht="14.25" customHeight="1" x14ac:dyDescent="0.25">
      <c r="A2405" s="5">
        <v>2404</v>
      </c>
      <c r="B2405" s="5" t="s">
        <v>58</v>
      </c>
      <c r="C2405" s="5">
        <v>0.30499999999999999</v>
      </c>
      <c r="D2405" s="5">
        <v>0.76800000000000002</v>
      </c>
      <c r="E2405" s="5"/>
    </row>
    <row r="2406" spans="1:5" ht="14.25" customHeight="1" x14ac:dyDescent="0.25">
      <c r="A2406" s="5">
        <v>2405</v>
      </c>
      <c r="B2406" s="5" t="s">
        <v>58</v>
      </c>
      <c r="C2406" s="5"/>
      <c r="D2406" s="5">
        <v>0.64</v>
      </c>
      <c r="E2406" s="5"/>
    </row>
    <row r="2407" spans="1:5" ht="14.25" customHeight="1" x14ac:dyDescent="0.25">
      <c r="A2407" s="5">
        <v>2406</v>
      </c>
      <c r="B2407" s="5" t="s">
        <v>58</v>
      </c>
      <c r="C2407" s="5">
        <v>0.30499999999999999</v>
      </c>
      <c r="D2407" s="5">
        <v>0.35299999999999998</v>
      </c>
      <c r="E2407" s="5"/>
    </row>
    <row r="2408" spans="1:5" ht="14.25" customHeight="1" x14ac:dyDescent="0.25">
      <c r="A2408" s="5">
        <v>2407</v>
      </c>
      <c r="B2408" s="5" t="s">
        <v>58</v>
      </c>
      <c r="C2408" s="5">
        <v>0.68300000000000005</v>
      </c>
      <c r="D2408" s="5">
        <v>0.68300000000000005</v>
      </c>
      <c r="E2408" s="5"/>
    </row>
    <row r="2409" spans="1:5" ht="14.25" customHeight="1" x14ac:dyDescent="0.25">
      <c r="A2409" s="5">
        <v>2408</v>
      </c>
      <c r="B2409" s="5" t="s">
        <v>58</v>
      </c>
      <c r="C2409" s="5">
        <v>6.8000000000000005E-2</v>
      </c>
      <c r="D2409" s="5">
        <v>0.56699999999999995</v>
      </c>
      <c r="E2409" s="5"/>
    </row>
    <row r="2410" spans="1:5" ht="14.25" customHeight="1" x14ac:dyDescent="0.25">
      <c r="A2410" s="5">
        <v>2409</v>
      </c>
      <c r="B2410" s="5" t="s">
        <v>58</v>
      </c>
      <c r="C2410" s="5"/>
      <c r="D2410" s="5">
        <v>0.56499999999999995</v>
      </c>
      <c r="E2410" s="5"/>
    </row>
    <row r="2411" spans="1:5" ht="14.25" customHeight="1" x14ac:dyDescent="0.25">
      <c r="A2411" s="5">
        <v>2410</v>
      </c>
      <c r="B2411" s="5" t="s">
        <v>58</v>
      </c>
      <c r="C2411" s="5"/>
      <c r="D2411" s="5">
        <v>0.79499999999999993</v>
      </c>
      <c r="E2411" s="5"/>
    </row>
    <row r="2412" spans="1:5" ht="14.25" customHeight="1" x14ac:dyDescent="0.25">
      <c r="A2412" s="5">
        <v>2411</v>
      </c>
      <c r="B2412" s="5" t="s">
        <v>58</v>
      </c>
      <c r="C2412" s="5"/>
      <c r="D2412" s="5"/>
      <c r="E2412" s="5"/>
    </row>
    <row r="2413" spans="1:5" ht="14.25" customHeight="1" x14ac:dyDescent="0.25">
      <c r="A2413" s="5">
        <v>2412</v>
      </c>
      <c r="B2413" s="5" t="s">
        <v>58</v>
      </c>
      <c r="C2413" s="5"/>
      <c r="D2413" s="5"/>
      <c r="E2413" s="5"/>
    </row>
    <row r="2414" spans="1:5" ht="14.25" customHeight="1" x14ac:dyDescent="0.25">
      <c r="A2414" s="5">
        <v>2413</v>
      </c>
      <c r="B2414" s="5" t="s">
        <v>58</v>
      </c>
      <c r="C2414" s="5"/>
      <c r="D2414" s="5"/>
      <c r="E2414" s="5"/>
    </row>
    <row r="2415" spans="1:5" ht="14.25" customHeight="1" x14ac:dyDescent="0.25">
      <c r="A2415" s="5">
        <v>2414</v>
      </c>
      <c r="B2415" s="5" t="s">
        <v>58</v>
      </c>
      <c r="C2415" s="5"/>
      <c r="D2415" s="5">
        <v>1.2270000000000001</v>
      </c>
      <c r="E2415" s="5"/>
    </row>
    <row r="2416" spans="1:5" ht="14.25" customHeight="1" x14ac:dyDescent="0.25">
      <c r="A2416" s="5">
        <v>2415</v>
      </c>
      <c r="B2416" s="5" t="s">
        <v>58</v>
      </c>
      <c r="C2416" s="5"/>
      <c r="D2416" s="5">
        <v>0.35299999999999998</v>
      </c>
      <c r="E2416" s="5"/>
    </row>
    <row r="2417" spans="1:5" ht="14.25" customHeight="1" x14ac:dyDescent="0.25">
      <c r="A2417" s="5">
        <v>2416</v>
      </c>
      <c r="B2417" s="5" t="s">
        <v>58</v>
      </c>
      <c r="C2417" s="5"/>
      <c r="D2417" s="5"/>
      <c r="E2417" s="5"/>
    </row>
    <row r="2418" spans="1:5" ht="14.25" customHeight="1" x14ac:dyDescent="0.25">
      <c r="A2418" s="5">
        <v>2417</v>
      </c>
      <c r="B2418" s="5" t="s">
        <v>58</v>
      </c>
      <c r="C2418" s="5"/>
      <c r="D2418" s="5">
        <v>0.35299999999999998</v>
      </c>
      <c r="E2418" s="5"/>
    </row>
    <row r="2419" spans="1:5" ht="14.25" customHeight="1" x14ac:dyDescent="0.25">
      <c r="A2419" s="5">
        <v>2418</v>
      </c>
      <c r="B2419" s="5" t="s">
        <v>58</v>
      </c>
      <c r="C2419" s="5"/>
      <c r="D2419" s="5">
        <v>0.44800000000000001</v>
      </c>
      <c r="E2419" s="5"/>
    </row>
    <row r="2420" spans="1:5" ht="14.25" customHeight="1" x14ac:dyDescent="0.25">
      <c r="A2420" s="5">
        <v>2419</v>
      </c>
      <c r="B2420" s="5" t="s">
        <v>58</v>
      </c>
      <c r="C2420" s="5"/>
      <c r="D2420" s="5">
        <v>0.67300000000000004</v>
      </c>
      <c r="E2420" s="5"/>
    </row>
    <row r="2421" spans="1:5" ht="14.25" customHeight="1" x14ac:dyDescent="0.25">
      <c r="A2421" s="5">
        <v>2420</v>
      </c>
      <c r="B2421" s="5" t="s">
        <v>58</v>
      </c>
      <c r="C2421" s="5"/>
      <c r="D2421" s="5">
        <v>0.30499999999999999</v>
      </c>
      <c r="E2421" s="5"/>
    </row>
    <row r="2422" spans="1:5" ht="14.25" customHeight="1" x14ac:dyDescent="0.25">
      <c r="A2422" s="5">
        <v>2421</v>
      </c>
      <c r="B2422" s="5" t="s">
        <v>58</v>
      </c>
      <c r="C2422" s="5"/>
      <c r="D2422" s="5">
        <v>0.75600000000000001</v>
      </c>
      <c r="E2422" s="5"/>
    </row>
    <row r="2423" spans="1:5" ht="14.25" customHeight="1" x14ac:dyDescent="0.25">
      <c r="A2423" s="5">
        <v>2422</v>
      </c>
      <c r="B2423" s="5" t="s">
        <v>58</v>
      </c>
      <c r="C2423" s="5">
        <v>0.41299999999999998</v>
      </c>
      <c r="D2423" s="5">
        <v>0.41599999999999998</v>
      </c>
      <c r="E2423" s="5">
        <v>0.152</v>
      </c>
    </row>
    <row r="2424" spans="1:5" ht="14.25" customHeight="1" x14ac:dyDescent="0.25">
      <c r="A2424" s="5">
        <v>2423</v>
      </c>
      <c r="B2424" s="5" t="s">
        <v>58</v>
      </c>
      <c r="C2424" s="5"/>
      <c r="D2424" s="5">
        <v>0.61099999999999999</v>
      </c>
      <c r="E2424" s="5"/>
    </row>
    <row r="2425" spans="1:5" ht="14.25" customHeight="1" x14ac:dyDescent="0.25">
      <c r="A2425" s="5">
        <v>2424</v>
      </c>
      <c r="B2425" s="5" t="s">
        <v>58</v>
      </c>
      <c r="C2425" s="5"/>
      <c r="D2425" s="5">
        <v>1.333</v>
      </c>
      <c r="E2425" s="5"/>
    </row>
    <row r="2426" spans="1:5" ht="14.25" customHeight="1" x14ac:dyDescent="0.25">
      <c r="A2426" s="5">
        <v>2425</v>
      </c>
      <c r="B2426" s="5" t="s">
        <v>58</v>
      </c>
      <c r="C2426" s="5"/>
      <c r="D2426" s="5">
        <v>0.26200000000000001</v>
      </c>
      <c r="E2426" s="5"/>
    </row>
    <row r="2427" spans="1:5" ht="14.25" customHeight="1" x14ac:dyDescent="0.25">
      <c r="A2427" s="5">
        <v>2426</v>
      </c>
      <c r="B2427" s="5" t="s">
        <v>58</v>
      </c>
      <c r="C2427" s="5"/>
      <c r="D2427" s="5">
        <v>0.35299999999999998</v>
      </c>
      <c r="E2427" s="5"/>
    </row>
    <row r="2428" spans="1:5" ht="14.25" customHeight="1" x14ac:dyDescent="0.25">
      <c r="A2428" s="5">
        <v>2427</v>
      </c>
      <c r="B2428" s="5" t="s">
        <v>58</v>
      </c>
      <c r="C2428" s="5"/>
      <c r="D2428" s="5">
        <v>2.0350000000000001</v>
      </c>
      <c r="E2428" s="5"/>
    </row>
    <row r="2429" spans="1:5" ht="14.25" customHeight="1" x14ac:dyDescent="0.25">
      <c r="A2429" s="5">
        <v>2428</v>
      </c>
      <c r="B2429" s="5" t="s">
        <v>67</v>
      </c>
      <c r="C2429" s="5">
        <v>1.2190000000000001</v>
      </c>
      <c r="D2429" s="5">
        <v>0.95399999999999996</v>
      </c>
      <c r="E2429" s="5"/>
    </row>
    <row r="2430" spans="1:5" ht="14.25" customHeight="1" x14ac:dyDescent="0.25">
      <c r="A2430" s="5">
        <v>2429</v>
      </c>
      <c r="B2430" s="5" t="s">
        <v>58</v>
      </c>
      <c r="C2430" s="5"/>
      <c r="D2430" s="5"/>
      <c r="E2430" s="5"/>
    </row>
    <row r="2431" spans="1:5" ht="14.25" customHeight="1" x14ac:dyDescent="0.25">
      <c r="A2431" s="5">
        <v>2430</v>
      </c>
      <c r="B2431" s="5" t="s">
        <v>58</v>
      </c>
      <c r="C2431" s="5"/>
      <c r="D2431" s="5">
        <v>0.67300000000000004</v>
      </c>
      <c r="E2431" s="5"/>
    </row>
    <row r="2432" spans="1:5" ht="14.25" customHeight="1" x14ac:dyDescent="0.25">
      <c r="A2432" s="5">
        <v>2431</v>
      </c>
      <c r="B2432" s="5" t="s">
        <v>58</v>
      </c>
      <c r="C2432" s="5"/>
      <c r="D2432" s="5"/>
      <c r="E2432" s="5"/>
    </row>
    <row r="2433" spans="1:5" ht="14.25" customHeight="1" x14ac:dyDescent="0.25">
      <c r="A2433" s="5">
        <v>2432</v>
      </c>
      <c r="B2433" s="5" t="s">
        <v>58</v>
      </c>
      <c r="C2433" s="5"/>
      <c r="D2433" s="5">
        <v>1.026</v>
      </c>
      <c r="E2433" s="5"/>
    </row>
    <row r="2434" spans="1:5" ht="14.25" customHeight="1" x14ac:dyDescent="0.25">
      <c r="A2434" s="5">
        <v>2433</v>
      </c>
      <c r="B2434" s="5" t="s">
        <v>58</v>
      </c>
      <c r="C2434" s="5"/>
      <c r="D2434" s="5">
        <v>0.82699999999999996</v>
      </c>
      <c r="E2434" s="5"/>
    </row>
    <row r="2435" spans="1:5" ht="14.25" customHeight="1" x14ac:dyDescent="0.25">
      <c r="A2435" s="5">
        <v>2434</v>
      </c>
      <c r="B2435" s="5" t="s">
        <v>58</v>
      </c>
      <c r="C2435" s="5"/>
      <c r="D2435" s="5">
        <v>0.307</v>
      </c>
      <c r="E2435" s="5"/>
    </row>
    <row r="2436" spans="1:5" ht="14.25" customHeight="1" x14ac:dyDescent="0.25">
      <c r="A2436" s="5">
        <v>2435</v>
      </c>
      <c r="B2436" s="5" t="s">
        <v>58</v>
      </c>
      <c r="C2436" s="5"/>
      <c r="D2436" s="5"/>
      <c r="E2436" s="5"/>
    </row>
    <row r="2437" spans="1:5" ht="14.25" customHeight="1" x14ac:dyDescent="0.25">
      <c r="A2437" s="5">
        <v>2436</v>
      </c>
      <c r="B2437" s="5" t="s">
        <v>58</v>
      </c>
      <c r="C2437" s="5"/>
      <c r="D2437" s="5"/>
      <c r="E2437" s="5"/>
    </row>
    <row r="2438" spans="1:5" ht="14.25" customHeight="1" x14ac:dyDescent="0.25">
      <c r="A2438" s="5">
        <v>2437</v>
      </c>
      <c r="B2438" s="5" t="s">
        <v>58</v>
      </c>
      <c r="C2438" s="5">
        <v>0.52100000000000002</v>
      </c>
      <c r="D2438" s="5"/>
      <c r="E2438" s="5"/>
    </row>
    <row r="2439" spans="1:5" ht="14.25" customHeight="1" x14ac:dyDescent="0.25">
      <c r="A2439" s="5">
        <v>2438</v>
      </c>
      <c r="B2439" s="5" t="s">
        <v>58</v>
      </c>
      <c r="C2439" s="5"/>
      <c r="D2439" s="5">
        <v>0.78300000000000003</v>
      </c>
      <c r="E2439" s="5"/>
    </row>
    <row r="2440" spans="1:5" ht="14.25" customHeight="1" x14ac:dyDescent="0.25">
      <c r="A2440" s="5">
        <v>2439</v>
      </c>
      <c r="B2440" s="5" t="s">
        <v>58</v>
      </c>
      <c r="C2440" s="5"/>
      <c r="D2440" s="5">
        <v>0.46</v>
      </c>
      <c r="E2440" s="5"/>
    </row>
    <row r="2441" spans="1:5" ht="14.25" customHeight="1" x14ac:dyDescent="0.25">
      <c r="A2441" s="5">
        <v>2440</v>
      </c>
      <c r="B2441" s="5" t="s">
        <v>58</v>
      </c>
      <c r="C2441" s="5"/>
      <c r="D2441" s="5">
        <v>0.30499999999999999</v>
      </c>
      <c r="E2441" s="5"/>
    </row>
    <row r="2442" spans="1:5" ht="14.25" customHeight="1" x14ac:dyDescent="0.25">
      <c r="A2442" s="5">
        <v>2441</v>
      </c>
      <c r="B2442" s="5" t="s">
        <v>58</v>
      </c>
      <c r="C2442" s="5"/>
      <c r="D2442" s="5">
        <v>0.67300000000000004</v>
      </c>
      <c r="E2442" s="5"/>
    </row>
    <row r="2443" spans="1:5" ht="14.25" customHeight="1" x14ac:dyDescent="0.25">
      <c r="A2443" s="5">
        <v>2442</v>
      </c>
      <c r="B2443" s="5" t="s">
        <v>58</v>
      </c>
      <c r="C2443" s="5"/>
      <c r="D2443" s="5">
        <v>0.61499999999999999</v>
      </c>
      <c r="E2443" s="5"/>
    </row>
    <row r="2444" spans="1:5" ht="14.25" customHeight="1" x14ac:dyDescent="0.25">
      <c r="A2444" s="5">
        <v>2443</v>
      </c>
      <c r="B2444" s="5" t="s">
        <v>58</v>
      </c>
      <c r="C2444" s="5"/>
      <c r="D2444" s="5">
        <v>6.8000000000000005E-2</v>
      </c>
      <c r="E2444" s="5"/>
    </row>
    <row r="2445" spans="1:5" ht="14.25" customHeight="1" x14ac:dyDescent="0.25">
      <c r="A2445" s="5">
        <v>2444</v>
      </c>
      <c r="B2445" s="5" t="s">
        <v>58</v>
      </c>
      <c r="C2445" s="5"/>
      <c r="D2445" s="5"/>
      <c r="E2445" s="5"/>
    </row>
    <row r="2446" spans="1:5" ht="14.25" customHeight="1" x14ac:dyDescent="0.25">
      <c r="A2446" s="5">
        <v>2445</v>
      </c>
      <c r="B2446" s="5" t="s">
        <v>58</v>
      </c>
      <c r="C2446" s="5">
        <v>0.36799999999999999</v>
      </c>
      <c r="D2446" s="5">
        <v>0.153</v>
      </c>
      <c r="E2446" s="5"/>
    </row>
    <row r="2447" spans="1:5" ht="14.25" customHeight="1" x14ac:dyDescent="0.25">
      <c r="A2447" s="5">
        <v>2446</v>
      </c>
      <c r="B2447" s="5" t="s">
        <v>58</v>
      </c>
      <c r="C2447" s="5"/>
      <c r="D2447" s="5">
        <v>0.307</v>
      </c>
      <c r="E2447" s="5"/>
    </row>
    <row r="2448" spans="1:5" ht="14.25" customHeight="1" x14ac:dyDescent="0.25">
      <c r="A2448" s="5">
        <v>2447</v>
      </c>
      <c r="B2448" s="5" t="s">
        <v>58</v>
      </c>
      <c r="C2448" s="5"/>
      <c r="D2448" s="5">
        <v>0.36799999999999999</v>
      </c>
      <c r="E2448" s="5"/>
    </row>
    <row r="2449" spans="1:5" ht="14.25" customHeight="1" x14ac:dyDescent="0.25">
      <c r="A2449" s="5">
        <v>2448</v>
      </c>
      <c r="B2449" s="5" t="s">
        <v>58</v>
      </c>
      <c r="C2449" s="5"/>
      <c r="D2449" s="5">
        <v>0.68799999999999994</v>
      </c>
      <c r="E2449" s="5"/>
    </row>
    <row r="2450" spans="1:5" ht="14.25" customHeight="1" x14ac:dyDescent="0.25">
      <c r="A2450" s="5">
        <v>2449</v>
      </c>
      <c r="B2450" s="5" t="s">
        <v>58</v>
      </c>
      <c r="C2450" s="5"/>
      <c r="D2450" s="5"/>
      <c r="E2450" s="5"/>
    </row>
    <row r="2451" spans="1:5" ht="14.25" customHeight="1" x14ac:dyDescent="0.25">
      <c r="A2451" s="5">
        <v>2450</v>
      </c>
      <c r="B2451" s="5" t="s">
        <v>58</v>
      </c>
      <c r="C2451" s="5"/>
      <c r="D2451" s="5">
        <v>0.56699999999999995</v>
      </c>
      <c r="E2451" s="5"/>
    </row>
    <row r="2452" spans="1:5" ht="14.25" customHeight="1" x14ac:dyDescent="0.25">
      <c r="A2452" s="5">
        <v>2451</v>
      </c>
      <c r="B2452" s="5" t="s">
        <v>58</v>
      </c>
      <c r="C2452" s="5"/>
      <c r="D2452" s="5">
        <v>0.26200000000000001</v>
      </c>
      <c r="E2452" s="5"/>
    </row>
    <row r="2453" spans="1:5" ht="14.25" customHeight="1" x14ac:dyDescent="0.25">
      <c r="A2453" s="5">
        <v>2452</v>
      </c>
      <c r="B2453" s="5" t="s">
        <v>58</v>
      </c>
      <c r="C2453" s="5"/>
      <c r="D2453" s="5"/>
      <c r="E2453" s="5"/>
    </row>
    <row r="2454" spans="1:5" ht="14.25" customHeight="1" x14ac:dyDescent="0.25">
      <c r="A2454" s="5">
        <v>2453</v>
      </c>
      <c r="B2454" s="5" t="s">
        <v>58</v>
      </c>
      <c r="C2454" s="5"/>
      <c r="D2454" s="5"/>
      <c r="E2454" s="5"/>
    </row>
    <row r="2455" spans="1:5" ht="14.25" customHeight="1" x14ac:dyDescent="0.25">
      <c r="A2455" s="5">
        <v>2454</v>
      </c>
      <c r="B2455" s="5" t="s">
        <v>58</v>
      </c>
      <c r="C2455" s="5"/>
      <c r="D2455" s="5">
        <v>0.30499999999999999</v>
      </c>
      <c r="E2455" s="5"/>
    </row>
    <row r="2456" spans="1:5" ht="14.25" customHeight="1" x14ac:dyDescent="0.25">
      <c r="A2456" s="5">
        <v>2455</v>
      </c>
      <c r="B2456" s="5" t="s">
        <v>58</v>
      </c>
      <c r="C2456" s="5"/>
      <c r="D2456" s="5">
        <v>0.373</v>
      </c>
      <c r="E2456" s="5"/>
    </row>
    <row r="2457" spans="1:5" ht="14.25" customHeight="1" x14ac:dyDescent="0.25">
      <c r="A2457" s="5">
        <v>2456</v>
      </c>
      <c r="B2457" s="5" t="s">
        <v>58</v>
      </c>
      <c r="C2457" s="5"/>
      <c r="D2457" s="5">
        <v>0.35299999999999998</v>
      </c>
      <c r="E2457" s="5"/>
    </row>
    <row r="2458" spans="1:5" ht="14.25" customHeight="1" x14ac:dyDescent="0.25">
      <c r="A2458" s="5">
        <v>2457</v>
      </c>
      <c r="B2458" s="5" t="s">
        <v>58</v>
      </c>
      <c r="C2458" s="5"/>
      <c r="D2458" s="5"/>
      <c r="E2458" s="5"/>
    </row>
    <row r="2459" spans="1:5" ht="14.25" customHeight="1" x14ac:dyDescent="0.25">
      <c r="A2459" s="5">
        <v>2458</v>
      </c>
      <c r="B2459" s="5" t="s">
        <v>58</v>
      </c>
      <c r="C2459" s="5"/>
      <c r="D2459" s="5">
        <v>0.31</v>
      </c>
      <c r="E2459" s="5"/>
    </row>
    <row r="2460" spans="1:5" ht="14.25" customHeight="1" x14ac:dyDescent="0.25">
      <c r="A2460" s="5">
        <v>2459</v>
      </c>
      <c r="B2460" s="5" t="s">
        <v>58</v>
      </c>
      <c r="C2460" s="5"/>
      <c r="D2460" s="5">
        <v>0.106</v>
      </c>
      <c r="E2460" s="5"/>
    </row>
    <row r="2461" spans="1:5" ht="14.25" customHeight="1" x14ac:dyDescent="0.25">
      <c r="A2461" s="5">
        <v>2460</v>
      </c>
      <c r="B2461" s="5" t="s">
        <v>58</v>
      </c>
      <c r="C2461" s="5"/>
      <c r="D2461" s="5">
        <v>0.88500000000000001</v>
      </c>
      <c r="E2461" s="5"/>
    </row>
    <row r="2462" spans="1:5" ht="14.25" customHeight="1" x14ac:dyDescent="0.25">
      <c r="A2462" s="5">
        <v>2461</v>
      </c>
      <c r="B2462" s="5" t="s">
        <v>58</v>
      </c>
      <c r="C2462" s="5"/>
      <c r="D2462" s="5">
        <v>0.28199999999999997</v>
      </c>
      <c r="E2462" s="5"/>
    </row>
    <row r="2463" spans="1:5" ht="14.25" customHeight="1" x14ac:dyDescent="0.25">
      <c r="A2463" s="5">
        <v>2462</v>
      </c>
      <c r="B2463" s="5" t="s">
        <v>58</v>
      </c>
      <c r="C2463" s="5"/>
      <c r="D2463" s="5">
        <v>0.75499999999999989</v>
      </c>
      <c r="E2463" s="5"/>
    </row>
    <row r="2464" spans="1:5" ht="14.25" customHeight="1" x14ac:dyDescent="0.25">
      <c r="A2464" s="5">
        <v>2463</v>
      </c>
      <c r="B2464" s="5" t="s">
        <v>58</v>
      </c>
      <c r="C2464" s="5"/>
      <c r="D2464" s="5">
        <v>0.30499999999999999</v>
      </c>
      <c r="E2464" s="5"/>
    </row>
    <row r="2465" spans="1:5" ht="14.25" customHeight="1" x14ac:dyDescent="0.25">
      <c r="A2465" s="5">
        <v>2464</v>
      </c>
      <c r="B2465" s="5" t="s">
        <v>58</v>
      </c>
      <c r="C2465" s="5"/>
      <c r="D2465" s="5">
        <v>0.30499999999999999</v>
      </c>
      <c r="E2465" s="5"/>
    </row>
    <row r="2466" spans="1:5" ht="14.25" customHeight="1" x14ac:dyDescent="0.25">
      <c r="A2466" s="5">
        <v>2465</v>
      </c>
      <c r="B2466" s="5" t="s">
        <v>58</v>
      </c>
      <c r="C2466" s="5"/>
      <c r="D2466" s="5">
        <v>1.212</v>
      </c>
      <c r="E2466" s="5"/>
    </row>
    <row r="2467" spans="1:5" ht="14.25" customHeight="1" x14ac:dyDescent="0.25">
      <c r="A2467" s="5">
        <v>2466</v>
      </c>
      <c r="B2467" s="5" t="s">
        <v>58</v>
      </c>
      <c r="C2467" s="5"/>
      <c r="D2467" s="5"/>
      <c r="E2467" s="5"/>
    </row>
    <row r="2468" spans="1:5" ht="14.25" customHeight="1" x14ac:dyDescent="0.25">
      <c r="A2468" s="5">
        <v>2467</v>
      </c>
      <c r="B2468" s="5" t="s">
        <v>58</v>
      </c>
      <c r="C2468" s="5"/>
      <c r="D2468" s="5">
        <v>0.36799999999999999</v>
      </c>
      <c r="E2468" s="5"/>
    </row>
    <row r="2469" spans="1:5" ht="14.25" customHeight="1" x14ac:dyDescent="0.25">
      <c r="A2469" s="5">
        <v>2468</v>
      </c>
      <c r="B2469" s="5" t="s">
        <v>58</v>
      </c>
      <c r="C2469" s="5"/>
      <c r="D2469" s="5"/>
      <c r="E2469" s="5"/>
    </row>
    <row r="2470" spans="1:5" ht="14.25" customHeight="1" x14ac:dyDescent="0.25">
      <c r="A2470" s="5">
        <v>2469</v>
      </c>
      <c r="B2470" s="5" t="s">
        <v>58</v>
      </c>
      <c r="C2470" s="5">
        <v>0.35299999999999998</v>
      </c>
      <c r="D2470" s="5">
        <v>1.093</v>
      </c>
      <c r="E2470" s="5"/>
    </row>
    <row r="2471" spans="1:5" ht="14.25" customHeight="1" x14ac:dyDescent="0.25">
      <c r="A2471" s="5">
        <v>2470</v>
      </c>
      <c r="B2471" s="5" t="s">
        <v>58</v>
      </c>
      <c r="C2471" s="5">
        <v>1.6519999999999999</v>
      </c>
      <c r="D2471" s="5">
        <v>1.325</v>
      </c>
      <c r="E2471" s="5"/>
    </row>
    <row r="2472" spans="1:5" ht="14.25" customHeight="1" x14ac:dyDescent="0.25">
      <c r="A2472" s="5">
        <v>2471</v>
      </c>
      <c r="B2472" s="5" t="s">
        <v>58</v>
      </c>
      <c r="C2472" s="5"/>
      <c r="D2472" s="5"/>
      <c r="E2472" s="5"/>
    </row>
    <row r="2473" spans="1:5" ht="14.25" customHeight="1" x14ac:dyDescent="0.25">
      <c r="A2473" s="5">
        <v>2472</v>
      </c>
      <c r="B2473" s="5" t="s">
        <v>58</v>
      </c>
      <c r="C2473" s="5"/>
      <c r="D2473" s="5">
        <v>0.441</v>
      </c>
      <c r="E2473" s="5"/>
    </row>
    <row r="2474" spans="1:5" ht="14.25" customHeight="1" x14ac:dyDescent="0.25">
      <c r="A2474" s="5">
        <v>2473</v>
      </c>
      <c r="B2474" s="5" t="s">
        <v>58</v>
      </c>
      <c r="C2474" s="5">
        <v>0.214</v>
      </c>
      <c r="D2474" s="5">
        <v>0.26200000000000001</v>
      </c>
      <c r="E2474" s="5"/>
    </row>
    <row r="2475" spans="1:5" ht="14.25" customHeight="1" x14ac:dyDescent="0.25">
      <c r="A2475" s="5">
        <v>2474</v>
      </c>
      <c r="B2475" s="5" t="s">
        <v>58</v>
      </c>
      <c r="C2475" s="5"/>
      <c r="D2475" s="5">
        <v>1.0149999999999999</v>
      </c>
      <c r="E2475" s="5"/>
    </row>
    <row r="2476" spans="1:5" ht="14.25" customHeight="1" x14ac:dyDescent="0.25">
      <c r="A2476" s="5">
        <v>2475</v>
      </c>
      <c r="B2476" s="5" t="s">
        <v>58</v>
      </c>
      <c r="C2476" s="5"/>
      <c r="D2476" s="5">
        <v>0.373</v>
      </c>
      <c r="E2476" s="5"/>
    </row>
    <row r="2477" spans="1:5" ht="14.25" customHeight="1" x14ac:dyDescent="0.25">
      <c r="A2477" s="5">
        <v>2476</v>
      </c>
      <c r="B2477" s="5" t="s">
        <v>58</v>
      </c>
      <c r="C2477" s="5"/>
      <c r="D2477" s="5"/>
      <c r="E2477" s="5"/>
    </row>
    <row r="2478" spans="1:5" ht="14.25" customHeight="1" x14ac:dyDescent="0.25">
      <c r="A2478" s="5">
        <v>2477</v>
      </c>
      <c r="B2478" s="5" t="s">
        <v>58</v>
      </c>
      <c r="C2478" s="5"/>
      <c r="D2478" s="5"/>
      <c r="E2478" s="5"/>
    </row>
    <row r="2479" spans="1:5" ht="14.25" customHeight="1" x14ac:dyDescent="0.25">
      <c r="A2479" s="5">
        <v>2478</v>
      </c>
      <c r="B2479" s="5" t="s">
        <v>58</v>
      </c>
      <c r="C2479" s="5">
        <v>0.35299999999999998</v>
      </c>
      <c r="D2479" s="5"/>
      <c r="E2479" s="5"/>
    </row>
    <row r="2480" spans="1:5" ht="14.25" customHeight="1" x14ac:dyDescent="0.25">
      <c r="A2480" s="5">
        <v>2479</v>
      </c>
      <c r="B2480" s="5" t="s">
        <v>58</v>
      </c>
      <c r="C2480" s="5">
        <v>0.58199999999999996</v>
      </c>
      <c r="D2480" s="5">
        <v>1.1970000000000001</v>
      </c>
      <c r="E2480" s="5"/>
    </row>
    <row r="2481" spans="1:5" ht="14.25" customHeight="1" x14ac:dyDescent="0.25">
      <c r="A2481" s="5">
        <v>2480</v>
      </c>
      <c r="B2481" s="5" t="s">
        <v>58</v>
      </c>
      <c r="C2481" s="5"/>
      <c r="D2481" s="5">
        <v>0.68799999999999994</v>
      </c>
      <c r="E2481" s="5"/>
    </row>
    <row r="2482" spans="1:5" ht="14.25" customHeight="1" x14ac:dyDescent="0.25">
      <c r="A2482" s="5">
        <v>2481</v>
      </c>
      <c r="B2482" s="5" t="s">
        <v>58</v>
      </c>
      <c r="C2482" s="5"/>
      <c r="D2482" s="5">
        <v>1.96</v>
      </c>
      <c r="E2482" s="5"/>
    </row>
    <row r="2483" spans="1:5" ht="14.25" customHeight="1" x14ac:dyDescent="0.25">
      <c r="A2483" s="5">
        <v>2482</v>
      </c>
      <c r="B2483" s="5" t="s">
        <v>58</v>
      </c>
      <c r="C2483" s="5"/>
      <c r="D2483" s="5">
        <v>6.8000000000000005E-2</v>
      </c>
      <c r="E2483" s="5"/>
    </row>
    <row r="2484" spans="1:5" ht="14.25" customHeight="1" x14ac:dyDescent="0.25">
      <c r="A2484" s="5">
        <v>2483</v>
      </c>
      <c r="B2484" s="5" t="s">
        <v>58</v>
      </c>
      <c r="C2484" s="5"/>
      <c r="D2484" s="5"/>
      <c r="E2484" s="5"/>
    </row>
    <row r="2485" spans="1:5" ht="14.25" customHeight="1" x14ac:dyDescent="0.25">
      <c r="A2485" s="5">
        <v>2484</v>
      </c>
      <c r="B2485" s="5" t="s">
        <v>58</v>
      </c>
      <c r="C2485" s="5"/>
      <c r="D2485" s="5">
        <v>0.36799999999999999</v>
      </c>
      <c r="E2485" s="5"/>
    </row>
    <row r="2486" spans="1:5" ht="14.25" customHeight="1" x14ac:dyDescent="0.25">
      <c r="A2486" s="5">
        <v>2485</v>
      </c>
      <c r="B2486" s="5" t="s">
        <v>58</v>
      </c>
      <c r="C2486" s="5"/>
      <c r="D2486" s="5"/>
      <c r="E2486" s="5"/>
    </row>
    <row r="2487" spans="1:5" ht="14.25" customHeight="1" x14ac:dyDescent="0.25">
      <c r="A2487" s="5">
        <v>2486</v>
      </c>
      <c r="B2487" s="5" t="s">
        <v>58</v>
      </c>
      <c r="C2487" s="5"/>
      <c r="D2487" s="5"/>
      <c r="E2487" s="5"/>
    </row>
    <row r="2488" spans="1:5" ht="14.25" customHeight="1" x14ac:dyDescent="0.25">
      <c r="A2488" s="5">
        <v>2487</v>
      </c>
      <c r="B2488" s="5" t="s">
        <v>58</v>
      </c>
      <c r="C2488" s="5"/>
      <c r="D2488" s="5"/>
      <c r="E2488" s="5"/>
    </row>
    <row r="2489" spans="1:5" ht="14.25" customHeight="1" x14ac:dyDescent="0.25">
      <c r="A2489" s="5">
        <v>2488</v>
      </c>
      <c r="B2489" s="5" t="s">
        <v>58</v>
      </c>
      <c r="C2489" s="5"/>
      <c r="D2489" s="5">
        <v>0.65799999999999992</v>
      </c>
      <c r="E2489" s="5"/>
    </row>
    <row r="2490" spans="1:5" ht="14.25" customHeight="1" x14ac:dyDescent="0.25">
      <c r="A2490" s="5">
        <v>2489</v>
      </c>
      <c r="B2490" s="5" t="s">
        <v>58</v>
      </c>
      <c r="C2490" s="5"/>
      <c r="D2490" s="5">
        <v>6.8000000000000005E-2</v>
      </c>
      <c r="E2490" s="5"/>
    </row>
    <row r="2491" spans="1:5" ht="14.25" customHeight="1" x14ac:dyDescent="0.25">
      <c r="A2491" s="5">
        <v>2490</v>
      </c>
      <c r="B2491" s="5" t="s">
        <v>58</v>
      </c>
      <c r="C2491" s="5"/>
      <c r="D2491" s="5"/>
      <c r="E2491" s="5"/>
    </row>
    <row r="2492" spans="1:5" ht="14.25" customHeight="1" x14ac:dyDescent="0.25">
      <c r="A2492" s="5">
        <v>2491</v>
      </c>
      <c r="B2492" s="5" t="s">
        <v>58</v>
      </c>
      <c r="C2492" s="5"/>
      <c r="D2492" s="5">
        <v>0.79400000000000004</v>
      </c>
      <c r="E2492" s="5"/>
    </row>
    <row r="2493" spans="1:5" ht="14.25" customHeight="1" x14ac:dyDescent="0.25">
      <c r="A2493" s="5">
        <v>2492</v>
      </c>
      <c r="B2493" s="5" t="s">
        <v>58</v>
      </c>
      <c r="C2493" s="5"/>
      <c r="D2493" s="5">
        <v>0.373</v>
      </c>
      <c r="E2493" s="5"/>
    </row>
    <row r="2494" spans="1:5" ht="14.25" customHeight="1" x14ac:dyDescent="0.25">
      <c r="A2494" s="5">
        <v>2493</v>
      </c>
      <c r="B2494" s="5" t="s">
        <v>58</v>
      </c>
      <c r="C2494" s="5"/>
      <c r="D2494" s="5"/>
      <c r="E2494" s="5"/>
    </row>
    <row r="2495" spans="1:5" ht="14.25" customHeight="1" x14ac:dyDescent="0.25">
      <c r="A2495" s="5">
        <v>2494</v>
      </c>
      <c r="B2495" s="5" t="s">
        <v>58</v>
      </c>
      <c r="C2495" s="5"/>
      <c r="D2495" s="5">
        <v>1.3460000000000001</v>
      </c>
      <c r="E2495" s="5"/>
    </row>
    <row r="2496" spans="1:5" ht="14.25" customHeight="1" x14ac:dyDescent="0.25">
      <c r="A2496" s="5">
        <v>2495</v>
      </c>
      <c r="B2496" s="5" t="s">
        <v>58</v>
      </c>
      <c r="C2496" s="5"/>
      <c r="D2496" s="5">
        <v>0.35299999999999998</v>
      </c>
      <c r="E2496" s="5"/>
    </row>
    <row r="2497" spans="1:5" ht="14.25" customHeight="1" x14ac:dyDescent="0.25">
      <c r="A2497" s="5">
        <v>2496</v>
      </c>
      <c r="B2497" s="5" t="s">
        <v>58</v>
      </c>
      <c r="C2497" s="5">
        <v>0.77100000000000002</v>
      </c>
      <c r="D2497" s="5">
        <v>2.1360000000000001</v>
      </c>
      <c r="E2497" s="5">
        <v>0.35399999999999998</v>
      </c>
    </row>
    <row r="2498" spans="1:5" ht="14.25" customHeight="1" x14ac:dyDescent="0.25">
      <c r="A2498" s="5">
        <v>2497</v>
      </c>
      <c r="B2498" s="5" t="s">
        <v>58</v>
      </c>
      <c r="C2498" s="5"/>
      <c r="D2498" s="5">
        <v>1.6060000000000001</v>
      </c>
      <c r="E2498" s="5"/>
    </row>
    <row r="2499" spans="1:5" ht="14.25" customHeight="1" x14ac:dyDescent="0.25">
      <c r="A2499" s="5">
        <v>2498</v>
      </c>
      <c r="B2499" s="5" t="s">
        <v>58</v>
      </c>
      <c r="C2499" s="5"/>
      <c r="D2499" s="5">
        <v>4.5860000000000003</v>
      </c>
      <c r="E2499" s="5">
        <v>0.46500000000000002</v>
      </c>
    </row>
    <row r="2500" spans="1:5" ht="14.25" customHeight="1" x14ac:dyDescent="0.25">
      <c r="A2500" s="5">
        <v>2499</v>
      </c>
      <c r="B2500" s="5" t="s">
        <v>58</v>
      </c>
      <c r="C2500" s="5"/>
      <c r="D2500" s="5">
        <v>0.33500000000000002</v>
      </c>
      <c r="E2500" s="5"/>
    </row>
    <row r="2501" spans="1:5" ht="14.25" customHeight="1" x14ac:dyDescent="0.25">
      <c r="A2501" s="5">
        <v>2500</v>
      </c>
      <c r="B2501" s="5" t="s">
        <v>58</v>
      </c>
      <c r="C2501" s="5">
        <v>0.35299999999999998</v>
      </c>
      <c r="D2501" s="5">
        <v>0.27700000000000002</v>
      </c>
      <c r="E2501" s="5"/>
    </row>
    <row r="2502" spans="1:5" ht="14.25" customHeight="1" x14ac:dyDescent="0.25">
      <c r="A2502" s="5">
        <v>2501</v>
      </c>
      <c r="B2502" s="5" t="s">
        <v>58</v>
      </c>
      <c r="C2502" s="5">
        <v>0.64900000000000002</v>
      </c>
      <c r="D2502" s="5">
        <v>0.70700000000000007</v>
      </c>
      <c r="E2502" s="5"/>
    </row>
    <row r="2503" spans="1:5" ht="14.25" customHeight="1" x14ac:dyDescent="0.25">
      <c r="A2503" s="5">
        <v>2502</v>
      </c>
      <c r="B2503" s="5" t="s">
        <v>58</v>
      </c>
      <c r="C2503" s="5"/>
      <c r="D2503" s="5">
        <v>0.27100000000000002</v>
      </c>
      <c r="E2503" s="5"/>
    </row>
    <row r="2504" spans="1:5" ht="14.25" customHeight="1" x14ac:dyDescent="0.25">
      <c r="A2504" s="5">
        <v>2503</v>
      </c>
      <c r="B2504" s="5" t="s">
        <v>58</v>
      </c>
      <c r="C2504" s="5"/>
      <c r="D2504" s="5">
        <v>0.30499999999999999</v>
      </c>
      <c r="E2504" s="5"/>
    </row>
    <row r="2505" spans="1:5" ht="14.25" customHeight="1" x14ac:dyDescent="0.25">
      <c r="A2505" s="5">
        <v>2504</v>
      </c>
      <c r="B2505" s="5" t="s">
        <v>58</v>
      </c>
      <c r="C2505" s="5">
        <v>0.14299999999999999</v>
      </c>
      <c r="D2505" s="5"/>
      <c r="E2505" s="5"/>
    </row>
    <row r="2506" spans="1:5" ht="14.25" customHeight="1" x14ac:dyDescent="0.25">
      <c r="A2506" s="5">
        <v>2505</v>
      </c>
      <c r="B2506" s="5" t="s">
        <v>58</v>
      </c>
      <c r="C2506" s="5"/>
      <c r="D2506" s="5">
        <v>1.5720000000000001</v>
      </c>
      <c r="E2506" s="5"/>
    </row>
    <row r="2507" spans="1:5" ht="14.25" customHeight="1" x14ac:dyDescent="0.25">
      <c r="A2507" s="5">
        <v>2506</v>
      </c>
      <c r="B2507" s="5" t="s">
        <v>58</v>
      </c>
      <c r="C2507" s="5"/>
      <c r="D2507" s="5">
        <v>1.0009999999999999</v>
      </c>
      <c r="E2507" s="5"/>
    </row>
    <row r="2508" spans="1:5" ht="14.25" customHeight="1" x14ac:dyDescent="0.25">
      <c r="A2508" s="5">
        <v>2507</v>
      </c>
      <c r="B2508" s="5" t="s">
        <v>58</v>
      </c>
      <c r="C2508" s="5"/>
      <c r="D2508" s="5">
        <v>0.36799999999999999</v>
      </c>
      <c r="E2508" s="5"/>
    </row>
    <row r="2509" spans="1:5" ht="14.25" customHeight="1" x14ac:dyDescent="0.25">
      <c r="A2509" s="5">
        <v>2508</v>
      </c>
      <c r="B2509" s="5" t="s">
        <v>58</v>
      </c>
      <c r="C2509" s="5"/>
      <c r="D2509" s="5">
        <v>1.7150000000000001</v>
      </c>
      <c r="E2509" s="5"/>
    </row>
    <row r="2510" spans="1:5" ht="14.25" customHeight="1" x14ac:dyDescent="0.25">
      <c r="A2510" s="5">
        <v>2509</v>
      </c>
      <c r="B2510" s="5" t="s">
        <v>58</v>
      </c>
      <c r="C2510" s="5"/>
      <c r="D2510" s="5"/>
      <c r="E2510" s="5"/>
    </row>
    <row r="2511" spans="1:5" ht="14.25" customHeight="1" x14ac:dyDescent="0.25">
      <c r="A2511" s="5">
        <v>2510</v>
      </c>
      <c r="B2511" s="5" t="s">
        <v>58</v>
      </c>
      <c r="C2511" s="5"/>
      <c r="D2511" s="5">
        <v>1.026</v>
      </c>
      <c r="E2511" s="5"/>
    </row>
    <row r="2512" spans="1:5" ht="14.25" customHeight="1" x14ac:dyDescent="0.25">
      <c r="A2512" s="5">
        <v>2511</v>
      </c>
      <c r="B2512" s="5" t="s">
        <v>58</v>
      </c>
      <c r="C2512" s="5"/>
      <c r="D2512" s="5"/>
      <c r="E2512" s="5"/>
    </row>
    <row r="2513" spans="1:5" ht="14.25" customHeight="1" x14ac:dyDescent="0.25">
      <c r="A2513" s="5">
        <v>2512</v>
      </c>
      <c r="B2513" s="5" t="s">
        <v>58</v>
      </c>
      <c r="C2513" s="5"/>
      <c r="D2513" s="5">
        <v>0.153</v>
      </c>
      <c r="E2513" s="5"/>
    </row>
    <row r="2514" spans="1:5" ht="14.25" customHeight="1" x14ac:dyDescent="0.25">
      <c r="A2514" s="5">
        <v>2513</v>
      </c>
      <c r="B2514" s="5" t="s">
        <v>58</v>
      </c>
      <c r="C2514" s="5">
        <v>0.307</v>
      </c>
      <c r="D2514" s="5">
        <v>2.1880000000000002</v>
      </c>
      <c r="E2514" s="5"/>
    </row>
    <row r="2515" spans="1:5" ht="14.25" customHeight="1" x14ac:dyDescent="0.25">
      <c r="A2515" s="5">
        <v>2514</v>
      </c>
      <c r="B2515" s="5" t="s">
        <v>58</v>
      </c>
      <c r="C2515" s="5"/>
      <c r="D2515" s="5">
        <v>1.45</v>
      </c>
      <c r="E2515" s="5"/>
    </row>
    <row r="2516" spans="1:5" ht="14.25" customHeight="1" x14ac:dyDescent="0.25">
      <c r="A2516" s="5">
        <v>2515</v>
      </c>
      <c r="B2516" s="5" t="s">
        <v>58</v>
      </c>
      <c r="C2516" s="5">
        <v>0.33500000000000002</v>
      </c>
      <c r="D2516" s="5">
        <v>1.7410000000000001</v>
      </c>
      <c r="E2516" s="5"/>
    </row>
    <row r="2517" spans="1:5" ht="14.25" customHeight="1" x14ac:dyDescent="0.25">
      <c r="A2517" s="5">
        <v>2516</v>
      </c>
      <c r="B2517" s="5" t="s">
        <v>58</v>
      </c>
      <c r="C2517" s="5">
        <v>0.35299999999999998</v>
      </c>
      <c r="D2517" s="5">
        <v>0.91900000000000004</v>
      </c>
      <c r="E2517" s="5"/>
    </row>
    <row r="2518" spans="1:5" ht="14.25" customHeight="1" x14ac:dyDescent="0.25">
      <c r="A2518" s="5">
        <v>2517</v>
      </c>
      <c r="B2518" s="5" t="s">
        <v>58</v>
      </c>
      <c r="C2518" s="5">
        <v>0.30499999999999999</v>
      </c>
      <c r="D2518" s="5">
        <v>1.5569999999999999</v>
      </c>
      <c r="E2518" s="5">
        <v>0.26300000000000001</v>
      </c>
    </row>
    <row r="2519" spans="1:5" ht="14.25" customHeight="1" x14ac:dyDescent="0.25">
      <c r="A2519" s="5">
        <v>2518</v>
      </c>
      <c r="B2519" s="5" t="s">
        <v>58</v>
      </c>
      <c r="C2519" s="5"/>
      <c r="D2519" s="5">
        <v>0.74099999999999999</v>
      </c>
      <c r="E2519" s="5"/>
    </row>
    <row r="2520" spans="1:5" ht="14.25" customHeight="1" x14ac:dyDescent="0.25">
      <c r="A2520" s="5">
        <v>2519</v>
      </c>
      <c r="B2520" s="5" t="s">
        <v>58</v>
      </c>
      <c r="C2520" s="5"/>
      <c r="D2520" s="5">
        <v>0.92600000000000005</v>
      </c>
      <c r="E2520" s="5"/>
    </row>
    <row r="2521" spans="1:5" ht="14.25" customHeight="1" x14ac:dyDescent="0.25">
      <c r="A2521" s="5">
        <v>2520</v>
      </c>
      <c r="B2521" s="5" t="s">
        <v>58</v>
      </c>
      <c r="C2521" s="5"/>
      <c r="D2521" s="5"/>
      <c r="E2521" s="5"/>
    </row>
    <row r="2522" spans="1:5" ht="14.25" customHeight="1" x14ac:dyDescent="0.25">
      <c r="A2522" s="5">
        <v>2521</v>
      </c>
      <c r="B2522" s="5" t="s">
        <v>58</v>
      </c>
      <c r="C2522" s="5"/>
      <c r="D2522" s="5">
        <v>0.68600000000000005</v>
      </c>
      <c r="E2522" s="5"/>
    </row>
    <row r="2523" spans="1:5" ht="14.25" customHeight="1" x14ac:dyDescent="0.25">
      <c r="A2523" s="5">
        <v>2522</v>
      </c>
      <c r="B2523" s="5" t="s">
        <v>58</v>
      </c>
      <c r="C2523" s="5"/>
      <c r="D2523" s="5">
        <v>0.26200000000000001</v>
      </c>
      <c r="E2523" s="5"/>
    </row>
    <row r="2524" spans="1:5" ht="14.25" customHeight="1" x14ac:dyDescent="0.25">
      <c r="A2524" s="5">
        <v>2523</v>
      </c>
      <c r="B2524" s="5" t="s">
        <v>58</v>
      </c>
      <c r="C2524" s="5"/>
      <c r="D2524" s="5"/>
      <c r="E2524" s="5"/>
    </row>
    <row r="2525" spans="1:5" ht="14.25" customHeight="1" x14ac:dyDescent="0.25">
      <c r="A2525" s="5">
        <v>2524</v>
      </c>
      <c r="B2525" s="5" t="s">
        <v>58</v>
      </c>
      <c r="C2525" s="5"/>
      <c r="D2525" s="5">
        <v>2.3149999999999999</v>
      </c>
      <c r="E2525" s="5">
        <v>0.38700000000000001</v>
      </c>
    </row>
    <row r="2526" spans="1:5" ht="14.25" customHeight="1" x14ac:dyDescent="0.25">
      <c r="A2526" s="5">
        <v>2525</v>
      </c>
      <c r="B2526" s="5" t="s">
        <v>58</v>
      </c>
      <c r="C2526" s="5"/>
      <c r="D2526" s="5">
        <v>0.95399999999999996</v>
      </c>
      <c r="E2526" s="5"/>
    </row>
    <row r="2527" spans="1:5" ht="14.25" customHeight="1" x14ac:dyDescent="0.25">
      <c r="A2527" s="5">
        <v>2526</v>
      </c>
      <c r="B2527" s="5" t="s">
        <v>58</v>
      </c>
      <c r="C2527" s="5"/>
      <c r="D2527" s="5">
        <v>1.3759999999999999</v>
      </c>
      <c r="E2527" s="5"/>
    </row>
    <row r="2528" spans="1:5" ht="14.25" customHeight="1" x14ac:dyDescent="0.25">
      <c r="A2528" s="5">
        <v>2527</v>
      </c>
      <c r="B2528" s="5" t="s">
        <v>58</v>
      </c>
      <c r="C2528" s="5"/>
      <c r="D2528" s="5"/>
      <c r="E2528" s="5"/>
    </row>
    <row r="2529" spans="1:5" ht="14.25" customHeight="1" x14ac:dyDescent="0.25">
      <c r="A2529" s="5">
        <v>2528</v>
      </c>
      <c r="B2529" s="5" t="s">
        <v>58</v>
      </c>
      <c r="C2529" s="5"/>
      <c r="D2529" s="5"/>
      <c r="E2529" s="5"/>
    </row>
    <row r="2530" spans="1:5" ht="14.25" customHeight="1" x14ac:dyDescent="0.25">
      <c r="A2530" s="5">
        <v>2529</v>
      </c>
      <c r="B2530" s="5" t="s">
        <v>58</v>
      </c>
      <c r="C2530" s="5"/>
      <c r="D2530" s="5">
        <v>1.4239999999999999</v>
      </c>
      <c r="E2530" s="5"/>
    </row>
    <row r="2531" spans="1:5" ht="14.25" customHeight="1" x14ac:dyDescent="0.25">
      <c r="A2531" s="5">
        <v>2530</v>
      </c>
      <c r="B2531" s="5" t="s">
        <v>58</v>
      </c>
      <c r="C2531" s="5">
        <v>0.36799999999999999</v>
      </c>
      <c r="D2531" s="5"/>
      <c r="E2531" s="5"/>
    </row>
    <row r="2532" spans="1:5" ht="14.25" customHeight="1" x14ac:dyDescent="0.25">
      <c r="A2532" s="5">
        <v>2531</v>
      </c>
      <c r="B2532" s="5" t="s">
        <v>58</v>
      </c>
      <c r="C2532" s="5"/>
      <c r="D2532" s="5"/>
      <c r="E2532" s="5"/>
    </row>
    <row r="2533" spans="1:5" ht="14.25" customHeight="1" x14ac:dyDescent="0.25">
      <c r="A2533" s="5">
        <v>2532</v>
      </c>
      <c r="B2533" s="5" t="s">
        <v>58</v>
      </c>
      <c r="C2533" s="5"/>
      <c r="D2533" s="5"/>
      <c r="E2533" s="5"/>
    </row>
    <row r="2534" spans="1:5" ht="14.25" customHeight="1" x14ac:dyDescent="0.25">
      <c r="A2534" s="5">
        <v>2533</v>
      </c>
      <c r="B2534" s="5" t="s">
        <v>58</v>
      </c>
      <c r="C2534" s="5"/>
      <c r="D2534" s="5"/>
      <c r="E2534" s="5"/>
    </row>
    <row r="2535" spans="1:5" ht="14.25" customHeight="1" x14ac:dyDescent="0.25">
      <c r="A2535" s="5">
        <v>2534</v>
      </c>
      <c r="B2535" s="5" t="s">
        <v>58</v>
      </c>
      <c r="C2535" s="5"/>
      <c r="D2535" s="5"/>
      <c r="E2535" s="5"/>
    </row>
    <row r="2536" spans="1:5" ht="14.25" customHeight="1" x14ac:dyDescent="0.25">
      <c r="A2536" s="5">
        <v>2535</v>
      </c>
      <c r="B2536" s="5" t="s">
        <v>58</v>
      </c>
      <c r="C2536" s="5"/>
      <c r="D2536" s="5"/>
      <c r="E2536" s="5"/>
    </row>
    <row r="2537" spans="1:5" ht="14.25" customHeight="1" x14ac:dyDescent="0.25">
      <c r="A2537" s="5">
        <v>2536</v>
      </c>
      <c r="B2537" s="5" t="s">
        <v>58</v>
      </c>
      <c r="C2537" s="5"/>
      <c r="D2537" s="5">
        <v>1.012</v>
      </c>
      <c r="E2537" s="5"/>
    </row>
    <row r="2538" spans="1:5" ht="14.25" customHeight="1" x14ac:dyDescent="0.25">
      <c r="A2538" s="5">
        <v>2537</v>
      </c>
      <c r="B2538" s="5" t="s">
        <v>58</v>
      </c>
      <c r="C2538" s="5"/>
      <c r="D2538" s="5">
        <v>0.30499999999999999</v>
      </c>
      <c r="E2538" s="5"/>
    </row>
    <row r="2539" spans="1:5" ht="14.25" customHeight="1" x14ac:dyDescent="0.25">
      <c r="A2539" s="5">
        <v>2538</v>
      </c>
      <c r="B2539" s="5" t="s">
        <v>58</v>
      </c>
      <c r="C2539" s="5"/>
      <c r="D2539" s="5"/>
      <c r="E2539" s="5"/>
    </row>
    <row r="2540" spans="1:5" ht="14.25" customHeight="1" x14ac:dyDescent="0.25">
      <c r="A2540" s="5">
        <v>2539</v>
      </c>
      <c r="B2540" s="5" t="s">
        <v>58</v>
      </c>
      <c r="C2540" s="5"/>
      <c r="D2540" s="5">
        <v>0.42099999999999999</v>
      </c>
      <c r="E2540" s="5"/>
    </row>
    <row r="2541" spans="1:5" ht="14.25" customHeight="1" x14ac:dyDescent="0.25">
      <c r="A2541" s="5">
        <v>2540</v>
      </c>
      <c r="B2541" s="5" t="s">
        <v>58</v>
      </c>
      <c r="C2541" s="5"/>
      <c r="D2541" s="5"/>
      <c r="E2541" s="5"/>
    </row>
    <row r="2542" spans="1:5" ht="14.25" customHeight="1" x14ac:dyDescent="0.25">
      <c r="A2542" s="5">
        <v>2541</v>
      </c>
      <c r="B2542" s="5" t="s">
        <v>58</v>
      </c>
      <c r="C2542" s="5"/>
      <c r="D2542" s="5"/>
      <c r="E2542" s="5"/>
    </row>
    <row r="2543" spans="1:5" ht="14.25" customHeight="1" x14ac:dyDescent="0.25">
      <c r="A2543" s="5">
        <v>2542</v>
      </c>
      <c r="B2543" s="5" t="s">
        <v>58</v>
      </c>
      <c r="C2543" s="5">
        <v>0.36799999999999999</v>
      </c>
      <c r="D2543" s="5">
        <v>0.35299999999999998</v>
      </c>
      <c r="E2543" s="5"/>
    </row>
    <row r="2544" spans="1:5" ht="14.25" customHeight="1" x14ac:dyDescent="0.25">
      <c r="A2544" s="5">
        <v>2543</v>
      </c>
      <c r="B2544" s="5" t="s">
        <v>58</v>
      </c>
      <c r="C2544" s="5"/>
      <c r="D2544" s="5"/>
      <c r="E2544" s="5"/>
    </row>
    <row r="2545" spans="1:5" ht="14.25" customHeight="1" x14ac:dyDescent="0.25">
      <c r="A2545" s="5">
        <v>2544</v>
      </c>
      <c r="B2545" s="5" t="s">
        <v>58</v>
      </c>
      <c r="C2545" s="5"/>
      <c r="D2545" s="5">
        <v>1.887</v>
      </c>
      <c r="E2545" s="5"/>
    </row>
    <row r="2546" spans="1:5" ht="14.25" customHeight="1" x14ac:dyDescent="0.25">
      <c r="A2546" s="5">
        <v>2545</v>
      </c>
      <c r="B2546" s="5" t="s">
        <v>58</v>
      </c>
      <c r="C2546" s="5">
        <v>0.26200000000000001</v>
      </c>
      <c r="D2546" s="5">
        <v>2.8069999999999999</v>
      </c>
      <c r="E2546" s="5"/>
    </row>
    <row r="2547" spans="1:5" ht="14.25" customHeight="1" x14ac:dyDescent="0.25">
      <c r="A2547" s="5">
        <v>2546</v>
      </c>
      <c r="B2547" s="5" t="s">
        <v>58</v>
      </c>
      <c r="C2547" s="5">
        <v>0.51700000000000002</v>
      </c>
      <c r="D2547" s="5">
        <v>2.1539999999999999</v>
      </c>
      <c r="E2547" s="5"/>
    </row>
    <row r="2548" spans="1:5" ht="14.25" customHeight="1" x14ac:dyDescent="0.25">
      <c r="A2548" s="5">
        <v>2547</v>
      </c>
      <c r="B2548" s="5" t="s">
        <v>58</v>
      </c>
      <c r="C2548" s="5"/>
      <c r="D2548" s="5"/>
      <c r="E2548" s="5"/>
    </row>
    <row r="2549" spans="1:5" ht="14.25" customHeight="1" x14ac:dyDescent="0.25">
      <c r="A2549" s="5">
        <v>2548</v>
      </c>
      <c r="B2549" s="5" t="s">
        <v>58</v>
      </c>
      <c r="C2549" s="5"/>
      <c r="D2549" s="5"/>
      <c r="E2549" s="5"/>
    </row>
    <row r="2550" spans="1:5" ht="14.25" customHeight="1" x14ac:dyDescent="0.25">
      <c r="A2550" s="5">
        <v>2549</v>
      </c>
      <c r="B2550" s="5" t="s">
        <v>58</v>
      </c>
      <c r="C2550" s="5"/>
      <c r="D2550" s="5"/>
      <c r="E2550" s="5"/>
    </row>
    <row r="2551" spans="1:5" ht="14.25" customHeight="1" x14ac:dyDescent="0.25">
      <c r="A2551" s="5">
        <v>2550</v>
      </c>
      <c r="B2551" s="5" t="s">
        <v>58</v>
      </c>
      <c r="C2551" s="5"/>
      <c r="D2551" s="5"/>
      <c r="E2551" s="5"/>
    </row>
    <row r="2552" spans="1:5" ht="14.25" customHeight="1" x14ac:dyDescent="0.25">
      <c r="A2552" s="5">
        <v>2551</v>
      </c>
      <c r="B2552" s="5" t="s">
        <v>58</v>
      </c>
      <c r="C2552" s="5"/>
      <c r="D2552" s="5">
        <v>0.61199999999999999</v>
      </c>
      <c r="E2552" s="5"/>
    </row>
    <row r="2553" spans="1:5" ht="14.25" customHeight="1" x14ac:dyDescent="0.25">
      <c r="A2553" s="5">
        <v>2552</v>
      </c>
      <c r="B2553" s="5" t="s">
        <v>58</v>
      </c>
      <c r="C2553" s="5"/>
      <c r="D2553" s="5">
        <v>0.35299999999999998</v>
      </c>
      <c r="E2553" s="5"/>
    </row>
    <row r="2554" spans="1:5" ht="14.25" customHeight="1" x14ac:dyDescent="0.25">
      <c r="A2554" s="5">
        <v>2553</v>
      </c>
      <c r="B2554" s="5" t="s">
        <v>58</v>
      </c>
      <c r="C2554" s="5"/>
      <c r="D2554" s="5"/>
      <c r="E2554" s="5"/>
    </row>
    <row r="2555" spans="1:5" ht="14.25" customHeight="1" x14ac:dyDescent="0.25">
      <c r="A2555" s="5">
        <v>2554</v>
      </c>
      <c r="B2555" s="5" t="s">
        <v>58</v>
      </c>
      <c r="C2555" s="5"/>
      <c r="D2555" s="5"/>
      <c r="E2555" s="5"/>
    </row>
    <row r="2556" spans="1:5" ht="14.25" customHeight="1" x14ac:dyDescent="0.25">
      <c r="A2556" s="5">
        <v>2555</v>
      </c>
      <c r="B2556" s="5" t="s">
        <v>58</v>
      </c>
      <c r="C2556" s="5"/>
      <c r="D2556" s="5"/>
      <c r="E2556" s="5"/>
    </row>
    <row r="2557" spans="1:5" ht="14.25" customHeight="1" x14ac:dyDescent="0.25">
      <c r="A2557" s="5">
        <v>2556</v>
      </c>
      <c r="B2557" s="5" t="s">
        <v>58</v>
      </c>
      <c r="C2557" s="5"/>
      <c r="D2557" s="5"/>
      <c r="E2557" s="5"/>
    </row>
    <row r="2558" spans="1:5" ht="14.25" customHeight="1" x14ac:dyDescent="0.25">
      <c r="A2558" s="5">
        <v>2557</v>
      </c>
      <c r="B2558" s="5" t="s">
        <v>67</v>
      </c>
      <c r="C2558" s="5">
        <v>1.0660000000000001</v>
      </c>
      <c r="D2558" s="5">
        <v>0.72099999999999997</v>
      </c>
      <c r="E2558" s="5"/>
    </row>
    <row r="2559" spans="1:5" ht="14.25" customHeight="1" x14ac:dyDescent="0.25">
      <c r="A2559" s="5">
        <v>2558</v>
      </c>
      <c r="B2559" s="5" t="s">
        <v>58</v>
      </c>
      <c r="C2559" s="5">
        <v>0.36799999999999999</v>
      </c>
      <c r="D2559" s="5">
        <v>4.8</v>
      </c>
      <c r="E2559" s="5"/>
    </row>
    <row r="2560" spans="1:5" ht="14.25" customHeight="1" x14ac:dyDescent="0.25">
      <c r="A2560" s="5">
        <v>2559</v>
      </c>
      <c r="B2560" s="5" t="s">
        <v>58</v>
      </c>
      <c r="C2560" s="5"/>
      <c r="D2560" s="5"/>
      <c r="E2560" s="5"/>
    </row>
    <row r="2561" spans="1:5" ht="14.25" customHeight="1" x14ac:dyDescent="0.25">
      <c r="A2561" s="5">
        <v>2560</v>
      </c>
      <c r="B2561" s="5" t="s">
        <v>58</v>
      </c>
      <c r="C2561" s="5"/>
      <c r="D2561" s="5"/>
      <c r="E2561" s="5"/>
    </row>
    <row r="2562" spans="1:5" ht="14.25" customHeight="1" x14ac:dyDescent="0.25">
      <c r="A2562" s="5">
        <v>2561</v>
      </c>
      <c r="B2562" s="5" t="s">
        <v>58</v>
      </c>
      <c r="C2562" s="5"/>
      <c r="D2562" s="5"/>
      <c r="E2562" s="5"/>
    </row>
    <row r="2563" spans="1:5" ht="14.25" customHeight="1" x14ac:dyDescent="0.25">
      <c r="A2563" s="5">
        <v>2562</v>
      </c>
      <c r="B2563" s="5" t="s">
        <v>58</v>
      </c>
      <c r="C2563" s="5"/>
      <c r="D2563" s="5">
        <v>0.72099999999999997</v>
      </c>
      <c r="E2563" s="5"/>
    </row>
    <row r="2564" spans="1:5" ht="14.25" customHeight="1" x14ac:dyDescent="0.25">
      <c r="A2564" s="5">
        <v>2563</v>
      </c>
      <c r="B2564" s="5" t="s">
        <v>58</v>
      </c>
      <c r="C2564" s="5"/>
      <c r="D2564" s="5"/>
      <c r="E2564" s="5"/>
    </row>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Review</vt:lpstr>
      <vt:lpstr>Comments</vt:lpstr>
      <vt:lpstr>Result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Karina Llanes</cp:lastModifiedBy>
  <dcterms:created xsi:type="dcterms:W3CDTF">2020-04-09T13:49:28Z</dcterms:created>
  <dcterms:modified xsi:type="dcterms:W3CDTF">2020-05-21T16:44:33Z</dcterms:modified>
</cp:coreProperties>
</file>