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292B32C1-315C-4864-A719-F5F05023EC5E}" xr6:coauthVersionLast="47" xr6:coauthVersionMax="47" xr10:uidLastSave="{00000000-0000-0000-0000-000000000000}"/>
  <bookViews>
    <workbookView xWindow="-110" yWindow="-110" windowWidth="22620" windowHeight="135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5" i="1"/>
  <c r="E57" i="1"/>
  <c r="E56" i="1"/>
  <c r="E55" i="1"/>
  <c r="J78" i="1"/>
  <c r="I78" i="1"/>
  <c r="H78" i="1"/>
  <c r="G78" i="1"/>
  <c r="F78" i="1"/>
  <c r="J77" i="1"/>
  <c r="I77" i="1"/>
  <c r="H77" i="1"/>
  <c r="G77" i="1"/>
  <c r="F77" i="1"/>
  <c r="I76" i="1"/>
  <c r="H76" i="1"/>
  <c r="F76" i="1"/>
  <c r="E78" i="1"/>
  <c r="E77" i="1"/>
  <c r="E76" i="1"/>
  <c r="J73" i="1"/>
  <c r="I73" i="1"/>
  <c r="H73" i="1"/>
  <c r="G73" i="1"/>
  <c r="F73" i="1"/>
  <c r="J72" i="1"/>
  <c r="I72" i="1"/>
  <c r="H72" i="1"/>
  <c r="G72" i="1"/>
  <c r="F72" i="1"/>
  <c r="I71" i="1"/>
  <c r="H71" i="1"/>
  <c r="F71" i="1"/>
  <c r="E73" i="1"/>
  <c r="E72" i="1"/>
  <c r="E71" i="1"/>
  <c r="J68" i="1"/>
  <c r="I68" i="1"/>
  <c r="H68" i="1"/>
  <c r="G68" i="1"/>
  <c r="F68" i="1"/>
  <c r="J67" i="1"/>
  <c r="I67" i="1"/>
  <c r="H67" i="1"/>
  <c r="G67" i="1"/>
  <c r="F67" i="1"/>
  <c r="I66" i="1"/>
  <c r="H66" i="1"/>
  <c r="F66" i="1"/>
  <c r="E68" i="1"/>
  <c r="E67" i="1"/>
  <c r="E66" i="1"/>
  <c r="J63" i="1"/>
  <c r="I63" i="1"/>
  <c r="H63" i="1"/>
  <c r="G63" i="1"/>
  <c r="F63" i="1"/>
  <c r="J62" i="1"/>
  <c r="I62" i="1"/>
  <c r="H62" i="1"/>
  <c r="G62" i="1"/>
  <c r="F62" i="1"/>
  <c r="I61" i="1"/>
  <c r="H61" i="1"/>
  <c r="F61" i="1"/>
  <c r="E63" i="1"/>
  <c r="E62" i="1"/>
  <c r="E61" i="1"/>
  <c r="J50" i="1"/>
  <c r="I50" i="1"/>
  <c r="G50" i="1"/>
  <c r="F50" i="1"/>
  <c r="V54" i="1"/>
  <c r="U54" i="1"/>
  <c r="S54" i="1"/>
  <c r="R54" i="1"/>
  <c r="Q54" i="1"/>
  <c r="W52" i="1"/>
  <c r="V52" i="1"/>
  <c r="U52" i="1"/>
  <c r="T52" i="1"/>
  <c r="S52" i="1"/>
  <c r="R52" i="1"/>
  <c r="W51" i="1"/>
  <c r="V51" i="1"/>
  <c r="U51" i="1"/>
  <c r="T51" i="1"/>
  <c r="S51" i="1"/>
  <c r="R51" i="1"/>
  <c r="V50" i="1"/>
  <c r="U50" i="1"/>
  <c r="S50" i="1"/>
  <c r="R50" i="1"/>
  <c r="W16" i="1"/>
  <c r="T16" i="1"/>
  <c r="W15" i="1"/>
  <c r="T15" i="1"/>
  <c r="W14" i="1"/>
  <c r="T14" i="1"/>
  <c r="W13" i="1"/>
  <c r="T13" i="1"/>
  <c r="W12" i="1"/>
  <c r="T12" i="1"/>
  <c r="W11" i="1"/>
  <c r="T11" i="1"/>
  <c r="W10" i="1"/>
  <c r="T10" i="1"/>
  <c r="W9" i="1"/>
  <c r="T9" i="1"/>
  <c r="W8" i="1"/>
  <c r="T8" i="1"/>
  <c r="W7" i="1"/>
  <c r="T7" i="1"/>
  <c r="W6" i="1"/>
  <c r="T6" i="1"/>
  <c r="W5" i="1"/>
  <c r="T5" i="1"/>
  <c r="W4" i="1"/>
  <c r="T4" i="1"/>
  <c r="W3" i="1"/>
  <c r="T3" i="1"/>
  <c r="W2" i="1"/>
  <c r="T2" i="1"/>
  <c r="T54" i="1" l="1"/>
  <c r="W54" i="1"/>
  <c r="T50" i="1"/>
  <c r="W50" i="1"/>
  <c r="J54" i="1" l="1"/>
  <c r="I54" i="1"/>
  <c r="G54" i="1"/>
  <c r="F54" i="1"/>
  <c r="H10" i="1" l="1"/>
  <c r="K10" i="1"/>
  <c r="H6" i="1"/>
  <c r="K6" i="1"/>
  <c r="E54" i="1"/>
  <c r="H16" i="1" l="1"/>
  <c r="K16" i="1"/>
  <c r="K52" i="1"/>
  <c r="J52" i="1"/>
  <c r="I52" i="1"/>
  <c r="H52" i="1"/>
  <c r="G52" i="1"/>
  <c r="K51" i="1"/>
  <c r="J51" i="1"/>
  <c r="I51" i="1"/>
  <c r="H51" i="1"/>
  <c r="G51" i="1"/>
  <c r="F52" i="1"/>
  <c r="F51" i="1"/>
  <c r="K15" i="1"/>
  <c r="K14" i="1"/>
  <c r="K13" i="1"/>
  <c r="K12" i="1"/>
  <c r="K11" i="1"/>
  <c r="K9" i="1"/>
  <c r="K8" i="1"/>
  <c r="K7" i="1"/>
  <c r="K5" i="1"/>
  <c r="K4" i="1"/>
  <c r="K3" i="1"/>
  <c r="K2" i="1"/>
  <c r="H3" i="1"/>
  <c r="H4" i="1"/>
  <c r="H5" i="1"/>
  <c r="H7" i="1"/>
  <c r="H8" i="1"/>
  <c r="H9" i="1"/>
  <c r="H11" i="1"/>
  <c r="H12" i="1"/>
  <c r="H13" i="1"/>
  <c r="H14" i="1"/>
  <c r="H15" i="1"/>
  <c r="H2" i="1"/>
  <c r="J76" i="1" l="1"/>
  <c r="J71" i="1"/>
  <c r="J61" i="1"/>
  <c r="K50" i="1"/>
  <c r="J66" i="1"/>
  <c r="G66" i="1"/>
  <c r="G61" i="1"/>
  <c r="H50" i="1"/>
  <c r="G76" i="1"/>
  <c r="G71" i="1"/>
  <c r="K54" i="1"/>
  <c r="H54" i="1"/>
</calcChain>
</file>

<file path=xl/sharedStrings.xml><?xml version="1.0" encoding="utf-8"?>
<sst xmlns="http://schemas.openxmlformats.org/spreadsheetml/2006/main" count="376" uniqueCount="200">
  <si>
    <t>Cue</t>
  </si>
  <si>
    <t>Target</t>
  </si>
  <si>
    <t>FSG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</si>
  <si>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</si>
  <si>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</si>
  <si>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</si>
  <si>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</si>
  <si>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</si>
  <si>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</si>
  <si>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</si>
  <si>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</si>
  <si>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Cry</t>
  </si>
  <si>
    <t>Tree</t>
  </si>
  <si>
    <t>Syrup</t>
  </si>
  <si>
    <t>Bat</t>
  </si>
  <si>
    <t>Bounce</t>
  </si>
  <si>
    <t>Phone</t>
  </si>
  <si>
    <t>Circle</t>
  </si>
  <si>
    <t>Dance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</si>
  <si>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</si>
  <si>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</si>
  <si>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</si>
  <si>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</si>
  <si>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</si>
  <si>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</si>
  <si>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</si>
  <si>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</si>
  <si>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</si>
  <si>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</si>
  <si>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</si>
  <si>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</si>
  <si>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</si>
  <si>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</si>
  <si>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</si>
  <si>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</si>
  <si>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</si>
  <si>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</si>
  <si>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</si>
  <si>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</si>
  <si>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</si>
  <si>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</si>
  <si>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</si>
  <si>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</si>
  <si>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</si>
  <si>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</si>
  <si>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</si>
  <si>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</si>
  <si>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</si>
  <si>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</si>
  <si>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</si>
  <si>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</si>
  <si>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</si>
  <si>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</si>
  <si>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</si>
  <si>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Soon</t>
  </si>
  <si>
    <t>Belt</t>
  </si>
  <si>
    <t>Hand</t>
  </si>
  <si>
    <t>Wage</t>
  </si>
  <si>
    <t>Root</t>
  </si>
  <si>
    <t>Swan</t>
  </si>
  <si>
    <t>Hygiene</t>
  </si>
  <si>
    <t>Credit</t>
  </si>
  <si>
    <t>Orchid</t>
  </si>
  <si>
    <t>Tuna</t>
  </si>
  <si>
    <t>Money</t>
  </si>
  <si>
    <t>Plant</t>
  </si>
  <si>
    <t>Bird</t>
  </si>
  <si>
    <t>Clean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</si>
  <si>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</si>
  <si>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</si>
  <si>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</si>
  <si>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</si>
  <si>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</si>
  <si>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</si>
  <si>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</si>
  <si>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</si>
  <si>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</si>
  <si>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</si>
  <si>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</si>
  <si>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</si>
  <si>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</si>
  <si>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Mirror</t>
  </si>
  <si>
    <t>Cake</t>
  </si>
  <si>
    <t>Sign</t>
  </si>
  <si>
    <t>Tick</t>
  </si>
  <si>
    <t>Rod</t>
  </si>
  <si>
    <t>Cotton</t>
  </si>
  <si>
    <t>Hard</t>
  </si>
  <si>
    <t>Silk</t>
  </si>
  <si>
    <t>Rough</t>
  </si>
  <si>
    <t>Wheel</t>
  </si>
  <si>
    <t>Horse</t>
  </si>
  <si>
    <t>Morning</t>
  </si>
  <si>
    <t>Summer</t>
  </si>
  <si>
    <t>Snow</t>
  </si>
  <si>
    <t>School</t>
  </si>
  <si>
    <t>Stop</t>
  </si>
  <si>
    <t>Pants</t>
  </si>
  <si>
    <t>Collar</t>
  </si>
  <si>
    <t>Reality</t>
  </si>
  <si>
    <t>Island</t>
  </si>
  <si>
    <t>Eyes</t>
  </si>
  <si>
    <t>Smell</t>
  </si>
  <si>
    <t>Nurse</t>
  </si>
  <si>
    <t>Lawyer</t>
  </si>
  <si>
    <t>Soap</t>
  </si>
  <si>
    <t>Drink</t>
  </si>
  <si>
    <t>Heavy</t>
  </si>
  <si>
    <t>Feather</t>
  </si>
  <si>
    <t xml:space="preserve">Rake </t>
  </si>
  <si>
    <t>Seed</t>
  </si>
  <si>
    <t>Trap</t>
  </si>
  <si>
    <t>Cave</t>
  </si>
  <si>
    <t>Oven</t>
  </si>
  <si>
    <t>Basket</t>
  </si>
  <si>
    <t>Grill</t>
  </si>
  <si>
    <t>Thigh</t>
  </si>
  <si>
    <t>Valley</t>
  </si>
  <si>
    <t>Peak</t>
  </si>
  <si>
    <t>Window</t>
  </si>
  <si>
    <t>Knob</t>
  </si>
  <si>
    <t>Razor</t>
  </si>
  <si>
    <t>Muscle</t>
  </si>
  <si>
    <t>Chop</t>
  </si>
  <si>
    <t>Cut</t>
  </si>
  <si>
    <t>Chisel</t>
  </si>
  <si>
    <t>Hammer</t>
  </si>
  <si>
    <t>Hornet</t>
  </si>
  <si>
    <t>Sting</t>
  </si>
  <si>
    <t>Herd</t>
  </si>
  <si>
    <t>Cow</t>
  </si>
  <si>
    <t>Bridge</t>
  </si>
  <si>
    <t>Water</t>
  </si>
  <si>
    <t>Death</t>
  </si>
  <si>
    <t>Business</t>
  </si>
  <si>
    <t xml:space="preserve">Artery                   </t>
  </si>
  <si>
    <t xml:space="preserve">Bronze                   </t>
  </si>
  <si>
    <t>Cash</t>
  </si>
  <si>
    <t>Leg</t>
  </si>
  <si>
    <t>LIST A</t>
  </si>
  <si>
    <t>LIST B</t>
  </si>
  <si>
    <t>Overall M</t>
  </si>
  <si>
    <t>Overall SD</t>
  </si>
  <si>
    <t>Overall Min.</t>
  </si>
  <si>
    <t>Overall Max.</t>
  </si>
  <si>
    <t>Combined</t>
  </si>
  <si>
    <t>SD</t>
  </si>
  <si>
    <t>MIN</t>
  </si>
  <si>
    <t>MAX</t>
  </si>
  <si>
    <t>Hot</t>
  </si>
  <si>
    <t>Chili</t>
  </si>
  <si>
    <t>Affection</t>
  </si>
  <si>
    <t>Love</t>
  </si>
  <si>
    <t>Sip</t>
  </si>
  <si>
    <t>Mule</t>
  </si>
  <si>
    <t>Donkey</t>
  </si>
  <si>
    <t>Temperature</t>
  </si>
  <si>
    <t>Fuzzy</t>
  </si>
  <si>
    <t>Bang</t>
  </si>
  <si>
    <t>Cactus</t>
  </si>
  <si>
    <t>Clothes</t>
  </si>
  <si>
    <t>Attire</t>
  </si>
  <si>
    <t>Cherry</t>
  </si>
  <si>
    <t>Red</t>
  </si>
  <si>
    <t>Fire</t>
  </si>
  <si>
    <t>Blaze</t>
  </si>
  <si>
    <t>Documentary</t>
  </si>
  <si>
    <t>Paper</t>
  </si>
  <si>
    <t>Incense</t>
  </si>
  <si>
    <t>Baseball</t>
  </si>
  <si>
    <t>League</t>
  </si>
  <si>
    <t>Feud</t>
  </si>
  <si>
    <t>Fight</t>
  </si>
  <si>
    <t>Cold</t>
  </si>
  <si>
    <t>Chill</t>
  </si>
  <si>
    <t>Bug</t>
  </si>
  <si>
    <t>Wasp</t>
  </si>
  <si>
    <t>King</t>
  </si>
  <si>
    <t>Vase</t>
  </si>
  <si>
    <t>Car</t>
  </si>
  <si>
    <t>Happy</t>
  </si>
  <si>
    <t>Art</t>
  </si>
  <si>
    <t>Wolf</t>
  </si>
  <si>
    <t>Accident</t>
  </si>
  <si>
    <t>Strong</t>
  </si>
  <si>
    <t>Sugar</t>
  </si>
  <si>
    <t>Riddle</t>
  </si>
  <si>
    <t>Clutter</t>
  </si>
  <si>
    <t>Push</t>
  </si>
  <si>
    <t>Sack</t>
  </si>
  <si>
    <t>Dietary</t>
  </si>
  <si>
    <t>Bench</t>
  </si>
  <si>
    <t>Horn</t>
  </si>
  <si>
    <t>Hide</t>
  </si>
  <si>
    <t>Sick</t>
  </si>
  <si>
    <t>Lease</t>
  </si>
  <si>
    <t>Toil</t>
  </si>
  <si>
    <t>Ounce</t>
  </si>
  <si>
    <t>Both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</si>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</sst>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W78"/>
  <sheetViews>
    <sheetView tabSelected="1" topLeftCell="I1" workbookViewId="0">
      <pane ySplit="1" topLeftCell="A38" activePane="bottomLeft" state="frozen"/>
      <selection pane="bottomLeft" activeCell="V62" sqref="V62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  <col min="12" max="12" width="5.81640625" customWidth="1"/>
  </cols>
  <sheetData>
    <row r="1" spans="1:23" ht="23" customHeight="1">
      <c r="A1" s="1" t="s">
        <v>139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140</v>
      </c>
      <c r="N1" s="1" t="s">
        <v>28</v>
      </c>
      <c r="O1" s="1" t="s">
        <v>0</v>
      </c>
      <c r="P1" s="1" t="s">
        <v>1</v>
      </c>
      <c r="Q1" s="1" t="s">
        <v>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</row>
    <row r="2" spans="1:23">
      <c r="B2" t="s">
        <v>29</v>
      </c>
      <c r="C2" t="s">
        <v>3</v>
      </c>
      <c r="D2" t="s">
        <v>4</v>
      </c>
      <c r="E2">
        <v>0</v>
      </c>
      <c r="F2">
        <v>6.14</v>
      </c>
      <c r="G2">
        <v>2.7774000000000001</v>
      </c>
      <c r="H2">
        <f t="shared" ref="H2:H16" si="0">LEN(C2)</f>
        <v>4</v>
      </c>
      <c r="I2">
        <v>4.5599999999999996</v>
      </c>
      <c r="J2">
        <v>2.5091999999999999</v>
      </c>
      <c r="K2">
        <f t="shared" ref="K2:K16" si="1">LEN(D2)</f>
        <v>7</v>
      </c>
      <c r="N2" t="s">
        <v>29</v>
      </c>
      <c r="O2" t="s">
        <v>93</v>
      </c>
      <c r="P2" t="s">
        <v>94</v>
      </c>
      <c r="Q2">
        <v>0</v>
      </c>
      <c r="R2">
        <v>4.68</v>
      </c>
      <c r="S2">
        <v>3.6</v>
      </c>
      <c r="T2">
        <f t="shared" ref="T2:T16" si="2">LEN(O2)</f>
        <v>6</v>
      </c>
      <c r="U2">
        <v>6.05</v>
      </c>
      <c r="V2">
        <v>3.2</v>
      </c>
      <c r="W2">
        <f t="shared" ref="W2:W16" si="3">LEN(P2)</f>
        <v>4</v>
      </c>
    </row>
    <row r="3" spans="1:23">
      <c r="B3" t="s">
        <v>29</v>
      </c>
      <c r="C3" t="s">
        <v>5</v>
      </c>
      <c r="D3" t="s">
        <v>6</v>
      </c>
      <c r="E3">
        <v>0</v>
      </c>
      <c r="F3">
        <v>6.08</v>
      </c>
      <c r="G3">
        <v>3.4607000000000001</v>
      </c>
      <c r="H3">
        <f t="shared" si="0"/>
        <v>5</v>
      </c>
      <c r="I3">
        <v>5.91</v>
      </c>
      <c r="J3">
        <v>3.6606999999999998</v>
      </c>
      <c r="K3">
        <f t="shared" si="1"/>
        <v>3</v>
      </c>
      <c r="N3" t="s">
        <v>29</v>
      </c>
      <c r="O3" t="s">
        <v>95</v>
      </c>
      <c r="P3" t="s">
        <v>96</v>
      </c>
      <c r="Q3">
        <v>0</v>
      </c>
      <c r="R3">
        <v>5.25</v>
      </c>
      <c r="S3">
        <v>4.2302</v>
      </c>
      <c r="T3">
        <f t="shared" si="2"/>
        <v>6</v>
      </c>
      <c r="U3">
        <v>2.93</v>
      </c>
      <c r="V3">
        <v>4.5571999999999999</v>
      </c>
      <c r="W3">
        <f t="shared" si="3"/>
        <v>4</v>
      </c>
    </row>
    <row r="4" spans="1:23">
      <c r="B4" t="s">
        <v>29</v>
      </c>
      <c r="C4" t="s">
        <v>7</v>
      </c>
      <c r="D4" t="s">
        <v>8</v>
      </c>
      <c r="E4">
        <v>0</v>
      </c>
      <c r="F4">
        <v>4.7300000000000004</v>
      </c>
      <c r="G4">
        <v>3.95</v>
      </c>
      <c r="H4">
        <f t="shared" si="0"/>
        <v>3</v>
      </c>
      <c r="I4">
        <v>3.7</v>
      </c>
      <c r="J4">
        <v>3.7766000000000002</v>
      </c>
      <c r="K4">
        <f t="shared" si="1"/>
        <v>5</v>
      </c>
      <c r="N4" t="s">
        <v>29</v>
      </c>
      <c r="O4" t="s">
        <v>97</v>
      </c>
      <c r="P4" t="s">
        <v>98</v>
      </c>
      <c r="Q4">
        <v>0</v>
      </c>
      <c r="R4">
        <v>6.15</v>
      </c>
      <c r="S4">
        <v>3.48</v>
      </c>
      <c r="T4">
        <f t="shared" si="2"/>
        <v>5</v>
      </c>
      <c r="U4">
        <v>6.09</v>
      </c>
      <c r="V4">
        <v>2.73</v>
      </c>
      <c r="W4">
        <f t="shared" si="3"/>
        <v>6</v>
      </c>
    </row>
    <row r="5" spans="1:23">
      <c r="B5" t="s">
        <v>29</v>
      </c>
      <c r="C5" t="s">
        <v>9</v>
      </c>
      <c r="D5" t="s">
        <v>10</v>
      </c>
      <c r="E5">
        <v>0</v>
      </c>
      <c r="F5">
        <v>4.47</v>
      </c>
      <c r="G5">
        <v>3.6953999999999998</v>
      </c>
      <c r="H5">
        <f t="shared" si="0"/>
        <v>8</v>
      </c>
      <c r="I5">
        <v>6.09</v>
      </c>
      <c r="J5">
        <v>3.1663999999999999</v>
      </c>
      <c r="K5">
        <f t="shared" si="1"/>
        <v>3</v>
      </c>
      <c r="N5" t="s">
        <v>29</v>
      </c>
      <c r="O5" t="s">
        <v>99</v>
      </c>
      <c r="P5" t="s">
        <v>100</v>
      </c>
      <c r="Q5">
        <v>0</v>
      </c>
      <c r="R5">
        <v>3.36</v>
      </c>
      <c r="S5">
        <v>3.19</v>
      </c>
      <c r="T5">
        <f t="shared" si="2"/>
        <v>7</v>
      </c>
      <c r="U5">
        <v>6.4</v>
      </c>
      <c r="V5">
        <v>3.31</v>
      </c>
      <c r="W5">
        <f t="shared" si="3"/>
        <v>6</v>
      </c>
    </row>
    <row r="6" spans="1:23">
      <c r="B6" t="s">
        <v>29</v>
      </c>
      <c r="C6" t="s">
        <v>89</v>
      </c>
      <c r="D6" t="s">
        <v>88</v>
      </c>
      <c r="E6">
        <v>0</v>
      </c>
      <c r="F6">
        <v>4.4800000000000004</v>
      </c>
      <c r="G6">
        <v>3.28</v>
      </c>
      <c r="H6">
        <f t="shared" si="0"/>
        <v>5</v>
      </c>
      <c r="I6">
        <v>5.26</v>
      </c>
      <c r="J6">
        <v>2.69</v>
      </c>
      <c r="K6">
        <f t="shared" si="1"/>
        <v>4</v>
      </c>
      <c r="N6" t="s">
        <v>29</v>
      </c>
      <c r="O6" t="s">
        <v>101</v>
      </c>
      <c r="P6" t="s">
        <v>102</v>
      </c>
      <c r="Q6">
        <v>0</v>
      </c>
      <c r="R6" t="s">
        <v>71</v>
      </c>
      <c r="S6">
        <v>4.05</v>
      </c>
      <c r="T6">
        <f t="shared" si="2"/>
        <v>4</v>
      </c>
      <c r="U6">
        <v>4.4000000000000004</v>
      </c>
      <c r="V6">
        <v>3.63</v>
      </c>
      <c r="W6">
        <f t="shared" si="3"/>
        <v>5</v>
      </c>
    </row>
    <row r="7" spans="1:23">
      <c r="B7" t="s">
        <v>29</v>
      </c>
      <c r="C7" t="s">
        <v>12</v>
      </c>
      <c r="D7" t="s">
        <v>13</v>
      </c>
      <c r="E7">
        <v>0</v>
      </c>
      <c r="F7">
        <v>6.62</v>
      </c>
      <c r="G7">
        <v>3.5206</v>
      </c>
      <c r="H7">
        <f t="shared" si="0"/>
        <v>4</v>
      </c>
      <c r="I7">
        <v>6</v>
      </c>
      <c r="J7">
        <v>2.4165999999999999</v>
      </c>
      <c r="K7">
        <f t="shared" si="1"/>
        <v>5</v>
      </c>
      <c r="N7" t="s">
        <v>29</v>
      </c>
      <c r="O7" t="s">
        <v>103</v>
      </c>
      <c r="P7" t="s">
        <v>104</v>
      </c>
      <c r="Q7">
        <v>0</v>
      </c>
      <c r="R7">
        <v>5.48</v>
      </c>
      <c r="S7">
        <v>3.36</v>
      </c>
      <c r="T7">
        <f t="shared" si="2"/>
        <v>5</v>
      </c>
      <c r="U7">
        <v>5.58</v>
      </c>
      <c r="V7">
        <v>3.61</v>
      </c>
      <c r="W7">
        <f t="shared" si="3"/>
        <v>6</v>
      </c>
    </row>
    <row r="8" spans="1:23">
      <c r="B8" t="s">
        <v>29</v>
      </c>
      <c r="C8" t="s">
        <v>14</v>
      </c>
      <c r="D8" t="s">
        <v>15</v>
      </c>
      <c r="E8">
        <v>0</v>
      </c>
      <c r="F8">
        <v>5.6</v>
      </c>
      <c r="G8">
        <v>3.0224000000000002</v>
      </c>
      <c r="H8">
        <f t="shared" si="0"/>
        <v>3</v>
      </c>
      <c r="I8">
        <v>3.78</v>
      </c>
      <c r="J8">
        <v>2.7016</v>
      </c>
      <c r="K8">
        <f t="shared" si="1"/>
        <v>6</v>
      </c>
      <c r="N8" t="s">
        <v>29</v>
      </c>
      <c r="O8" t="s">
        <v>105</v>
      </c>
      <c r="P8" t="s">
        <v>106</v>
      </c>
      <c r="Q8">
        <v>0</v>
      </c>
      <c r="R8">
        <v>5.77</v>
      </c>
      <c r="S8">
        <v>2.8898999999999999</v>
      </c>
      <c r="T8">
        <f t="shared" si="2"/>
        <v>4</v>
      </c>
      <c r="U8">
        <v>4.95</v>
      </c>
      <c r="V8">
        <v>4.101</v>
      </c>
      <c r="W8">
        <f t="shared" si="3"/>
        <v>5</v>
      </c>
    </row>
    <row r="9" spans="1:23">
      <c r="B9" t="s">
        <v>29</v>
      </c>
      <c r="C9" t="s">
        <v>17</v>
      </c>
      <c r="D9" t="s">
        <v>18</v>
      </c>
      <c r="E9">
        <v>0</v>
      </c>
      <c r="F9">
        <v>5.14</v>
      </c>
      <c r="G9">
        <v>3.0406</v>
      </c>
      <c r="H9">
        <f t="shared" si="0"/>
        <v>6</v>
      </c>
      <c r="I9">
        <v>4.9800000000000004</v>
      </c>
      <c r="J9">
        <v>3.8780000000000001</v>
      </c>
      <c r="K9">
        <f t="shared" si="1"/>
        <v>5</v>
      </c>
      <c r="N9" t="s">
        <v>29</v>
      </c>
      <c r="O9" t="s">
        <v>107</v>
      </c>
      <c r="P9" t="s">
        <v>108</v>
      </c>
      <c r="Q9">
        <v>0</v>
      </c>
      <c r="R9">
        <v>4.09</v>
      </c>
      <c r="S9">
        <v>3.38</v>
      </c>
      <c r="T9">
        <f t="shared" si="2"/>
        <v>5</v>
      </c>
      <c r="U9">
        <v>6.63</v>
      </c>
      <c r="V9">
        <v>2.5299999999999998</v>
      </c>
      <c r="W9">
        <f t="shared" si="3"/>
        <v>7</v>
      </c>
    </row>
    <row r="10" spans="1:23">
      <c r="B10" t="s">
        <v>29</v>
      </c>
      <c r="C10" t="s">
        <v>91</v>
      </c>
      <c r="D10" t="s">
        <v>90</v>
      </c>
      <c r="E10">
        <v>0</v>
      </c>
      <c r="F10">
        <v>6.03</v>
      </c>
      <c r="G10">
        <v>3.68</v>
      </c>
      <c r="H10">
        <f t="shared" si="0"/>
        <v>5</v>
      </c>
      <c r="I10">
        <v>5.53</v>
      </c>
      <c r="J10">
        <v>3.14</v>
      </c>
      <c r="K10">
        <f t="shared" si="1"/>
        <v>5</v>
      </c>
      <c r="N10" t="s">
        <v>29</v>
      </c>
      <c r="O10" t="s">
        <v>109</v>
      </c>
      <c r="P10" t="s">
        <v>110</v>
      </c>
      <c r="Q10">
        <v>0</v>
      </c>
      <c r="R10">
        <v>5.66</v>
      </c>
      <c r="S10">
        <v>2.98</v>
      </c>
      <c r="T10">
        <f t="shared" si="2"/>
        <v>5</v>
      </c>
      <c r="U10">
        <v>5.9</v>
      </c>
      <c r="V10">
        <v>2.59</v>
      </c>
      <c r="W10">
        <f t="shared" si="3"/>
        <v>4</v>
      </c>
    </row>
    <row r="11" spans="1:23">
      <c r="B11" t="s">
        <v>29</v>
      </c>
      <c r="C11" t="s">
        <v>19</v>
      </c>
      <c r="D11" t="s">
        <v>20</v>
      </c>
      <c r="E11">
        <v>0</v>
      </c>
      <c r="F11">
        <v>6.02</v>
      </c>
      <c r="G11">
        <v>2.6303999999999998</v>
      </c>
      <c r="H11">
        <f t="shared" si="0"/>
        <v>7</v>
      </c>
      <c r="I11">
        <v>5.68</v>
      </c>
      <c r="J11">
        <v>2.7745000000000002</v>
      </c>
      <c r="K11">
        <f t="shared" si="1"/>
        <v>6</v>
      </c>
      <c r="N11" t="s">
        <v>29</v>
      </c>
      <c r="O11" t="s">
        <v>111</v>
      </c>
      <c r="P11" t="s">
        <v>112</v>
      </c>
      <c r="Q11">
        <v>0</v>
      </c>
      <c r="R11" t="s">
        <v>71</v>
      </c>
      <c r="S11">
        <v>3.09</v>
      </c>
      <c r="T11">
        <f t="shared" si="2"/>
        <v>4</v>
      </c>
      <c r="U11">
        <v>5.79</v>
      </c>
      <c r="V11">
        <v>2.85</v>
      </c>
      <c r="W11">
        <f t="shared" si="3"/>
        <v>4</v>
      </c>
    </row>
    <row r="12" spans="1:23">
      <c r="B12" t="s">
        <v>29</v>
      </c>
      <c r="C12" t="s">
        <v>11</v>
      </c>
      <c r="D12" t="s">
        <v>21</v>
      </c>
      <c r="E12">
        <v>0</v>
      </c>
      <c r="F12">
        <v>4.32</v>
      </c>
      <c r="G12">
        <v>3.5249000000000001</v>
      </c>
      <c r="H12">
        <f t="shared" si="0"/>
        <v>3</v>
      </c>
      <c r="I12">
        <v>6.94</v>
      </c>
      <c r="J12">
        <v>3.4131</v>
      </c>
      <c r="K12">
        <f t="shared" si="1"/>
        <v>6</v>
      </c>
      <c r="N12" t="s">
        <v>29</v>
      </c>
      <c r="O12" t="s">
        <v>113</v>
      </c>
      <c r="P12" t="s">
        <v>114</v>
      </c>
      <c r="Q12">
        <v>0</v>
      </c>
      <c r="R12">
        <v>5.45</v>
      </c>
      <c r="S12">
        <v>2.66</v>
      </c>
      <c r="T12">
        <f t="shared" si="2"/>
        <v>4</v>
      </c>
      <c r="U12">
        <v>5.93</v>
      </c>
      <c r="V12">
        <v>2.83</v>
      </c>
      <c r="W12">
        <f t="shared" si="3"/>
        <v>6</v>
      </c>
    </row>
    <row r="13" spans="1:23">
      <c r="B13" t="s">
        <v>29</v>
      </c>
      <c r="C13" t="s">
        <v>22</v>
      </c>
      <c r="D13" t="s">
        <v>23</v>
      </c>
      <c r="E13">
        <v>0</v>
      </c>
      <c r="F13">
        <v>5.54</v>
      </c>
      <c r="G13">
        <v>3.7138</v>
      </c>
      <c r="H13">
        <f t="shared" si="0"/>
        <v>7</v>
      </c>
      <c r="I13">
        <v>6.2</v>
      </c>
      <c r="J13">
        <v>3.2721</v>
      </c>
      <c r="K13">
        <f t="shared" si="1"/>
        <v>6</v>
      </c>
      <c r="N13" t="s">
        <v>29</v>
      </c>
      <c r="O13" t="s">
        <v>115</v>
      </c>
      <c r="P13" t="s">
        <v>116</v>
      </c>
      <c r="Q13">
        <v>0</v>
      </c>
      <c r="R13" t="s">
        <v>71</v>
      </c>
      <c r="S13">
        <v>2.36</v>
      </c>
      <c r="T13">
        <f t="shared" si="2"/>
        <v>5</v>
      </c>
      <c r="U13">
        <v>6.74</v>
      </c>
      <c r="V13">
        <v>2.2799999999999998</v>
      </c>
      <c r="W13">
        <f t="shared" si="3"/>
        <v>5</v>
      </c>
    </row>
    <row r="14" spans="1:23">
      <c r="B14" t="s">
        <v>29</v>
      </c>
      <c r="C14" t="s">
        <v>24</v>
      </c>
      <c r="D14" t="s">
        <v>25</v>
      </c>
      <c r="E14">
        <v>0</v>
      </c>
      <c r="F14">
        <v>4.67</v>
      </c>
      <c r="G14">
        <v>4.6116999999999999</v>
      </c>
      <c r="H14">
        <f t="shared" si="0"/>
        <v>3</v>
      </c>
      <c r="I14">
        <v>4.68</v>
      </c>
      <c r="J14">
        <v>3.6551</v>
      </c>
      <c r="K14">
        <f t="shared" si="1"/>
        <v>4</v>
      </c>
      <c r="N14" t="s">
        <v>29</v>
      </c>
      <c r="O14" t="s">
        <v>117</v>
      </c>
      <c r="P14" t="s">
        <v>118</v>
      </c>
      <c r="Q14">
        <v>0</v>
      </c>
      <c r="R14">
        <v>6.66</v>
      </c>
      <c r="S14">
        <v>3.11</v>
      </c>
      <c r="T14">
        <f t="shared" si="2"/>
        <v>6</v>
      </c>
      <c r="U14">
        <v>4.75</v>
      </c>
      <c r="V14">
        <v>2.48</v>
      </c>
      <c r="W14">
        <f t="shared" si="3"/>
        <v>4</v>
      </c>
    </row>
    <row r="15" spans="1:23">
      <c r="B15" t="s">
        <v>29</v>
      </c>
      <c r="C15" t="s">
        <v>26</v>
      </c>
      <c r="D15" t="s">
        <v>27</v>
      </c>
      <c r="E15">
        <v>0</v>
      </c>
      <c r="F15">
        <v>6.15</v>
      </c>
      <c r="G15">
        <v>2.8407</v>
      </c>
      <c r="H15">
        <f t="shared" si="0"/>
        <v>5</v>
      </c>
      <c r="I15">
        <v>5.7</v>
      </c>
      <c r="J15">
        <v>3.8938999999999999</v>
      </c>
      <c r="K15">
        <f t="shared" si="1"/>
        <v>4</v>
      </c>
      <c r="N15" t="s">
        <v>29</v>
      </c>
      <c r="O15" t="s">
        <v>119</v>
      </c>
      <c r="P15" t="s">
        <v>120</v>
      </c>
      <c r="Q15">
        <v>0</v>
      </c>
      <c r="R15">
        <v>6.27</v>
      </c>
      <c r="S15">
        <v>3.64</v>
      </c>
      <c r="T15">
        <f t="shared" si="2"/>
        <v>6</v>
      </c>
      <c r="U15">
        <v>6.2</v>
      </c>
      <c r="V15">
        <v>2.4500000000000002</v>
      </c>
      <c r="W15">
        <f t="shared" si="3"/>
        <v>4</v>
      </c>
    </row>
    <row r="16" spans="1:23">
      <c r="B16" t="s">
        <v>29</v>
      </c>
      <c r="C16" t="s">
        <v>87</v>
      </c>
      <c r="D16" t="s">
        <v>86</v>
      </c>
      <c r="E16">
        <v>0</v>
      </c>
      <c r="F16">
        <v>4.21</v>
      </c>
      <c r="G16">
        <v>4.2</v>
      </c>
      <c r="H16">
        <f t="shared" si="0"/>
        <v>4</v>
      </c>
      <c r="I16">
        <v>6.28</v>
      </c>
      <c r="J16">
        <v>2.96</v>
      </c>
      <c r="K16">
        <f t="shared" si="1"/>
        <v>6</v>
      </c>
      <c r="N16" t="s">
        <v>29</v>
      </c>
      <c r="O16" t="s">
        <v>121</v>
      </c>
      <c r="P16" t="s">
        <v>122</v>
      </c>
      <c r="Q16">
        <v>0</v>
      </c>
      <c r="R16">
        <v>6.32</v>
      </c>
      <c r="S16">
        <v>2.5499999999999998</v>
      </c>
      <c r="T16">
        <f t="shared" si="2"/>
        <v>5</v>
      </c>
      <c r="U16">
        <v>6</v>
      </c>
      <c r="V16">
        <v>2.84</v>
      </c>
      <c r="W16">
        <f t="shared" si="3"/>
        <v>6</v>
      </c>
    </row>
    <row r="17" spans="2:23">
      <c r="B17" t="s">
        <v>30</v>
      </c>
      <c r="C17" t="s">
        <v>73</v>
      </c>
      <c r="D17" t="s">
        <v>74</v>
      </c>
      <c r="E17">
        <v>0.20899999999999999</v>
      </c>
      <c r="F17">
        <v>4.71</v>
      </c>
      <c r="G17">
        <v>2.3031999999999999</v>
      </c>
      <c r="H17">
        <v>6</v>
      </c>
      <c r="I17">
        <v>5.76</v>
      </c>
      <c r="J17">
        <v>3.0596000000000001</v>
      </c>
      <c r="K17">
        <v>5</v>
      </c>
      <c r="N17" t="s">
        <v>30</v>
      </c>
      <c r="O17" t="s">
        <v>159</v>
      </c>
      <c r="P17" t="s">
        <v>65</v>
      </c>
      <c r="Q17">
        <v>0.32100000000000001</v>
      </c>
      <c r="R17" t="s">
        <v>71</v>
      </c>
      <c r="S17">
        <v>2.1732</v>
      </c>
      <c r="T17">
        <v>6</v>
      </c>
      <c r="U17">
        <v>5.98</v>
      </c>
      <c r="V17">
        <v>3.1488999999999998</v>
      </c>
      <c r="W17">
        <v>5</v>
      </c>
    </row>
    <row r="18" spans="2:23">
      <c r="B18" t="s">
        <v>30</v>
      </c>
      <c r="C18" t="s">
        <v>57</v>
      </c>
      <c r="D18" t="s">
        <v>64</v>
      </c>
      <c r="E18">
        <v>0.32100000000000001</v>
      </c>
      <c r="F18">
        <v>4.33</v>
      </c>
      <c r="G18">
        <v>2.2040999999999999</v>
      </c>
      <c r="H18">
        <v>4</v>
      </c>
      <c r="I18">
        <v>5.77</v>
      </c>
      <c r="J18">
        <v>4.5143000000000004</v>
      </c>
      <c r="K18">
        <v>5</v>
      </c>
      <c r="N18" t="s">
        <v>30</v>
      </c>
      <c r="O18" t="s">
        <v>123</v>
      </c>
      <c r="P18" t="s">
        <v>124</v>
      </c>
      <c r="Q18">
        <v>0.38800000000000001</v>
      </c>
      <c r="R18">
        <v>4.08</v>
      </c>
      <c r="S18">
        <v>2.8420000000000001</v>
      </c>
      <c r="T18">
        <v>4</v>
      </c>
      <c r="U18">
        <v>4.1500000000000004</v>
      </c>
      <c r="V18">
        <v>4.0689000000000002</v>
      </c>
      <c r="W18">
        <v>3</v>
      </c>
    </row>
    <row r="19" spans="2:23">
      <c r="B19" t="s">
        <v>30</v>
      </c>
      <c r="C19" t="s">
        <v>75</v>
      </c>
      <c r="D19" t="s">
        <v>76</v>
      </c>
      <c r="E19">
        <v>0.32600000000000001</v>
      </c>
      <c r="F19">
        <v>6.18</v>
      </c>
      <c r="G19">
        <v>2.2765</v>
      </c>
      <c r="H19">
        <v>5</v>
      </c>
      <c r="I19">
        <v>5.98</v>
      </c>
      <c r="J19">
        <v>4.2775999999999996</v>
      </c>
      <c r="K19">
        <v>4</v>
      </c>
      <c r="N19" t="s">
        <v>30</v>
      </c>
      <c r="O19" t="s">
        <v>125</v>
      </c>
      <c r="P19" t="s">
        <v>126</v>
      </c>
      <c r="Q19">
        <v>0.32800000000000001</v>
      </c>
      <c r="R19">
        <v>5.84</v>
      </c>
      <c r="S19">
        <v>1.6628000000000001</v>
      </c>
      <c r="T19">
        <v>6</v>
      </c>
      <c r="U19">
        <v>5.77</v>
      </c>
      <c r="V19">
        <v>2.8041</v>
      </c>
      <c r="W19">
        <v>6</v>
      </c>
    </row>
    <row r="20" spans="2:23">
      <c r="B20" t="s">
        <v>30</v>
      </c>
      <c r="C20" t="s">
        <v>154</v>
      </c>
      <c r="D20" t="s">
        <v>155</v>
      </c>
      <c r="E20">
        <v>0.40200000000000002</v>
      </c>
      <c r="F20">
        <v>5.39</v>
      </c>
      <c r="G20">
        <v>2.5550999999999999</v>
      </c>
      <c r="H20">
        <v>4</v>
      </c>
      <c r="I20">
        <v>6.67</v>
      </c>
      <c r="J20">
        <v>2.4378000000000002</v>
      </c>
      <c r="K20">
        <v>6</v>
      </c>
      <c r="N20" t="s">
        <v>30</v>
      </c>
      <c r="O20" t="s">
        <v>161</v>
      </c>
      <c r="P20" t="s">
        <v>160</v>
      </c>
      <c r="Q20">
        <v>0.65100000000000002</v>
      </c>
      <c r="R20" t="s">
        <v>71</v>
      </c>
      <c r="S20">
        <v>1.8865000000000001</v>
      </c>
      <c r="T20">
        <v>6</v>
      </c>
      <c r="U20">
        <v>6.63</v>
      </c>
      <c r="V20">
        <v>3.7126000000000001</v>
      </c>
      <c r="W20">
        <v>7</v>
      </c>
    </row>
    <row r="21" spans="2:23">
      <c r="B21" t="s">
        <v>30</v>
      </c>
      <c r="C21" t="s">
        <v>58</v>
      </c>
      <c r="D21" t="s">
        <v>65</v>
      </c>
      <c r="E21">
        <v>0.20899999999999999</v>
      </c>
      <c r="F21">
        <v>5.54</v>
      </c>
      <c r="G21">
        <v>2.7284000000000002</v>
      </c>
      <c r="H21">
        <v>4</v>
      </c>
      <c r="I21">
        <v>5.98</v>
      </c>
      <c r="J21">
        <v>3.1488999999999998</v>
      </c>
      <c r="K21">
        <v>5</v>
      </c>
      <c r="N21" t="s">
        <v>30</v>
      </c>
      <c r="O21" t="s">
        <v>162</v>
      </c>
      <c r="P21" t="s">
        <v>163</v>
      </c>
      <c r="Q21">
        <v>0.217</v>
      </c>
      <c r="R21">
        <v>5.86</v>
      </c>
      <c r="S21">
        <v>2.8414000000000001</v>
      </c>
      <c r="T21">
        <v>6</v>
      </c>
      <c r="U21">
        <v>4.97</v>
      </c>
      <c r="V21">
        <v>3.8780999999999999</v>
      </c>
      <c r="W21">
        <v>3</v>
      </c>
    </row>
    <row r="22" spans="2:23">
      <c r="B22" t="s">
        <v>30</v>
      </c>
      <c r="C22" t="s">
        <v>59</v>
      </c>
      <c r="D22" t="s">
        <v>66</v>
      </c>
      <c r="E22">
        <v>0.217</v>
      </c>
      <c r="F22" t="s">
        <v>71</v>
      </c>
      <c r="G22" t="s">
        <v>71</v>
      </c>
      <c r="H22">
        <v>4</v>
      </c>
      <c r="I22">
        <v>5.77</v>
      </c>
      <c r="J22">
        <v>3.3653</v>
      </c>
      <c r="K22">
        <v>4</v>
      </c>
      <c r="N22" t="s">
        <v>30</v>
      </c>
      <c r="O22" t="s">
        <v>165</v>
      </c>
      <c r="P22" t="s">
        <v>164</v>
      </c>
      <c r="Q22">
        <v>0.80800000000000005</v>
      </c>
      <c r="R22">
        <v>4.97</v>
      </c>
      <c r="S22">
        <v>2.0333999999999999</v>
      </c>
      <c r="T22">
        <v>5</v>
      </c>
      <c r="U22">
        <v>6.13</v>
      </c>
      <c r="V22">
        <v>4.0410000000000004</v>
      </c>
      <c r="W22">
        <v>4</v>
      </c>
    </row>
    <row r="23" spans="2:23">
      <c r="B23" t="s">
        <v>30</v>
      </c>
      <c r="C23" t="s">
        <v>77</v>
      </c>
      <c r="D23" t="s">
        <v>78</v>
      </c>
      <c r="E23">
        <v>0.14099999999999999</v>
      </c>
      <c r="F23">
        <v>5.13</v>
      </c>
      <c r="G23">
        <v>4.0796999999999999</v>
      </c>
      <c r="H23">
        <v>4</v>
      </c>
      <c r="I23">
        <v>4.76</v>
      </c>
      <c r="J23">
        <v>3.0204</v>
      </c>
      <c r="K23">
        <v>8</v>
      </c>
      <c r="N23" t="s">
        <v>30</v>
      </c>
      <c r="O23" t="s">
        <v>166</v>
      </c>
      <c r="P23" t="s">
        <v>167</v>
      </c>
      <c r="Q23">
        <v>0.40799999999999997</v>
      </c>
      <c r="R23" t="s">
        <v>71</v>
      </c>
      <c r="S23">
        <v>2.7126000000000001</v>
      </c>
      <c r="T23">
        <v>8</v>
      </c>
      <c r="U23">
        <v>5.96</v>
      </c>
      <c r="V23">
        <v>3.722</v>
      </c>
      <c r="W23">
        <v>5</v>
      </c>
    </row>
    <row r="24" spans="2:23">
      <c r="B24" t="s">
        <v>30</v>
      </c>
      <c r="C24" t="s">
        <v>60</v>
      </c>
      <c r="D24" t="s">
        <v>67</v>
      </c>
      <c r="E24">
        <v>0.38900000000000001</v>
      </c>
      <c r="F24" t="s">
        <v>71</v>
      </c>
      <c r="G24">
        <v>2.0373999999999999</v>
      </c>
      <c r="H24">
        <v>7</v>
      </c>
      <c r="I24">
        <v>3.82</v>
      </c>
      <c r="J24">
        <v>3.7913000000000001</v>
      </c>
      <c r="K24">
        <v>5</v>
      </c>
      <c r="N24" t="s">
        <v>30</v>
      </c>
      <c r="O24" t="s">
        <v>168</v>
      </c>
      <c r="P24" t="s">
        <v>102</v>
      </c>
      <c r="Q24">
        <v>0.45300000000000001</v>
      </c>
      <c r="R24">
        <v>4.88</v>
      </c>
      <c r="S24">
        <v>1.9684999999999999</v>
      </c>
      <c r="T24">
        <v>7</v>
      </c>
      <c r="U24">
        <v>4.4000000000000004</v>
      </c>
      <c r="V24">
        <v>3.6274999999999999</v>
      </c>
      <c r="W24">
        <v>5</v>
      </c>
    </row>
    <row r="25" spans="2:23">
      <c r="B25" t="s">
        <v>30</v>
      </c>
      <c r="C25" t="s">
        <v>79</v>
      </c>
      <c r="D25" t="s">
        <v>80</v>
      </c>
      <c r="E25">
        <v>0.73</v>
      </c>
      <c r="F25" t="s">
        <v>71</v>
      </c>
      <c r="G25">
        <v>2.8102</v>
      </c>
      <c r="H25">
        <v>3</v>
      </c>
      <c r="I25">
        <v>4.74</v>
      </c>
      <c r="J25">
        <v>4.0654000000000003</v>
      </c>
      <c r="K25">
        <v>5</v>
      </c>
      <c r="N25" t="s">
        <v>30</v>
      </c>
      <c r="O25" t="s">
        <v>170</v>
      </c>
      <c r="P25" t="s">
        <v>169</v>
      </c>
      <c r="Q25">
        <v>0.55100000000000005</v>
      </c>
      <c r="R25" t="s">
        <v>71</v>
      </c>
      <c r="S25">
        <v>2.9782000000000002</v>
      </c>
      <c r="T25">
        <v>6</v>
      </c>
      <c r="U25">
        <v>5.75</v>
      </c>
      <c r="V25">
        <v>3.1103000000000001</v>
      </c>
      <c r="W25">
        <v>8</v>
      </c>
    </row>
    <row r="26" spans="2:23">
      <c r="B26" t="s">
        <v>30</v>
      </c>
      <c r="C26" t="s">
        <v>150</v>
      </c>
      <c r="D26" t="s">
        <v>149</v>
      </c>
      <c r="E26">
        <v>0.38900000000000001</v>
      </c>
      <c r="F26">
        <v>5.03</v>
      </c>
      <c r="G26">
        <v>3.9860000000000002</v>
      </c>
      <c r="H26">
        <v>3</v>
      </c>
      <c r="I26">
        <v>5.93</v>
      </c>
      <c r="J26">
        <v>2.5832000000000002</v>
      </c>
      <c r="K26">
        <v>5</v>
      </c>
      <c r="N26" t="s">
        <v>30</v>
      </c>
      <c r="O26" t="s">
        <v>127</v>
      </c>
      <c r="P26" t="s">
        <v>128</v>
      </c>
      <c r="Q26">
        <v>0.14099999999999999</v>
      </c>
      <c r="R26">
        <v>6.37</v>
      </c>
      <c r="S26" t="s">
        <v>71</v>
      </c>
      <c r="T26">
        <v>6</v>
      </c>
      <c r="U26">
        <v>4.5199999999999996</v>
      </c>
      <c r="V26">
        <v>2.5550999999999999</v>
      </c>
      <c r="W26">
        <v>5</v>
      </c>
    </row>
    <row r="27" spans="2:23">
      <c r="B27" t="s">
        <v>30</v>
      </c>
      <c r="C27" t="s">
        <v>151</v>
      </c>
      <c r="D27" t="s">
        <v>152</v>
      </c>
      <c r="E27">
        <v>0.8</v>
      </c>
      <c r="F27">
        <v>3.7</v>
      </c>
      <c r="G27">
        <v>2.6355</v>
      </c>
      <c r="H27">
        <v>9</v>
      </c>
      <c r="I27">
        <v>3.51</v>
      </c>
      <c r="J27">
        <v>4.7548000000000004</v>
      </c>
      <c r="K27">
        <v>4</v>
      </c>
      <c r="N27" t="s">
        <v>30</v>
      </c>
      <c r="O27" t="s">
        <v>171</v>
      </c>
      <c r="P27" t="s">
        <v>172</v>
      </c>
      <c r="Q27">
        <v>0.65200000000000002</v>
      </c>
      <c r="R27">
        <v>3.08</v>
      </c>
      <c r="S27">
        <v>1.8261000000000001</v>
      </c>
      <c r="T27">
        <v>4</v>
      </c>
      <c r="U27">
        <v>4.16</v>
      </c>
      <c r="V27">
        <v>4.0110000000000001</v>
      </c>
      <c r="W27">
        <v>5</v>
      </c>
    </row>
    <row r="28" spans="2:23">
      <c r="B28" t="s">
        <v>30</v>
      </c>
      <c r="C28" t="s">
        <v>153</v>
      </c>
      <c r="D28" t="s">
        <v>106</v>
      </c>
      <c r="E28">
        <v>0.33800000000000002</v>
      </c>
      <c r="F28" t="s">
        <v>71</v>
      </c>
      <c r="G28">
        <v>2.4165999999999999</v>
      </c>
      <c r="H28">
        <v>3</v>
      </c>
      <c r="I28">
        <v>4.95</v>
      </c>
      <c r="J28">
        <v>4.101</v>
      </c>
      <c r="K28">
        <v>5</v>
      </c>
      <c r="N28" t="s">
        <v>30</v>
      </c>
      <c r="O28" t="s">
        <v>174</v>
      </c>
      <c r="P28" t="s">
        <v>173</v>
      </c>
      <c r="Q28">
        <v>0.73199999999999998</v>
      </c>
      <c r="R28">
        <v>4.4000000000000004</v>
      </c>
      <c r="S28">
        <v>2.9186000000000001</v>
      </c>
      <c r="T28">
        <v>5</v>
      </c>
      <c r="U28">
        <v>4.67</v>
      </c>
      <c r="V28">
        <v>3.8220999999999998</v>
      </c>
      <c r="W28">
        <v>4</v>
      </c>
    </row>
    <row r="29" spans="2:23">
      <c r="B29" t="s">
        <v>30</v>
      </c>
      <c r="C29" t="s">
        <v>61</v>
      </c>
      <c r="D29" t="s">
        <v>68</v>
      </c>
      <c r="E29">
        <v>0.65100000000000002</v>
      </c>
      <c r="F29" t="s">
        <v>71</v>
      </c>
      <c r="G29">
        <v>3.3687999999999998</v>
      </c>
      <c r="H29">
        <v>6</v>
      </c>
      <c r="I29">
        <v>5.61</v>
      </c>
      <c r="J29">
        <v>3.6393</v>
      </c>
      <c r="K29">
        <v>4</v>
      </c>
      <c r="N29" t="s">
        <v>30</v>
      </c>
      <c r="O29" t="s">
        <v>129</v>
      </c>
      <c r="P29" t="s">
        <v>130</v>
      </c>
      <c r="Q29">
        <v>0.56200000000000006</v>
      </c>
      <c r="R29">
        <v>5.05</v>
      </c>
      <c r="S29">
        <v>2.5575000000000001</v>
      </c>
      <c r="T29">
        <v>4</v>
      </c>
      <c r="U29">
        <v>6.12</v>
      </c>
      <c r="V29">
        <v>3.1145999999999998</v>
      </c>
      <c r="W29">
        <v>3</v>
      </c>
    </row>
    <row r="30" spans="2:23">
      <c r="B30" t="s">
        <v>30</v>
      </c>
      <c r="C30" t="s">
        <v>62</v>
      </c>
      <c r="D30" t="s">
        <v>69</v>
      </c>
      <c r="E30">
        <v>0.73</v>
      </c>
      <c r="F30">
        <v>5.86</v>
      </c>
      <c r="G30">
        <v>2.0453000000000001</v>
      </c>
      <c r="H30">
        <v>6</v>
      </c>
      <c r="I30">
        <v>5.62</v>
      </c>
      <c r="J30">
        <v>3.0651999999999999</v>
      </c>
      <c r="K30">
        <v>6</v>
      </c>
      <c r="N30" t="s">
        <v>30</v>
      </c>
      <c r="O30" t="s">
        <v>176</v>
      </c>
      <c r="P30" t="s">
        <v>175</v>
      </c>
      <c r="Q30">
        <v>0.10100000000000001</v>
      </c>
      <c r="R30">
        <v>6.33</v>
      </c>
      <c r="S30">
        <v>1.8692</v>
      </c>
      <c r="T30">
        <v>4</v>
      </c>
      <c r="U30">
        <v>6.4</v>
      </c>
      <c r="V30">
        <v>3.0289999999999999</v>
      </c>
      <c r="W30">
        <v>3</v>
      </c>
    </row>
    <row r="31" spans="2:23">
      <c r="B31" t="s">
        <v>30</v>
      </c>
      <c r="C31" t="s">
        <v>63</v>
      </c>
      <c r="D31" t="s">
        <v>70</v>
      </c>
      <c r="E31">
        <v>0.80800000000000005</v>
      </c>
      <c r="F31">
        <v>6.53</v>
      </c>
      <c r="G31">
        <v>2.6116999999999999</v>
      </c>
      <c r="H31">
        <v>4</v>
      </c>
      <c r="I31">
        <v>5.84</v>
      </c>
      <c r="J31">
        <v>3.6293000000000002</v>
      </c>
      <c r="K31">
        <v>4</v>
      </c>
      <c r="N31" t="s">
        <v>30</v>
      </c>
      <c r="O31" t="s">
        <v>131</v>
      </c>
      <c r="P31" t="s">
        <v>132</v>
      </c>
      <c r="Q31">
        <v>0.40200000000000002</v>
      </c>
      <c r="R31">
        <v>6.36</v>
      </c>
      <c r="S31">
        <v>3.3677000000000001</v>
      </c>
      <c r="T31">
        <v>6</v>
      </c>
      <c r="U31">
        <v>6.27</v>
      </c>
      <c r="V31">
        <v>4.0598999999999998</v>
      </c>
      <c r="W31">
        <v>5</v>
      </c>
    </row>
    <row r="32" spans="2:23">
      <c r="B32" t="s">
        <v>31</v>
      </c>
      <c r="C32" t="s">
        <v>81</v>
      </c>
      <c r="D32" t="s">
        <v>47</v>
      </c>
      <c r="E32">
        <v>0</v>
      </c>
      <c r="F32">
        <v>5.91</v>
      </c>
      <c r="G32">
        <v>3.09</v>
      </c>
      <c r="H32">
        <v>6</v>
      </c>
      <c r="I32">
        <v>4.82</v>
      </c>
      <c r="J32">
        <v>1.7924</v>
      </c>
      <c r="K32">
        <v>6</v>
      </c>
      <c r="N32" t="s">
        <v>31</v>
      </c>
      <c r="O32" t="s">
        <v>177</v>
      </c>
      <c r="P32" t="s">
        <v>178</v>
      </c>
      <c r="Q32">
        <v>0</v>
      </c>
      <c r="R32">
        <v>5.54</v>
      </c>
      <c r="S32">
        <v>3.8191000000000002</v>
      </c>
      <c r="T32">
        <v>4</v>
      </c>
      <c r="U32" t="s">
        <v>71</v>
      </c>
      <c r="V32">
        <v>2.2945000000000002</v>
      </c>
      <c r="W32">
        <v>4</v>
      </c>
    </row>
    <row r="33" spans="2:23">
      <c r="B33" t="s">
        <v>31</v>
      </c>
      <c r="C33" t="s">
        <v>39</v>
      </c>
      <c r="D33" t="s">
        <v>48</v>
      </c>
      <c r="E33">
        <v>0</v>
      </c>
      <c r="F33">
        <v>4.63</v>
      </c>
      <c r="G33">
        <v>2.8744999999999998</v>
      </c>
      <c r="H33">
        <v>6</v>
      </c>
      <c r="I33">
        <v>5.76</v>
      </c>
      <c r="J33">
        <v>2.4942000000000002</v>
      </c>
      <c r="K33">
        <v>5</v>
      </c>
      <c r="N33" t="s">
        <v>31</v>
      </c>
      <c r="O33" t="s">
        <v>180</v>
      </c>
      <c r="P33" t="s">
        <v>179</v>
      </c>
      <c r="Q33">
        <v>0</v>
      </c>
      <c r="R33">
        <v>3.51</v>
      </c>
      <c r="S33">
        <v>4.2302999999999997</v>
      </c>
      <c r="T33">
        <v>5</v>
      </c>
      <c r="U33">
        <v>6.35</v>
      </c>
      <c r="V33">
        <v>4.3916000000000004</v>
      </c>
      <c r="W33">
        <v>3</v>
      </c>
    </row>
    <row r="34" spans="2:23">
      <c r="B34" t="s">
        <v>31</v>
      </c>
      <c r="C34" t="s">
        <v>40</v>
      </c>
      <c r="D34" t="s">
        <v>49</v>
      </c>
      <c r="E34">
        <v>0</v>
      </c>
      <c r="F34">
        <v>3.18</v>
      </c>
      <c r="G34">
        <v>4.7750000000000004</v>
      </c>
      <c r="H34">
        <v>4</v>
      </c>
      <c r="I34">
        <v>6.47</v>
      </c>
      <c r="J34">
        <v>2.9186000000000001</v>
      </c>
      <c r="K34">
        <v>5</v>
      </c>
      <c r="N34" t="s">
        <v>31</v>
      </c>
      <c r="O34" t="s">
        <v>181</v>
      </c>
      <c r="P34" t="s">
        <v>182</v>
      </c>
      <c r="Q34">
        <v>0</v>
      </c>
      <c r="R34">
        <v>4.3600000000000003</v>
      </c>
      <c r="S34">
        <v>3.5577000000000001</v>
      </c>
      <c r="T34">
        <v>3</v>
      </c>
      <c r="U34" t="s">
        <v>71</v>
      </c>
      <c r="V34">
        <v>3.01</v>
      </c>
      <c r="W34">
        <v>4</v>
      </c>
    </row>
    <row r="35" spans="2:23">
      <c r="B35" t="s">
        <v>31</v>
      </c>
      <c r="C35" t="s">
        <v>44</v>
      </c>
      <c r="D35" t="s">
        <v>50</v>
      </c>
      <c r="E35">
        <v>0</v>
      </c>
      <c r="F35">
        <v>4.2300000000000004</v>
      </c>
      <c r="G35">
        <v>1.5563</v>
      </c>
      <c r="H35">
        <v>7</v>
      </c>
      <c r="I35">
        <v>4.05</v>
      </c>
      <c r="J35">
        <v>2.7490000000000001</v>
      </c>
      <c r="K35">
        <v>8</v>
      </c>
      <c r="N35" t="s">
        <v>31</v>
      </c>
      <c r="O35" t="s">
        <v>184</v>
      </c>
      <c r="P35" t="s">
        <v>183</v>
      </c>
      <c r="Q35">
        <v>0</v>
      </c>
      <c r="R35">
        <v>3.24</v>
      </c>
      <c r="S35">
        <v>3.6465000000000001</v>
      </c>
      <c r="T35">
        <v>6</v>
      </c>
      <c r="U35">
        <v>4.26</v>
      </c>
      <c r="V35">
        <v>3.6177000000000001</v>
      </c>
      <c r="W35">
        <v>8</v>
      </c>
    </row>
    <row r="36" spans="2:23">
      <c r="B36" t="s">
        <v>31</v>
      </c>
      <c r="C36" t="s">
        <v>42</v>
      </c>
      <c r="D36" t="s">
        <v>51</v>
      </c>
      <c r="E36">
        <v>0</v>
      </c>
      <c r="F36">
        <v>6.45</v>
      </c>
      <c r="G36">
        <v>3.0621999999999998</v>
      </c>
      <c r="H36">
        <v>7</v>
      </c>
      <c r="I36">
        <v>4.2</v>
      </c>
      <c r="J36">
        <v>2.9003999999999999</v>
      </c>
      <c r="K36">
        <v>5</v>
      </c>
      <c r="N36" t="s">
        <v>31</v>
      </c>
      <c r="O36" t="s">
        <v>185</v>
      </c>
      <c r="P36" t="s">
        <v>186</v>
      </c>
      <c r="Q36">
        <v>0</v>
      </c>
      <c r="R36">
        <v>6.35</v>
      </c>
      <c r="S36">
        <v>3.2848999999999999</v>
      </c>
      <c r="T36">
        <v>5</v>
      </c>
      <c r="U36">
        <v>3.95</v>
      </c>
      <c r="V36">
        <v>2.3654999999999999</v>
      </c>
      <c r="W36">
        <v>6</v>
      </c>
    </row>
    <row r="37" spans="2:23">
      <c r="B37" t="s">
        <v>31</v>
      </c>
      <c r="C37" t="s">
        <v>43</v>
      </c>
      <c r="D37" t="s">
        <v>46</v>
      </c>
      <c r="E37">
        <v>0</v>
      </c>
      <c r="F37">
        <v>6.93</v>
      </c>
      <c r="G37">
        <v>3.3477000000000001</v>
      </c>
      <c r="H37">
        <v>4</v>
      </c>
      <c r="I37">
        <v>6.08</v>
      </c>
      <c r="J37">
        <v>3.4152999999999998</v>
      </c>
      <c r="K37">
        <v>4</v>
      </c>
      <c r="N37" t="s">
        <v>31</v>
      </c>
      <c r="O37" s="2" t="s">
        <v>188</v>
      </c>
      <c r="P37" s="2" t="s">
        <v>187</v>
      </c>
      <c r="Q37">
        <v>0</v>
      </c>
      <c r="R37">
        <v>4.12</v>
      </c>
      <c r="S37">
        <v>3.56</v>
      </c>
      <c r="T37">
        <v>4</v>
      </c>
      <c r="U37" t="s">
        <v>71</v>
      </c>
      <c r="V37">
        <v>1.6901999999999999</v>
      </c>
      <c r="W37">
        <v>7</v>
      </c>
    </row>
    <row r="38" spans="2:23">
      <c r="B38" t="s">
        <v>31</v>
      </c>
      <c r="C38" t="s">
        <v>41</v>
      </c>
      <c r="D38" t="s">
        <v>16</v>
      </c>
      <c r="E38">
        <v>0</v>
      </c>
      <c r="F38">
        <v>5.0199999999999996</v>
      </c>
      <c r="G38">
        <v>2.1173000000000002</v>
      </c>
      <c r="H38">
        <v>4</v>
      </c>
      <c r="I38">
        <v>6.02</v>
      </c>
      <c r="J38">
        <v>4.1384999999999996</v>
      </c>
      <c r="K38">
        <v>5</v>
      </c>
      <c r="N38" t="s">
        <v>31</v>
      </c>
      <c r="O38" s="2" t="s">
        <v>190</v>
      </c>
      <c r="P38" s="2" t="s">
        <v>189</v>
      </c>
      <c r="Q38">
        <v>0</v>
      </c>
      <c r="R38" t="s">
        <v>71</v>
      </c>
      <c r="S38">
        <v>1.2787999999999999</v>
      </c>
      <c r="T38">
        <v>7</v>
      </c>
      <c r="U38">
        <v>5.7</v>
      </c>
      <c r="V38">
        <v>2.82</v>
      </c>
      <c r="W38">
        <v>4</v>
      </c>
    </row>
    <row r="39" spans="2:23">
      <c r="B39" t="s">
        <v>31</v>
      </c>
      <c r="C39" t="s">
        <v>32</v>
      </c>
      <c r="D39" t="s">
        <v>52</v>
      </c>
      <c r="E39">
        <v>0</v>
      </c>
      <c r="F39">
        <v>5.53</v>
      </c>
      <c r="G39">
        <v>2.6385000000000001</v>
      </c>
      <c r="H39">
        <v>4</v>
      </c>
      <c r="I39">
        <v>5.0999999999999996</v>
      </c>
      <c r="J39">
        <v>3.3058000000000001</v>
      </c>
      <c r="K39">
        <v>5</v>
      </c>
      <c r="N39" t="s">
        <v>31</v>
      </c>
      <c r="O39" s="2" t="s">
        <v>191</v>
      </c>
      <c r="P39" s="2" t="s">
        <v>192</v>
      </c>
      <c r="Q39">
        <v>0</v>
      </c>
      <c r="R39">
        <v>6.73</v>
      </c>
      <c r="S39">
        <v>2.69</v>
      </c>
      <c r="T39">
        <v>5</v>
      </c>
      <c r="U39">
        <v>5.91</v>
      </c>
      <c r="V39">
        <v>3.03</v>
      </c>
      <c r="W39">
        <v>4</v>
      </c>
    </row>
    <row r="40" spans="2:23">
      <c r="B40" t="s">
        <v>31</v>
      </c>
      <c r="C40" t="s">
        <v>45</v>
      </c>
      <c r="D40" t="s">
        <v>53</v>
      </c>
      <c r="E40">
        <v>0</v>
      </c>
      <c r="F40">
        <v>4.04</v>
      </c>
      <c r="G40">
        <v>4.4438000000000004</v>
      </c>
      <c r="H40">
        <v>6</v>
      </c>
      <c r="I40">
        <v>3</v>
      </c>
      <c r="J40">
        <v>2.4927999999999999</v>
      </c>
      <c r="K40">
        <v>7</v>
      </c>
      <c r="N40" t="s">
        <v>31</v>
      </c>
      <c r="O40" t="s">
        <v>133</v>
      </c>
      <c r="P40" t="s">
        <v>134</v>
      </c>
      <c r="Q40">
        <v>0</v>
      </c>
      <c r="R40">
        <v>3.86</v>
      </c>
      <c r="S40">
        <v>4.0434000000000001</v>
      </c>
      <c r="T40">
        <v>5</v>
      </c>
      <c r="U40">
        <v>4.05</v>
      </c>
      <c r="V40">
        <v>4.2141000000000002</v>
      </c>
      <c r="W40">
        <v>8</v>
      </c>
    </row>
    <row r="41" spans="2:23">
      <c r="B41" t="s">
        <v>31</v>
      </c>
      <c r="C41" t="s">
        <v>46</v>
      </c>
      <c r="D41" t="s">
        <v>85</v>
      </c>
      <c r="E41">
        <v>0</v>
      </c>
      <c r="F41">
        <v>6.08</v>
      </c>
      <c r="G41">
        <v>3.4152999999999998</v>
      </c>
      <c r="H41">
        <v>4</v>
      </c>
      <c r="I41">
        <v>6.15</v>
      </c>
      <c r="J41">
        <v>2.7387999999999999</v>
      </c>
      <c r="K41">
        <v>3</v>
      </c>
      <c r="N41" t="s">
        <v>31</v>
      </c>
      <c r="O41" t="s">
        <v>194</v>
      </c>
      <c r="P41" t="s">
        <v>193</v>
      </c>
      <c r="Q41">
        <v>0</v>
      </c>
      <c r="R41">
        <v>3.89</v>
      </c>
      <c r="S41">
        <v>3.9262000000000001</v>
      </c>
      <c r="T41">
        <v>4</v>
      </c>
      <c r="U41">
        <v>5.45</v>
      </c>
      <c r="V41">
        <v>3.5508000000000002</v>
      </c>
      <c r="W41">
        <v>4</v>
      </c>
    </row>
    <row r="42" spans="2:23">
      <c r="B42" t="s">
        <v>31</v>
      </c>
      <c r="C42" t="s">
        <v>54</v>
      </c>
      <c r="D42" t="s">
        <v>55</v>
      </c>
      <c r="E42">
        <v>0</v>
      </c>
      <c r="F42">
        <v>2.54</v>
      </c>
      <c r="G42">
        <v>4.1185999999999998</v>
      </c>
      <c r="H42">
        <v>4</v>
      </c>
      <c r="I42">
        <v>5.98</v>
      </c>
      <c r="J42">
        <v>3.0945</v>
      </c>
      <c r="K42">
        <v>4</v>
      </c>
      <c r="N42" t="s">
        <v>31</v>
      </c>
      <c r="O42" s="2" t="s">
        <v>195</v>
      </c>
      <c r="P42" s="2" t="s">
        <v>196</v>
      </c>
      <c r="Q42">
        <v>0</v>
      </c>
      <c r="R42">
        <v>3.67</v>
      </c>
      <c r="S42">
        <v>2.5065</v>
      </c>
      <c r="T42">
        <v>5</v>
      </c>
      <c r="U42">
        <v>3.82</v>
      </c>
      <c r="V42">
        <v>1.716</v>
      </c>
      <c r="W42">
        <v>4</v>
      </c>
    </row>
    <row r="43" spans="2:23">
      <c r="B43" t="s">
        <v>31</v>
      </c>
      <c r="C43" t="s">
        <v>83</v>
      </c>
      <c r="D43" t="s">
        <v>84</v>
      </c>
      <c r="E43">
        <v>0</v>
      </c>
      <c r="F43">
        <v>5.69</v>
      </c>
      <c r="G43">
        <v>2.5693999999999999</v>
      </c>
      <c r="H43">
        <v>4</v>
      </c>
      <c r="I43">
        <v>3.84</v>
      </c>
      <c r="J43">
        <v>3.3639999999999999</v>
      </c>
      <c r="K43">
        <v>5</v>
      </c>
      <c r="N43" t="s">
        <v>31</v>
      </c>
      <c r="O43" s="2" t="s">
        <v>198</v>
      </c>
      <c r="P43" s="2" t="s">
        <v>197</v>
      </c>
      <c r="Q43">
        <v>0</v>
      </c>
      <c r="R43" t="s">
        <v>71</v>
      </c>
      <c r="S43">
        <v>4.1779000000000002</v>
      </c>
      <c r="T43">
        <v>4</v>
      </c>
      <c r="U43">
        <v>4.9800000000000004</v>
      </c>
      <c r="V43">
        <v>2.3159999999999998</v>
      </c>
      <c r="W43">
        <v>5</v>
      </c>
    </row>
    <row r="44" spans="2:23">
      <c r="B44" t="s">
        <v>31</v>
      </c>
      <c r="C44" t="s">
        <v>156</v>
      </c>
      <c r="D44" t="s">
        <v>92</v>
      </c>
      <c r="E44">
        <v>0</v>
      </c>
      <c r="F44">
        <v>4.6100000000000003</v>
      </c>
      <c r="G44">
        <v>2.847</v>
      </c>
      <c r="H44">
        <v>11</v>
      </c>
      <c r="I44">
        <v>5.1100000000000003</v>
      </c>
      <c r="J44">
        <v>4.3501000000000003</v>
      </c>
      <c r="K44">
        <v>7</v>
      </c>
      <c r="N44" t="s">
        <v>31</v>
      </c>
      <c r="O44" t="s">
        <v>135</v>
      </c>
      <c r="P44" t="s">
        <v>136</v>
      </c>
      <c r="Q44">
        <v>0</v>
      </c>
      <c r="R44">
        <v>6.28</v>
      </c>
      <c r="S44">
        <v>2.4346000000000001</v>
      </c>
      <c r="T44">
        <v>6</v>
      </c>
      <c r="U44">
        <v>6.57</v>
      </c>
      <c r="V44">
        <v>2.1583999999999999</v>
      </c>
      <c r="W44">
        <v>6</v>
      </c>
    </row>
    <row r="45" spans="2:23">
      <c r="B45" t="s">
        <v>31</v>
      </c>
      <c r="C45" s="2" t="s">
        <v>82</v>
      </c>
      <c r="D45" t="s">
        <v>56</v>
      </c>
      <c r="E45">
        <v>0</v>
      </c>
      <c r="F45">
        <v>6.11</v>
      </c>
      <c r="G45">
        <v>3.3614999999999999</v>
      </c>
      <c r="H45">
        <v>4</v>
      </c>
      <c r="I45">
        <v>5.6</v>
      </c>
      <c r="J45">
        <v>4.1542000000000003</v>
      </c>
      <c r="K45">
        <v>4</v>
      </c>
      <c r="N45" t="s">
        <v>31</v>
      </c>
      <c r="O45" t="s">
        <v>81</v>
      </c>
      <c r="P45" t="s">
        <v>199</v>
      </c>
      <c r="Q45">
        <v>0</v>
      </c>
      <c r="R45">
        <v>5.91</v>
      </c>
      <c r="S45">
        <v>3.0912999999999999</v>
      </c>
      <c r="T45">
        <v>6</v>
      </c>
      <c r="U45">
        <v>5.78</v>
      </c>
      <c r="V45">
        <v>3.9508999999999999</v>
      </c>
      <c r="W45">
        <v>8</v>
      </c>
    </row>
    <row r="46" spans="2:23">
      <c r="B46" t="s">
        <v>31</v>
      </c>
      <c r="C46" t="s">
        <v>157</v>
      </c>
      <c r="D46" s="3" t="s">
        <v>158</v>
      </c>
      <c r="E46">
        <v>0</v>
      </c>
      <c r="F46">
        <v>4.4000000000000004</v>
      </c>
      <c r="G46">
        <v>2.4742000000000002</v>
      </c>
      <c r="H46">
        <v>5</v>
      </c>
      <c r="I46">
        <v>4.2</v>
      </c>
      <c r="J46">
        <v>3.0085999999999999</v>
      </c>
      <c r="K46">
        <v>4</v>
      </c>
      <c r="N46" t="s">
        <v>31</v>
      </c>
      <c r="O46" t="s">
        <v>137</v>
      </c>
      <c r="P46" t="s">
        <v>138</v>
      </c>
      <c r="Q46">
        <v>0</v>
      </c>
      <c r="R46">
        <v>6.28</v>
      </c>
      <c r="S46">
        <v>3.5676000000000001</v>
      </c>
      <c r="T46">
        <v>4</v>
      </c>
      <c r="U46">
        <v>6.04</v>
      </c>
      <c r="V46">
        <v>3.4598</v>
      </c>
      <c r="W46">
        <v>3</v>
      </c>
    </row>
    <row r="48" spans="2:23">
      <c r="E48" s="1" t="s">
        <v>72</v>
      </c>
      <c r="Q48" s="1" t="s">
        <v>72</v>
      </c>
    </row>
    <row r="49" spans="3:23">
      <c r="F49" s="1" t="s">
        <v>33</v>
      </c>
      <c r="G49" s="1" t="s">
        <v>34</v>
      </c>
      <c r="H49" s="1" t="s">
        <v>35</v>
      </c>
      <c r="I49" s="1" t="s">
        <v>36</v>
      </c>
      <c r="J49" s="1" t="s">
        <v>37</v>
      </c>
      <c r="K49" s="1" t="s">
        <v>38</v>
      </c>
      <c r="L49" s="1"/>
      <c r="R49" s="1" t="s">
        <v>33</v>
      </c>
      <c r="S49" s="1" t="s">
        <v>34</v>
      </c>
      <c r="T49" s="1" t="s">
        <v>35</v>
      </c>
      <c r="U49" s="1" t="s">
        <v>36</v>
      </c>
      <c r="V49" s="1" t="s">
        <v>37</v>
      </c>
      <c r="W49" s="1" t="s">
        <v>38</v>
      </c>
    </row>
    <row r="50" spans="3:23">
      <c r="E50" s="1" t="s">
        <v>29</v>
      </c>
      <c r="F50">
        <f>AVERAGE(F2:F16)</f>
        <v>5.3466666666666667</v>
      </c>
      <c r="G50">
        <f t="shared" ref="G50:K50" si="4">AVERAGE(G2:G16)</f>
        <v>3.4632400000000003</v>
      </c>
      <c r="H50">
        <f t="shared" si="4"/>
        <v>4.8</v>
      </c>
      <c r="I50">
        <f t="shared" si="4"/>
        <v>5.4193333333333333</v>
      </c>
      <c r="J50">
        <f t="shared" si="4"/>
        <v>3.1938533333333337</v>
      </c>
      <c r="K50">
        <f t="shared" si="4"/>
        <v>5</v>
      </c>
      <c r="Q50" s="1" t="s">
        <v>29</v>
      </c>
      <c r="R50">
        <f t="shared" ref="R50:W50" si="5">AVERAGE(R2:R16)</f>
        <v>5.4283333333333319</v>
      </c>
      <c r="S50">
        <f t="shared" si="5"/>
        <v>3.2380066666666663</v>
      </c>
      <c r="T50">
        <f t="shared" si="5"/>
        <v>5.1333333333333337</v>
      </c>
      <c r="U50">
        <f t="shared" si="5"/>
        <v>5.6226666666666665</v>
      </c>
      <c r="V50">
        <f t="shared" si="5"/>
        <v>3.0658799999999995</v>
      </c>
      <c r="W50">
        <f t="shared" si="5"/>
        <v>5.0666666666666664</v>
      </c>
    </row>
    <row r="51" spans="3:23">
      <c r="E51" s="1" t="s">
        <v>30</v>
      </c>
      <c r="F51">
        <f t="shared" ref="F51:K51" si="6">AVERAGE(F17:F31)</f>
        <v>5.24</v>
      </c>
      <c r="G51">
        <f t="shared" si="6"/>
        <v>2.7184642857142856</v>
      </c>
      <c r="H51">
        <f t="shared" si="6"/>
        <v>4.8</v>
      </c>
      <c r="I51">
        <f t="shared" si="6"/>
        <v>5.3806666666666674</v>
      </c>
      <c r="J51">
        <f t="shared" si="6"/>
        <v>3.5635600000000003</v>
      </c>
      <c r="K51">
        <f t="shared" si="6"/>
        <v>5</v>
      </c>
      <c r="Q51" s="1" t="s">
        <v>30</v>
      </c>
      <c r="R51">
        <f t="shared" ref="R51:W51" si="7">AVERAGE(R17:R31)</f>
        <v>5.2018181818181812</v>
      </c>
      <c r="S51">
        <f t="shared" si="7"/>
        <v>2.4026928571428572</v>
      </c>
      <c r="T51">
        <f t="shared" si="7"/>
        <v>5.5333333333333332</v>
      </c>
      <c r="U51">
        <f t="shared" si="7"/>
        <v>5.4586666666666677</v>
      </c>
      <c r="V51">
        <f t="shared" si="7"/>
        <v>3.5136733333333345</v>
      </c>
      <c r="W51">
        <f t="shared" si="7"/>
        <v>4.7333333333333334</v>
      </c>
    </row>
    <row r="52" spans="3:23">
      <c r="E52" s="1" t="s">
        <v>31</v>
      </c>
      <c r="F52">
        <f t="shared" ref="F52:K52" si="8">AVERAGE(F32:F46)</f>
        <v>5.0233333333333325</v>
      </c>
      <c r="G52">
        <f t="shared" si="8"/>
        <v>3.1127533333333335</v>
      </c>
      <c r="H52">
        <f t="shared" si="8"/>
        <v>5.333333333333333</v>
      </c>
      <c r="I52">
        <f t="shared" si="8"/>
        <v>5.0920000000000005</v>
      </c>
      <c r="J52">
        <f t="shared" si="8"/>
        <v>3.1278133333333336</v>
      </c>
      <c r="K52">
        <f t="shared" si="8"/>
        <v>5.1333333333333337</v>
      </c>
      <c r="Q52" s="1" t="s">
        <v>31</v>
      </c>
      <c r="R52">
        <f t="shared" ref="R52:W52" si="9">AVERAGE(R32:R46)</f>
        <v>4.9030769230769238</v>
      </c>
      <c r="S52">
        <f t="shared" si="9"/>
        <v>3.3209866666666672</v>
      </c>
      <c r="T52">
        <f t="shared" si="9"/>
        <v>4.8666666666666663</v>
      </c>
      <c r="U52">
        <f t="shared" si="9"/>
        <v>5.2383333333333333</v>
      </c>
      <c r="V52">
        <f t="shared" si="9"/>
        <v>2.9723666666666668</v>
      </c>
      <c r="W52">
        <f t="shared" si="9"/>
        <v>5.2</v>
      </c>
    </row>
    <row r="53" spans="3:23">
      <c r="E53" s="1" t="s">
        <v>2</v>
      </c>
      <c r="Q53" s="1" t="s">
        <v>2</v>
      </c>
    </row>
    <row r="54" spans="3:23">
      <c r="D54" s="1" t="s">
        <v>72</v>
      </c>
      <c r="E54">
        <f>AVERAGE(E17:E31)</f>
        <v>0.44400000000000001</v>
      </c>
      <c r="F54">
        <f>AVERAGE(F2:F46)</f>
        <v>5.1987500000000004</v>
      </c>
      <c r="G54">
        <f t="shared" ref="G54:K54" si="10">AVERAGE(G2:G46)</f>
        <v>3.1067818181818181</v>
      </c>
      <c r="H54">
        <f t="shared" si="10"/>
        <v>4.9777777777777779</v>
      </c>
      <c r="I54">
        <f t="shared" si="10"/>
        <v>5.2973333333333334</v>
      </c>
      <c r="J54">
        <f t="shared" si="10"/>
        <v>3.2950755555555569</v>
      </c>
      <c r="K54">
        <f t="shared" si="10"/>
        <v>5.0444444444444443</v>
      </c>
      <c r="P54" s="1" t="s">
        <v>72</v>
      </c>
      <c r="Q54">
        <f>AVERAGE(Q17:Q31)</f>
        <v>0.44766666666666671</v>
      </c>
      <c r="R54">
        <f>AVERAGE(R2:R46)</f>
        <v>5.1694444444444443</v>
      </c>
      <c r="S54">
        <f t="shared" ref="S54:W54" si="11">AVERAGE(S2:S46)</f>
        <v>3.0005136363636367</v>
      </c>
      <c r="T54">
        <f t="shared" si="11"/>
        <v>5.177777777777778</v>
      </c>
      <c r="U54">
        <f t="shared" si="11"/>
        <v>5.4542857142857128</v>
      </c>
      <c r="V54">
        <f t="shared" si="11"/>
        <v>3.1839733333333324</v>
      </c>
      <c r="W54">
        <f t="shared" si="11"/>
        <v>5</v>
      </c>
    </row>
    <row r="55" spans="3:23">
      <c r="D55" s="1" t="s">
        <v>146</v>
      </c>
      <c r="E55">
        <f>STDEV(E17:E31)</f>
        <v>0.23414952487673343</v>
      </c>
      <c r="F55" s="1"/>
      <c r="G55" s="1"/>
      <c r="H55" s="1"/>
      <c r="I55" s="1"/>
      <c r="J55" s="1"/>
      <c r="K55" s="1"/>
      <c r="L55" s="1"/>
      <c r="P55" s="1" t="s">
        <v>146</v>
      </c>
      <c r="Q55">
        <f>STDEV(Q17:Q31)</f>
        <v>0.21087798322613904</v>
      </c>
    </row>
    <row r="56" spans="3:23">
      <c r="D56" s="1" t="s">
        <v>147</v>
      </c>
      <c r="E56">
        <f>MIN(E17:E31)</f>
        <v>0.14099999999999999</v>
      </c>
      <c r="F56" s="1"/>
      <c r="G56" s="1"/>
      <c r="H56" s="1"/>
      <c r="I56" s="1"/>
      <c r="J56" s="1"/>
      <c r="K56" s="1"/>
      <c r="L56" s="1"/>
      <c r="P56" s="1" t="s">
        <v>147</v>
      </c>
      <c r="Q56">
        <f>MIN(Q17:Q31)</f>
        <v>0.10100000000000001</v>
      </c>
    </row>
    <row r="57" spans="3:23">
      <c r="D57" s="1" t="s">
        <v>148</v>
      </c>
      <c r="E57">
        <f>MAX(E17:E31)</f>
        <v>0.80800000000000005</v>
      </c>
      <c r="F57" s="1"/>
      <c r="G57" s="1"/>
      <c r="H57" s="1"/>
      <c r="I57" s="1"/>
      <c r="J57" s="1"/>
      <c r="K57" s="1"/>
      <c r="L57" s="1"/>
      <c r="P57" s="1" t="s">
        <v>148</v>
      </c>
      <c r="Q57">
        <f>MAX(Q17:Q31)</f>
        <v>0.80800000000000005</v>
      </c>
    </row>
    <row r="58" spans="3:23">
      <c r="E58" s="1"/>
    </row>
    <row r="59" spans="3:23">
      <c r="C59" s="1" t="s">
        <v>145</v>
      </c>
      <c r="D59" s="1" t="s">
        <v>141</v>
      </c>
      <c r="E59" s="1"/>
    </row>
    <row r="60" spans="3:23">
      <c r="E60" s="1" t="s">
        <v>33</v>
      </c>
      <c r="F60" s="1" t="s">
        <v>34</v>
      </c>
      <c r="G60" s="1" t="s">
        <v>35</v>
      </c>
      <c r="H60" s="1" t="s">
        <v>36</v>
      </c>
      <c r="I60" s="1" t="s">
        <v>37</v>
      </c>
      <c r="J60" s="1" t="s">
        <v>38</v>
      </c>
    </row>
    <row r="61" spans="3:23">
      <c r="D61" t="s">
        <v>29</v>
      </c>
      <c r="E61">
        <f>AVERAGE(F2:F16, R2:R16)</f>
        <v>5.3829629629629627</v>
      </c>
      <c r="F61">
        <f t="shared" ref="F61:J61" si="12">AVERAGE(G2:G16, S2:S16)</f>
        <v>3.3506233333333331</v>
      </c>
      <c r="G61">
        <f t="shared" si="12"/>
        <v>4.9666666666666668</v>
      </c>
      <c r="H61">
        <f t="shared" si="12"/>
        <v>5.5210000000000008</v>
      </c>
      <c r="I61">
        <f t="shared" si="12"/>
        <v>3.129866666666667</v>
      </c>
      <c r="J61">
        <f t="shared" si="12"/>
        <v>5.0333333333333332</v>
      </c>
    </row>
    <row r="62" spans="3:23">
      <c r="D62" t="s">
        <v>30</v>
      </c>
      <c r="E62">
        <f>AVERAGE(F17:F31, R17:R31)</f>
        <v>5.22</v>
      </c>
      <c r="F62">
        <f t="shared" ref="F62:J62" si="13">AVERAGE(G17:G31, S17:S31)</f>
        <v>2.5605785714285711</v>
      </c>
      <c r="G62">
        <f t="shared" si="13"/>
        <v>5.166666666666667</v>
      </c>
      <c r="H62">
        <f t="shared" si="13"/>
        <v>5.4196666666666671</v>
      </c>
      <c r="I62">
        <f t="shared" si="13"/>
        <v>3.5386166666666656</v>
      </c>
      <c r="J62">
        <f t="shared" si="13"/>
        <v>4.8666666666666663</v>
      </c>
    </row>
    <row r="63" spans="3:23">
      <c r="D63" t="s">
        <v>31</v>
      </c>
      <c r="E63">
        <f>AVERAGE(F32:F46, R32:R46)</f>
        <v>4.9675000000000002</v>
      </c>
      <c r="F63">
        <f t="shared" ref="F63:J63" si="14">AVERAGE(G32:G46, S32:S46)</f>
        <v>3.2168700000000001</v>
      </c>
      <c r="G63">
        <f t="shared" si="14"/>
        <v>5.0999999999999996</v>
      </c>
      <c r="H63">
        <f t="shared" si="14"/>
        <v>5.1570370370370373</v>
      </c>
      <c r="I63">
        <f t="shared" si="14"/>
        <v>3.0500899999999995</v>
      </c>
      <c r="J63">
        <f t="shared" si="14"/>
        <v>5.166666666666667</v>
      </c>
    </row>
    <row r="65" spans="4:10">
      <c r="D65" s="1" t="s">
        <v>142</v>
      </c>
      <c r="E65" s="1" t="s">
        <v>33</v>
      </c>
      <c r="F65" s="1" t="s">
        <v>34</v>
      </c>
      <c r="G65" s="1" t="s">
        <v>35</v>
      </c>
      <c r="H65" s="1" t="s">
        <v>36</v>
      </c>
      <c r="I65" s="1" t="s">
        <v>37</v>
      </c>
      <c r="J65" s="1" t="s">
        <v>38</v>
      </c>
    </row>
    <row r="66" spans="4:10">
      <c r="D66" t="s">
        <v>29</v>
      </c>
      <c r="E66">
        <f>STDEV(F2:F16, R2:R16)</f>
        <v>0.86874274679790087</v>
      </c>
      <c r="F66">
        <f t="shared" ref="F66:J66" si="15">STDEV(G2:G16, S2:S16)</f>
        <v>0.53962794570111661</v>
      </c>
      <c r="G66">
        <f t="shared" si="15"/>
        <v>1.2994251602637368</v>
      </c>
      <c r="H66">
        <f t="shared" si="15"/>
        <v>0.95069974229511511</v>
      </c>
      <c r="I66">
        <f t="shared" si="15"/>
        <v>0.58179133499155766</v>
      </c>
      <c r="J66">
        <f t="shared" si="15"/>
        <v>1.0980651740387648</v>
      </c>
    </row>
    <row r="67" spans="4:10">
      <c r="D67" t="s">
        <v>30</v>
      </c>
      <c r="E67">
        <f>STDEV(F17:F31, R17:R32)</f>
        <v>0.92813036477963384</v>
      </c>
      <c r="F67">
        <f t="shared" ref="F67:J67" si="16">STDEV(G17:G31, S17:S32)</f>
        <v>0.64493484812430646</v>
      </c>
      <c r="G67">
        <f t="shared" si="16"/>
        <v>1.4774287458029005</v>
      </c>
      <c r="H67">
        <f t="shared" si="16"/>
        <v>0.85467268723111434</v>
      </c>
      <c r="I67">
        <f t="shared" si="16"/>
        <v>0.62602554212895656</v>
      </c>
      <c r="J67">
        <f t="shared" si="16"/>
        <v>1.2674587223666212</v>
      </c>
    </row>
    <row r="68" spans="4:10">
      <c r="D68" t="s">
        <v>31</v>
      </c>
      <c r="E68">
        <f>STDEV(F32:F46, R32:R46)</f>
        <v>1.2371341584185291</v>
      </c>
      <c r="F68">
        <f t="shared" ref="F68:J68" si="17">STDEV(G32:G46, S32:S46)</f>
        <v>0.82213556233876051</v>
      </c>
      <c r="G68">
        <f t="shared" si="17"/>
        <v>1.5613875350094095</v>
      </c>
      <c r="H68">
        <f t="shared" si="17"/>
        <v>0.99900648652246282</v>
      </c>
      <c r="I68">
        <f t="shared" si="17"/>
        <v>0.77876455312687454</v>
      </c>
      <c r="J68">
        <f t="shared" si="17"/>
        <v>1.5774998406105896</v>
      </c>
    </row>
    <row r="70" spans="4:10">
      <c r="D70" s="1" t="s">
        <v>143</v>
      </c>
      <c r="E70" s="1" t="s">
        <v>33</v>
      </c>
      <c r="F70" s="1" t="s">
        <v>34</v>
      </c>
      <c r="G70" s="1" t="s">
        <v>35</v>
      </c>
      <c r="H70" s="1" t="s">
        <v>36</v>
      </c>
      <c r="I70" s="1" t="s">
        <v>37</v>
      </c>
      <c r="J70" s="1" t="s">
        <v>38</v>
      </c>
    </row>
    <row r="71" spans="4:10">
      <c r="E71">
        <f>MIN(F2:F16, R2:R16)</f>
        <v>3.36</v>
      </c>
      <c r="F71">
        <f t="shared" ref="F71:J71" si="18">MIN(G2:G16, S2:S16)</f>
        <v>2.36</v>
      </c>
      <c r="G71">
        <f t="shared" si="18"/>
        <v>3</v>
      </c>
      <c r="H71">
        <f t="shared" si="18"/>
        <v>2.93</v>
      </c>
      <c r="I71">
        <f t="shared" si="18"/>
        <v>2.2799999999999998</v>
      </c>
      <c r="J71">
        <f t="shared" si="18"/>
        <v>3</v>
      </c>
    </row>
    <row r="72" spans="4:10">
      <c r="E72">
        <f>MIN(F17:F31,R17:R31)</f>
        <v>3.08</v>
      </c>
      <c r="F72">
        <f t="shared" ref="F72:J72" si="19">MIN(G17:G31,S17:S31)</f>
        <v>1.6628000000000001</v>
      </c>
      <c r="G72">
        <f t="shared" si="19"/>
        <v>3</v>
      </c>
      <c r="H72">
        <f t="shared" si="19"/>
        <v>3.51</v>
      </c>
      <c r="I72">
        <f t="shared" si="19"/>
        <v>2.4378000000000002</v>
      </c>
      <c r="J72">
        <f t="shared" si="19"/>
        <v>3</v>
      </c>
    </row>
    <row r="73" spans="4:10">
      <c r="E73">
        <f>MIN(F32:F46,R32:R46)</f>
        <v>2.54</v>
      </c>
      <c r="F73">
        <f t="shared" ref="F73:J73" si="20">MIN(G32:G46,S32:S46)</f>
        <v>1.2787999999999999</v>
      </c>
      <c r="G73">
        <f t="shared" si="20"/>
        <v>3</v>
      </c>
      <c r="H73">
        <f t="shared" si="20"/>
        <v>3</v>
      </c>
      <c r="I73">
        <f t="shared" si="20"/>
        <v>1.6901999999999999</v>
      </c>
      <c r="J73">
        <f t="shared" si="20"/>
        <v>3</v>
      </c>
    </row>
    <row r="75" spans="4:10">
      <c r="D75" s="1" t="s">
        <v>144</v>
      </c>
      <c r="E75" s="1" t="s">
        <v>33</v>
      </c>
      <c r="F75" s="1" t="s">
        <v>34</v>
      </c>
      <c r="G75" s="1" t="s">
        <v>35</v>
      </c>
      <c r="H75" s="1" t="s">
        <v>36</v>
      </c>
      <c r="I75" s="1" t="s">
        <v>37</v>
      </c>
      <c r="J75" s="1" t="s">
        <v>38</v>
      </c>
    </row>
    <row r="76" spans="4:10">
      <c r="E76">
        <f>MAX(F2:F16, R2:R16)</f>
        <v>6.66</v>
      </c>
      <c r="F76">
        <f t="shared" ref="F76:J76" si="21">MAX(G2:G16, S2:S16)</f>
        <v>4.6116999999999999</v>
      </c>
      <c r="G76">
        <f t="shared" si="21"/>
        <v>8</v>
      </c>
      <c r="H76">
        <f t="shared" si="21"/>
        <v>6.94</v>
      </c>
      <c r="I76">
        <f t="shared" si="21"/>
        <v>4.5571999999999999</v>
      </c>
      <c r="J76">
        <f t="shared" si="21"/>
        <v>7</v>
      </c>
    </row>
    <row r="77" spans="4:10">
      <c r="E77">
        <f>MAX(F17:F31,R17:R31)</f>
        <v>6.53</v>
      </c>
      <c r="F77">
        <f t="shared" ref="F77:J77" si="22">MAX(G17:G31,S17:S31)</f>
        <v>4.0796999999999999</v>
      </c>
      <c r="G77">
        <f t="shared" si="22"/>
        <v>9</v>
      </c>
      <c r="H77">
        <f t="shared" si="22"/>
        <v>6.67</v>
      </c>
      <c r="I77">
        <f t="shared" si="22"/>
        <v>4.7548000000000004</v>
      </c>
      <c r="J77">
        <f t="shared" si="22"/>
        <v>8</v>
      </c>
    </row>
    <row r="78" spans="4:10">
      <c r="E78">
        <f>MAX(F32:F46,R32:R46)</f>
        <v>6.93</v>
      </c>
      <c r="F78">
        <f t="shared" ref="F78:J78" si="23">MAX(G32:G46,S32:S46)</f>
        <v>4.7750000000000004</v>
      </c>
      <c r="G78">
        <f t="shared" si="23"/>
        <v>11</v>
      </c>
      <c r="H78">
        <f t="shared" si="23"/>
        <v>6.57</v>
      </c>
      <c r="I78">
        <f t="shared" si="23"/>
        <v>4.3916000000000004</v>
      </c>
      <c r="J78">
        <f t="shared" si="23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2023-03-26T18:46:45Z</dcterms:modified>
</cp:coreProperties>
</file>