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Recall and Recog\"/>
    </mc:Choice>
  </mc:AlternateContent>
  <xr:revisionPtr revIDLastSave="0" documentId="13_ncr:1_{947482AB-8CE1-4F3B-8EBB-A1914A36F63B}" xr6:coauthVersionLast="47" xr6:coauthVersionMax="47" xr10:uidLastSave="{00000000-0000-0000-0000-000000000000}"/>
  <bookViews>
    <workbookView xWindow="11110" yWindow="0" windowWidth="11380" windowHeight="13370" xr2:uid="{4E90AFB4-3589-4698-9593-B034AD7F1DE8}"/>
  </bookViews>
  <sheets>
    <sheet name="Ten" sheetId="1" r:id="rId1"/>
    <sheet name="F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F47" i="2"/>
  <c r="E47" i="2"/>
  <c r="I46" i="2"/>
  <c r="H46" i="2"/>
  <c r="G46" i="2"/>
  <c r="F46" i="2"/>
  <c r="E46" i="2"/>
  <c r="D47" i="2"/>
  <c r="D46" i="2"/>
  <c r="I48" i="2"/>
  <c r="H48" i="2"/>
  <c r="G48" i="2"/>
  <c r="F48" i="2"/>
  <c r="E48" i="2"/>
  <c r="D48" i="2"/>
  <c r="I42" i="2"/>
  <c r="H42" i="2"/>
  <c r="G42" i="2"/>
  <c r="F42" i="2"/>
  <c r="E42" i="2"/>
  <c r="I41" i="2"/>
  <c r="H41" i="2"/>
  <c r="G41" i="2"/>
  <c r="F41" i="2"/>
  <c r="E41" i="2"/>
  <c r="D42" i="2"/>
  <c r="D41" i="2"/>
  <c r="I43" i="2"/>
  <c r="H43" i="2"/>
  <c r="G43" i="2"/>
  <c r="F43" i="2"/>
  <c r="E43" i="2"/>
  <c r="D43" i="2"/>
  <c r="I37" i="2"/>
  <c r="H37" i="2"/>
  <c r="G37" i="2"/>
  <c r="F37" i="2"/>
  <c r="E37" i="2"/>
  <c r="I36" i="2"/>
  <c r="H36" i="2"/>
  <c r="G36" i="2"/>
  <c r="F36" i="2"/>
  <c r="E36" i="2"/>
  <c r="D37" i="2"/>
  <c r="D36" i="2"/>
  <c r="I38" i="2"/>
  <c r="H38" i="2"/>
  <c r="G38" i="2"/>
  <c r="F38" i="2"/>
  <c r="E38" i="2"/>
  <c r="D38" i="2"/>
  <c r="I33" i="2"/>
  <c r="H33" i="2"/>
  <c r="G33" i="2"/>
  <c r="F33" i="2"/>
  <c r="E33" i="2"/>
  <c r="D33" i="2"/>
  <c r="V22" i="2"/>
  <c r="U22" i="2"/>
  <c r="T22" i="2"/>
  <c r="S22" i="2"/>
  <c r="R22" i="2"/>
  <c r="Q22" i="2"/>
  <c r="J22" i="2"/>
  <c r="I22" i="2"/>
  <c r="H22" i="2"/>
  <c r="G22" i="2"/>
  <c r="F22" i="2"/>
  <c r="E22" i="2"/>
  <c r="I32" i="2"/>
  <c r="H32" i="2"/>
  <c r="G32" i="2"/>
  <c r="F32" i="2"/>
  <c r="E32" i="2"/>
  <c r="D32" i="2"/>
  <c r="I31" i="2"/>
  <c r="H31" i="2"/>
  <c r="G31" i="2"/>
  <c r="F31" i="2"/>
  <c r="E31" i="2"/>
  <c r="D31" i="2"/>
  <c r="V24" i="2"/>
  <c r="U24" i="2"/>
  <c r="T24" i="2"/>
  <c r="S24" i="2"/>
  <c r="R24" i="2"/>
  <c r="Q24" i="2"/>
  <c r="P27" i="2"/>
  <c r="P26" i="2"/>
  <c r="P25" i="2"/>
  <c r="P24" i="2"/>
  <c r="V21" i="2"/>
  <c r="U21" i="2"/>
  <c r="T21" i="2"/>
  <c r="S21" i="2"/>
  <c r="R21" i="2"/>
  <c r="V20" i="2"/>
  <c r="U20" i="2"/>
  <c r="T20" i="2"/>
  <c r="S20" i="2"/>
  <c r="R20" i="2"/>
  <c r="Q21" i="2"/>
  <c r="Q20" i="2"/>
  <c r="D27" i="2"/>
  <c r="D26" i="2"/>
  <c r="D25" i="2"/>
  <c r="D24" i="2"/>
  <c r="I24" i="2"/>
  <c r="H24" i="2"/>
  <c r="F24" i="2"/>
  <c r="E24" i="2"/>
  <c r="J21" i="2"/>
  <c r="I21" i="2"/>
  <c r="H21" i="2"/>
  <c r="G21" i="2"/>
  <c r="F21" i="2"/>
  <c r="E21" i="2"/>
  <c r="I20" i="2"/>
  <c r="H20" i="2"/>
  <c r="F20" i="2"/>
  <c r="E20" i="2"/>
  <c r="J61" i="1"/>
  <c r="I61" i="1"/>
  <c r="H61" i="1"/>
  <c r="G61" i="1"/>
  <c r="F61" i="1"/>
  <c r="E61" i="1"/>
  <c r="J56" i="1"/>
  <c r="I56" i="1"/>
  <c r="H56" i="1"/>
  <c r="G56" i="1"/>
  <c r="F56" i="1"/>
  <c r="E56" i="1"/>
  <c r="E51" i="1"/>
  <c r="F51" i="1"/>
  <c r="G51" i="1"/>
  <c r="H51" i="1"/>
  <c r="I51" i="1"/>
  <c r="J51" i="1"/>
  <c r="J46" i="1"/>
  <c r="I46" i="1"/>
  <c r="H46" i="1"/>
  <c r="G46" i="1"/>
  <c r="F46" i="1"/>
  <c r="E46" i="1"/>
  <c r="K35" i="1" l="1"/>
  <c r="J35" i="1"/>
  <c r="I35" i="1"/>
  <c r="H35" i="1"/>
  <c r="G35" i="1"/>
  <c r="F35" i="1"/>
  <c r="V6" i="2"/>
  <c r="S6" i="2"/>
  <c r="V5" i="2"/>
  <c r="S5" i="2"/>
  <c r="V4" i="2"/>
  <c r="S4" i="2"/>
  <c r="V3" i="2"/>
  <c r="S3" i="2"/>
  <c r="V2" i="2"/>
  <c r="S2" i="2"/>
  <c r="H11" i="1"/>
  <c r="K11" i="1"/>
  <c r="J6" i="2"/>
  <c r="G6" i="2"/>
  <c r="J5" i="2"/>
  <c r="G5" i="2"/>
  <c r="J4" i="2"/>
  <c r="G4" i="2"/>
  <c r="J3" i="2"/>
  <c r="G3" i="2"/>
  <c r="J2" i="2"/>
  <c r="G2" i="2"/>
  <c r="Q42" i="1"/>
  <c r="Q41" i="1"/>
  <c r="Q40" i="1"/>
  <c r="E42" i="1"/>
  <c r="E41" i="1"/>
  <c r="E40" i="1"/>
  <c r="J63" i="1"/>
  <c r="I63" i="1"/>
  <c r="H63" i="1"/>
  <c r="G63" i="1"/>
  <c r="F63" i="1"/>
  <c r="J62" i="1"/>
  <c r="I62" i="1"/>
  <c r="H62" i="1"/>
  <c r="G62" i="1"/>
  <c r="F62" i="1"/>
  <c r="E63" i="1"/>
  <c r="E62" i="1"/>
  <c r="J58" i="1"/>
  <c r="I58" i="1"/>
  <c r="H58" i="1"/>
  <c r="G58" i="1"/>
  <c r="F58" i="1"/>
  <c r="J57" i="1"/>
  <c r="I57" i="1"/>
  <c r="H57" i="1"/>
  <c r="G57" i="1"/>
  <c r="F57" i="1"/>
  <c r="E58" i="1"/>
  <c r="E57" i="1"/>
  <c r="J53" i="1"/>
  <c r="I53" i="1"/>
  <c r="H53" i="1"/>
  <c r="G53" i="1"/>
  <c r="F53" i="1"/>
  <c r="J52" i="1"/>
  <c r="I52" i="1"/>
  <c r="H52" i="1"/>
  <c r="G52" i="1"/>
  <c r="F52" i="1"/>
  <c r="E53" i="1"/>
  <c r="E52" i="1"/>
  <c r="J48" i="1"/>
  <c r="I48" i="1"/>
  <c r="H48" i="1"/>
  <c r="G48" i="1"/>
  <c r="F48" i="1"/>
  <c r="J47" i="1"/>
  <c r="I47" i="1"/>
  <c r="H47" i="1"/>
  <c r="G47" i="1"/>
  <c r="F47" i="1"/>
  <c r="E48" i="1"/>
  <c r="E47" i="1"/>
  <c r="V39" i="1"/>
  <c r="U39" i="1"/>
  <c r="S39" i="1"/>
  <c r="R39" i="1"/>
  <c r="Q39" i="1"/>
  <c r="W37" i="1"/>
  <c r="V37" i="1"/>
  <c r="U37" i="1"/>
  <c r="T37" i="1"/>
  <c r="S37" i="1"/>
  <c r="R37" i="1"/>
  <c r="W36" i="1"/>
  <c r="V36" i="1"/>
  <c r="U36" i="1"/>
  <c r="T36" i="1"/>
  <c r="S36" i="1"/>
  <c r="R36" i="1"/>
  <c r="V35" i="1"/>
  <c r="U35" i="1"/>
  <c r="S35" i="1"/>
  <c r="R35" i="1"/>
  <c r="W11" i="1"/>
  <c r="T11" i="1"/>
  <c r="W10" i="1"/>
  <c r="T10" i="1"/>
  <c r="W9" i="1"/>
  <c r="T9" i="1"/>
  <c r="W8" i="1"/>
  <c r="T8" i="1"/>
  <c r="W7" i="1"/>
  <c r="T7" i="1"/>
  <c r="W6" i="1"/>
  <c r="T6" i="1"/>
  <c r="W5" i="1"/>
  <c r="T5" i="1"/>
  <c r="W4" i="1"/>
  <c r="T4" i="1"/>
  <c r="W3" i="1"/>
  <c r="T3" i="1"/>
  <c r="W2" i="1"/>
  <c r="T2" i="1"/>
  <c r="J24" i="2" l="1"/>
  <c r="J20" i="2"/>
  <c r="G20" i="2"/>
  <c r="G24" i="2"/>
  <c r="T39" i="1"/>
  <c r="W39" i="1"/>
  <c r="T35" i="1"/>
  <c r="W35" i="1"/>
  <c r="J39" i="1" l="1"/>
  <c r="I39" i="1"/>
  <c r="G39" i="1"/>
  <c r="F39" i="1"/>
  <c r="H4" i="1" l="1"/>
  <c r="K4" i="1"/>
  <c r="E39" i="1"/>
  <c r="H10" i="1" l="1"/>
  <c r="K10" i="1"/>
  <c r="K37" i="1"/>
  <c r="J37" i="1"/>
  <c r="I37" i="1"/>
  <c r="H37" i="1"/>
  <c r="G37" i="1"/>
  <c r="K36" i="1"/>
  <c r="J36" i="1"/>
  <c r="I36" i="1"/>
  <c r="H36" i="1"/>
  <c r="G36" i="1"/>
  <c r="F37" i="1"/>
  <c r="F36" i="1"/>
  <c r="K9" i="1"/>
  <c r="K8" i="1"/>
  <c r="K7" i="1"/>
  <c r="K6" i="1"/>
  <c r="K5" i="1"/>
  <c r="K3" i="1"/>
  <c r="K2" i="1"/>
  <c r="H2" i="1"/>
  <c r="H3" i="1"/>
  <c r="H5" i="1"/>
  <c r="H6" i="1"/>
  <c r="H7" i="1"/>
  <c r="H8" i="1"/>
  <c r="H9" i="1"/>
  <c r="K39" i="1" l="1"/>
  <c r="H39" i="1"/>
</calcChain>
</file>

<file path=xl/sharedStrings.xml><?xml version="1.0" encoding="utf-8"?>
<sst xmlns="http://schemas.openxmlformats.org/spreadsheetml/2006/main" count="468" uniqueCount="201">
  <si>
    <t>Cue</t>
  </si>
  <si>
    <t>Target</t>
  </si>
  <si>
    <t>FSG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</si>
  <si>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</si>
  <si>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</si>
  <si>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</si>
  <si>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</si>
  <si>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</si>
  <si>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</si>
  <si>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</si>
  <si>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</si>
  <si>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Cry</t>
  </si>
  <si>
    <t>Tree</t>
  </si>
  <si>
    <t>Syrup</t>
  </si>
  <si>
    <t>Bat</t>
  </si>
  <si>
    <t>Bounce</t>
  </si>
  <si>
    <t>Phone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</si>
  <si>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</si>
  <si>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</si>
  <si>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</si>
  <si>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</si>
  <si>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</si>
  <si>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</si>
  <si>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</si>
  <si>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</si>
  <si>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</si>
  <si>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</si>
  <si>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</si>
  <si>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</si>
  <si>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</si>
  <si>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</si>
  <si>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</si>
  <si>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</si>
  <si>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</si>
  <si>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</si>
  <si>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</si>
  <si>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</si>
  <si>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</si>
  <si>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</si>
  <si>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</si>
  <si>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</si>
  <si>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</si>
  <si>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</si>
  <si>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</si>
  <si>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</si>
  <si>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</si>
  <si>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</si>
  <si>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</si>
  <si>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</si>
  <si>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</si>
  <si>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</si>
  <si>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</si>
  <si>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</si>
  <si>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</si>
  <si>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Soon</t>
  </si>
  <si>
    <t>Belt</t>
  </si>
  <si>
    <t>Hand</t>
  </si>
  <si>
    <t>Wage</t>
  </si>
  <si>
    <t>Root</t>
  </si>
  <si>
    <t>Swan</t>
  </si>
  <si>
    <t>Hygiene</t>
  </si>
  <si>
    <t>Credit</t>
  </si>
  <si>
    <t>Orchid</t>
  </si>
  <si>
    <t>Tuna</t>
  </si>
  <si>
    <t>Money</t>
  </si>
  <si>
    <t>Plant</t>
  </si>
  <si>
    <t>Bird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</si>
  <si>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</si>
  <si>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</si>
  <si>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</si>
  <si>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</si>
  <si>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</si>
  <si>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</si>
  <si>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</si>
  <si>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</si>
  <si>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</si>
  <si>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</si>
  <si>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</si>
  <si>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</si>
  <si>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</si>
  <si>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</si>
  <si>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Mirror</t>
  </si>
  <si>
    <t>Cake</t>
  </si>
  <si>
    <t>Sign</t>
  </si>
  <si>
    <t>Tick</t>
  </si>
  <si>
    <t>Rod</t>
  </si>
  <si>
    <t>Cotton</t>
  </si>
  <si>
    <t>Hard</t>
  </si>
  <si>
    <t>Silk</t>
  </si>
  <si>
    <t>Rough</t>
  </si>
  <si>
    <t>Wheel</t>
  </si>
  <si>
    <t>Horse</t>
  </si>
  <si>
    <t>Morning</t>
  </si>
  <si>
    <t>Summer</t>
  </si>
  <si>
    <t>Snow</t>
  </si>
  <si>
    <t>School</t>
  </si>
  <si>
    <t>Stop</t>
  </si>
  <si>
    <t>Pants</t>
  </si>
  <si>
    <t>Collar</t>
  </si>
  <si>
    <t>Reality</t>
  </si>
  <si>
    <t>Island</t>
  </si>
  <si>
    <t>Eyes</t>
  </si>
  <si>
    <t>Smell</t>
  </si>
  <si>
    <t>Nurse</t>
  </si>
  <si>
    <t>Lawyer</t>
  </si>
  <si>
    <t>Soap</t>
  </si>
  <si>
    <t>Drink</t>
  </si>
  <si>
    <t>Heavy</t>
  </si>
  <si>
    <t>Feather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</si>
  <si>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</si>
  <si>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</si>
  <si>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</si>
  <si>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</si>
  <si>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</si>
  <si>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</si>
  <si>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</si>
  <si>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</si>
  <si>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Valley</t>
  </si>
  <si>
    <t>Peak</t>
  </si>
  <si>
    <t>Window</t>
  </si>
  <si>
    <t>Knob</t>
  </si>
  <si>
    <t>Razor</t>
  </si>
  <si>
    <t>Muscle</t>
  </si>
  <si>
    <t>Chop</t>
  </si>
  <si>
    <t>Cut</t>
  </si>
  <si>
    <t>Chisel</t>
  </si>
  <si>
    <t>Hammer</t>
  </si>
  <si>
    <t>Hornet</t>
  </si>
  <si>
    <t>Sting</t>
  </si>
  <si>
    <t>Herd</t>
  </si>
  <si>
    <t>Cow</t>
  </si>
  <si>
    <t>Bridge</t>
  </si>
  <si>
    <t>Water</t>
  </si>
  <si>
    <t>Death</t>
  </si>
  <si>
    <t>Business</t>
  </si>
  <si>
    <t xml:space="preserve">Artery                   </t>
  </si>
  <si>
    <t xml:space="preserve">Bronze                   </t>
  </si>
  <si>
    <t>Cash</t>
  </si>
  <si>
    <t>Leg</t>
  </si>
  <si>
    <t>LIST A</t>
  </si>
  <si>
    <t>LIST B</t>
  </si>
  <si>
    <t>Overall M</t>
  </si>
  <si>
    <t>Overall SD</t>
  </si>
  <si>
    <t>Overall Min.</t>
  </si>
  <si>
    <t>Overall Max.</t>
  </si>
  <si>
    <t>Combined</t>
  </si>
  <si>
    <t>SD</t>
  </si>
  <si>
    <t>MIN</t>
  </si>
  <si>
    <t>MAX</t>
  </si>
  <si>
    <t>Hot</t>
  </si>
  <si>
    <t>Chili</t>
  </si>
  <si>
    <t>Affection</t>
  </si>
  <si>
    <t>Love</t>
  </si>
  <si>
    <t>Sip</t>
  </si>
  <si>
    <t>Mule</t>
  </si>
  <si>
    <t>Donkey</t>
  </si>
  <si>
    <t>Temperature</t>
  </si>
  <si>
    <t>Fuzzy</t>
  </si>
  <si>
    <t>Bang</t>
  </si>
  <si>
    <t>Cactus</t>
  </si>
  <si>
    <t>Clothes</t>
  </si>
  <si>
    <t>Attire</t>
  </si>
  <si>
    <t>Cherry</t>
  </si>
  <si>
    <t>Red</t>
  </si>
  <si>
    <t>Fire</t>
  </si>
  <si>
    <t>Blaze</t>
  </si>
  <si>
    <t>Documentary</t>
  </si>
  <si>
    <t>Paper</t>
  </si>
  <si>
    <t>Incense</t>
  </si>
  <si>
    <t>Baseball</t>
  </si>
  <si>
    <t>League</t>
  </si>
  <si>
    <t>Feud</t>
  </si>
  <si>
    <t>Fight</t>
  </si>
  <si>
    <t>Cold</t>
  </si>
  <si>
    <t>Chill</t>
  </si>
  <si>
    <t>Bug</t>
  </si>
  <si>
    <t>Wasp</t>
  </si>
  <si>
    <t>King</t>
  </si>
  <si>
    <t>Vase</t>
  </si>
  <si>
    <t>Car</t>
  </si>
  <si>
    <t>Happy</t>
  </si>
  <si>
    <t>Art</t>
  </si>
  <si>
    <t>Wolf</t>
  </si>
  <si>
    <t>Accident</t>
  </si>
  <si>
    <t>Strong</t>
  </si>
  <si>
    <t>Sugar</t>
  </si>
  <si>
    <t>Riddle</t>
  </si>
  <si>
    <t>Clutter</t>
  </si>
  <si>
    <t>Push</t>
  </si>
  <si>
    <t>Sack</t>
  </si>
  <si>
    <t>Dietary</t>
  </si>
  <si>
    <t>Bench</t>
  </si>
  <si>
    <t>Horn</t>
  </si>
  <si>
    <t>Hide</t>
  </si>
  <si>
    <t>Sick</t>
  </si>
  <si>
    <t>Lease</t>
  </si>
  <si>
    <t>Toil</t>
  </si>
  <si>
    <t>Ounce</t>
  </si>
  <si>
    <t>Both</t>
  </si>
  <si>
    <t>Children</t>
  </si>
  <si>
    <t>List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</si>
</sst>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W63"/>
  <sheetViews>
    <sheetView tabSelected="1" topLeftCell="M1" workbookViewId="0">
      <pane ySplit="1" topLeftCell="A2" activePane="bottomLeft" state="frozen"/>
      <selection pane="bottomLeft" activeCell="O2" sqref="O2:P31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  <col min="12" max="12" width="5.81640625" customWidth="1"/>
  </cols>
  <sheetData>
    <row r="1" spans="1:23" ht="23" customHeight="1">
      <c r="A1" s="1" t="s">
        <v>139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140</v>
      </c>
      <c r="N1" s="1" t="s">
        <v>28</v>
      </c>
      <c r="O1" s="1" t="s">
        <v>0</v>
      </c>
      <c r="P1" s="1" t="s">
        <v>1</v>
      </c>
      <c r="Q1" s="1" t="s">
        <v>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</row>
    <row r="2" spans="1:23">
      <c r="B2" t="s">
        <v>29</v>
      </c>
      <c r="C2" t="s">
        <v>14</v>
      </c>
      <c r="D2" t="s">
        <v>15</v>
      </c>
      <c r="E2">
        <v>0</v>
      </c>
      <c r="F2">
        <v>5.6</v>
      </c>
      <c r="G2">
        <v>3.0224000000000002</v>
      </c>
      <c r="H2">
        <f t="shared" ref="H2:H10" si="0">LEN(C2)</f>
        <v>3</v>
      </c>
      <c r="I2">
        <v>3.78</v>
      </c>
      <c r="J2">
        <v>2.7016</v>
      </c>
      <c r="K2">
        <f t="shared" ref="K2:K10" si="1">LEN(D2)</f>
        <v>6</v>
      </c>
      <c r="N2" t="s">
        <v>29</v>
      </c>
      <c r="O2" t="s">
        <v>93</v>
      </c>
      <c r="P2" t="s">
        <v>94</v>
      </c>
      <c r="Q2">
        <v>0</v>
      </c>
      <c r="R2">
        <v>4.68</v>
      </c>
      <c r="S2">
        <v>3.6</v>
      </c>
      <c r="T2">
        <f t="shared" ref="T2:T11" si="2">LEN(O2)</f>
        <v>6</v>
      </c>
      <c r="U2">
        <v>6.05</v>
      </c>
      <c r="V2">
        <v>3.2</v>
      </c>
      <c r="W2">
        <f t="shared" ref="W2:W11" si="3">LEN(P2)</f>
        <v>4</v>
      </c>
    </row>
    <row r="3" spans="1:23">
      <c r="B3" t="s">
        <v>29</v>
      </c>
      <c r="C3" t="s">
        <v>17</v>
      </c>
      <c r="D3" t="s">
        <v>18</v>
      </c>
      <c r="E3">
        <v>0</v>
      </c>
      <c r="F3">
        <v>5.14</v>
      </c>
      <c r="G3">
        <v>3.0406</v>
      </c>
      <c r="H3">
        <f t="shared" si="0"/>
        <v>6</v>
      </c>
      <c r="I3">
        <v>4.9800000000000004</v>
      </c>
      <c r="J3">
        <v>3.8780000000000001</v>
      </c>
      <c r="K3">
        <f t="shared" si="1"/>
        <v>5</v>
      </c>
      <c r="N3" t="s">
        <v>29</v>
      </c>
      <c r="O3" t="s">
        <v>95</v>
      </c>
      <c r="P3" t="s">
        <v>96</v>
      </c>
      <c r="Q3">
        <v>0</v>
      </c>
      <c r="R3">
        <v>5.25</v>
      </c>
      <c r="S3">
        <v>4.2302</v>
      </c>
      <c r="T3">
        <f t="shared" si="2"/>
        <v>6</v>
      </c>
      <c r="U3">
        <v>2.93</v>
      </c>
      <c r="V3">
        <v>4.5571999999999999</v>
      </c>
      <c r="W3">
        <f t="shared" si="3"/>
        <v>4</v>
      </c>
    </row>
    <row r="4" spans="1:23">
      <c r="B4" t="s">
        <v>29</v>
      </c>
      <c r="C4" t="s">
        <v>91</v>
      </c>
      <c r="D4" t="s">
        <v>90</v>
      </c>
      <c r="E4">
        <v>0</v>
      </c>
      <c r="F4">
        <v>6.03</v>
      </c>
      <c r="G4">
        <v>3.68</v>
      </c>
      <c r="H4">
        <f t="shared" si="0"/>
        <v>5</v>
      </c>
      <c r="I4">
        <v>5.53</v>
      </c>
      <c r="J4">
        <v>3.14</v>
      </c>
      <c r="K4">
        <f t="shared" si="1"/>
        <v>5</v>
      </c>
      <c r="N4" t="s">
        <v>29</v>
      </c>
      <c r="O4" t="s">
        <v>97</v>
      </c>
      <c r="P4" t="s">
        <v>98</v>
      </c>
      <c r="Q4">
        <v>0</v>
      </c>
      <c r="R4">
        <v>6.15</v>
      </c>
      <c r="S4">
        <v>3.48</v>
      </c>
      <c r="T4">
        <f t="shared" si="2"/>
        <v>5</v>
      </c>
      <c r="U4">
        <v>6.09</v>
      </c>
      <c r="V4">
        <v>2.73</v>
      </c>
      <c r="W4">
        <f t="shared" si="3"/>
        <v>6</v>
      </c>
    </row>
    <row r="5" spans="1:23">
      <c r="B5" t="s">
        <v>29</v>
      </c>
      <c r="C5" t="s">
        <v>19</v>
      </c>
      <c r="D5" t="s">
        <v>20</v>
      </c>
      <c r="E5">
        <v>0</v>
      </c>
      <c r="F5">
        <v>6.02</v>
      </c>
      <c r="G5">
        <v>2.6303999999999998</v>
      </c>
      <c r="H5">
        <f t="shared" si="0"/>
        <v>7</v>
      </c>
      <c r="I5">
        <v>5.68</v>
      </c>
      <c r="J5">
        <v>2.7745000000000002</v>
      </c>
      <c r="K5">
        <f t="shared" si="1"/>
        <v>6</v>
      </c>
      <c r="N5" t="s">
        <v>29</v>
      </c>
      <c r="O5" t="s">
        <v>99</v>
      </c>
      <c r="P5" t="s">
        <v>100</v>
      </c>
      <c r="Q5">
        <v>0</v>
      </c>
      <c r="R5">
        <v>3.36</v>
      </c>
      <c r="S5">
        <v>3.19</v>
      </c>
      <c r="T5">
        <f t="shared" si="2"/>
        <v>7</v>
      </c>
      <c r="U5">
        <v>6.4</v>
      </c>
      <c r="V5">
        <v>3.31</v>
      </c>
      <c r="W5">
        <f t="shared" si="3"/>
        <v>6</v>
      </c>
    </row>
    <row r="6" spans="1:23">
      <c r="B6" t="s">
        <v>29</v>
      </c>
      <c r="C6" t="s">
        <v>11</v>
      </c>
      <c r="D6" t="s">
        <v>21</v>
      </c>
      <c r="E6">
        <v>0</v>
      </c>
      <c r="F6">
        <v>4.32</v>
      </c>
      <c r="G6">
        <v>3.5249000000000001</v>
      </c>
      <c r="H6">
        <f t="shared" si="0"/>
        <v>3</v>
      </c>
      <c r="I6">
        <v>6.94</v>
      </c>
      <c r="J6">
        <v>3.4131</v>
      </c>
      <c r="K6">
        <f t="shared" si="1"/>
        <v>6</v>
      </c>
      <c r="N6" t="s">
        <v>29</v>
      </c>
      <c r="O6" t="s">
        <v>101</v>
      </c>
      <c r="P6" t="s">
        <v>102</v>
      </c>
      <c r="Q6">
        <v>0</v>
      </c>
      <c r="R6" t="s">
        <v>71</v>
      </c>
      <c r="S6">
        <v>4.05</v>
      </c>
      <c r="T6">
        <f t="shared" si="2"/>
        <v>4</v>
      </c>
      <c r="U6">
        <v>4.4000000000000004</v>
      </c>
      <c r="V6">
        <v>3.63</v>
      </c>
      <c r="W6">
        <f t="shared" si="3"/>
        <v>5</v>
      </c>
    </row>
    <row r="7" spans="1:23">
      <c r="B7" t="s">
        <v>29</v>
      </c>
      <c r="C7" t="s">
        <v>22</v>
      </c>
      <c r="D7" t="s">
        <v>23</v>
      </c>
      <c r="E7">
        <v>0</v>
      </c>
      <c r="F7">
        <v>5.54</v>
      </c>
      <c r="G7">
        <v>3.7138</v>
      </c>
      <c r="H7">
        <f t="shared" si="0"/>
        <v>7</v>
      </c>
      <c r="I7">
        <v>6.2</v>
      </c>
      <c r="J7">
        <v>3.2721</v>
      </c>
      <c r="K7">
        <f t="shared" si="1"/>
        <v>6</v>
      </c>
      <c r="N7" t="s">
        <v>29</v>
      </c>
      <c r="O7" t="s">
        <v>103</v>
      </c>
      <c r="P7" t="s">
        <v>104</v>
      </c>
      <c r="Q7">
        <v>0</v>
      </c>
      <c r="R7">
        <v>5.48</v>
      </c>
      <c r="S7">
        <v>3.36</v>
      </c>
      <c r="T7">
        <f t="shared" si="2"/>
        <v>5</v>
      </c>
      <c r="U7">
        <v>5.58</v>
      </c>
      <c r="V7">
        <v>3.61</v>
      </c>
      <c r="W7">
        <f t="shared" si="3"/>
        <v>6</v>
      </c>
    </row>
    <row r="8" spans="1:23">
      <c r="B8" t="s">
        <v>29</v>
      </c>
      <c r="C8" t="s">
        <v>24</v>
      </c>
      <c r="D8" t="s">
        <v>25</v>
      </c>
      <c r="E8">
        <v>0</v>
      </c>
      <c r="F8">
        <v>4.67</v>
      </c>
      <c r="G8">
        <v>4.6116999999999999</v>
      </c>
      <c r="H8">
        <f t="shared" si="0"/>
        <v>3</v>
      </c>
      <c r="I8">
        <v>4.68</v>
      </c>
      <c r="J8">
        <v>3.6551</v>
      </c>
      <c r="K8">
        <f t="shared" si="1"/>
        <v>4</v>
      </c>
      <c r="N8" t="s">
        <v>29</v>
      </c>
      <c r="O8" t="s">
        <v>105</v>
      </c>
      <c r="P8" t="s">
        <v>106</v>
      </c>
      <c r="Q8">
        <v>0</v>
      </c>
      <c r="R8">
        <v>5.77</v>
      </c>
      <c r="S8">
        <v>2.8898999999999999</v>
      </c>
      <c r="T8">
        <f t="shared" si="2"/>
        <v>4</v>
      </c>
      <c r="U8">
        <v>4.95</v>
      </c>
      <c r="V8">
        <v>4.101</v>
      </c>
      <c r="W8">
        <f t="shared" si="3"/>
        <v>5</v>
      </c>
    </row>
    <row r="9" spans="1:23">
      <c r="B9" t="s">
        <v>29</v>
      </c>
      <c r="C9" t="s">
        <v>26</v>
      </c>
      <c r="D9" t="s">
        <v>27</v>
      </c>
      <c r="E9">
        <v>0</v>
      </c>
      <c r="F9">
        <v>6.15</v>
      </c>
      <c r="G9">
        <v>2.8407</v>
      </c>
      <c r="H9">
        <f t="shared" si="0"/>
        <v>5</v>
      </c>
      <c r="I9">
        <v>5.7</v>
      </c>
      <c r="J9">
        <v>3.8938999999999999</v>
      </c>
      <c r="K9">
        <f t="shared" si="1"/>
        <v>4</v>
      </c>
      <c r="N9" t="s">
        <v>29</v>
      </c>
      <c r="O9" t="s">
        <v>107</v>
      </c>
      <c r="P9" t="s">
        <v>108</v>
      </c>
      <c r="Q9">
        <v>0</v>
      </c>
      <c r="R9">
        <v>4.09</v>
      </c>
      <c r="S9">
        <v>3.38</v>
      </c>
      <c r="T9">
        <f t="shared" si="2"/>
        <v>5</v>
      </c>
      <c r="U9">
        <v>6.63</v>
      </c>
      <c r="V9">
        <v>2.5299999999999998</v>
      </c>
      <c r="W9">
        <f t="shared" si="3"/>
        <v>7</v>
      </c>
    </row>
    <row r="10" spans="1:23">
      <c r="B10" t="s">
        <v>29</v>
      </c>
      <c r="C10" t="s">
        <v>87</v>
      </c>
      <c r="D10" t="s">
        <v>86</v>
      </c>
      <c r="E10">
        <v>0</v>
      </c>
      <c r="F10">
        <v>4.21</v>
      </c>
      <c r="G10">
        <v>4.2</v>
      </c>
      <c r="H10">
        <f t="shared" si="0"/>
        <v>4</v>
      </c>
      <c r="I10">
        <v>6.28</v>
      </c>
      <c r="J10">
        <v>2.96</v>
      </c>
      <c r="K10">
        <f t="shared" si="1"/>
        <v>6</v>
      </c>
      <c r="N10" t="s">
        <v>29</v>
      </c>
      <c r="O10" t="s">
        <v>109</v>
      </c>
      <c r="P10" t="s">
        <v>110</v>
      </c>
      <c r="Q10">
        <v>0</v>
      </c>
      <c r="R10">
        <v>5.66</v>
      </c>
      <c r="S10">
        <v>2.98</v>
      </c>
      <c r="T10">
        <f t="shared" si="2"/>
        <v>5</v>
      </c>
      <c r="U10">
        <v>5.9</v>
      </c>
      <c r="V10">
        <v>2.59</v>
      </c>
      <c r="W10">
        <f t="shared" si="3"/>
        <v>4</v>
      </c>
    </row>
    <row r="11" spans="1:23">
      <c r="B11" t="s">
        <v>29</v>
      </c>
      <c r="C11" t="s">
        <v>12</v>
      </c>
      <c r="D11" t="s">
        <v>13</v>
      </c>
      <c r="E11">
        <v>0</v>
      </c>
      <c r="F11">
        <v>6.62</v>
      </c>
      <c r="G11">
        <v>3.5206</v>
      </c>
      <c r="H11">
        <f>LEN(C11)</f>
        <v>4</v>
      </c>
      <c r="I11">
        <v>6</v>
      </c>
      <c r="J11">
        <v>2.4165999999999999</v>
      </c>
      <c r="K11">
        <f>LEN(D11)</f>
        <v>5</v>
      </c>
      <c r="N11" t="s">
        <v>29</v>
      </c>
      <c r="O11" t="s">
        <v>111</v>
      </c>
      <c r="P11" t="s">
        <v>112</v>
      </c>
      <c r="Q11">
        <v>0</v>
      </c>
      <c r="R11" t="s">
        <v>71</v>
      </c>
      <c r="S11">
        <v>3.09</v>
      </c>
      <c r="T11">
        <f t="shared" si="2"/>
        <v>4</v>
      </c>
      <c r="U11">
        <v>5.79</v>
      </c>
      <c r="V11">
        <v>2.85</v>
      </c>
      <c r="W11">
        <f t="shared" si="3"/>
        <v>4</v>
      </c>
    </row>
    <row r="12" spans="1:23">
      <c r="B12" t="s">
        <v>30</v>
      </c>
      <c r="C12" t="s">
        <v>59</v>
      </c>
      <c r="D12" t="s">
        <v>66</v>
      </c>
      <c r="E12">
        <v>0.217</v>
      </c>
      <c r="F12" t="s">
        <v>71</v>
      </c>
      <c r="G12" t="s">
        <v>71</v>
      </c>
      <c r="H12">
        <v>4</v>
      </c>
      <c r="I12">
        <v>5.77</v>
      </c>
      <c r="J12">
        <v>3.3653</v>
      </c>
      <c r="K12">
        <v>4</v>
      </c>
      <c r="N12" t="s">
        <v>30</v>
      </c>
      <c r="O12" t="s">
        <v>159</v>
      </c>
      <c r="P12" t="s">
        <v>65</v>
      </c>
      <c r="Q12">
        <v>0.32100000000000001</v>
      </c>
      <c r="R12" t="s">
        <v>71</v>
      </c>
      <c r="S12">
        <v>2.1732</v>
      </c>
      <c r="T12">
        <v>6</v>
      </c>
      <c r="U12">
        <v>5.98</v>
      </c>
      <c r="V12">
        <v>3.1488999999999998</v>
      </c>
      <c r="W12">
        <v>5</v>
      </c>
    </row>
    <row r="13" spans="1:23">
      <c r="B13" t="s">
        <v>30</v>
      </c>
      <c r="C13" t="s">
        <v>77</v>
      </c>
      <c r="D13" t="s">
        <v>78</v>
      </c>
      <c r="E13">
        <v>0.14099999999999999</v>
      </c>
      <c r="F13">
        <v>5.13</v>
      </c>
      <c r="G13">
        <v>4.0796999999999999</v>
      </c>
      <c r="H13">
        <v>4</v>
      </c>
      <c r="I13">
        <v>4.76</v>
      </c>
      <c r="J13">
        <v>3.0204</v>
      </c>
      <c r="K13">
        <v>8</v>
      </c>
      <c r="N13" t="s">
        <v>30</v>
      </c>
      <c r="O13" t="s">
        <v>123</v>
      </c>
      <c r="P13" t="s">
        <v>124</v>
      </c>
      <c r="Q13">
        <v>0.38800000000000001</v>
      </c>
      <c r="R13">
        <v>4.08</v>
      </c>
      <c r="S13">
        <v>2.8420000000000001</v>
      </c>
      <c r="T13">
        <v>4</v>
      </c>
      <c r="U13">
        <v>4.1500000000000004</v>
      </c>
      <c r="V13">
        <v>4.0689000000000002</v>
      </c>
      <c r="W13">
        <v>3</v>
      </c>
    </row>
    <row r="14" spans="1:23">
      <c r="B14" t="s">
        <v>30</v>
      </c>
      <c r="C14" t="s">
        <v>60</v>
      </c>
      <c r="D14" t="s">
        <v>67</v>
      </c>
      <c r="E14">
        <v>0.38900000000000001</v>
      </c>
      <c r="F14" t="s">
        <v>71</v>
      </c>
      <c r="G14">
        <v>2.0373999999999999</v>
      </c>
      <c r="H14">
        <v>7</v>
      </c>
      <c r="I14">
        <v>3.82</v>
      </c>
      <c r="J14">
        <v>3.7913000000000001</v>
      </c>
      <c r="K14">
        <v>5</v>
      </c>
      <c r="N14" t="s">
        <v>30</v>
      </c>
      <c r="O14" t="s">
        <v>125</v>
      </c>
      <c r="P14" t="s">
        <v>126</v>
      </c>
      <c r="Q14">
        <v>0.32800000000000001</v>
      </c>
      <c r="R14">
        <v>5.84</v>
      </c>
      <c r="S14">
        <v>1.6628000000000001</v>
      </c>
      <c r="T14">
        <v>6</v>
      </c>
      <c r="U14">
        <v>5.77</v>
      </c>
      <c r="V14">
        <v>2.8041</v>
      </c>
      <c r="W14">
        <v>6</v>
      </c>
    </row>
    <row r="15" spans="1:23">
      <c r="B15" t="s">
        <v>30</v>
      </c>
      <c r="C15" t="s">
        <v>79</v>
      </c>
      <c r="D15" t="s">
        <v>80</v>
      </c>
      <c r="E15">
        <v>0.73</v>
      </c>
      <c r="F15" t="s">
        <v>71</v>
      </c>
      <c r="G15">
        <v>2.8102</v>
      </c>
      <c r="H15">
        <v>3</v>
      </c>
      <c r="I15">
        <v>4.74</v>
      </c>
      <c r="J15">
        <v>4.0654000000000003</v>
      </c>
      <c r="K15">
        <v>5</v>
      </c>
      <c r="N15" t="s">
        <v>30</v>
      </c>
      <c r="O15" t="s">
        <v>161</v>
      </c>
      <c r="P15" t="s">
        <v>160</v>
      </c>
      <c r="Q15">
        <v>0.65100000000000002</v>
      </c>
      <c r="R15" t="s">
        <v>71</v>
      </c>
      <c r="S15">
        <v>1.8865000000000001</v>
      </c>
      <c r="T15">
        <v>6</v>
      </c>
      <c r="U15">
        <v>6.63</v>
      </c>
      <c r="V15">
        <v>3.7126000000000001</v>
      </c>
      <c r="W15">
        <v>7</v>
      </c>
    </row>
    <row r="16" spans="1:23">
      <c r="B16" t="s">
        <v>30</v>
      </c>
      <c r="C16" t="s">
        <v>150</v>
      </c>
      <c r="D16" t="s">
        <v>149</v>
      </c>
      <c r="E16">
        <v>0.38900000000000001</v>
      </c>
      <c r="F16">
        <v>5.03</v>
      </c>
      <c r="G16">
        <v>3.9860000000000002</v>
      </c>
      <c r="H16">
        <v>3</v>
      </c>
      <c r="I16">
        <v>5.93</v>
      </c>
      <c r="J16">
        <v>2.5832000000000002</v>
      </c>
      <c r="K16">
        <v>5</v>
      </c>
      <c r="N16" t="s">
        <v>30</v>
      </c>
      <c r="O16" t="s">
        <v>162</v>
      </c>
      <c r="P16" t="s">
        <v>163</v>
      </c>
      <c r="Q16">
        <v>0.217</v>
      </c>
      <c r="R16">
        <v>5.86</v>
      </c>
      <c r="S16">
        <v>2.8414000000000001</v>
      </c>
      <c r="T16">
        <v>6</v>
      </c>
      <c r="U16">
        <v>4.97</v>
      </c>
      <c r="V16">
        <v>3.8780999999999999</v>
      </c>
      <c r="W16">
        <v>3</v>
      </c>
    </row>
    <row r="17" spans="2:23">
      <c r="B17" t="s">
        <v>30</v>
      </c>
      <c r="C17" t="s">
        <v>151</v>
      </c>
      <c r="D17" t="s">
        <v>152</v>
      </c>
      <c r="E17">
        <v>0.8</v>
      </c>
      <c r="F17">
        <v>3.7</v>
      </c>
      <c r="G17">
        <v>2.6355</v>
      </c>
      <c r="H17">
        <v>9</v>
      </c>
      <c r="I17">
        <v>3.51</v>
      </c>
      <c r="J17">
        <v>4.7548000000000004</v>
      </c>
      <c r="K17">
        <v>4</v>
      </c>
      <c r="N17" t="s">
        <v>30</v>
      </c>
      <c r="O17" t="s">
        <v>165</v>
      </c>
      <c r="P17" t="s">
        <v>164</v>
      </c>
      <c r="Q17">
        <v>0.80800000000000005</v>
      </c>
      <c r="R17">
        <v>4.97</v>
      </c>
      <c r="S17">
        <v>2.0333999999999999</v>
      </c>
      <c r="T17">
        <v>5</v>
      </c>
      <c r="U17">
        <v>6.13</v>
      </c>
      <c r="V17">
        <v>4.0410000000000004</v>
      </c>
      <c r="W17">
        <v>4</v>
      </c>
    </row>
    <row r="18" spans="2:23">
      <c r="B18" t="s">
        <v>30</v>
      </c>
      <c r="C18" t="s">
        <v>153</v>
      </c>
      <c r="D18" t="s">
        <v>106</v>
      </c>
      <c r="E18">
        <v>0.33800000000000002</v>
      </c>
      <c r="F18" t="s">
        <v>71</v>
      </c>
      <c r="G18">
        <v>2.4165999999999999</v>
      </c>
      <c r="H18">
        <v>3</v>
      </c>
      <c r="I18">
        <v>4.95</v>
      </c>
      <c r="J18">
        <v>4.101</v>
      </c>
      <c r="K18">
        <v>5</v>
      </c>
      <c r="N18" t="s">
        <v>30</v>
      </c>
      <c r="O18" t="s">
        <v>166</v>
      </c>
      <c r="P18" t="s">
        <v>167</v>
      </c>
      <c r="Q18">
        <v>0.40799999999999997</v>
      </c>
      <c r="R18" t="s">
        <v>71</v>
      </c>
      <c r="S18">
        <v>2.7126000000000001</v>
      </c>
      <c r="T18">
        <v>8</v>
      </c>
      <c r="U18">
        <v>5.96</v>
      </c>
      <c r="V18">
        <v>3.722</v>
      </c>
      <c r="W18">
        <v>5</v>
      </c>
    </row>
    <row r="19" spans="2:23">
      <c r="B19" t="s">
        <v>30</v>
      </c>
      <c r="C19" t="s">
        <v>61</v>
      </c>
      <c r="D19" t="s">
        <v>68</v>
      </c>
      <c r="E19">
        <v>0.65100000000000002</v>
      </c>
      <c r="F19" t="s">
        <v>71</v>
      </c>
      <c r="G19">
        <v>3.3687999999999998</v>
      </c>
      <c r="H19">
        <v>6</v>
      </c>
      <c r="I19">
        <v>5.61</v>
      </c>
      <c r="J19">
        <v>3.6393</v>
      </c>
      <c r="K19">
        <v>4</v>
      </c>
      <c r="N19" t="s">
        <v>30</v>
      </c>
      <c r="O19" t="s">
        <v>168</v>
      </c>
      <c r="P19" t="s">
        <v>102</v>
      </c>
      <c r="Q19">
        <v>0.45300000000000001</v>
      </c>
      <c r="R19">
        <v>4.88</v>
      </c>
      <c r="S19">
        <v>1.9684999999999999</v>
      </c>
      <c r="T19">
        <v>7</v>
      </c>
      <c r="U19">
        <v>4.4000000000000004</v>
      </c>
      <c r="V19">
        <v>3.6274999999999999</v>
      </c>
      <c r="W19">
        <v>5</v>
      </c>
    </row>
    <row r="20" spans="2:23">
      <c r="B20" t="s">
        <v>30</v>
      </c>
      <c r="C20" t="s">
        <v>62</v>
      </c>
      <c r="D20" t="s">
        <v>69</v>
      </c>
      <c r="E20">
        <v>0.73</v>
      </c>
      <c r="F20">
        <v>5.86</v>
      </c>
      <c r="G20">
        <v>2.0453000000000001</v>
      </c>
      <c r="H20">
        <v>6</v>
      </c>
      <c r="I20">
        <v>5.62</v>
      </c>
      <c r="J20">
        <v>3.0651999999999999</v>
      </c>
      <c r="K20">
        <v>6</v>
      </c>
      <c r="N20" t="s">
        <v>30</v>
      </c>
      <c r="O20" t="s">
        <v>170</v>
      </c>
      <c r="P20" t="s">
        <v>169</v>
      </c>
      <c r="Q20">
        <v>0.55100000000000005</v>
      </c>
      <c r="R20" t="s">
        <v>71</v>
      </c>
      <c r="S20">
        <v>2.9782000000000002</v>
      </c>
      <c r="T20">
        <v>6</v>
      </c>
      <c r="U20">
        <v>5.75</v>
      </c>
      <c r="V20">
        <v>3.1103000000000001</v>
      </c>
      <c r="W20">
        <v>8</v>
      </c>
    </row>
    <row r="21" spans="2:23">
      <c r="B21" t="s">
        <v>30</v>
      </c>
      <c r="C21" t="s">
        <v>63</v>
      </c>
      <c r="D21" t="s">
        <v>70</v>
      </c>
      <c r="E21">
        <v>0.80800000000000005</v>
      </c>
      <c r="F21">
        <v>6.53</v>
      </c>
      <c r="G21">
        <v>2.6116999999999999</v>
      </c>
      <c r="H21">
        <v>4</v>
      </c>
      <c r="I21">
        <v>5.84</v>
      </c>
      <c r="J21">
        <v>3.6293000000000002</v>
      </c>
      <c r="K21">
        <v>4</v>
      </c>
      <c r="N21" t="s">
        <v>30</v>
      </c>
      <c r="O21" t="s">
        <v>127</v>
      </c>
      <c r="P21" t="s">
        <v>128</v>
      </c>
      <c r="Q21">
        <v>0.14099999999999999</v>
      </c>
      <c r="R21">
        <v>6.37</v>
      </c>
      <c r="S21" t="s">
        <v>71</v>
      </c>
      <c r="T21">
        <v>6</v>
      </c>
      <c r="U21">
        <v>4.5199999999999996</v>
      </c>
      <c r="V21">
        <v>2.5550999999999999</v>
      </c>
      <c r="W21">
        <v>5</v>
      </c>
    </row>
    <row r="22" spans="2:23">
      <c r="B22" t="s">
        <v>31</v>
      </c>
      <c r="C22" t="s">
        <v>43</v>
      </c>
      <c r="D22" t="s">
        <v>46</v>
      </c>
      <c r="E22">
        <v>0</v>
      </c>
      <c r="F22">
        <v>6.93</v>
      </c>
      <c r="G22">
        <v>3.3477000000000001</v>
      </c>
      <c r="H22">
        <v>4</v>
      </c>
      <c r="I22">
        <v>6.08</v>
      </c>
      <c r="J22">
        <v>3.4152999999999998</v>
      </c>
      <c r="K22">
        <v>4</v>
      </c>
      <c r="N22" t="s">
        <v>31</v>
      </c>
      <c r="O22" t="s">
        <v>177</v>
      </c>
      <c r="P22" t="s">
        <v>178</v>
      </c>
      <c r="Q22">
        <v>0</v>
      </c>
      <c r="R22">
        <v>5.54</v>
      </c>
      <c r="S22">
        <v>3.8191000000000002</v>
      </c>
      <c r="T22">
        <v>4</v>
      </c>
      <c r="U22" t="s">
        <v>71</v>
      </c>
      <c r="V22">
        <v>2.2945000000000002</v>
      </c>
      <c r="W22">
        <v>4</v>
      </c>
    </row>
    <row r="23" spans="2:23">
      <c r="B23" t="s">
        <v>31</v>
      </c>
      <c r="C23" t="s">
        <v>41</v>
      </c>
      <c r="D23" t="s">
        <v>16</v>
      </c>
      <c r="E23">
        <v>0</v>
      </c>
      <c r="F23">
        <v>5.0199999999999996</v>
      </c>
      <c r="G23">
        <v>2.1173000000000002</v>
      </c>
      <c r="H23">
        <v>4</v>
      </c>
      <c r="I23">
        <v>6.02</v>
      </c>
      <c r="J23">
        <v>4.1384999999999996</v>
      </c>
      <c r="K23">
        <v>5</v>
      </c>
      <c r="N23" t="s">
        <v>31</v>
      </c>
      <c r="O23" t="s">
        <v>180</v>
      </c>
      <c r="P23" t="s">
        <v>179</v>
      </c>
      <c r="Q23">
        <v>0</v>
      </c>
      <c r="R23">
        <v>3.51</v>
      </c>
      <c r="S23">
        <v>4.2302999999999997</v>
      </c>
      <c r="T23">
        <v>5</v>
      </c>
      <c r="U23">
        <v>6.35</v>
      </c>
      <c r="V23">
        <v>4.3916000000000004</v>
      </c>
      <c r="W23">
        <v>3</v>
      </c>
    </row>
    <row r="24" spans="2:23">
      <c r="B24" t="s">
        <v>31</v>
      </c>
      <c r="C24" t="s">
        <v>32</v>
      </c>
      <c r="D24" t="s">
        <v>52</v>
      </c>
      <c r="E24">
        <v>0</v>
      </c>
      <c r="F24">
        <v>5.53</v>
      </c>
      <c r="G24">
        <v>2.6385000000000001</v>
      </c>
      <c r="H24">
        <v>4</v>
      </c>
      <c r="I24">
        <v>5.0999999999999996</v>
      </c>
      <c r="J24">
        <v>3.3058000000000001</v>
      </c>
      <c r="K24">
        <v>5</v>
      </c>
      <c r="N24" t="s">
        <v>31</v>
      </c>
      <c r="O24" t="s">
        <v>181</v>
      </c>
      <c r="P24" t="s">
        <v>182</v>
      </c>
      <c r="Q24">
        <v>0</v>
      </c>
      <c r="R24">
        <v>4.3600000000000003</v>
      </c>
      <c r="S24">
        <v>3.5577000000000001</v>
      </c>
      <c r="T24">
        <v>3</v>
      </c>
      <c r="U24" t="s">
        <v>71</v>
      </c>
      <c r="V24">
        <v>3.01</v>
      </c>
      <c r="W24">
        <v>4</v>
      </c>
    </row>
    <row r="25" spans="2:23">
      <c r="B25" t="s">
        <v>31</v>
      </c>
      <c r="C25" t="s">
        <v>45</v>
      </c>
      <c r="D25" t="s">
        <v>53</v>
      </c>
      <c r="E25">
        <v>0</v>
      </c>
      <c r="F25">
        <v>4.04</v>
      </c>
      <c r="G25">
        <v>4.4438000000000004</v>
      </c>
      <c r="H25">
        <v>6</v>
      </c>
      <c r="I25">
        <v>3</v>
      </c>
      <c r="J25">
        <v>2.4927999999999999</v>
      </c>
      <c r="K25">
        <v>7</v>
      </c>
      <c r="N25" t="s">
        <v>31</v>
      </c>
      <c r="O25" t="s">
        <v>184</v>
      </c>
      <c r="P25" t="s">
        <v>183</v>
      </c>
      <c r="Q25">
        <v>0</v>
      </c>
      <c r="R25">
        <v>3.24</v>
      </c>
      <c r="S25">
        <v>3.6465000000000001</v>
      </c>
      <c r="T25">
        <v>6</v>
      </c>
      <c r="U25">
        <v>4.26</v>
      </c>
      <c r="V25">
        <v>3.6177000000000001</v>
      </c>
      <c r="W25">
        <v>8</v>
      </c>
    </row>
    <row r="26" spans="2:23">
      <c r="B26" t="s">
        <v>31</v>
      </c>
      <c r="C26" t="s">
        <v>46</v>
      </c>
      <c r="D26" t="s">
        <v>85</v>
      </c>
      <c r="E26">
        <v>0</v>
      </c>
      <c r="F26">
        <v>6.08</v>
      </c>
      <c r="G26">
        <v>3.4152999999999998</v>
      </c>
      <c r="H26">
        <v>4</v>
      </c>
      <c r="I26">
        <v>6.15</v>
      </c>
      <c r="J26">
        <v>2.7387999999999999</v>
      </c>
      <c r="K26">
        <v>3</v>
      </c>
      <c r="N26" t="s">
        <v>31</v>
      </c>
      <c r="O26" t="s">
        <v>185</v>
      </c>
      <c r="P26" t="s">
        <v>186</v>
      </c>
      <c r="Q26">
        <v>0</v>
      </c>
      <c r="R26">
        <v>6.35</v>
      </c>
      <c r="S26">
        <v>3.2848999999999999</v>
      </c>
      <c r="T26">
        <v>5</v>
      </c>
      <c r="U26">
        <v>3.95</v>
      </c>
      <c r="V26">
        <v>2.3654999999999999</v>
      </c>
      <c r="W26">
        <v>6</v>
      </c>
    </row>
    <row r="27" spans="2:23">
      <c r="B27" t="s">
        <v>31</v>
      </c>
      <c r="C27" t="s">
        <v>54</v>
      </c>
      <c r="D27" t="s">
        <v>55</v>
      </c>
      <c r="E27">
        <v>0</v>
      </c>
      <c r="F27">
        <v>2.54</v>
      </c>
      <c r="G27">
        <v>4.1185999999999998</v>
      </c>
      <c r="H27">
        <v>4</v>
      </c>
      <c r="I27">
        <v>5.98</v>
      </c>
      <c r="J27">
        <v>3.0945</v>
      </c>
      <c r="K27">
        <v>4</v>
      </c>
      <c r="N27" t="s">
        <v>31</v>
      </c>
      <c r="O27" s="2" t="s">
        <v>188</v>
      </c>
      <c r="P27" s="2" t="s">
        <v>187</v>
      </c>
      <c r="Q27">
        <v>0</v>
      </c>
      <c r="R27">
        <v>4.12</v>
      </c>
      <c r="S27">
        <v>3.56</v>
      </c>
      <c r="T27">
        <v>4</v>
      </c>
      <c r="U27" t="s">
        <v>71</v>
      </c>
      <c r="V27">
        <v>1.6901999999999999</v>
      </c>
      <c r="W27">
        <v>7</v>
      </c>
    </row>
    <row r="28" spans="2:23">
      <c r="B28" t="s">
        <v>31</v>
      </c>
      <c r="C28" t="s">
        <v>83</v>
      </c>
      <c r="D28" t="s">
        <v>84</v>
      </c>
      <c r="E28">
        <v>0</v>
      </c>
      <c r="F28">
        <v>5.69</v>
      </c>
      <c r="G28">
        <v>2.5693999999999999</v>
      </c>
      <c r="H28">
        <v>4</v>
      </c>
      <c r="I28">
        <v>3.84</v>
      </c>
      <c r="J28">
        <v>3.3639999999999999</v>
      </c>
      <c r="K28">
        <v>5</v>
      </c>
      <c r="N28" t="s">
        <v>31</v>
      </c>
      <c r="O28" s="2" t="s">
        <v>190</v>
      </c>
      <c r="P28" s="2" t="s">
        <v>189</v>
      </c>
      <c r="Q28">
        <v>0</v>
      </c>
      <c r="R28" t="s">
        <v>71</v>
      </c>
      <c r="S28">
        <v>1.2787999999999999</v>
      </c>
      <c r="T28">
        <v>7</v>
      </c>
      <c r="U28">
        <v>5.7</v>
      </c>
      <c r="V28">
        <v>2.82</v>
      </c>
      <c r="W28">
        <v>4</v>
      </c>
    </row>
    <row r="29" spans="2:23">
      <c r="B29" t="s">
        <v>31</v>
      </c>
      <c r="C29" t="s">
        <v>156</v>
      </c>
      <c r="D29" t="s">
        <v>92</v>
      </c>
      <c r="E29">
        <v>0</v>
      </c>
      <c r="F29">
        <v>4.6100000000000003</v>
      </c>
      <c r="G29">
        <v>2.847</v>
      </c>
      <c r="H29">
        <v>11</v>
      </c>
      <c r="I29">
        <v>5.1100000000000003</v>
      </c>
      <c r="J29">
        <v>4.3501000000000003</v>
      </c>
      <c r="K29">
        <v>7</v>
      </c>
      <c r="N29" t="s">
        <v>31</v>
      </c>
      <c r="O29" s="2" t="s">
        <v>191</v>
      </c>
      <c r="P29" s="2" t="s">
        <v>192</v>
      </c>
      <c r="Q29">
        <v>0</v>
      </c>
      <c r="R29">
        <v>6.73</v>
      </c>
      <c r="S29">
        <v>2.69</v>
      </c>
      <c r="T29">
        <v>5</v>
      </c>
      <c r="U29">
        <v>5.91</v>
      </c>
      <c r="V29">
        <v>3.03</v>
      </c>
      <c r="W29">
        <v>4</v>
      </c>
    </row>
    <row r="30" spans="2:23">
      <c r="B30" t="s">
        <v>31</v>
      </c>
      <c r="C30" s="2" t="s">
        <v>82</v>
      </c>
      <c r="D30" t="s">
        <v>56</v>
      </c>
      <c r="E30">
        <v>0</v>
      </c>
      <c r="F30">
        <v>6.11</v>
      </c>
      <c r="G30">
        <v>3.3614999999999999</v>
      </c>
      <c r="H30">
        <v>4</v>
      </c>
      <c r="I30">
        <v>5.6</v>
      </c>
      <c r="J30">
        <v>4.1542000000000003</v>
      </c>
      <c r="K30">
        <v>4</v>
      </c>
      <c r="N30" t="s">
        <v>31</v>
      </c>
      <c r="O30" t="s">
        <v>133</v>
      </c>
      <c r="P30" t="s">
        <v>134</v>
      </c>
      <c r="Q30">
        <v>0</v>
      </c>
      <c r="R30">
        <v>3.86</v>
      </c>
      <c r="S30">
        <v>4.0434000000000001</v>
      </c>
      <c r="T30">
        <v>5</v>
      </c>
      <c r="U30">
        <v>4.05</v>
      </c>
      <c r="V30">
        <v>4.2141000000000002</v>
      </c>
      <c r="W30">
        <v>8</v>
      </c>
    </row>
    <row r="31" spans="2:23">
      <c r="B31" t="s">
        <v>31</v>
      </c>
      <c r="C31" t="s">
        <v>157</v>
      </c>
      <c r="D31" s="3" t="s">
        <v>158</v>
      </c>
      <c r="E31">
        <v>0</v>
      </c>
      <c r="F31">
        <v>4.4000000000000004</v>
      </c>
      <c r="G31">
        <v>2.4742000000000002</v>
      </c>
      <c r="H31">
        <v>5</v>
      </c>
      <c r="I31">
        <v>4.2</v>
      </c>
      <c r="J31">
        <v>3.0085999999999999</v>
      </c>
      <c r="K31">
        <v>4</v>
      </c>
      <c r="N31" t="s">
        <v>31</v>
      </c>
      <c r="O31" t="s">
        <v>194</v>
      </c>
      <c r="P31" t="s">
        <v>193</v>
      </c>
      <c r="Q31">
        <v>0</v>
      </c>
      <c r="R31">
        <v>3.89</v>
      </c>
      <c r="S31">
        <v>3.9262000000000001</v>
      </c>
      <c r="T31">
        <v>4</v>
      </c>
      <c r="U31">
        <v>5.45</v>
      </c>
      <c r="V31">
        <v>3.5508000000000002</v>
      </c>
      <c r="W31">
        <v>4</v>
      </c>
    </row>
    <row r="33" spans="3:23">
      <c r="E33" s="1" t="s">
        <v>72</v>
      </c>
      <c r="Q33" s="1" t="s">
        <v>72</v>
      </c>
    </row>
    <row r="34" spans="3:23"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R34" s="1" t="s">
        <v>33</v>
      </c>
      <c r="S34" s="1" t="s">
        <v>34</v>
      </c>
      <c r="T34" s="1" t="s">
        <v>35</v>
      </c>
      <c r="U34" s="1" t="s">
        <v>36</v>
      </c>
      <c r="V34" s="1" t="s">
        <v>37</v>
      </c>
      <c r="W34" s="1" t="s">
        <v>38</v>
      </c>
    </row>
    <row r="35" spans="3:23">
      <c r="E35" s="1" t="s">
        <v>29</v>
      </c>
      <c r="F35">
        <f t="shared" ref="F35:K35" si="4">AVERAGE(F2:F11)</f>
        <v>5.43</v>
      </c>
      <c r="G35">
        <f t="shared" si="4"/>
        <v>3.47851</v>
      </c>
      <c r="H35">
        <f t="shared" si="4"/>
        <v>4.7</v>
      </c>
      <c r="I35">
        <f t="shared" si="4"/>
        <v>5.577</v>
      </c>
      <c r="J35">
        <f t="shared" si="4"/>
        <v>3.2104900000000001</v>
      </c>
      <c r="K35">
        <f t="shared" si="4"/>
        <v>5.3</v>
      </c>
      <c r="Q35" s="1" t="s">
        <v>29</v>
      </c>
      <c r="R35">
        <f t="shared" ref="R35:W35" si="5">AVERAGE(R2:R11)</f>
        <v>5.0549999999999997</v>
      </c>
      <c r="S35">
        <f t="shared" si="5"/>
        <v>3.4250100000000003</v>
      </c>
      <c r="T35">
        <f t="shared" si="5"/>
        <v>5.0999999999999996</v>
      </c>
      <c r="U35">
        <f t="shared" si="5"/>
        <v>5.4719999999999995</v>
      </c>
      <c r="V35">
        <f t="shared" si="5"/>
        <v>3.3108199999999997</v>
      </c>
      <c r="W35">
        <f t="shared" si="5"/>
        <v>5.0999999999999996</v>
      </c>
    </row>
    <row r="36" spans="3:23">
      <c r="E36" s="1" t="s">
        <v>30</v>
      </c>
      <c r="F36">
        <f t="shared" ref="F36:K36" si="6">AVERAGE(F12:F21)</f>
        <v>5.25</v>
      </c>
      <c r="G36">
        <f t="shared" si="6"/>
        <v>2.8879111111111109</v>
      </c>
      <c r="H36">
        <f t="shared" si="6"/>
        <v>4.9000000000000004</v>
      </c>
      <c r="I36">
        <f t="shared" si="6"/>
        <v>5.0549999999999997</v>
      </c>
      <c r="J36">
        <f t="shared" si="6"/>
        <v>3.6015199999999998</v>
      </c>
      <c r="K36">
        <f t="shared" si="6"/>
        <v>5</v>
      </c>
      <c r="Q36" s="1" t="s">
        <v>30</v>
      </c>
      <c r="R36">
        <f t="shared" ref="R36:W36" si="7">AVERAGE(R12:R21)</f>
        <v>5.333333333333333</v>
      </c>
      <c r="S36">
        <f t="shared" si="7"/>
        <v>2.3442888888888889</v>
      </c>
      <c r="T36">
        <f t="shared" si="7"/>
        <v>6</v>
      </c>
      <c r="U36">
        <f t="shared" si="7"/>
        <v>5.4260000000000002</v>
      </c>
      <c r="V36">
        <f t="shared" si="7"/>
        <v>3.4668500000000009</v>
      </c>
      <c r="W36">
        <f t="shared" si="7"/>
        <v>5.0999999999999996</v>
      </c>
    </row>
    <row r="37" spans="3:23">
      <c r="E37" s="1" t="s">
        <v>31</v>
      </c>
      <c r="F37">
        <f t="shared" ref="F37:K37" si="8">AVERAGE(F22:F31)</f>
        <v>5.0949999999999998</v>
      </c>
      <c r="G37">
        <f t="shared" si="8"/>
        <v>3.1333299999999999</v>
      </c>
      <c r="H37">
        <f t="shared" si="8"/>
        <v>5</v>
      </c>
      <c r="I37">
        <f t="shared" si="8"/>
        <v>5.1080000000000005</v>
      </c>
      <c r="J37">
        <f t="shared" si="8"/>
        <v>3.4062600000000005</v>
      </c>
      <c r="K37">
        <f t="shared" si="8"/>
        <v>4.8</v>
      </c>
      <c r="Q37" s="1" t="s">
        <v>31</v>
      </c>
      <c r="R37">
        <f t="shared" ref="R37:W37" si="9">AVERAGE(R22:R31)</f>
        <v>4.6222222222222227</v>
      </c>
      <c r="S37">
        <f t="shared" si="9"/>
        <v>3.4036900000000001</v>
      </c>
      <c r="T37">
        <f t="shared" si="9"/>
        <v>4.8</v>
      </c>
      <c r="U37">
        <f t="shared" si="9"/>
        <v>5.0957142857142861</v>
      </c>
      <c r="V37">
        <f t="shared" si="9"/>
        <v>3.0984400000000005</v>
      </c>
      <c r="W37">
        <f t="shared" si="9"/>
        <v>5.2</v>
      </c>
    </row>
    <row r="38" spans="3:23">
      <c r="E38" s="1" t="s">
        <v>2</v>
      </c>
      <c r="Q38" s="1" t="s">
        <v>2</v>
      </c>
    </row>
    <row r="39" spans="3:23">
      <c r="D39" s="1" t="s">
        <v>72</v>
      </c>
      <c r="E39">
        <f>AVERAGE(E12:E21)</f>
        <v>0.51929999999999998</v>
      </c>
      <c r="F39">
        <f t="shared" ref="F39:K39" si="10">AVERAGE(F2:F31)</f>
        <v>5.26</v>
      </c>
      <c r="G39">
        <f t="shared" si="10"/>
        <v>3.1761931034482753</v>
      </c>
      <c r="H39">
        <f t="shared" si="10"/>
        <v>4.8666666666666663</v>
      </c>
      <c r="I39">
        <f t="shared" si="10"/>
        <v>5.2466666666666661</v>
      </c>
      <c r="J39">
        <f t="shared" si="10"/>
        <v>3.4060900000000003</v>
      </c>
      <c r="K39">
        <f t="shared" si="10"/>
        <v>5.0333333333333332</v>
      </c>
      <c r="P39" s="1" t="s">
        <v>72</v>
      </c>
      <c r="Q39">
        <f>AVERAGE(Q12:Q21)</f>
        <v>0.42659999999999998</v>
      </c>
      <c r="R39">
        <f t="shared" ref="R39:W39" si="11">AVERAGE(R2:R31)</f>
        <v>4.9582608695652173</v>
      </c>
      <c r="S39">
        <f t="shared" si="11"/>
        <v>3.0822620689655169</v>
      </c>
      <c r="T39">
        <f t="shared" si="11"/>
        <v>5.3</v>
      </c>
      <c r="U39">
        <f t="shared" si="11"/>
        <v>5.3574074074074067</v>
      </c>
      <c r="V39">
        <f t="shared" si="11"/>
        <v>3.2920366666666663</v>
      </c>
      <c r="W39">
        <f t="shared" si="11"/>
        <v>5.1333333333333337</v>
      </c>
    </row>
    <row r="40" spans="3:23">
      <c r="D40" s="1" t="s">
        <v>146</v>
      </c>
      <c r="E40">
        <f>STDEV(E12:E21)</f>
        <v>0.25157196893842459</v>
      </c>
      <c r="F40" s="1"/>
      <c r="G40" s="1"/>
      <c r="H40" s="1"/>
      <c r="I40" s="1"/>
      <c r="J40" s="1"/>
      <c r="K40" s="1"/>
      <c r="P40" s="1" t="s">
        <v>146</v>
      </c>
      <c r="Q40">
        <f>STDEV(Q12:Q21)</f>
        <v>0.20005621432209719</v>
      </c>
    </row>
    <row r="41" spans="3:23">
      <c r="D41" s="1" t="s">
        <v>147</v>
      </c>
      <c r="E41">
        <f>MIN(E12:E21)</f>
        <v>0.14099999999999999</v>
      </c>
      <c r="F41" s="1"/>
      <c r="G41" s="1"/>
      <c r="H41" s="1"/>
      <c r="I41" s="1"/>
      <c r="J41" s="1"/>
      <c r="K41" s="1"/>
      <c r="P41" s="1" t="s">
        <v>147</v>
      </c>
      <c r="Q41">
        <f>MIN(Q12:Q21)</f>
        <v>0.14099999999999999</v>
      </c>
    </row>
    <row r="42" spans="3:23">
      <c r="D42" s="1" t="s">
        <v>148</v>
      </c>
      <c r="E42">
        <f>MAX(E12:E21)</f>
        <v>0.80800000000000005</v>
      </c>
      <c r="F42" s="1"/>
      <c r="G42" s="1"/>
      <c r="H42" s="1"/>
      <c r="I42" s="1"/>
      <c r="J42" s="1"/>
      <c r="K42" s="1"/>
      <c r="P42" s="1" t="s">
        <v>148</v>
      </c>
      <c r="Q42">
        <f>MAX(Q12:Q21)</f>
        <v>0.80800000000000005</v>
      </c>
    </row>
    <row r="43" spans="3:23">
      <c r="E43" s="1"/>
    </row>
    <row r="44" spans="3:23">
      <c r="C44" s="1" t="s">
        <v>145</v>
      </c>
      <c r="D44" s="1" t="s">
        <v>141</v>
      </c>
      <c r="E44" s="1"/>
    </row>
    <row r="45" spans="3:23">
      <c r="E45" s="1" t="s">
        <v>33</v>
      </c>
      <c r="F45" s="1" t="s">
        <v>34</v>
      </c>
      <c r="G45" s="1" t="s">
        <v>35</v>
      </c>
      <c r="H45" s="1" t="s">
        <v>36</v>
      </c>
      <c r="I45" s="1" t="s">
        <v>37</v>
      </c>
      <c r="J45" s="1" t="s">
        <v>38</v>
      </c>
    </row>
    <row r="46" spans="3:23">
      <c r="D46" t="s">
        <v>29</v>
      </c>
      <c r="E46">
        <f t="shared" ref="E46:J46" si="12">AVERAGE(F2:F11, R2:R11)</f>
        <v>5.2633333333333328</v>
      </c>
      <c r="F46">
        <f t="shared" si="12"/>
        <v>3.4517600000000002</v>
      </c>
      <c r="G46">
        <f t="shared" si="12"/>
        <v>4.9000000000000004</v>
      </c>
      <c r="H46">
        <f t="shared" si="12"/>
        <v>5.5245000000000015</v>
      </c>
      <c r="I46">
        <f t="shared" si="12"/>
        <v>3.2606549999999999</v>
      </c>
      <c r="J46">
        <f t="shared" si="12"/>
        <v>5.2</v>
      </c>
    </row>
    <row r="47" spans="3:23">
      <c r="D47" t="s">
        <v>30</v>
      </c>
      <c r="E47">
        <f t="shared" ref="E47:J47" si="13">AVERAGE(F12:F21, R12:R21)</f>
        <v>5.2954545454545459</v>
      </c>
      <c r="F47">
        <f t="shared" si="13"/>
        <v>2.6160999999999999</v>
      </c>
      <c r="G47">
        <f t="shared" si="13"/>
        <v>5.45</v>
      </c>
      <c r="H47">
        <f t="shared" si="13"/>
        <v>5.240499999999999</v>
      </c>
      <c r="I47">
        <f t="shared" si="13"/>
        <v>3.5341849999999995</v>
      </c>
      <c r="J47">
        <f t="shared" si="13"/>
        <v>5.05</v>
      </c>
    </row>
    <row r="48" spans="3:23">
      <c r="D48" t="s">
        <v>31</v>
      </c>
      <c r="E48">
        <f t="shared" ref="E48:J48" si="14">AVERAGE(F22:F31, R22:R31)</f>
        <v>4.8710526315789471</v>
      </c>
      <c r="F48">
        <f t="shared" si="14"/>
        <v>3.26851</v>
      </c>
      <c r="G48">
        <f t="shared" si="14"/>
        <v>4.9000000000000004</v>
      </c>
      <c r="H48">
        <f t="shared" si="14"/>
        <v>5.1029411764705879</v>
      </c>
      <c r="I48">
        <f t="shared" si="14"/>
        <v>3.2523499999999999</v>
      </c>
      <c r="J48">
        <f t="shared" si="14"/>
        <v>5</v>
      </c>
    </row>
    <row r="49" spans="4:12">
      <c r="L49" s="1"/>
    </row>
    <row r="50" spans="4:12">
      <c r="D50" s="1" t="s">
        <v>142</v>
      </c>
      <c r="E50" s="1" t="s">
        <v>33</v>
      </c>
      <c r="F50" s="1" t="s">
        <v>34</v>
      </c>
      <c r="G50" s="1" t="s">
        <v>35</v>
      </c>
      <c r="H50" s="1" t="s">
        <v>36</v>
      </c>
      <c r="I50" s="1" t="s">
        <v>37</v>
      </c>
      <c r="J50" s="1" t="s">
        <v>38</v>
      </c>
    </row>
    <row r="51" spans="4:12">
      <c r="D51" t="s">
        <v>29</v>
      </c>
      <c r="E51">
        <f t="shared" ref="E51:J51" si="15">STDEV(F2:F11, R2:R11)</f>
        <v>0.8721373340316112</v>
      </c>
      <c r="F51">
        <f t="shared" si="15"/>
        <v>0.52191119268763608</v>
      </c>
      <c r="G51">
        <f t="shared" si="15"/>
        <v>1.2937094768634558</v>
      </c>
      <c r="H51">
        <f t="shared" si="15"/>
        <v>0.9864848546333842</v>
      </c>
      <c r="I51">
        <f t="shared" si="15"/>
        <v>0.58096960104820183</v>
      </c>
      <c r="J51">
        <f t="shared" si="15"/>
        <v>0.95145318218751007</v>
      </c>
    </row>
    <row r="52" spans="4:12">
      <c r="D52" t="s">
        <v>30</v>
      </c>
      <c r="E52">
        <f t="shared" ref="E52:J52" si="16">STDEV(F12:F21, R12:R22)</f>
        <v>0.8563501655634832</v>
      </c>
      <c r="F52">
        <f t="shared" si="16"/>
        <v>0.72008207654340872</v>
      </c>
      <c r="G52">
        <f t="shared" si="16"/>
        <v>1.6575943555704598</v>
      </c>
      <c r="H52">
        <f t="shared" si="16"/>
        <v>0.85188011882078485</v>
      </c>
      <c r="I52">
        <f t="shared" si="16"/>
        <v>0.61711648464374491</v>
      </c>
      <c r="J52">
        <f t="shared" si="16"/>
        <v>1.3784048752090221</v>
      </c>
    </row>
    <row r="53" spans="4:12">
      <c r="D53" t="s">
        <v>31</v>
      </c>
      <c r="E53">
        <f t="shared" ref="E53:J53" si="17">STDEV(F22:F31, R22:R31)</f>
        <v>1.2514564614295631</v>
      </c>
      <c r="F53">
        <f t="shared" si="17"/>
        <v>0.79559769184127094</v>
      </c>
      <c r="G53">
        <f t="shared" si="17"/>
        <v>1.7137217117324384</v>
      </c>
      <c r="H53">
        <f t="shared" si="17"/>
        <v>1.0177472961514202</v>
      </c>
      <c r="I53">
        <f t="shared" si="17"/>
        <v>0.7488694816363638</v>
      </c>
      <c r="J53">
        <f t="shared" si="17"/>
        <v>1.5894388284780525</v>
      </c>
    </row>
    <row r="55" spans="4:12">
      <c r="D55" s="1" t="s">
        <v>143</v>
      </c>
      <c r="E55" s="1" t="s">
        <v>33</v>
      </c>
      <c r="F55" s="1" t="s">
        <v>34</v>
      </c>
      <c r="G55" s="1" t="s">
        <v>35</v>
      </c>
      <c r="H55" s="1" t="s">
        <v>36</v>
      </c>
      <c r="I55" s="1" t="s">
        <v>37</v>
      </c>
      <c r="J55" s="1" t="s">
        <v>38</v>
      </c>
      <c r="L55" s="1"/>
    </row>
    <row r="56" spans="4:12">
      <c r="E56">
        <f t="shared" ref="E56:J56" si="18">MIN(F2:F11, R2:R11)</f>
        <v>3.36</v>
      </c>
      <c r="F56">
        <f t="shared" si="18"/>
        <v>2.6303999999999998</v>
      </c>
      <c r="G56">
        <f t="shared" si="18"/>
        <v>3</v>
      </c>
      <c r="H56">
        <f t="shared" si="18"/>
        <v>2.93</v>
      </c>
      <c r="I56">
        <f t="shared" si="18"/>
        <v>2.4165999999999999</v>
      </c>
      <c r="J56">
        <f t="shared" si="18"/>
        <v>4</v>
      </c>
      <c r="L56" s="1"/>
    </row>
    <row r="57" spans="4:12">
      <c r="E57">
        <f t="shared" ref="E57:J57" si="19">MIN(F12:F21,R12:R21)</f>
        <v>3.7</v>
      </c>
      <c r="F57">
        <f t="shared" si="19"/>
        <v>1.6628000000000001</v>
      </c>
      <c r="G57">
        <f t="shared" si="19"/>
        <v>3</v>
      </c>
      <c r="H57">
        <f t="shared" si="19"/>
        <v>3.51</v>
      </c>
      <c r="I57">
        <f t="shared" si="19"/>
        <v>2.5550999999999999</v>
      </c>
      <c r="J57">
        <f t="shared" si="19"/>
        <v>3</v>
      </c>
      <c r="L57" s="1"/>
    </row>
    <row r="58" spans="4:12">
      <c r="E58">
        <f t="shared" ref="E58:J58" si="20">MIN(F22:F31,R22:R31)</f>
        <v>2.54</v>
      </c>
      <c r="F58">
        <f t="shared" si="20"/>
        <v>1.2787999999999999</v>
      </c>
      <c r="G58">
        <f t="shared" si="20"/>
        <v>3</v>
      </c>
      <c r="H58">
        <f t="shared" si="20"/>
        <v>3</v>
      </c>
      <c r="I58">
        <f t="shared" si="20"/>
        <v>1.6901999999999999</v>
      </c>
      <c r="J58">
        <f t="shared" si="20"/>
        <v>3</v>
      </c>
    </row>
    <row r="60" spans="4:12">
      <c r="D60" s="1" t="s">
        <v>144</v>
      </c>
      <c r="E60" s="1" t="s">
        <v>33</v>
      </c>
      <c r="F60" s="1" t="s">
        <v>34</v>
      </c>
      <c r="G60" s="1" t="s">
        <v>35</v>
      </c>
      <c r="H60" s="1" t="s">
        <v>36</v>
      </c>
      <c r="I60" s="1" t="s">
        <v>37</v>
      </c>
      <c r="J60" s="1" t="s">
        <v>38</v>
      </c>
    </row>
    <row r="61" spans="4:12">
      <c r="E61">
        <f t="shared" ref="E61:J61" si="21">MAX(F2:F11, R2:R11)</f>
        <v>6.62</v>
      </c>
      <c r="F61">
        <f t="shared" si="21"/>
        <v>4.6116999999999999</v>
      </c>
      <c r="G61">
        <f t="shared" si="21"/>
        <v>7</v>
      </c>
      <c r="H61">
        <f t="shared" si="21"/>
        <v>6.94</v>
      </c>
      <c r="I61">
        <f t="shared" si="21"/>
        <v>4.5571999999999999</v>
      </c>
      <c r="J61">
        <f t="shared" si="21"/>
        <v>7</v>
      </c>
    </row>
    <row r="62" spans="4:12">
      <c r="E62">
        <f t="shared" ref="E62:J62" si="22">MAX(F12:F21,R12:R21)</f>
        <v>6.53</v>
      </c>
      <c r="F62">
        <f t="shared" si="22"/>
        <v>4.0796999999999999</v>
      </c>
      <c r="G62">
        <f t="shared" si="22"/>
        <v>9</v>
      </c>
      <c r="H62">
        <f t="shared" si="22"/>
        <v>6.63</v>
      </c>
      <c r="I62">
        <f t="shared" si="22"/>
        <v>4.7548000000000004</v>
      </c>
      <c r="J62">
        <f t="shared" si="22"/>
        <v>8</v>
      </c>
    </row>
    <row r="63" spans="4:12">
      <c r="E63">
        <f t="shared" ref="E63:J63" si="23">MAX(F22:F31,R22:R31)</f>
        <v>6.93</v>
      </c>
      <c r="F63">
        <f t="shared" si="23"/>
        <v>4.4438000000000004</v>
      </c>
      <c r="G63">
        <f t="shared" si="23"/>
        <v>11</v>
      </c>
      <c r="H63">
        <f t="shared" si="23"/>
        <v>6.35</v>
      </c>
      <c r="I63">
        <f t="shared" si="23"/>
        <v>4.3916000000000004</v>
      </c>
      <c r="J63">
        <f t="shared" si="23"/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20B8-AB6C-47D0-8142-639243E1CB01}">
  <dimension ref="A1:V48"/>
  <sheetViews>
    <sheetView topLeftCell="B21" workbookViewId="0">
      <selection activeCell="L34" sqref="L34"/>
    </sheetView>
  </sheetViews>
  <sheetFormatPr defaultRowHeight="14.5"/>
  <sheetData>
    <row r="1" spans="1:22">
      <c r="A1" s="1" t="s">
        <v>200</v>
      </c>
      <c r="B1" s="1" t="s">
        <v>0</v>
      </c>
      <c r="C1" s="1" t="s">
        <v>1</v>
      </c>
      <c r="D1" s="1" t="s">
        <v>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L1" s="1" t="s">
        <v>140</v>
      </c>
      <c r="M1" s="1" t="s">
        <v>28</v>
      </c>
      <c r="N1" s="1" t="s">
        <v>0</v>
      </c>
      <c r="O1" s="1" t="s">
        <v>1</v>
      </c>
      <c r="P1" s="1" t="s">
        <v>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</row>
    <row r="2" spans="1:22">
      <c r="A2" t="s">
        <v>29</v>
      </c>
      <c r="B2" t="s">
        <v>3</v>
      </c>
      <c r="C2" t="s">
        <v>4</v>
      </c>
      <c r="D2">
        <v>0</v>
      </c>
      <c r="E2">
        <v>6.14</v>
      </c>
      <c r="F2">
        <v>2.7774000000000001</v>
      </c>
      <c r="G2">
        <f>LEN(B2)</f>
        <v>4</v>
      </c>
      <c r="H2">
        <v>4.5599999999999996</v>
      </c>
      <c r="I2">
        <v>2.5091999999999999</v>
      </c>
      <c r="J2">
        <f>LEN(C2)</f>
        <v>7</v>
      </c>
      <c r="M2" t="s">
        <v>29</v>
      </c>
      <c r="N2" t="s">
        <v>113</v>
      </c>
      <c r="O2" t="s">
        <v>114</v>
      </c>
      <c r="P2">
        <v>0</v>
      </c>
      <c r="Q2">
        <v>5.45</v>
      </c>
      <c r="R2">
        <v>2.66</v>
      </c>
      <c r="S2">
        <f>LEN(N2)</f>
        <v>4</v>
      </c>
      <c r="T2">
        <v>5.93</v>
      </c>
      <c r="U2">
        <v>2.83</v>
      </c>
      <c r="V2">
        <f>LEN(O2)</f>
        <v>6</v>
      </c>
    </row>
    <row r="3" spans="1:22">
      <c r="A3" t="s">
        <v>29</v>
      </c>
      <c r="B3" t="s">
        <v>5</v>
      </c>
      <c r="C3" t="s">
        <v>6</v>
      </c>
      <c r="D3">
        <v>0</v>
      </c>
      <c r="E3">
        <v>6.08</v>
      </c>
      <c r="F3">
        <v>3.4607000000000001</v>
      </c>
      <c r="G3">
        <f>LEN(B3)</f>
        <v>5</v>
      </c>
      <c r="H3">
        <v>5.91</v>
      </c>
      <c r="I3">
        <v>3.6606999999999998</v>
      </c>
      <c r="J3">
        <f>LEN(C3)</f>
        <v>3</v>
      </c>
      <c r="M3" t="s">
        <v>29</v>
      </c>
      <c r="N3" t="s">
        <v>115</v>
      </c>
      <c r="O3" t="s">
        <v>116</v>
      </c>
      <c r="P3">
        <v>0</v>
      </c>
      <c r="Q3" t="s">
        <v>71</v>
      </c>
      <c r="R3">
        <v>2.36</v>
      </c>
      <c r="S3">
        <f>LEN(N3)</f>
        <v>5</v>
      </c>
      <c r="T3">
        <v>6.74</v>
      </c>
      <c r="U3">
        <v>2.2799999999999998</v>
      </c>
      <c r="V3">
        <f>LEN(O3)</f>
        <v>5</v>
      </c>
    </row>
    <row r="4" spans="1:22">
      <c r="A4" t="s">
        <v>29</v>
      </c>
      <c r="B4" t="s">
        <v>7</v>
      </c>
      <c r="C4" t="s">
        <v>8</v>
      </c>
      <c r="D4">
        <v>0</v>
      </c>
      <c r="E4">
        <v>4.7300000000000004</v>
      </c>
      <c r="F4">
        <v>3.95</v>
      </c>
      <c r="G4">
        <f>LEN(B4)</f>
        <v>3</v>
      </c>
      <c r="H4">
        <v>3.7</v>
      </c>
      <c r="I4">
        <v>3.7766000000000002</v>
      </c>
      <c r="J4">
        <f>LEN(C4)</f>
        <v>5</v>
      </c>
      <c r="M4" t="s">
        <v>29</v>
      </c>
      <c r="N4" t="s">
        <v>117</v>
      </c>
      <c r="O4" t="s">
        <v>118</v>
      </c>
      <c r="P4">
        <v>0</v>
      </c>
      <c r="Q4">
        <v>6.66</v>
      </c>
      <c r="R4">
        <v>3.11</v>
      </c>
      <c r="S4">
        <f>LEN(N4)</f>
        <v>6</v>
      </c>
      <c r="T4">
        <v>4.75</v>
      </c>
      <c r="U4">
        <v>2.48</v>
      </c>
      <c r="V4">
        <f>LEN(O4)</f>
        <v>4</v>
      </c>
    </row>
    <row r="5" spans="1:22">
      <c r="A5" t="s">
        <v>29</v>
      </c>
      <c r="B5" t="s">
        <v>9</v>
      </c>
      <c r="C5" t="s">
        <v>10</v>
      </c>
      <c r="D5">
        <v>0</v>
      </c>
      <c r="E5">
        <v>4.47</v>
      </c>
      <c r="F5">
        <v>3.6953999999999998</v>
      </c>
      <c r="G5">
        <f>LEN(B5)</f>
        <v>8</v>
      </c>
      <c r="H5">
        <v>6.09</v>
      </c>
      <c r="I5">
        <v>3.1663999999999999</v>
      </c>
      <c r="J5">
        <f>LEN(C5)</f>
        <v>3</v>
      </c>
      <c r="M5" t="s">
        <v>29</v>
      </c>
      <c r="N5" t="s">
        <v>119</v>
      </c>
      <c r="O5" t="s">
        <v>120</v>
      </c>
      <c r="P5">
        <v>0</v>
      </c>
      <c r="Q5">
        <v>6.27</v>
      </c>
      <c r="R5">
        <v>3.64</v>
      </c>
      <c r="S5">
        <f>LEN(N5)</f>
        <v>6</v>
      </c>
      <c r="T5">
        <v>6.2</v>
      </c>
      <c r="U5">
        <v>2.4500000000000002</v>
      </c>
      <c r="V5">
        <f>LEN(O5)</f>
        <v>4</v>
      </c>
    </row>
    <row r="6" spans="1:22">
      <c r="A6" t="s">
        <v>29</v>
      </c>
      <c r="B6" t="s">
        <v>89</v>
      </c>
      <c r="C6" t="s">
        <v>88</v>
      </c>
      <c r="D6">
        <v>0</v>
      </c>
      <c r="E6">
        <v>4.4800000000000004</v>
      </c>
      <c r="F6">
        <v>3.28</v>
      </c>
      <c r="G6">
        <f>LEN(B6)</f>
        <v>5</v>
      </c>
      <c r="H6">
        <v>5.26</v>
      </c>
      <c r="I6">
        <v>2.69</v>
      </c>
      <c r="J6">
        <f>LEN(C6)</f>
        <v>4</v>
      </c>
      <c r="M6" t="s">
        <v>29</v>
      </c>
      <c r="N6" t="s">
        <v>121</v>
      </c>
      <c r="O6" t="s">
        <v>122</v>
      </c>
      <c r="P6">
        <v>0</v>
      </c>
      <c r="Q6">
        <v>6.32</v>
      </c>
      <c r="R6">
        <v>2.5499999999999998</v>
      </c>
      <c r="S6">
        <f>LEN(N6)</f>
        <v>5</v>
      </c>
      <c r="T6">
        <v>6</v>
      </c>
      <c r="U6">
        <v>2.84</v>
      </c>
      <c r="V6">
        <f>LEN(O6)</f>
        <v>6</v>
      </c>
    </row>
    <row r="7" spans="1:22">
      <c r="A7" t="s">
        <v>30</v>
      </c>
      <c r="B7" t="s">
        <v>73</v>
      </c>
      <c r="C7" t="s">
        <v>74</v>
      </c>
      <c r="D7">
        <v>0.20899999999999999</v>
      </c>
      <c r="E7">
        <v>4.71</v>
      </c>
      <c r="F7">
        <v>2.3031999999999999</v>
      </c>
      <c r="G7">
        <v>6</v>
      </c>
      <c r="H7">
        <v>5.76</v>
      </c>
      <c r="I7">
        <v>3.0596000000000001</v>
      </c>
      <c r="J7">
        <v>5</v>
      </c>
      <c r="M7" t="s">
        <v>30</v>
      </c>
      <c r="N7" t="s">
        <v>171</v>
      </c>
      <c r="O7" t="s">
        <v>172</v>
      </c>
      <c r="P7">
        <v>0.65200000000000002</v>
      </c>
      <c r="Q7">
        <v>3.08</v>
      </c>
      <c r="R7">
        <v>1.8261000000000001</v>
      </c>
      <c r="S7">
        <v>4</v>
      </c>
      <c r="T7">
        <v>4.16</v>
      </c>
      <c r="U7">
        <v>4.0110000000000001</v>
      </c>
      <c r="V7">
        <v>5</v>
      </c>
    </row>
    <row r="8" spans="1:22">
      <c r="A8" t="s">
        <v>30</v>
      </c>
      <c r="B8" t="s">
        <v>57</v>
      </c>
      <c r="C8" t="s">
        <v>64</v>
      </c>
      <c r="D8">
        <v>0.32100000000000001</v>
      </c>
      <c r="E8">
        <v>4.33</v>
      </c>
      <c r="F8">
        <v>2.2040999999999999</v>
      </c>
      <c r="G8">
        <v>4</v>
      </c>
      <c r="H8">
        <v>5.77</v>
      </c>
      <c r="I8">
        <v>4.5143000000000004</v>
      </c>
      <c r="J8">
        <v>5</v>
      </c>
      <c r="M8" t="s">
        <v>30</v>
      </c>
      <c r="N8" t="s">
        <v>174</v>
      </c>
      <c r="O8" t="s">
        <v>173</v>
      </c>
      <c r="P8">
        <v>0.73199999999999998</v>
      </c>
      <c r="Q8">
        <v>4.4000000000000004</v>
      </c>
      <c r="R8">
        <v>2.9186000000000001</v>
      </c>
      <c r="S8">
        <v>5</v>
      </c>
      <c r="T8">
        <v>4.67</v>
      </c>
      <c r="U8">
        <v>3.8220999999999998</v>
      </c>
      <c r="V8">
        <v>4</v>
      </c>
    </row>
    <row r="9" spans="1:22">
      <c r="A9" t="s">
        <v>30</v>
      </c>
      <c r="B9" t="s">
        <v>75</v>
      </c>
      <c r="C9" t="s">
        <v>76</v>
      </c>
      <c r="D9">
        <v>0.32600000000000001</v>
      </c>
      <c r="E9">
        <v>6.18</v>
      </c>
      <c r="F9">
        <v>2.2765</v>
      </c>
      <c r="G9">
        <v>5</v>
      </c>
      <c r="H9">
        <v>5.98</v>
      </c>
      <c r="I9">
        <v>4.2775999999999996</v>
      </c>
      <c r="J9">
        <v>4</v>
      </c>
      <c r="M9" t="s">
        <v>30</v>
      </c>
      <c r="N9" t="s">
        <v>129</v>
      </c>
      <c r="O9" t="s">
        <v>130</v>
      </c>
      <c r="P9">
        <v>0.56200000000000006</v>
      </c>
      <c r="Q9">
        <v>5.05</v>
      </c>
      <c r="R9">
        <v>2.5575000000000001</v>
      </c>
      <c r="S9">
        <v>4</v>
      </c>
      <c r="T9">
        <v>6.12</v>
      </c>
      <c r="U9">
        <v>3.1145999999999998</v>
      </c>
      <c r="V9">
        <v>3</v>
      </c>
    </row>
    <row r="10" spans="1:22">
      <c r="A10" t="s">
        <v>30</v>
      </c>
      <c r="B10" t="s">
        <v>154</v>
      </c>
      <c r="C10" t="s">
        <v>155</v>
      </c>
      <c r="D10">
        <v>0.40200000000000002</v>
      </c>
      <c r="E10">
        <v>5.39</v>
      </c>
      <c r="F10">
        <v>2.5550999999999999</v>
      </c>
      <c r="G10">
        <v>4</v>
      </c>
      <c r="H10">
        <v>6.67</v>
      </c>
      <c r="I10">
        <v>2.4378000000000002</v>
      </c>
      <c r="J10">
        <v>6</v>
      </c>
      <c r="M10" t="s">
        <v>30</v>
      </c>
      <c r="N10" t="s">
        <v>176</v>
      </c>
      <c r="O10" t="s">
        <v>175</v>
      </c>
      <c r="P10">
        <v>0.10100000000000001</v>
      </c>
      <c r="Q10">
        <v>6.33</v>
      </c>
      <c r="R10">
        <v>1.8692</v>
      </c>
      <c r="S10">
        <v>4</v>
      </c>
      <c r="T10">
        <v>6.4</v>
      </c>
      <c r="U10">
        <v>3.0289999999999999</v>
      </c>
      <c r="V10">
        <v>3</v>
      </c>
    </row>
    <row r="11" spans="1:22">
      <c r="A11" t="s">
        <v>30</v>
      </c>
      <c r="B11" t="s">
        <v>58</v>
      </c>
      <c r="C11" t="s">
        <v>65</v>
      </c>
      <c r="D11">
        <v>0.20899999999999999</v>
      </c>
      <c r="E11">
        <v>5.54</v>
      </c>
      <c r="F11">
        <v>2.7284000000000002</v>
      </c>
      <c r="G11">
        <v>4</v>
      </c>
      <c r="H11">
        <v>5.98</v>
      </c>
      <c r="I11">
        <v>3.1488999999999998</v>
      </c>
      <c r="J11">
        <v>5</v>
      </c>
      <c r="M11" t="s">
        <v>30</v>
      </c>
      <c r="N11" t="s">
        <v>131</v>
      </c>
      <c r="O11" t="s">
        <v>132</v>
      </c>
      <c r="P11">
        <v>0.40200000000000002</v>
      </c>
      <c r="Q11">
        <v>6.36</v>
      </c>
      <c r="R11">
        <v>3.3677000000000001</v>
      </c>
      <c r="S11">
        <v>6</v>
      </c>
      <c r="T11">
        <v>6.27</v>
      </c>
      <c r="U11">
        <v>4.0598999999999998</v>
      </c>
      <c r="V11">
        <v>5</v>
      </c>
    </row>
    <row r="12" spans="1:22">
      <c r="A12" t="s">
        <v>31</v>
      </c>
      <c r="B12" t="s">
        <v>81</v>
      </c>
      <c r="C12" t="s">
        <v>47</v>
      </c>
      <c r="D12">
        <v>0</v>
      </c>
      <c r="E12">
        <v>5.91</v>
      </c>
      <c r="F12">
        <v>3.09</v>
      </c>
      <c r="G12">
        <v>6</v>
      </c>
      <c r="H12">
        <v>4.82</v>
      </c>
      <c r="I12">
        <v>1.7924</v>
      </c>
      <c r="J12">
        <v>6</v>
      </c>
      <c r="M12" t="s">
        <v>31</v>
      </c>
      <c r="N12" s="2" t="s">
        <v>195</v>
      </c>
      <c r="O12" s="2" t="s">
        <v>196</v>
      </c>
      <c r="P12">
        <v>0</v>
      </c>
      <c r="Q12">
        <v>3.67</v>
      </c>
      <c r="R12">
        <v>2.5065</v>
      </c>
      <c r="S12">
        <v>5</v>
      </c>
      <c r="T12">
        <v>3.82</v>
      </c>
      <c r="U12">
        <v>1.716</v>
      </c>
      <c r="V12">
        <v>4</v>
      </c>
    </row>
    <row r="13" spans="1:22">
      <c r="A13" t="s">
        <v>31</v>
      </c>
      <c r="B13" t="s">
        <v>39</v>
      </c>
      <c r="C13" t="s">
        <v>48</v>
      </c>
      <c r="D13">
        <v>0</v>
      </c>
      <c r="E13">
        <v>4.63</v>
      </c>
      <c r="F13">
        <v>2.8744999999999998</v>
      </c>
      <c r="G13">
        <v>6</v>
      </c>
      <c r="H13">
        <v>5.76</v>
      </c>
      <c r="I13">
        <v>2.4942000000000002</v>
      </c>
      <c r="J13">
        <v>5</v>
      </c>
      <c r="M13" t="s">
        <v>31</v>
      </c>
      <c r="N13" s="2" t="s">
        <v>198</v>
      </c>
      <c r="O13" s="2" t="s">
        <v>197</v>
      </c>
      <c r="P13">
        <v>0</v>
      </c>
      <c r="Q13" t="s">
        <v>71</v>
      </c>
      <c r="R13">
        <v>4.1779000000000002</v>
      </c>
      <c r="S13">
        <v>4</v>
      </c>
      <c r="T13">
        <v>4.9800000000000004</v>
      </c>
      <c r="U13">
        <v>2.3159999999999998</v>
      </c>
      <c r="V13">
        <v>5</v>
      </c>
    </row>
    <row r="14" spans="1:22">
      <c r="A14" t="s">
        <v>31</v>
      </c>
      <c r="B14" t="s">
        <v>40</v>
      </c>
      <c r="C14" t="s">
        <v>49</v>
      </c>
      <c r="D14">
        <v>0</v>
      </c>
      <c r="E14">
        <v>3.18</v>
      </c>
      <c r="F14">
        <v>4.7750000000000004</v>
      </c>
      <c r="G14">
        <v>4</v>
      </c>
      <c r="H14">
        <v>6.47</v>
      </c>
      <c r="I14">
        <v>2.9186000000000001</v>
      </c>
      <c r="J14">
        <v>5</v>
      </c>
      <c r="M14" t="s">
        <v>31</v>
      </c>
      <c r="N14" t="s">
        <v>135</v>
      </c>
      <c r="O14" t="s">
        <v>136</v>
      </c>
      <c r="P14">
        <v>0</v>
      </c>
      <c r="Q14">
        <v>6.28</v>
      </c>
      <c r="R14">
        <v>2.4346000000000001</v>
      </c>
      <c r="S14">
        <v>6</v>
      </c>
      <c r="T14">
        <v>6.57</v>
      </c>
      <c r="U14">
        <v>2.1583999999999999</v>
      </c>
      <c r="V14">
        <v>6</v>
      </c>
    </row>
    <row r="15" spans="1:22">
      <c r="A15" t="s">
        <v>31</v>
      </c>
      <c r="B15" t="s">
        <v>44</v>
      </c>
      <c r="C15" t="s">
        <v>50</v>
      </c>
      <c r="D15">
        <v>0</v>
      </c>
      <c r="E15">
        <v>4.2300000000000004</v>
      </c>
      <c r="F15">
        <v>1.5563</v>
      </c>
      <c r="G15">
        <v>7</v>
      </c>
      <c r="H15">
        <v>4.05</v>
      </c>
      <c r="I15">
        <v>2.7490000000000001</v>
      </c>
      <c r="J15">
        <v>8</v>
      </c>
      <c r="M15" t="s">
        <v>31</v>
      </c>
      <c r="N15" t="s">
        <v>81</v>
      </c>
      <c r="O15" t="s">
        <v>199</v>
      </c>
      <c r="P15">
        <v>0</v>
      </c>
      <c r="Q15">
        <v>5.91</v>
      </c>
      <c r="R15">
        <v>3.0912999999999999</v>
      </c>
      <c r="S15">
        <v>6</v>
      </c>
      <c r="T15">
        <v>5.78</v>
      </c>
      <c r="U15">
        <v>3.9508999999999999</v>
      </c>
      <c r="V15">
        <v>8</v>
      </c>
    </row>
    <row r="16" spans="1:22">
      <c r="A16" t="s">
        <v>31</v>
      </c>
      <c r="B16" t="s">
        <v>42</v>
      </c>
      <c r="C16" t="s">
        <v>51</v>
      </c>
      <c r="D16">
        <v>0</v>
      </c>
      <c r="E16">
        <v>6.45</v>
      </c>
      <c r="F16">
        <v>3.0621999999999998</v>
      </c>
      <c r="G16">
        <v>7</v>
      </c>
      <c r="H16">
        <v>4.2</v>
      </c>
      <c r="I16">
        <v>2.9003999999999999</v>
      </c>
      <c r="J16">
        <v>5</v>
      </c>
      <c r="M16" t="s">
        <v>31</v>
      </c>
      <c r="N16" t="s">
        <v>137</v>
      </c>
      <c r="O16" t="s">
        <v>138</v>
      </c>
      <c r="P16">
        <v>0</v>
      </c>
      <c r="Q16">
        <v>6.28</v>
      </c>
      <c r="R16">
        <v>3.5676000000000001</v>
      </c>
      <c r="S16">
        <v>4</v>
      </c>
      <c r="T16">
        <v>6.04</v>
      </c>
      <c r="U16">
        <v>3.4598</v>
      </c>
      <c r="V16">
        <v>3</v>
      </c>
    </row>
    <row r="18" spans="2:22">
      <c r="D18" s="1" t="s">
        <v>72</v>
      </c>
      <c r="P18" s="1" t="s">
        <v>72</v>
      </c>
    </row>
    <row r="19" spans="2:22">
      <c r="E19" s="1" t="s">
        <v>33</v>
      </c>
      <c r="F19" s="1" t="s">
        <v>34</v>
      </c>
      <c r="G19" s="1" t="s">
        <v>35</v>
      </c>
      <c r="H19" s="1" t="s">
        <v>36</v>
      </c>
      <c r="I19" s="1" t="s">
        <v>37</v>
      </c>
      <c r="J19" s="1" t="s">
        <v>38</v>
      </c>
      <c r="Q19" s="1" t="s">
        <v>33</v>
      </c>
      <c r="R19" s="1" t="s">
        <v>34</v>
      </c>
      <c r="S19" s="1" t="s">
        <v>35</v>
      </c>
      <c r="T19" s="1" t="s">
        <v>36</v>
      </c>
      <c r="U19" s="1" t="s">
        <v>37</v>
      </c>
      <c r="V19" s="1" t="s">
        <v>38</v>
      </c>
    </row>
    <row r="20" spans="2:22">
      <c r="D20" s="1" t="s">
        <v>29</v>
      </c>
      <c r="E20">
        <f>AVERAGE(E2:E6)</f>
        <v>5.18</v>
      </c>
      <c r="F20">
        <f t="shared" ref="F20:J20" si="0">AVERAGE(F2:F6)</f>
        <v>3.4326999999999996</v>
      </c>
      <c r="G20">
        <f t="shared" si="0"/>
        <v>5</v>
      </c>
      <c r="H20">
        <f t="shared" si="0"/>
        <v>5.1039999999999992</v>
      </c>
      <c r="I20">
        <f t="shared" si="0"/>
        <v>3.1605799999999999</v>
      </c>
      <c r="J20">
        <f t="shared" si="0"/>
        <v>4.4000000000000004</v>
      </c>
      <c r="P20" s="1" t="s">
        <v>29</v>
      </c>
      <c r="Q20">
        <f>AVERAGE(Q2:Q6)</f>
        <v>6.1749999999999998</v>
      </c>
      <c r="R20">
        <f t="shared" ref="R20:V20" si="1">AVERAGE(R2:R6)</f>
        <v>2.8639999999999999</v>
      </c>
      <c r="S20">
        <f t="shared" si="1"/>
        <v>5.2</v>
      </c>
      <c r="T20">
        <f t="shared" si="1"/>
        <v>5.9240000000000004</v>
      </c>
      <c r="U20">
        <f t="shared" si="1"/>
        <v>2.5759999999999996</v>
      </c>
      <c r="V20">
        <f t="shared" si="1"/>
        <v>5</v>
      </c>
    </row>
    <row r="21" spans="2:22">
      <c r="D21" s="1" t="s">
        <v>30</v>
      </c>
      <c r="E21">
        <f>AVERAGE(E7:E11)</f>
        <v>5.2299999999999995</v>
      </c>
      <c r="F21">
        <f t="shared" ref="F21:J21" si="2">AVERAGE(F7:F11)</f>
        <v>2.4134599999999997</v>
      </c>
      <c r="G21">
        <f t="shared" si="2"/>
        <v>4.5999999999999996</v>
      </c>
      <c r="H21">
        <f t="shared" si="2"/>
        <v>6.032</v>
      </c>
      <c r="I21">
        <f t="shared" si="2"/>
        <v>3.4876400000000003</v>
      </c>
      <c r="J21">
        <f t="shared" si="2"/>
        <v>5</v>
      </c>
      <c r="P21" s="1" t="s">
        <v>30</v>
      </c>
      <c r="Q21">
        <f>AVERAGE(Q7:Q11)</f>
        <v>5.0439999999999996</v>
      </c>
      <c r="R21">
        <f t="shared" ref="R21:V21" si="3">AVERAGE(R7:R11)</f>
        <v>2.5078200000000002</v>
      </c>
      <c r="S21">
        <f t="shared" si="3"/>
        <v>4.5999999999999996</v>
      </c>
      <c r="T21">
        <f t="shared" si="3"/>
        <v>5.524</v>
      </c>
      <c r="U21">
        <f t="shared" si="3"/>
        <v>3.6073200000000001</v>
      </c>
      <c r="V21">
        <f t="shared" si="3"/>
        <v>4</v>
      </c>
    </row>
    <row r="22" spans="2:22">
      <c r="D22" s="1" t="s">
        <v>31</v>
      </c>
      <c r="E22">
        <f>AVERAGE(E12:E16)</f>
        <v>4.88</v>
      </c>
      <c r="F22">
        <f t="shared" ref="F22:J22" si="4">AVERAGE(F12:F16)</f>
        <v>3.0716000000000001</v>
      </c>
      <c r="G22">
        <f t="shared" si="4"/>
        <v>6</v>
      </c>
      <c r="H22">
        <f t="shared" si="4"/>
        <v>5.0600000000000005</v>
      </c>
      <c r="I22">
        <f t="shared" si="4"/>
        <v>2.5709200000000001</v>
      </c>
      <c r="J22">
        <f t="shared" si="4"/>
        <v>5.8</v>
      </c>
      <c r="P22" s="1" t="s">
        <v>31</v>
      </c>
      <c r="Q22">
        <f>AVERAGE(Q12:Q16)</f>
        <v>5.5350000000000001</v>
      </c>
      <c r="R22">
        <f t="shared" ref="R22:V22" si="5">AVERAGE(R12:R16)</f>
        <v>3.1555800000000001</v>
      </c>
      <c r="S22">
        <f t="shared" si="5"/>
        <v>5</v>
      </c>
      <c r="T22">
        <f t="shared" si="5"/>
        <v>5.4380000000000006</v>
      </c>
      <c r="U22">
        <f t="shared" si="5"/>
        <v>2.7202200000000003</v>
      </c>
      <c r="V22">
        <f t="shared" si="5"/>
        <v>5.2</v>
      </c>
    </row>
    <row r="23" spans="2:22">
      <c r="D23" s="1" t="s">
        <v>2</v>
      </c>
      <c r="P23" s="1" t="s">
        <v>2</v>
      </c>
    </row>
    <row r="24" spans="2:22">
      <c r="C24" s="1" t="s">
        <v>72</v>
      </c>
      <c r="D24">
        <f>AVERAGE(D7:D11)</f>
        <v>0.29339999999999999</v>
      </c>
      <c r="E24">
        <f>AVERAGE(E2:E16)</f>
        <v>5.0966666666666667</v>
      </c>
      <c r="F24">
        <f t="shared" ref="F24:J24" si="6">AVERAGE(F2:F16)</f>
        <v>2.972586666666666</v>
      </c>
      <c r="G24">
        <f t="shared" si="6"/>
        <v>5.2</v>
      </c>
      <c r="H24">
        <f t="shared" si="6"/>
        <v>5.3986666666666672</v>
      </c>
      <c r="I24">
        <f t="shared" si="6"/>
        <v>3.0730466666666669</v>
      </c>
      <c r="J24">
        <f t="shared" si="6"/>
        <v>5.0666666666666664</v>
      </c>
      <c r="O24" s="1" t="s">
        <v>72</v>
      </c>
      <c r="P24">
        <f>AVERAGE(P7:P11)</f>
        <v>0.48980000000000007</v>
      </c>
      <c r="Q24">
        <f>AVERAGE(Q2:Q16)</f>
        <v>5.5430769230769235</v>
      </c>
      <c r="R24">
        <f t="shared" ref="R24:V24" si="7">AVERAGE(R2:R16)</f>
        <v>2.8424666666666667</v>
      </c>
      <c r="S24">
        <f t="shared" si="7"/>
        <v>4.9333333333333336</v>
      </c>
      <c r="T24">
        <f t="shared" si="7"/>
        <v>5.6286666666666658</v>
      </c>
      <c r="U24">
        <f t="shared" si="7"/>
        <v>2.9678466666666665</v>
      </c>
      <c r="V24">
        <f t="shared" si="7"/>
        <v>4.7333333333333334</v>
      </c>
    </row>
    <row r="25" spans="2:22">
      <c r="C25" s="1" t="s">
        <v>146</v>
      </c>
      <c r="D25">
        <f>STDEV(D7:D11)</f>
        <v>8.3464363652998766E-2</v>
      </c>
      <c r="E25" s="1"/>
      <c r="F25" s="1"/>
      <c r="G25" s="1"/>
      <c r="H25" s="1"/>
      <c r="I25" s="1"/>
      <c r="J25" s="1"/>
      <c r="O25" s="1" t="s">
        <v>146</v>
      </c>
      <c r="P25">
        <f>STDEV(P7:P11)</f>
        <v>0.24952795434580058</v>
      </c>
    </row>
    <row r="26" spans="2:22">
      <c r="C26" s="1" t="s">
        <v>147</v>
      </c>
      <c r="D26">
        <f>MIN(D7:D11)</f>
        <v>0.20899999999999999</v>
      </c>
      <c r="E26" s="1"/>
      <c r="F26" s="1"/>
      <c r="G26" s="1"/>
      <c r="H26" s="1"/>
      <c r="I26" s="1"/>
      <c r="J26" s="1"/>
      <c r="O26" s="1" t="s">
        <v>147</v>
      </c>
      <c r="P26">
        <f>MIN(P7:P11)</f>
        <v>0.10100000000000001</v>
      </c>
    </row>
    <row r="27" spans="2:22">
      <c r="C27" s="1" t="s">
        <v>148</v>
      </c>
      <c r="D27">
        <f>MAX(D7:D11)</f>
        <v>0.40200000000000002</v>
      </c>
      <c r="E27" s="1"/>
      <c r="F27" s="1"/>
      <c r="G27" s="1"/>
      <c r="H27" s="1"/>
      <c r="I27" s="1"/>
      <c r="J27" s="1"/>
      <c r="O27" s="1" t="s">
        <v>148</v>
      </c>
      <c r="P27">
        <f>MAX(P7:P11)</f>
        <v>0.73199999999999998</v>
      </c>
    </row>
    <row r="28" spans="2:22">
      <c r="D28" s="1"/>
    </row>
    <row r="29" spans="2:22">
      <c r="B29" s="1" t="s">
        <v>145</v>
      </c>
      <c r="C29" s="1" t="s">
        <v>141</v>
      </c>
      <c r="D29" s="1"/>
    </row>
    <row r="30" spans="2:22">
      <c r="D30" s="1" t="s">
        <v>33</v>
      </c>
      <c r="E30" s="1" t="s">
        <v>34</v>
      </c>
      <c r="F30" s="1" t="s">
        <v>35</v>
      </c>
      <c r="G30" s="1" t="s">
        <v>36</v>
      </c>
      <c r="H30" s="1" t="s">
        <v>37</v>
      </c>
      <c r="I30" s="1" t="s">
        <v>38</v>
      </c>
    </row>
    <row r="31" spans="2:22">
      <c r="C31" t="s">
        <v>29</v>
      </c>
      <c r="D31">
        <f>AVERAGE(E2:E5,Q2:Q5)</f>
        <v>5.6857142857142851</v>
      </c>
      <c r="E31">
        <f t="shared" ref="E31:I31" si="8">AVERAGE(F2:F5,R2:R5)</f>
        <v>3.2066875000000001</v>
      </c>
      <c r="F31">
        <f t="shared" si="8"/>
        <v>5.125</v>
      </c>
      <c r="G31">
        <f t="shared" si="8"/>
        <v>5.4850000000000003</v>
      </c>
      <c r="H31">
        <f t="shared" si="8"/>
        <v>2.8941124999999999</v>
      </c>
      <c r="I31">
        <f t="shared" si="8"/>
        <v>4.625</v>
      </c>
    </row>
    <row r="32" spans="2:22">
      <c r="C32" t="s">
        <v>30</v>
      </c>
      <c r="D32">
        <f>AVERAGE(E7:E11,Q7:Q11)</f>
        <v>5.1369999999999987</v>
      </c>
      <c r="E32">
        <f t="shared" ref="E32:I32" si="9">AVERAGE(F7:F11,R7:R11)</f>
        <v>2.4606400000000002</v>
      </c>
      <c r="F32">
        <f t="shared" si="9"/>
        <v>4.5999999999999996</v>
      </c>
      <c r="G32">
        <f t="shared" si="9"/>
        <v>5.7780000000000005</v>
      </c>
      <c r="H32">
        <f t="shared" si="9"/>
        <v>3.5474800000000002</v>
      </c>
      <c r="I32">
        <f t="shared" si="9"/>
        <v>4.5</v>
      </c>
    </row>
    <row r="33" spans="3:11">
      <c r="C33" t="s">
        <v>31</v>
      </c>
      <c r="D33">
        <f>AVERAGE(F12:F16, Q12:Q16)</f>
        <v>4.1664444444444442</v>
      </c>
      <c r="E33">
        <f t="shared" ref="E33:I33" si="10">AVERAGE(G12:G16, R12:R16)</f>
        <v>4.5777900000000002</v>
      </c>
      <c r="F33">
        <f t="shared" si="10"/>
        <v>5.0299999999999994</v>
      </c>
      <c r="G33">
        <f t="shared" si="10"/>
        <v>4.0044599999999999</v>
      </c>
      <c r="H33">
        <f t="shared" si="10"/>
        <v>4.2601100000000001</v>
      </c>
      <c r="I33">
        <f t="shared" si="10"/>
        <v>5.2</v>
      </c>
    </row>
    <row r="34" spans="3:11">
      <c r="K34" s="1"/>
    </row>
    <row r="35" spans="3:11">
      <c r="C35" s="1" t="s">
        <v>142</v>
      </c>
      <c r="D35" s="1" t="s">
        <v>33</v>
      </c>
      <c r="E35" s="1" t="s">
        <v>34</v>
      </c>
      <c r="F35" s="1" t="s">
        <v>35</v>
      </c>
      <c r="G35" s="1" t="s">
        <v>36</v>
      </c>
      <c r="H35" s="1" t="s">
        <v>37</v>
      </c>
      <c r="I35" s="1" t="s">
        <v>38</v>
      </c>
    </row>
    <row r="36" spans="3:11">
      <c r="C36" t="s">
        <v>29</v>
      </c>
      <c r="D36">
        <f>STDEV(E2:E6,Q2:Q6)</f>
        <v>0.86017117159577328</v>
      </c>
      <c r="E36">
        <f t="shared" ref="E36:I36" si="11">STDEV(F2:F6,R2:R6)</f>
        <v>0.54320030938053554</v>
      </c>
      <c r="F36">
        <f t="shared" si="11"/>
        <v>1.3703203194062967</v>
      </c>
      <c r="G36">
        <f t="shared" si="11"/>
        <v>0.92618932549812205</v>
      </c>
      <c r="H36">
        <f t="shared" si="11"/>
        <v>0.51387746150657798</v>
      </c>
      <c r="I36">
        <f t="shared" si="11"/>
        <v>1.3374935098492584</v>
      </c>
    </row>
    <row r="37" spans="3:11">
      <c r="C37" t="s">
        <v>30</v>
      </c>
      <c r="D37">
        <f>STDEV(E7:E11,Q7:Q11)</f>
        <v>1.0460937922682794</v>
      </c>
      <c r="E37">
        <f t="shared" ref="E37:I37" si="12">STDEV(F7:F11,R7:R11)</f>
        <v>0.47133794481478192</v>
      </c>
      <c r="F37">
        <f t="shared" si="12"/>
        <v>0.84327404271156814</v>
      </c>
      <c r="G37">
        <f t="shared" si="12"/>
        <v>0.77954117559269642</v>
      </c>
      <c r="H37">
        <f t="shared" si="12"/>
        <v>0.67537204035175047</v>
      </c>
      <c r="I37">
        <f t="shared" si="12"/>
        <v>0.97182531580755005</v>
      </c>
    </row>
    <row r="38" spans="3:11">
      <c r="C38" t="s">
        <v>31</v>
      </c>
      <c r="D38">
        <f>STDEV(F12:F16, Q12:Q16)</f>
        <v>1.7121287919656565</v>
      </c>
      <c r="E38">
        <f t="shared" ref="E38:I38" si="13">STDEV(G12:G16, R12:R16)</f>
        <v>1.7759804937930286</v>
      </c>
      <c r="F38">
        <f t="shared" si="13"/>
        <v>0.96057852938274435</v>
      </c>
      <c r="G38">
        <f t="shared" si="13"/>
        <v>1.7000646917102911</v>
      </c>
      <c r="H38">
        <f t="shared" si="13"/>
        <v>1.9454121896571597</v>
      </c>
      <c r="I38">
        <f t="shared" si="13"/>
        <v>1.9235384061671352</v>
      </c>
    </row>
    <row r="40" spans="3:11">
      <c r="C40" s="1" t="s">
        <v>143</v>
      </c>
      <c r="D40" s="1" t="s">
        <v>33</v>
      </c>
      <c r="E40" s="1" t="s">
        <v>34</v>
      </c>
      <c r="F40" s="1" t="s">
        <v>35</v>
      </c>
      <c r="G40" s="1" t="s">
        <v>36</v>
      </c>
      <c r="H40" s="1" t="s">
        <v>37</v>
      </c>
      <c r="I40" s="1" t="s">
        <v>38</v>
      </c>
      <c r="K40" s="1"/>
    </row>
    <row r="41" spans="3:11">
      <c r="C41" t="s">
        <v>29</v>
      </c>
      <c r="D41">
        <f xml:space="preserve"> MIN(E2:E6,Q2:Q6)</f>
        <v>4.47</v>
      </c>
      <c r="E41">
        <f t="shared" ref="E41:I41" si="14" xml:space="preserve"> MIN(F2:F6,R2:R6)</f>
        <v>2.36</v>
      </c>
      <c r="F41">
        <f t="shared" si="14"/>
        <v>3</v>
      </c>
      <c r="G41">
        <f t="shared" si="14"/>
        <v>3.7</v>
      </c>
      <c r="H41">
        <f t="shared" si="14"/>
        <v>2.2799999999999998</v>
      </c>
      <c r="I41">
        <f t="shared" si="14"/>
        <v>3</v>
      </c>
      <c r="K41" s="1"/>
    </row>
    <row r="42" spans="3:11">
      <c r="C42" t="s">
        <v>30</v>
      </c>
      <c r="D42">
        <f>MIN(E7:E11,Q7:Q11)</f>
        <v>3.08</v>
      </c>
      <c r="E42">
        <f t="shared" ref="E42:I42" si="15">MIN(F7:F11,R7:R11)</f>
        <v>1.8261000000000001</v>
      </c>
      <c r="F42">
        <f t="shared" si="15"/>
        <v>4</v>
      </c>
      <c r="G42">
        <f t="shared" si="15"/>
        <v>4.16</v>
      </c>
      <c r="H42">
        <f t="shared" si="15"/>
        <v>2.4378000000000002</v>
      </c>
      <c r="I42">
        <f t="shared" si="15"/>
        <v>3</v>
      </c>
      <c r="K42" s="1"/>
    </row>
    <row r="43" spans="3:11">
      <c r="C43" t="s">
        <v>31</v>
      </c>
      <c r="D43">
        <f>MIN(F12:F16,Q12:Q16)</f>
        <v>1.5563</v>
      </c>
      <c r="E43">
        <f t="shared" ref="E43:I43" si="16">MIN(G12:G16,R12:R16)</f>
        <v>2.4346000000000001</v>
      </c>
      <c r="F43">
        <f t="shared" si="16"/>
        <v>4</v>
      </c>
      <c r="G43">
        <f t="shared" si="16"/>
        <v>1.7924</v>
      </c>
      <c r="H43">
        <f t="shared" si="16"/>
        <v>1.716</v>
      </c>
      <c r="I43">
        <f t="shared" si="16"/>
        <v>3</v>
      </c>
    </row>
    <row r="45" spans="3:11">
      <c r="C45" t="s">
        <v>144</v>
      </c>
      <c r="D45" t="s">
        <v>33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</row>
    <row r="46" spans="3:11">
      <c r="C46" t="s">
        <v>29</v>
      </c>
      <c r="D46">
        <f xml:space="preserve"> MAX(E2:E6,Q2:Q6)</f>
        <v>6.66</v>
      </c>
      <c r="E46">
        <f t="shared" ref="E46:I46" si="17" xml:space="preserve"> MAX(F2:F6,R2:R6)</f>
        <v>3.95</v>
      </c>
      <c r="F46">
        <f t="shared" si="17"/>
        <v>8</v>
      </c>
      <c r="G46">
        <f t="shared" si="17"/>
        <v>6.74</v>
      </c>
      <c r="H46">
        <f t="shared" si="17"/>
        <v>3.7766000000000002</v>
      </c>
      <c r="I46">
        <f t="shared" si="17"/>
        <v>7</v>
      </c>
    </row>
    <row r="47" spans="3:11">
      <c r="C47" t="s">
        <v>30</v>
      </c>
      <c r="D47">
        <f>MAX(E7:E11,Q7:Q11)</f>
        <v>6.36</v>
      </c>
      <c r="E47">
        <f t="shared" ref="E47:I47" si="18">MAX(F7:F11,R7:R11)</f>
        <v>3.3677000000000001</v>
      </c>
      <c r="F47">
        <f t="shared" si="18"/>
        <v>6</v>
      </c>
      <c r="G47">
        <f t="shared" si="18"/>
        <v>6.67</v>
      </c>
      <c r="H47">
        <f t="shared" si="18"/>
        <v>4.5143000000000004</v>
      </c>
      <c r="I47">
        <f t="shared" si="18"/>
        <v>6</v>
      </c>
    </row>
    <row r="48" spans="3:11">
      <c r="C48" t="s">
        <v>31</v>
      </c>
      <c r="D48">
        <f>MAX(E12:E16,Q7:Q16)</f>
        <v>6.45</v>
      </c>
      <c r="E48">
        <f t="shared" ref="E48:I48" si="19">MAX(F12:F16,R7:R16)</f>
        <v>4.7750000000000004</v>
      </c>
      <c r="F48">
        <f t="shared" si="19"/>
        <v>7</v>
      </c>
      <c r="G48">
        <f t="shared" si="19"/>
        <v>6.57</v>
      </c>
      <c r="H48">
        <f t="shared" si="19"/>
        <v>4.0598999999999998</v>
      </c>
      <c r="I48">
        <f t="shared" si="19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</vt:lpstr>
      <vt:lpstr>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2023-05-04T01:35:31Z</dcterms:modified>
</cp:coreProperties>
</file>