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Spring-2019-Projects\CVOE\4 Older Adults\"/>
    </mc:Choice>
  </mc:AlternateContent>
  <xr:revisionPtr revIDLastSave="46" documentId="8_{50DABFF8-1D75-4658-AA54-2905C4EC2818}" xr6:coauthVersionLast="36" xr6:coauthVersionMax="36" xr10:uidLastSave="{A349A7F6-CA44-4E2C-AEE1-05319A425127}"/>
  <bookViews>
    <workbookView xWindow="0" yWindow="0" windowWidth="23040" windowHeight="9204" xr2:uid="{D5B60406-AAC6-4209-A403-2F8A9030D6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3" i="1" l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3" i="1"/>
  <c r="B12" i="1"/>
  <c r="AG11" i="1" l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G10" i="1" l="1"/>
  <c r="AF10" i="1"/>
  <c r="AE10" i="1"/>
  <c r="AD10" i="1"/>
  <c r="AG9" i="1"/>
  <c r="AF9" i="1"/>
  <c r="AE9" i="1"/>
  <c r="AD9" i="1"/>
  <c r="AG7" i="1"/>
  <c r="AF7" i="1"/>
  <c r="AG6" i="1"/>
  <c r="AF6" i="1"/>
  <c r="AG5" i="1"/>
  <c r="AF5" i="1"/>
  <c r="AG4" i="1"/>
  <c r="AF4" i="1"/>
  <c r="AG3" i="1"/>
  <c r="AF3" i="1"/>
  <c r="AG2" i="1"/>
  <c r="AF2" i="1"/>
  <c r="AE7" i="1"/>
  <c r="AD7" i="1"/>
  <c r="AE6" i="1"/>
  <c r="AD6" i="1"/>
  <c r="AE5" i="1"/>
  <c r="AD5" i="1"/>
  <c r="AE4" i="1"/>
  <c r="AD4" i="1"/>
  <c r="AE3" i="1"/>
  <c r="AD3" i="1"/>
  <c r="AE2" i="1"/>
  <c r="AD2" i="1"/>
  <c r="P10" i="1"/>
  <c r="O10" i="1"/>
  <c r="P9" i="1"/>
  <c r="O9" i="1"/>
  <c r="P7" i="1"/>
  <c r="O7" i="1"/>
  <c r="P6" i="1"/>
  <c r="O6" i="1"/>
  <c r="P5" i="1"/>
  <c r="O5" i="1"/>
  <c r="P4" i="1"/>
  <c r="O4" i="1"/>
  <c r="P3" i="1"/>
  <c r="O3" i="1"/>
  <c r="P2" i="1"/>
  <c r="O2" i="1"/>
  <c r="N10" i="1"/>
  <c r="M10" i="1"/>
  <c r="N9" i="1"/>
  <c r="M9" i="1"/>
  <c r="N3" i="1"/>
  <c r="N4" i="1"/>
  <c r="N5" i="1"/>
  <c r="N6" i="1"/>
  <c r="N7" i="1"/>
  <c r="N2" i="1"/>
  <c r="M3" i="1"/>
  <c r="M4" i="1"/>
  <c r="M5" i="1"/>
  <c r="M6" i="1"/>
  <c r="M7" i="1"/>
  <c r="M2" i="1"/>
  <c r="AC10" i="1"/>
  <c r="AB10" i="1"/>
  <c r="AA10" i="1"/>
  <c r="Z10" i="1"/>
  <c r="Y10" i="1"/>
  <c r="X10" i="1"/>
  <c r="W10" i="1"/>
  <c r="V10" i="1"/>
  <c r="U10" i="1"/>
  <c r="T10" i="1"/>
  <c r="S10" i="1"/>
  <c r="AC9" i="1"/>
  <c r="AB9" i="1"/>
  <c r="AA9" i="1"/>
  <c r="Z9" i="1"/>
  <c r="Y9" i="1"/>
  <c r="X9" i="1"/>
  <c r="W9" i="1"/>
  <c r="V9" i="1"/>
  <c r="U9" i="1"/>
  <c r="T9" i="1"/>
  <c r="S9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B10" i="1"/>
  <c r="B9" i="1"/>
</calcChain>
</file>

<file path=xl/sharedStrings.xml><?xml version="1.0" encoding="utf-8"?>
<sst xmlns="http://schemas.openxmlformats.org/spreadsheetml/2006/main" count="41" uniqueCount="28">
  <si>
    <t>Sub</t>
  </si>
  <si>
    <t>Pure CV RT</t>
  </si>
  <si>
    <t>Pure OE RT</t>
  </si>
  <si>
    <t>Pure Block RT</t>
  </si>
  <si>
    <t>Alt Runs Switch RT</t>
  </si>
  <si>
    <t>Alt Runs Nonsw RT</t>
  </si>
  <si>
    <t>Rand Switch RT</t>
  </si>
  <si>
    <t>Rand Nonsw RT</t>
  </si>
  <si>
    <t>Global Switch Cost Alt</t>
  </si>
  <si>
    <t>Global Switch Cost Rand</t>
  </si>
  <si>
    <t>Local Switch Cost Alt</t>
  </si>
  <si>
    <t>Local Switch Cost Rand</t>
  </si>
  <si>
    <t>Pure CV Errors</t>
  </si>
  <si>
    <t>Pure OE Errors</t>
  </si>
  <si>
    <t>Pure Block Errors</t>
  </si>
  <si>
    <t>Alt Runs Switch Errors</t>
  </si>
  <si>
    <t>Alt Runs Nonsw Errors</t>
  </si>
  <si>
    <t>Rand Switch Errors</t>
  </si>
  <si>
    <t>Rand Nonsw Errors</t>
  </si>
  <si>
    <t>Ave</t>
  </si>
  <si>
    <t>St Dev</t>
  </si>
  <si>
    <t>St Error</t>
  </si>
  <si>
    <t>non-switch</t>
  </si>
  <si>
    <t>switch</t>
  </si>
  <si>
    <t>Global Switch</t>
  </si>
  <si>
    <t>Local Switch</t>
  </si>
  <si>
    <t>upper 95%</t>
  </si>
  <si>
    <t>lower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</si>
</sst>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10BD-9F1F-44A7-8C72-3AC2014B06FD}">
  <dimension ref="A1:AG13"/>
  <sheetViews>
    <sheetView tabSelected="1" topLeftCell="L1" workbookViewId="0">
      <selection activeCell="Q21" sqref="Q21"/>
    </sheetView>
  </sheetViews>
  <sheetFormatPr defaultRowHeight="14.4" x14ac:dyDescent="0.3"/>
  <sheetData>
    <row r="1" spans="1:33" ht="41.4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22</v>
      </c>
      <c r="N1" s="1" t="s">
        <v>23</v>
      </c>
      <c r="O1" s="1" t="s">
        <v>24</v>
      </c>
      <c r="P1" s="1" t="s">
        <v>25</v>
      </c>
      <c r="Q1" s="1"/>
      <c r="R1" s="1"/>
      <c r="S1" s="2" t="s">
        <v>12</v>
      </c>
      <c r="T1" s="2" t="s">
        <v>13</v>
      </c>
      <c r="U1" s="3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8</v>
      </c>
      <c r="AA1" s="2" t="s">
        <v>9</v>
      </c>
      <c r="AB1" s="2" t="s">
        <v>10</v>
      </c>
      <c r="AC1" s="2" t="s">
        <v>11</v>
      </c>
      <c r="AD1" s="1" t="s">
        <v>22</v>
      </c>
      <c r="AE1" s="1" t="s">
        <v>23</v>
      </c>
      <c r="AF1" s="1" t="s">
        <v>24</v>
      </c>
      <c r="AG1" s="1" t="s">
        <v>25</v>
      </c>
    </row>
    <row r="2" spans="1:33" x14ac:dyDescent="0.3">
      <c r="A2">
        <v>1001</v>
      </c>
      <c r="B2">
        <v>808.60416666666697</v>
      </c>
      <c r="C2">
        <v>746.65263157894697</v>
      </c>
      <c r="D2">
        <v>777.62839912280697</v>
      </c>
      <c r="E2">
        <v>2074.5593220339001</v>
      </c>
      <c r="F2">
        <v>2159.9322033898302</v>
      </c>
      <c r="G2">
        <v>2115.73770491803</v>
      </c>
      <c r="H2">
        <v>1699.16949152542</v>
      </c>
      <c r="I2">
        <v>1382.30380426702</v>
      </c>
      <c r="J2">
        <v>921.54109240261698</v>
      </c>
      <c r="K2">
        <v>-85.372881355932293</v>
      </c>
      <c r="L2">
        <v>416.56821339260898</v>
      </c>
      <c r="M2">
        <f>(F2 + H2) / 2</f>
        <v>1929.550847457625</v>
      </c>
      <c r="N2">
        <f>(E2 + G2) / 2</f>
        <v>2095.148513475965</v>
      </c>
      <c r="O2">
        <f>(I2 + J2) / 2</f>
        <v>1151.9224483348185</v>
      </c>
      <c r="P2">
        <f>(K2 + L2) / 2</f>
        <v>165.59766601833834</v>
      </c>
      <c r="S2">
        <v>0</v>
      </c>
      <c r="T2">
        <v>1.04166666666666E-2</v>
      </c>
      <c r="U2">
        <v>5.2083333333333096E-3</v>
      </c>
      <c r="V2">
        <v>0</v>
      </c>
      <c r="W2">
        <v>0</v>
      </c>
      <c r="X2">
        <v>0</v>
      </c>
      <c r="Y2">
        <v>3.2786885245901697E-2</v>
      </c>
      <c r="Z2">
        <v>-5.2083333333333096E-3</v>
      </c>
      <c r="AA2">
        <v>2.7578551912568399E-2</v>
      </c>
      <c r="AB2">
        <v>0</v>
      </c>
      <c r="AC2">
        <v>-3.2786885245901697E-2</v>
      </c>
      <c r="AD2">
        <f>(W2 + Y2) / 2</f>
        <v>1.6393442622950848E-2</v>
      </c>
      <c r="AE2">
        <f>(V2 + X2) / 2</f>
        <v>0</v>
      </c>
      <c r="AF2">
        <f>(Z2 + AA2)/2</f>
        <v>1.1185109289617544E-2</v>
      </c>
      <c r="AG2">
        <f>(AB2 + AC2) /2</f>
        <v>-1.6393442622950848E-2</v>
      </c>
    </row>
    <row r="3" spans="1:33" x14ac:dyDescent="0.3">
      <c r="A3">
        <v>1002</v>
      </c>
      <c r="B3">
        <v>883.30526315789496</v>
      </c>
      <c r="C3">
        <v>1007.24468085106</v>
      </c>
      <c r="D3">
        <v>945.27497200447897</v>
      </c>
      <c r="E3">
        <v>1640.9661016949201</v>
      </c>
      <c r="F3">
        <v>1716.75409836066</v>
      </c>
      <c r="G3">
        <v>1855.4833333333299</v>
      </c>
      <c r="H3">
        <v>1831.9661016949201</v>
      </c>
      <c r="I3">
        <v>771.47912635617604</v>
      </c>
      <c r="J3">
        <v>886.69112969043601</v>
      </c>
      <c r="K3">
        <v>-75.787996665740394</v>
      </c>
      <c r="L3">
        <v>23.517231638418</v>
      </c>
      <c r="M3">
        <f t="shared" ref="M3:M7" si="0">(F3 + H3) / 2</f>
        <v>1774.3601000277899</v>
      </c>
      <c r="N3">
        <f t="shared" ref="N3:N7" si="1">(E3 + G3) / 2</f>
        <v>1748.2247175141251</v>
      </c>
      <c r="O3">
        <f t="shared" ref="O3:O7" si="2">(I3 + J3) / 2</f>
        <v>829.08512802330597</v>
      </c>
      <c r="P3">
        <f t="shared" ref="P3:P7" si="3">(K3 + L3) / 2</f>
        <v>-26.135382513661199</v>
      </c>
      <c r="S3">
        <v>1.04166666666666E-2</v>
      </c>
      <c r="T3">
        <v>2.0833333333333402E-2</v>
      </c>
      <c r="U3">
        <v>1.5625E-2</v>
      </c>
      <c r="V3">
        <v>8.3333333333333003E-3</v>
      </c>
      <c r="W3">
        <v>1.63934426229508E-2</v>
      </c>
      <c r="X3">
        <v>0</v>
      </c>
      <c r="Y3">
        <v>0</v>
      </c>
      <c r="Z3">
        <v>7.6844262295083798E-4</v>
      </c>
      <c r="AA3">
        <v>-1.5625E-2</v>
      </c>
      <c r="AB3">
        <v>-8.0601092896175307E-3</v>
      </c>
      <c r="AC3">
        <v>0</v>
      </c>
      <c r="AD3">
        <f t="shared" ref="AD3:AD7" si="4">(W3 + Y3) / 2</f>
        <v>8.1967213114753999E-3</v>
      </c>
      <c r="AE3">
        <f t="shared" ref="AE3:AE7" si="5">(V3 + X3) / 2</f>
        <v>4.1666666666666501E-3</v>
      </c>
      <c r="AF3">
        <f t="shared" ref="AF3:AF7" si="6">(Z3 + AA3)/2</f>
        <v>-7.4282786885245811E-3</v>
      </c>
      <c r="AG3">
        <f t="shared" ref="AG3:AG7" si="7">(AB3 + AC3) /2</f>
        <v>-4.0300546448087653E-3</v>
      </c>
    </row>
    <row r="4" spans="1:33" x14ac:dyDescent="0.3">
      <c r="A4">
        <v>1003</v>
      </c>
      <c r="B4">
        <v>1019.4505494505501</v>
      </c>
      <c r="C4">
        <v>855.42553191489401</v>
      </c>
      <c r="D4">
        <v>937.43804068272198</v>
      </c>
      <c r="E4">
        <v>2723.1851851851902</v>
      </c>
      <c r="F4">
        <v>2651.9833333333299</v>
      </c>
      <c r="G4">
        <v>2738.1</v>
      </c>
      <c r="H4">
        <v>1745.6724137931001</v>
      </c>
      <c r="I4">
        <v>1714.54529265061</v>
      </c>
      <c r="J4">
        <v>808.23437311038197</v>
      </c>
      <c r="K4">
        <v>71.201851851852098</v>
      </c>
      <c r="L4">
        <v>992.42758620689597</v>
      </c>
      <c r="M4">
        <f t="shared" si="0"/>
        <v>2198.8278735632148</v>
      </c>
      <c r="N4">
        <f t="shared" si="1"/>
        <v>2730.6425925925951</v>
      </c>
      <c r="O4">
        <f t="shared" si="2"/>
        <v>1261.389832880496</v>
      </c>
      <c r="P4">
        <f t="shared" si="3"/>
        <v>531.81471902937403</v>
      </c>
      <c r="S4">
        <v>5.2083333333333398E-2</v>
      </c>
      <c r="T4">
        <v>2.0833333333333402E-2</v>
      </c>
      <c r="U4">
        <v>3.6458333333333398E-2</v>
      </c>
      <c r="V4">
        <v>8.3333333333333003E-3</v>
      </c>
      <c r="W4">
        <v>1.63934426229508E-2</v>
      </c>
      <c r="X4">
        <v>6.7796610169491595E-2</v>
      </c>
      <c r="Y4">
        <v>1.63934426229508E-2</v>
      </c>
      <c r="Z4">
        <v>-2.0064890710382501E-2</v>
      </c>
      <c r="AA4">
        <v>-2.0064890710382501E-2</v>
      </c>
      <c r="AB4">
        <v>-8.0601092896175307E-3</v>
      </c>
      <c r="AC4">
        <v>5.1403167546540701E-2</v>
      </c>
      <c r="AD4">
        <f t="shared" si="4"/>
        <v>1.63934426229508E-2</v>
      </c>
      <c r="AE4">
        <f t="shared" si="5"/>
        <v>3.8064971751412449E-2</v>
      </c>
      <c r="AF4">
        <f t="shared" si="6"/>
        <v>-2.0064890710382501E-2</v>
      </c>
      <c r="AG4">
        <f t="shared" si="7"/>
        <v>2.1671529128461584E-2</v>
      </c>
    </row>
    <row r="5" spans="1:33" x14ac:dyDescent="0.3">
      <c r="A5">
        <v>2001</v>
      </c>
      <c r="B5">
        <v>1210.9222222222199</v>
      </c>
      <c r="C5">
        <v>4185.5272727272704</v>
      </c>
      <c r="D5">
        <v>2698.2247474747501</v>
      </c>
      <c r="E5">
        <v>4927.3999999999996</v>
      </c>
      <c r="F5">
        <v>3461.9032258064499</v>
      </c>
      <c r="G5">
        <v>3366.4482758620702</v>
      </c>
      <c r="H5">
        <v>2829.125</v>
      </c>
      <c r="I5">
        <v>763.67847833170401</v>
      </c>
      <c r="J5">
        <v>130.900252525252</v>
      </c>
      <c r="K5">
        <v>1465.49677419355</v>
      </c>
      <c r="L5">
        <v>537.32327586206895</v>
      </c>
      <c r="M5">
        <f t="shared" si="0"/>
        <v>3145.5141129032249</v>
      </c>
      <c r="N5">
        <f t="shared" si="1"/>
        <v>4146.9241379310351</v>
      </c>
      <c r="O5">
        <f t="shared" si="2"/>
        <v>447.28936542847799</v>
      </c>
      <c r="P5">
        <f t="shared" si="3"/>
        <v>1001.4100250278095</v>
      </c>
      <c r="S5">
        <v>6.25E-2</v>
      </c>
      <c r="T5">
        <v>0.41666666666666702</v>
      </c>
      <c r="U5">
        <v>0.23958333333333301</v>
      </c>
      <c r="V5">
        <v>0.483333333333333</v>
      </c>
      <c r="W5">
        <v>0.52459016393442603</v>
      </c>
      <c r="X5">
        <v>0.52542372881355903</v>
      </c>
      <c r="Y5">
        <v>0.409836065573771</v>
      </c>
      <c r="Z5">
        <v>0.285006830601093</v>
      </c>
      <c r="AA5">
        <v>0.17025273224043699</v>
      </c>
      <c r="AB5">
        <v>-4.1256830601093003E-2</v>
      </c>
      <c r="AC5">
        <v>0.115587663239789</v>
      </c>
      <c r="AD5">
        <f t="shared" si="4"/>
        <v>0.46721311475409855</v>
      </c>
      <c r="AE5">
        <f t="shared" si="5"/>
        <v>0.50437853107344599</v>
      </c>
      <c r="AF5">
        <f t="shared" si="6"/>
        <v>0.22762978142076501</v>
      </c>
      <c r="AG5">
        <f t="shared" si="7"/>
        <v>3.7165416319347999E-2</v>
      </c>
    </row>
    <row r="6" spans="1:33" x14ac:dyDescent="0.3">
      <c r="A6">
        <v>2002</v>
      </c>
      <c r="B6">
        <v>840.52808988764002</v>
      </c>
      <c r="C6">
        <v>1256.1506849315101</v>
      </c>
      <c r="D6">
        <v>1048.33938740957</v>
      </c>
      <c r="E6">
        <v>4515.2142857142899</v>
      </c>
      <c r="F6">
        <v>3377.9</v>
      </c>
      <c r="G6">
        <v>1253.58974358974</v>
      </c>
      <c r="H6">
        <v>1205.74285714286</v>
      </c>
      <c r="I6">
        <v>2329.5606125904301</v>
      </c>
      <c r="J6">
        <v>157.403469733284</v>
      </c>
      <c r="K6">
        <v>1137.31428571429</v>
      </c>
      <c r="L6">
        <v>47.846886446886401</v>
      </c>
      <c r="M6">
        <f t="shared" si="0"/>
        <v>2291.8214285714303</v>
      </c>
      <c r="N6">
        <f t="shared" si="1"/>
        <v>2884.4020146520152</v>
      </c>
      <c r="O6">
        <f t="shared" si="2"/>
        <v>1243.4820411618571</v>
      </c>
      <c r="P6">
        <f t="shared" si="3"/>
        <v>592.5805860805882</v>
      </c>
      <c r="S6">
        <v>7.2916666666666602E-2</v>
      </c>
      <c r="T6">
        <v>0.23958333333333301</v>
      </c>
      <c r="U6">
        <v>0.15625</v>
      </c>
      <c r="V6">
        <v>0.38333333333333303</v>
      </c>
      <c r="W6">
        <v>0.36065573770491799</v>
      </c>
      <c r="X6">
        <v>0.27118644067796599</v>
      </c>
      <c r="Y6">
        <v>0.16393442622950799</v>
      </c>
      <c r="Z6">
        <v>0.20440573770491799</v>
      </c>
      <c r="AA6">
        <v>7.6844262295081601E-3</v>
      </c>
      <c r="AB6">
        <v>2.2677595628415301E-2</v>
      </c>
      <c r="AC6">
        <v>0.107252014448458</v>
      </c>
      <c r="AD6">
        <f t="shared" si="4"/>
        <v>0.26229508196721296</v>
      </c>
      <c r="AE6">
        <f t="shared" si="5"/>
        <v>0.32725988700564951</v>
      </c>
      <c r="AF6">
        <f t="shared" si="6"/>
        <v>0.10604508196721307</v>
      </c>
      <c r="AG6">
        <f t="shared" si="7"/>
        <v>6.4964805038436657E-2</v>
      </c>
    </row>
    <row r="7" spans="1:33" x14ac:dyDescent="0.3">
      <c r="A7">
        <v>2003</v>
      </c>
      <c r="B7">
        <v>3184.0574712643702</v>
      </c>
      <c r="C7">
        <v>2440.4712643678199</v>
      </c>
      <c r="D7">
        <v>2812.2643678160898</v>
      </c>
      <c r="E7">
        <v>1590.0476190476199</v>
      </c>
      <c r="F7">
        <v>1726.5833333333301</v>
      </c>
      <c r="G7">
        <v>1298.2888888888899</v>
      </c>
      <c r="H7">
        <v>1347.26829268293</v>
      </c>
      <c r="I7">
        <v>-1085.68103448276</v>
      </c>
      <c r="J7">
        <v>-1464.9960751331701</v>
      </c>
      <c r="K7">
        <v>-136.53571428571399</v>
      </c>
      <c r="L7">
        <v>-48.979403794037999</v>
      </c>
      <c r="M7">
        <f t="shared" si="0"/>
        <v>1536.92581300813</v>
      </c>
      <c r="N7">
        <f t="shared" si="1"/>
        <v>1444.1682539682549</v>
      </c>
      <c r="O7">
        <f t="shared" si="2"/>
        <v>-1275.338554807965</v>
      </c>
      <c r="P7">
        <f t="shared" si="3"/>
        <v>-92.757559039876</v>
      </c>
      <c r="S7">
        <v>5.2083333333333398E-2</v>
      </c>
      <c r="T7">
        <v>8.3333333333333398E-2</v>
      </c>
      <c r="U7">
        <v>6.7708333333333398E-2</v>
      </c>
      <c r="V7">
        <v>0.27500000000000002</v>
      </c>
      <c r="W7">
        <v>0.26229508196721302</v>
      </c>
      <c r="X7">
        <v>0.28813559322033899</v>
      </c>
      <c r="Y7">
        <v>0.19672131147541</v>
      </c>
      <c r="Z7">
        <v>0.19458674863388001</v>
      </c>
      <c r="AA7">
        <v>0.12901297814207599</v>
      </c>
      <c r="AB7">
        <v>1.2704918032786901E-2</v>
      </c>
      <c r="AC7">
        <v>9.1414281744929202E-2</v>
      </c>
      <c r="AD7">
        <f t="shared" si="4"/>
        <v>0.22950819672131151</v>
      </c>
      <c r="AE7">
        <f t="shared" si="5"/>
        <v>0.28156779661016951</v>
      </c>
      <c r="AF7">
        <f t="shared" si="6"/>
        <v>0.161799863387978</v>
      </c>
      <c r="AG7">
        <f t="shared" si="7"/>
        <v>5.2059599888858055E-2</v>
      </c>
    </row>
    <row r="9" spans="1:33" x14ac:dyDescent="0.3">
      <c r="A9" t="s">
        <v>19</v>
      </c>
      <c r="B9">
        <f>AVERAGE(B2:B7)</f>
        <v>1324.4779604415569</v>
      </c>
      <c r="C9">
        <f t="shared" ref="C9:L9" si="8">AVERAGE(C2:C7)</f>
        <v>1748.5786777285837</v>
      </c>
      <c r="D9">
        <f t="shared" si="8"/>
        <v>1536.5283190850696</v>
      </c>
      <c r="E9">
        <f t="shared" si="8"/>
        <v>2911.8954189459869</v>
      </c>
      <c r="F9">
        <f t="shared" si="8"/>
        <v>2515.8426990372668</v>
      </c>
      <c r="G9">
        <f t="shared" si="8"/>
        <v>2104.6079910986768</v>
      </c>
      <c r="H9">
        <f t="shared" si="8"/>
        <v>1776.4906928065382</v>
      </c>
      <c r="I9">
        <f t="shared" si="8"/>
        <v>979.31437995219665</v>
      </c>
      <c r="J9">
        <f t="shared" si="8"/>
        <v>239.96237372146683</v>
      </c>
      <c r="K9">
        <f t="shared" si="8"/>
        <v>396.05271990871762</v>
      </c>
      <c r="L9">
        <f t="shared" si="8"/>
        <v>328.11729829213999</v>
      </c>
      <c r="M9">
        <f t="shared" ref="M9:N9" si="9">AVERAGE(M2:M7)</f>
        <v>2146.1666959219028</v>
      </c>
      <c r="N9">
        <f t="shared" si="9"/>
        <v>2508.2517050223319</v>
      </c>
      <c r="O9">
        <f t="shared" ref="O9:P9" si="10">AVERAGE(O2:O7)</f>
        <v>609.63837683683187</v>
      </c>
      <c r="P9">
        <f t="shared" si="10"/>
        <v>362.08500910042881</v>
      </c>
      <c r="R9" t="s">
        <v>19</v>
      </c>
      <c r="S9">
        <f t="shared" ref="S9:AC9" si="11">AVERAGE(S2:S7)</f>
        <v>4.1666666666666664E-2</v>
      </c>
      <c r="T9">
        <f t="shared" si="11"/>
        <v>0.13194444444444448</v>
      </c>
      <c r="U9">
        <f t="shared" si="11"/>
        <v>8.6805555555555525E-2</v>
      </c>
      <c r="V9">
        <f t="shared" si="11"/>
        <v>0.19305555555555545</v>
      </c>
      <c r="W9">
        <f t="shared" si="11"/>
        <v>0.19672131147540975</v>
      </c>
      <c r="X9">
        <f t="shared" si="11"/>
        <v>0.19209039548022591</v>
      </c>
      <c r="Y9">
        <f t="shared" si="11"/>
        <v>0.13661202185792357</v>
      </c>
      <c r="Z9">
        <f t="shared" si="11"/>
        <v>0.10991575591985435</v>
      </c>
      <c r="AA9">
        <f t="shared" si="11"/>
        <v>4.9806466302367847E-2</v>
      </c>
      <c r="AB9">
        <f t="shared" si="11"/>
        <v>-3.6657559198543105E-3</v>
      </c>
      <c r="AC9">
        <f t="shared" si="11"/>
        <v>5.5478373622302533E-2</v>
      </c>
      <c r="AD9">
        <f t="shared" ref="AD9:AG9" si="12">AVERAGE(AD2:AD7)</f>
        <v>0.16666666666666666</v>
      </c>
      <c r="AE9">
        <f t="shared" si="12"/>
        <v>0.19257297551789068</v>
      </c>
      <c r="AF9">
        <f t="shared" si="12"/>
        <v>7.9861111111111091E-2</v>
      </c>
      <c r="AG9">
        <f t="shared" si="12"/>
        <v>2.5906308851224111E-2</v>
      </c>
    </row>
    <row r="10" spans="1:33" x14ac:dyDescent="0.3">
      <c r="A10" t="s">
        <v>20</v>
      </c>
      <c r="B10">
        <f>STDEV(B2:B7)</f>
        <v>922.92352677259476</v>
      </c>
      <c r="C10">
        <f t="shared" ref="C10:L10" si="13">STDEV(C2:C7)</f>
        <v>1342.4659081674215</v>
      </c>
      <c r="D10">
        <f t="shared" si="13"/>
        <v>948.6609785802907</v>
      </c>
      <c r="E10">
        <f t="shared" si="13"/>
        <v>1465.0717615084484</v>
      </c>
      <c r="F10">
        <f t="shared" si="13"/>
        <v>780.36565810588468</v>
      </c>
      <c r="G10">
        <f t="shared" si="13"/>
        <v>828.26596542554762</v>
      </c>
      <c r="H10">
        <f t="shared" si="13"/>
        <v>570.6189272787127</v>
      </c>
      <c r="I10">
        <f t="shared" si="13"/>
        <v>1173.0328432054307</v>
      </c>
      <c r="J10">
        <f t="shared" si="13"/>
        <v>908.99224749983887</v>
      </c>
      <c r="K10">
        <f t="shared" si="13"/>
        <v>712.28675296838298</v>
      </c>
      <c r="L10">
        <f t="shared" si="13"/>
        <v>401.6051521452676</v>
      </c>
      <c r="M10">
        <f t="shared" ref="M10:N10" si="14">AVERAGE(M3:M8)</f>
        <v>2189.4898656147579</v>
      </c>
      <c r="N10">
        <f t="shared" si="14"/>
        <v>2590.8723433316054</v>
      </c>
      <c r="O10">
        <f t="shared" ref="O10:P10" si="15">AVERAGE(O3:O8)</f>
        <v>501.18156253723436</v>
      </c>
      <c r="P10">
        <f t="shared" si="15"/>
        <v>401.38247771684689</v>
      </c>
      <c r="R10" t="s">
        <v>20</v>
      </c>
      <c r="S10">
        <f t="shared" ref="S10:AC10" si="16">STDEV(S2:S7)</f>
        <v>2.9462782549439494E-2</v>
      </c>
      <c r="T10">
        <f t="shared" si="16"/>
        <v>0.16399772751361419</v>
      </c>
      <c r="U10">
        <f t="shared" si="16"/>
        <v>9.2507194414912924E-2</v>
      </c>
      <c r="V10">
        <f t="shared" si="16"/>
        <v>0.21572981215365616</v>
      </c>
      <c r="W10">
        <f t="shared" si="16"/>
        <v>0.22018535593942049</v>
      </c>
      <c r="X10">
        <f t="shared" si="16"/>
        <v>0.20776831357275896</v>
      </c>
      <c r="Y10">
        <f t="shared" si="16"/>
        <v>0.15678394614583011</v>
      </c>
      <c r="Z10">
        <f t="shared" si="16"/>
        <v>0.13327871437155611</v>
      </c>
      <c r="AA10">
        <f t="shared" si="16"/>
        <v>8.0265315357928871E-2</v>
      </c>
      <c r="AB10">
        <f t="shared" si="16"/>
        <v>2.2032332975381954E-2</v>
      </c>
      <c r="AC10">
        <f t="shared" si="16"/>
        <v>6.0778679226714545E-2</v>
      </c>
      <c r="AD10">
        <f t="shared" ref="AD10:AG10" si="17">STDEV(AD2:AD7)</f>
        <v>0.18638606518746884</v>
      </c>
      <c r="AE10">
        <f t="shared" si="17"/>
        <v>0.20963652264113025</v>
      </c>
      <c r="AF10">
        <f t="shared" si="17"/>
        <v>0.101544252439391</v>
      </c>
      <c r="AG10">
        <f t="shared" si="17"/>
        <v>3.1748122624584721E-2</v>
      </c>
    </row>
    <row r="11" spans="1:33" x14ac:dyDescent="0.3">
      <c r="A11" t="s">
        <v>21</v>
      </c>
      <c r="B11">
        <f>B10/SQRT(6)</f>
        <v>376.78195203379113</v>
      </c>
      <c r="C11">
        <f t="shared" ref="C11:P11" si="18">C10/SQRT(6)</f>
        <v>548.05941201536723</v>
      </c>
      <c r="D11">
        <f t="shared" si="18"/>
        <v>387.28922273517907</v>
      </c>
      <c r="E11">
        <f t="shared" si="18"/>
        <v>598.11304204270448</v>
      </c>
      <c r="F11">
        <f t="shared" si="18"/>
        <v>318.58294585843487</v>
      </c>
      <c r="G11">
        <f t="shared" si="18"/>
        <v>338.13816443438094</v>
      </c>
      <c r="H11">
        <f t="shared" si="18"/>
        <v>232.95420156785787</v>
      </c>
      <c r="I11">
        <f t="shared" si="18"/>
        <v>478.88865289658179</v>
      </c>
      <c r="J11">
        <f t="shared" si="18"/>
        <v>371.09453108671391</v>
      </c>
      <c r="K11">
        <f t="shared" si="18"/>
        <v>290.78984921939826</v>
      </c>
      <c r="L11">
        <f t="shared" si="18"/>
        <v>163.95461680478513</v>
      </c>
      <c r="M11">
        <f t="shared" si="18"/>
        <v>893.85549462517815</v>
      </c>
      <c r="N11">
        <f t="shared" si="18"/>
        <v>1057.7192049752307</v>
      </c>
      <c r="O11">
        <f t="shared" si="18"/>
        <v>204.60651611783359</v>
      </c>
      <c r="P11">
        <f t="shared" si="18"/>
        <v>163.86371035005234</v>
      </c>
      <c r="R11" t="s">
        <v>21</v>
      </c>
      <c r="S11">
        <f t="shared" ref="S11:AG11" si="19">S10/SQRT(6)</f>
        <v>1.2028130608117211E-2</v>
      </c>
      <c r="T11">
        <f t="shared" si="19"/>
        <v>6.6951791897391436E-2</v>
      </c>
      <c r="U11">
        <f t="shared" si="19"/>
        <v>3.7765903975496423E-2</v>
      </c>
      <c r="V11">
        <f t="shared" si="19"/>
        <v>8.8071327013820436E-2</v>
      </c>
      <c r="W11">
        <f t="shared" si="19"/>
        <v>8.9890295147445606E-2</v>
      </c>
      <c r="X11">
        <f t="shared" si="19"/>
        <v>8.4821058828638676E-2</v>
      </c>
      <c r="Y11">
        <f t="shared" si="19"/>
        <v>6.4006777986213514E-2</v>
      </c>
      <c r="Z11">
        <f t="shared" si="19"/>
        <v>5.4410807297409276E-2</v>
      </c>
      <c r="AA11">
        <f t="shared" si="19"/>
        <v>3.2768177778417312E-2</v>
      </c>
      <c r="AB11">
        <f t="shared" si="19"/>
        <v>8.9946622721302806E-3</v>
      </c>
      <c r="AC11">
        <f t="shared" si="19"/>
        <v>2.4812791890957718E-2</v>
      </c>
      <c r="AD11">
        <f t="shared" si="19"/>
        <v>7.6091792479070289E-2</v>
      </c>
      <c r="AE11">
        <f t="shared" si="19"/>
        <v>8.5583751987030346E-2</v>
      </c>
      <c r="AF11">
        <f t="shared" si="19"/>
        <v>4.1455267464812331E-2</v>
      </c>
      <c r="AG11">
        <f t="shared" si="19"/>
        <v>1.2961116786923806E-2</v>
      </c>
    </row>
    <row r="12" spans="1:33" x14ac:dyDescent="0.3">
      <c r="A12" s="4" t="s">
        <v>26</v>
      </c>
      <c r="B12">
        <f>(B9 +1.96*(B11))</f>
        <v>2062.9705864277876</v>
      </c>
      <c r="C12">
        <f t="shared" ref="C12:P12" si="20">(C9 +1.96*(C11))</f>
        <v>2822.7751252787034</v>
      </c>
      <c r="D12">
        <f t="shared" si="20"/>
        <v>2295.6151956460208</v>
      </c>
      <c r="E12">
        <f t="shared" si="20"/>
        <v>4084.1969813496876</v>
      </c>
      <c r="F12">
        <f t="shared" si="20"/>
        <v>3140.2652729197989</v>
      </c>
      <c r="G12">
        <f t="shared" si="20"/>
        <v>2767.3587933900635</v>
      </c>
      <c r="H12">
        <f t="shared" si="20"/>
        <v>2233.0809278795396</v>
      </c>
      <c r="I12">
        <f t="shared" si="20"/>
        <v>1917.9361396294969</v>
      </c>
      <c r="J12">
        <f t="shared" si="20"/>
        <v>967.30765465142611</v>
      </c>
      <c r="K12">
        <f t="shared" si="20"/>
        <v>966.00082437873812</v>
      </c>
      <c r="L12">
        <f t="shared" si="20"/>
        <v>649.46834722951883</v>
      </c>
      <c r="M12">
        <f t="shared" si="20"/>
        <v>3898.1234653872521</v>
      </c>
      <c r="N12">
        <f t="shared" si="20"/>
        <v>4581.3813467737837</v>
      </c>
      <c r="O12">
        <f t="shared" si="20"/>
        <v>1010.6671484277857</v>
      </c>
      <c r="P12">
        <f t="shared" si="20"/>
        <v>683.25788138653138</v>
      </c>
      <c r="R12" s="4" t="s">
        <v>26</v>
      </c>
      <c r="S12">
        <f t="shared" ref="S12:AG12" si="21">(S9 +1.96*(S11))</f>
        <v>6.5241802658576403E-2</v>
      </c>
      <c r="T12">
        <f t="shared" si="21"/>
        <v>0.2631699565633317</v>
      </c>
      <c r="U12">
        <f t="shared" si="21"/>
        <v>0.16082672734752851</v>
      </c>
      <c r="V12">
        <f t="shared" si="21"/>
        <v>0.36567535650264349</v>
      </c>
      <c r="W12">
        <f t="shared" si="21"/>
        <v>0.37290628996440311</v>
      </c>
      <c r="X12">
        <f t="shared" si="21"/>
        <v>0.35833967078435769</v>
      </c>
      <c r="Y12">
        <f t="shared" si="21"/>
        <v>0.26206530671090206</v>
      </c>
      <c r="Z12">
        <f t="shared" si="21"/>
        <v>0.21656093822277653</v>
      </c>
      <c r="AA12">
        <f t="shared" si="21"/>
        <v>0.11403209474806578</v>
      </c>
      <c r="AB12">
        <f t="shared" si="21"/>
        <v>1.3963782133521039E-2</v>
      </c>
      <c r="AC12">
        <f t="shared" si="21"/>
        <v>0.10411144572857967</v>
      </c>
      <c r="AD12">
        <f t="shared" si="21"/>
        <v>0.31580657992564443</v>
      </c>
      <c r="AE12">
        <f t="shared" si="21"/>
        <v>0.36031712941247018</v>
      </c>
      <c r="AF12">
        <f t="shared" si="21"/>
        <v>0.16111343534214326</v>
      </c>
      <c r="AG12">
        <f t="shared" si="21"/>
        <v>5.1310097753594769E-2</v>
      </c>
    </row>
    <row r="13" spans="1:33" x14ac:dyDescent="0.3">
      <c r="A13" t="s">
        <v>27</v>
      </c>
      <c r="B13">
        <f>(B9 -1.96*(B11))</f>
        <v>585.98533445532632</v>
      </c>
      <c r="C13">
        <f t="shared" ref="C13:P13" si="22">(C9 -1.96*(C11))</f>
        <v>674.38223017846394</v>
      </c>
      <c r="D13">
        <f t="shared" si="22"/>
        <v>777.44144252411866</v>
      </c>
      <c r="E13">
        <f t="shared" si="22"/>
        <v>1739.5938565422862</v>
      </c>
      <c r="F13">
        <f t="shared" si="22"/>
        <v>1891.4201251547345</v>
      </c>
      <c r="G13">
        <f t="shared" si="22"/>
        <v>1441.8571888072902</v>
      </c>
      <c r="H13">
        <f t="shared" si="22"/>
        <v>1319.9004577335368</v>
      </c>
      <c r="I13">
        <f t="shared" si="22"/>
        <v>40.692620274896399</v>
      </c>
      <c r="J13">
        <f t="shared" si="22"/>
        <v>-487.38290720849238</v>
      </c>
      <c r="K13">
        <f t="shared" si="22"/>
        <v>-173.89538456130293</v>
      </c>
      <c r="L13">
        <f t="shared" si="22"/>
        <v>6.7662493547611575</v>
      </c>
      <c r="M13">
        <f t="shared" si="22"/>
        <v>394.2099264565536</v>
      </c>
      <c r="N13">
        <f t="shared" si="22"/>
        <v>435.12206327087961</v>
      </c>
      <c r="O13">
        <f t="shared" si="22"/>
        <v>208.60960524587802</v>
      </c>
      <c r="P13">
        <f t="shared" si="22"/>
        <v>40.912136814326232</v>
      </c>
      <c r="R13" t="s">
        <v>27</v>
      </c>
      <c r="S13">
        <f t="shared" ref="S13:AG13" si="23">(S9 -1.96*(S11))</f>
        <v>1.8091530674756932E-2</v>
      </c>
      <c r="T13">
        <f t="shared" si="23"/>
        <v>7.1893232555725328E-4</v>
      </c>
      <c r="U13">
        <f t="shared" si="23"/>
        <v>1.2784383763582541E-2</v>
      </c>
      <c r="V13">
        <f t="shared" si="23"/>
        <v>2.0435754608467388E-2</v>
      </c>
      <c r="W13">
        <f t="shared" si="23"/>
        <v>2.0536332986416356E-2</v>
      </c>
      <c r="X13">
        <f t="shared" si="23"/>
        <v>2.5841120176094107E-2</v>
      </c>
      <c r="Y13">
        <f t="shared" si="23"/>
        <v>1.1158737004945074E-2</v>
      </c>
      <c r="Z13">
        <f t="shared" si="23"/>
        <v>3.2705736169321709E-3</v>
      </c>
      <c r="AA13">
        <f t="shared" si="23"/>
        <v>-1.4419162143330083E-2</v>
      </c>
      <c r="AB13">
        <f t="shared" si="23"/>
        <v>-2.129529397322966E-2</v>
      </c>
      <c r="AC13">
        <f t="shared" si="23"/>
        <v>6.845301516025408E-3</v>
      </c>
      <c r="AD13">
        <f t="shared" si="23"/>
        <v>1.7526753407688889E-2</v>
      </c>
      <c r="AE13">
        <f t="shared" si="23"/>
        <v>2.4828821623311209E-2</v>
      </c>
      <c r="AF13">
        <f t="shared" si="23"/>
        <v>-1.3912131199210753E-3</v>
      </c>
      <c r="AG13">
        <f t="shared" si="23"/>
        <v>5.0251994885345402E-4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2019-04-18T00:30:33Z</dcterms:created>
  <dcterms:modified xsi:type="dcterms:W3CDTF">2019-04-24T15:15:12Z</dcterms:modified>
</cp:coreProperties>
</file>