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.000\Documents\GitHub\Spring-2019-Projects\CVOE\5 Manuscript\Output\"/>
    </mc:Choice>
  </mc:AlternateContent>
  <xr:revisionPtr revIDLastSave="0" documentId="13_ncr:1_{F4094221-E3C1-4169-9574-ACC2723DC482}" xr6:coauthVersionLast="45" xr6:coauthVersionMax="45" xr10:uidLastSave="{00000000-0000-0000-0000-000000000000}"/>
  <bookViews>
    <workbookView xWindow="-120" yWindow="-120" windowWidth="20730" windowHeight="11280" activeTab="2" xr2:uid="{E0C5538E-1FAD-433E-AC4C-D2EEA76FE06A}"/>
  </bookViews>
  <sheets>
    <sheet name="Errors" sheetId="1" r:id="rId1"/>
    <sheet name="RTs" sheetId="2" r:id="rId2"/>
    <sheet name="z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2" i="3" l="1"/>
  <c r="J33" i="3" s="1"/>
  <c r="F32" i="3"/>
  <c r="F33" i="3" s="1"/>
  <c r="B32" i="3"/>
  <c r="B33" i="3" s="1"/>
  <c r="L31" i="3"/>
  <c r="L32" i="3" s="1"/>
  <c r="L33" i="3" s="1"/>
  <c r="K31" i="3"/>
  <c r="K32" i="3" s="1"/>
  <c r="K33" i="3" s="1"/>
  <c r="J31" i="3"/>
  <c r="I31" i="3"/>
  <c r="I32" i="3" s="1"/>
  <c r="I33" i="3" s="1"/>
  <c r="I35" i="3" s="1"/>
  <c r="H31" i="3"/>
  <c r="H32" i="3" s="1"/>
  <c r="H33" i="3" s="1"/>
  <c r="G31" i="3"/>
  <c r="G32" i="3" s="1"/>
  <c r="G33" i="3" s="1"/>
  <c r="F31" i="3"/>
  <c r="E31" i="3"/>
  <c r="E32" i="3" s="1"/>
  <c r="E33" i="3" s="1"/>
  <c r="E35" i="3" s="1"/>
  <c r="D31" i="3"/>
  <c r="D32" i="3" s="1"/>
  <c r="D33" i="3" s="1"/>
  <c r="C31" i="3"/>
  <c r="C32" i="3" s="1"/>
  <c r="C33" i="3" s="1"/>
  <c r="B31" i="3"/>
  <c r="L30" i="3"/>
  <c r="K30" i="3"/>
  <c r="K34" i="3" s="1"/>
  <c r="J30" i="3"/>
  <c r="J34" i="3" s="1"/>
  <c r="I30" i="3"/>
  <c r="H30" i="3"/>
  <c r="G30" i="3"/>
  <c r="G34" i="3" s="1"/>
  <c r="F30" i="3"/>
  <c r="F34" i="3" s="1"/>
  <c r="E30" i="3"/>
  <c r="D30" i="3"/>
  <c r="C30" i="3"/>
  <c r="C34" i="3" s="1"/>
  <c r="B30" i="3"/>
  <c r="K33" i="2"/>
  <c r="G33" i="2"/>
  <c r="C33" i="2"/>
  <c r="K32" i="2"/>
  <c r="J32" i="2"/>
  <c r="J33" i="2" s="1"/>
  <c r="J35" i="2" s="1"/>
  <c r="G32" i="2"/>
  <c r="F32" i="2"/>
  <c r="F33" i="2" s="1"/>
  <c r="F35" i="2" s="1"/>
  <c r="C32" i="2"/>
  <c r="B32" i="2"/>
  <c r="B33" i="2" s="1"/>
  <c r="B35" i="2" s="1"/>
  <c r="L31" i="2"/>
  <c r="L32" i="2" s="1"/>
  <c r="L33" i="2" s="1"/>
  <c r="K31" i="2"/>
  <c r="J31" i="2"/>
  <c r="I31" i="2"/>
  <c r="I32" i="2" s="1"/>
  <c r="I33" i="2" s="1"/>
  <c r="I35" i="2" s="1"/>
  <c r="H31" i="2"/>
  <c r="H32" i="2" s="1"/>
  <c r="H33" i="2" s="1"/>
  <c r="G31" i="2"/>
  <c r="F31" i="2"/>
  <c r="E31" i="2"/>
  <c r="E32" i="2" s="1"/>
  <c r="E33" i="2" s="1"/>
  <c r="E35" i="2" s="1"/>
  <c r="D31" i="2"/>
  <c r="D32" i="2" s="1"/>
  <c r="D33" i="2" s="1"/>
  <c r="C31" i="2"/>
  <c r="B31" i="2"/>
  <c r="L30" i="2"/>
  <c r="L35" i="2" s="1"/>
  <c r="K30" i="2"/>
  <c r="K34" i="2" s="1"/>
  <c r="J30" i="2"/>
  <c r="J34" i="2" s="1"/>
  <c r="I30" i="2"/>
  <c r="I34" i="2" s="1"/>
  <c r="H30" i="2"/>
  <c r="H35" i="2" s="1"/>
  <c r="G30" i="2"/>
  <c r="G34" i="2" s="1"/>
  <c r="F30" i="2"/>
  <c r="F34" i="2" s="1"/>
  <c r="E30" i="2"/>
  <c r="D30" i="2"/>
  <c r="D35" i="2" s="1"/>
  <c r="C30" i="2"/>
  <c r="C34" i="2" s="1"/>
  <c r="B30" i="2"/>
  <c r="B34" i="2" s="1"/>
  <c r="J32" i="1"/>
  <c r="J33" i="1" s="1"/>
  <c r="I32" i="1"/>
  <c r="I33" i="1" s="1"/>
  <c r="F32" i="1"/>
  <c r="F33" i="1" s="1"/>
  <c r="E32" i="1"/>
  <c r="E33" i="1" s="1"/>
  <c r="L31" i="1"/>
  <c r="L32" i="1" s="1"/>
  <c r="L33" i="1" s="1"/>
  <c r="L35" i="1" s="1"/>
  <c r="K31" i="1"/>
  <c r="K32" i="1" s="1"/>
  <c r="K33" i="1" s="1"/>
  <c r="K35" i="1" s="1"/>
  <c r="J31" i="1"/>
  <c r="I31" i="1"/>
  <c r="H31" i="1"/>
  <c r="H32" i="1" s="1"/>
  <c r="H33" i="1" s="1"/>
  <c r="H35" i="1" s="1"/>
  <c r="G31" i="1"/>
  <c r="G32" i="1" s="1"/>
  <c r="G33" i="1" s="1"/>
  <c r="G35" i="1" s="1"/>
  <c r="F31" i="1"/>
  <c r="E31" i="1"/>
  <c r="D31" i="1"/>
  <c r="D32" i="1" s="1"/>
  <c r="D33" i="1" s="1"/>
  <c r="D35" i="1" s="1"/>
  <c r="C31" i="1"/>
  <c r="C32" i="1" s="1"/>
  <c r="C33" i="1" s="1"/>
  <c r="C35" i="1" s="1"/>
  <c r="L30" i="1"/>
  <c r="K30" i="1"/>
  <c r="J30" i="1"/>
  <c r="J35" i="1" s="1"/>
  <c r="I30" i="1"/>
  <c r="I35" i="1" s="1"/>
  <c r="H30" i="1"/>
  <c r="G30" i="1"/>
  <c r="F30" i="1"/>
  <c r="F35" i="1" s="1"/>
  <c r="E30" i="1"/>
  <c r="E35" i="1" s="1"/>
  <c r="D30" i="1"/>
  <c r="C30" i="1"/>
  <c r="B32" i="1"/>
  <c r="B31" i="1"/>
  <c r="B30" i="1"/>
  <c r="D35" i="3" l="1"/>
  <c r="L35" i="3"/>
  <c r="E34" i="3"/>
  <c r="I34" i="3"/>
  <c r="H35" i="3"/>
  <c r="B34" i="3"/>
  <c r="H34" i="3"/>
  <c r="B35" i="3"/>
  <c r="F35" i="3"/>
  <c r="J35" i="3"/>
  <c r="L34" i="3"/>
  <c r="C35" i="3"/>
  <c r="G35" i="3"/>
  <c r="K35" i="3"/>
  <c r="D34" i="3"/>
  <c r="E34" i="2"/>
  <c r="D34" i="2"/>
  <c r="H34" i="2"/>
  <c r="L34" i="2"/>
  <c r="C35" i="2"/>
  <c r="G35" i="2"/>
  <c r="K35" i="2"/>
  <c r="C34" i="1"/>
  <c r="G34" i="1"/>
  <c r="K34" i="1"/>
  <c r="D34" i="1"/>
  <c r="H34" i="1"/>
  <c r="L34" i="1"/>
  <c r="E34" i="1"/>
  <c r="I34" i="1"/>
  <c r="F34" i="1"/>
  <c r="J34" i="1"/>
  <c r="B33" i="1" l="1"/>
  <c r="B35" i="1" s="1"/>
  <c r="B34" i="1" l="1"/>
</calcChain>
</file>

<file path=xl/sharedStrings.xml><?xml version="1.0" encoding="utf-8"?>
<sst xmlns="http://schemas.openxmlformats.org/spreadsheetml/2006/main" count="54" uniqueCount="40">
  <si>
    <t>subID</t>
  </si>
  <si>
    <t>mean_cv_errors</t>
  </si>
  <si>
    <t>mean_oe_errors</t>
  </si>
  <si>
    <t>pure_block_errors</t>
  </si>
  <si>
    <t>alt_switch_errors</t>
  </si>
  <si>
    <t>alt_non_switch_errors</t>
  </si>
  <si>
    <t>rand_switch_errors</t>
  </si>
  <si>
    <t>rand_non_switch_errors</t>
  </si>
  <si>
    <t>global_cost_alt</t>
  </si>
  <si>
    <t>global_cost_rand</t>
  </si>
  <si>
    <t>local_switch_cost_alt</t>
  </si>
  <si>
    <t>local_switch_cost_rand</t>
  </si>
  <si>
    <t>mean_cv_rt</t>
  </si>
  <si>
    <t>mean_oe_rt</t>
  </si>
  <si>
    <t>pure_RT</t>
  </si>
  <si>
    <t>switch_altrun_rt</t>
  </si>
  <si>
    <t>non_altrun_rt</t>
  </si>
  <si>
    <t>switch_rand_rt</t>
  </si>
  <si>
    <t>non_rand_rt</t>
  </si>
  <si>
    <t>global_cost_alt_RT</t>
  </si>
  <si>
    <t>global_cost_rand_RT</t>
  </si>
  <si>
    <t>local_switch_cost_alt_RT</t>
  </si>
  <si>
    <t>local_switch_cost_rand_RT</t>
  </si>
  <si>
    <t>mean_cv_zrt</t>
  </si>
  <si>
    <t>mean_oe_zrt</t>
  </si>
  <si>
    <t>pure_zRT</t>
  </si>
  <si>
    <t>switch_altrun_zrt</t>
  </si>
  <si>
    <t>non_altrun_Zrt</t>
  </si>
  <si>
    <t>switch_rand_zRT</t>
  </si>
  <si>
    <t>non_rand_zrt</t>
  </si>
  <si>
    <t>global_cost_alt_zRT</t>
  </si>
  <si>
    <t>global_cost_rand_zRT</t>
  </si>
  <si>
    <t>local_switch_cost_alt_zRT</t>
  </si>
  <si>
    <t>local_switch_cost_rand_zRT</t>
  </si>
  <si>
    <t>MEAN</t>
  </si>
  <si>
    <t>SD</t>
  </si>
  <si>
    <t>SE</t>
  </si>
  <si>
    <t>95% CI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</si>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</sst>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C1B3-1D15-409E-BB0E-BB269A9102CD}">
  <dimension ref="A1:L35"/>
  <sheetViews>
    <sheetView workbookViewId="0">
      <pane ySplit="1" topLeftCell="A20" activePane="bottomLeft" state="frozen"/>
      <selection pane="bottomLeft" activeCell="B30" sqref="B30:B35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2001</v>
      </c>
      <c r="B2">
        <v>6.25E-2</v>
      </c>
      <c r="C2">
        <v>0.435294117647059</v>
      </c>
      <c r="D2">
        <v>0.248897058823529</v>
      </c>
      <c r="E2">
        <v>0.565217391304348</v>
      </c>
      <c r="F2">
        <v>0.41176470588235298</v>
      </c>
      <c r="G2">
        <v>0.50847457627118597</v>
      </c>
      <c r="H2">
        <v>0.43859649122806998</v>
      </c>
      <c r="I2">
        <v>0.16286764705882401</v>
      </c>
      <c r="J2">
        <v>0.18969943240454101</v>
      </c>
      <c r="K2">
        <v>0.153452685421995</v>
      </c>
      <c r="L2">
        <v>6.9878085043116198E-2</v>
      </c>
    </row>
    <row r="3" spans="1:12" x14ac:dyDescent="0.25">
      <c r="A3">
        <v>2002</v>
      </c>
      <c r="B3">
        <v>7.2916666666666602E-2</v>
      </c>
      <c r="C3">
        <v>0.24210526315789499</v>
      </c>
      <c r="D3">
        <v>0.157510964912281</v>
      </c>
      <c r="E3">
        <v>0.26086956521739102</v>
      </c>
      <c r="F3">
        <v>0.145454545454546</v>
      </c>
      <c r="G3">
        <v>0.36065573770491799</v>
      </c>
      <c r="H3">
        <v>0.39655172413793099</v>
      </c>
      <c r="I3">
        <v>-1.2056419457735199E-2</v>
      </c>
      <c r="J3">
        <v>0.23904075922564999</v>
      </c>
      <c r="K3">
        <v>0.115415019762846</v>
      </c>
      <c r="L3">
        <v>-3.5895986433013102E-2</v>
      </c>
    </row>
    <row r="4" spans="1:12" x14ac:dyDescent="0.25">
      <c r="A4">
        <v>2003</v>
      </c>
      <c r="B4">
        <v>4.7058823529411799E-2</v>
      </c>
      <c r="C4">
        <v>8.8888888888888906E-2</v>
      </c>
      <c r="D4">
        <v>6.7973856209150404E-2</v>
      </c>
      <c r="E4">
        <v>0.28813559322033899</v>
      </c>
      <c r="F4">
        <v>0.2</v>
      </c>
      <c r="G4">
        <v>0.26229508196721302</v>
      </c>
      <c r="H4">
        <v>0.29310344827586199</v>
      </c>
      <c r="I4">
        <v>0.13202614379085001</v>
      </c>
      <c r="J4">
        <v>0.22512959206671199</v>
      </c>
      <c r="K4">
        <v>8.8135593220338995E-2</v>
      </c>
      <c r="L4">
        <v>-3.0808366308648999E-2</v>
      </c>
    </row>
    <row r="5" spans="1:12" x14ac:dyDescent="0.25">
      <c r="A5">
        <v>2004</v>
      </c>
      <c r="B5">
        <v>2.1052631578947299E-2</v>
      </c>
      <c r="C5">
        <v>1.05263157894737E-2</v>
      </c>
      <c r="D5">
        <v>1.5789473684210499E-2</v>
      </c>
      <c r="E5">
        <v>0.12280701754386</v>
      </c>
      <c r="F5">
        <v>8.4745762711864403E-2</v>
      </c>
      <c r="G5">
        <v>0.1</v>
      </c>
      <c r="H5">
        <v>3.5087719298245598E-2</v>
      </c>
      <c r="I5">
        <v>6.8956289027653897E-2</v>
      </c>
      <c r="J5">
        <v>1.9298245614035099E-2</v>
      </c>
      <c r="K5">
        <v>3.8061254831995302E-2</v>
      </c>
      <c r="L5">
        <v>6.4912280701754393E-2</v>
      </c>
    </row>
    <row r="6" spans="1:12" x14ac:dyDescent="0.25">
      <c r="A6">
        <v>2006</v>
      </c>
      <c r="B6">
        <v>0</v>
      </c>
      <c r="C6">
        <v>1.04166666666666E-2</v>
      </c>
      <c r="D6">
        <v>5.2083333333333096E-3</v>
      </c>
      <c r="E6">
        <v>5.0847457627118599E-2</v>
      </c>
      <c r="F6">
        <v>1.63934426229508E-2</v>
      </c>
      <c r="G6">
        <v>0</v>
      </c>
      <c r="H6">
        <v>5.1724137931034503E-2</v>
      </c>
      <c r="I6">
        <v>1.11851092896175E-2</v>
      </c>
      <c r="J6">
        <v>4.6515804597701202E-2</v>
      </c>
      <c r="K6">
        <v>3.4454015004167803E-2</v>
      </c>
      <c r="L6">
        <v>-5.1724137931034503E-2</v>
      </c>
    </row>
    <row r="7" spans="1:12" x14ac:dyDescent="0.25">
      <c r="A7">
        <v>2007</v>
      </c>
      <c r="B7">
        <v>1.0752688172042999E-2</v>
      </c>
      <c r="C7">
        <v>1.05263157894737E-2</v>
      </c>
      <c r="D7">
        <v>1.0639501980758401E-2</v>
      </c>
      <c r="E7">
        <v>5.4545454545454598E-2</v>
      </c>
      <c r="F7">
        <v>3.5714285714285698E-2</v>
      </c>
      <c r="G7">
        <v>0</v>
      </c>
      <c r="H7">
        <v>0</v>
      </c>
      <c r="I7">
        <v>2.5074783733527301E-2</v>
      </c>
      <c r="J7">
        <v>-1.0639501980758401E-2</v>
      </c>
      <c r="K7">
        <v>1.88311688311689E-2</v>
      </c>
      <c r="L7">
        <v>0</v>
      </c>
    </row>
    <row r="8" spans="1:12" x14ac:dyDescent="0.25">
      <c r="A8">
        <v>2009</v>
      </c>
      <c r="B8">
        <v>5.31914893617021E-2</v>
      </c>
      <c r="C8">
        <v>0.28421052631578902</v>
      </c>
      <c r="D8">
        <v>0.168701007838746</v>
      </c>
      <c r="E8">
        <v>0.338983050847458</v>
      </c>
      <c r="F8">
        <v>0.19672131147541</v>
      </c>
      <c r="G8">
        <v>0.409836065573771</v>
      </c>
      <c r="H8">
        <v>0.33333333333333298</v>
      </c>
      <c r="I8">
        <v>2.8020303636663999E-2</v>
      </c>
      <c r="J8">
        <v>0.16463232549458801</v>
      </c>
      <c r="K8">
        <v>0.142261739372048</v>
      </c>
      <c r="L8">
        <v>7.6502732240437105E-2</v>
      </c>
    </row>
    <row r="9" spans="1:12" x14ac:dyDescent="0.25">
      <c r="A9">
        <v>2010</v>
      </c>
      <c r="B9">
        <v>0</v>
      </c>
      <c r="C9">
        <v>1.05263157894737E-2</v>
      </c>
      <c r="D9">
        <v>5.2631578947368602E-3</v>
      </c>
      <c r="E9">
        <v>0.25423728813559299</v>
      </c>
      <c r="F9">
        <v>0.27868852459016402</v>
      </c>
      <c r="G9">
        <v>0.26229508196721302</v>
      </c>
      <c r="H9">
        <v>0.27586206896551702</v>
      </c>
      <c r="I9">
        <v>0.273425366695427</v>
      </c>
      <c r="J9">
        <v>0.27059891107077999</v>
      </c>
      <c r="K9">
        <v>-2.4451236454570702E-2</v>
      </c>
      <c r="L9">
        <v>-1.3566986998304199E-2</v>
      </c>
    </row>
    <row r="10" spans="1:12" x14ac:dyDescent="0.25">
      <c r="A10">
        <v>2011</v>
      </c>
      <c r="B10">
        <v>0.125</v>
      </c>
      <c r="C10">
        <v>6.3829787234042507E-2</v>
      </c>
      <c r="D10">
        <v>9.4414893617021295E-2</v>
      </c>
      <c r="E10">
        <v>0.25</v>
      </c>
      <c r="F10">
        <v>0.214285714285714</v>
      </c>
      <c r="G10">
        <v>8.4745762711864403E-2</v>
      </c>
      <c r="H10">
        <v>1.6949152542372801E-2</v>
      </c>
      <c r="I10">
        <v>0.11987082066869301</v>
      </c>
      <c r="J10">
        <v>-7.7465741074648403E-2</v>
      </c>
      <c r="K10">
        <v>3.5714285714285698E-2</v>
      </c>
      <c r="L10">
        <v>6.7796610169491595E-2</v>
      </c>
    </row>
    <row r="11" spans="1:12" x14ac:dyDescent="0.25">
      <c r="A11">
        <v>2012</v>
      </c>
      <c r="B11">
        <v>3.125E-2</v>
      </c>
      <c r="C11">
        <v>4.1666666666666602E-2</v>
      </c>
      <c r="D11">
        <v>3.6458333333333301E-2</v>
      </c>
      <c r="E11">
        <v>0</v>
      </c>
      <c r="F11">
        <v>0</v>
      </c>
      <c r="G11">
        <v>1.63934426229508E-2</v>
      </c>
      <c r="H11">
        <v>3.3898305084745797E-2</v>
      </c>
      <c r="I11">
        <v>-3.6458333333333301E-2</v>
      </c>
      <c r="J11">
        <v>-2.5600282485875301E-3</v>
      </c>
      <c r="K11">
        <v>0</v>
      </c>
      <c r="L11">
        <v>-1.75048624617949E-2</v>
      </c>
    </row>
    <row r="12" spans="1:12" x14ac:dyDescent="0.25">
      <c r="A12">
        <v>2015</v>
      </c>
      <c r="B12">
        <v>2.1052631578947299E-2</v>
      </c>
      <c r="C12">
        <v>2.0833333333333402E-2</v>
      </c>
      <c r="D12">
        <v>2.0942982456140301E-2</v>
      </c>
      <c r="E12">
        <v>3.4482758620689599E-2</v>
      </c>
      <c r="F12">
        <v>3.3898305084745797E-2</v>
      </c>
      <c r="G12">
        <v>0</v>
      </c>
      <c r="H12">
        <v>0</v>
      </c>
      <c r="I12">
        <v>1.29553226286054E-2</v>
      </c>
      <c r="J12">
        <v>-2.0942982456140301E-2</v>
      </c>
      <c r="K12">
        <v>5.8445353594382997E-4</v>
      </c>
      <c r="L12">
        <v>0</v>
      </c>
    </row>
    <row r="13" spans="1:12" x14ac:dyDescent="0.25">
      <c r="A13">
        <v>2016</v>
      </c>
      <c r="B13">
        <v>3.125E-2</v>
      </c>
      <c r="C13">
        <v>6.25E-2</v>
      </c>
      <c r="D13">
        <v>4.6875E-2</v>
      </c>
      <c r="E13">
        <v>0.62711864406779705</v>
      </c>
      <c r="F13">
        <v>0.36065573770491799</v>
      </c>
      <c r="G13">
        <v>0.52459016393442603</v>
      </c>
      <c r="H13">
        <v>0.49152542372881403</v>
      </c>
      <c r="I13">
        <v>0.31378073770491799</v>
      </c>
      <c r="J13">
        <v>0.44465042372881403</v>
      </c>
      <c r="K13">
        <v>0.266462906362879</v>
      </c>
      <c r="L13">
        <v>3.3064740205612703E-2</v>
      </c>
    </row>
    <row r="14" spans="1:12" x14ac:dyDescent="0.25">
      <c r="A14">
        <v>2017</v>
      </c>
      <c r="B14">
        <v>2.0833333333333402E-2</v>
      </c>
      <c r="C14">
        <v>3.125E-2</v>
      </c>
      <c r="D14">
        <v>2.6041666666666699E-2</v>
      </c>
      <c r="E14">
        <v>0.101694915254237</v>
      </c>
      <c r="F14">
        <v>1.6949152542372801E-2</v>
      </c>
      <c r="G14">
        <v>1.63934426229508E-2</v>
      </c>
      <c r="H14">
        <v>3.4482758620689599E-2</v>
      </c>
      <c r="I14">
        <v>-9.0925141242938507E-3</v>
      </c>
      <c r="J14">
        <v>8.4410919540229296E-3</v>
      </c>
      <c r="K14">
        <v>8.4745762711864403E-2</v>
      </c>
      <c r="L14">
        <v>-1.8089315997738799E-2</v>
      </c>
    </row>
    <row r="15" spans="1:12" x14ac:dyDescent="0.25">
      <c r="A15">
        <v>2019</v>
      </c>
      <c r="B15">
        <v>2.0833333333333402E-2</v>
      </c>
      <c r="C15">
        <v>0.1875</v>
      </c>
      <c r="D15">
        <v>0.104166666666667</v>
      </c>
      <c r="E15">
        <v>0.169491525423729</v>
      </c>
      <c r="F15">
        <v>0.133333333333333</v>
      </c>
      <c r="G15">
        <v>0.13114754098360701</v>
      </c>
      <c r="H15">
        <v>0.13793103448275901</v>
      </c>
      <c r="I15">
        <v>2.9166666666666601E-2</v>
      </c>
      <c r="J15">
        <v>3.3764367816092003E-2</v>
      </c>
      <c r="K15">
        <v>3.6158192090395502E-2</v>
      </c>
      <c r="L15">
        <v>-6.7834934991520797E-3</v>
      </c>
    </row>
    <row r="16" spans="1:12" x14ac:dyDescent="0.25">
      <c r="A16">
        <v>2020</v>
      </c>
      <c r="B16">
        <v>2.0833333333333402E-2</v>
      </c>
      <c r="C16">
        <v>4.1666666666666602E-2</v>
      </c>
      <c r="D16">
        <v>3.125E-2</v>
      </c>
      <c r="E16">
        <v>0.27118644067796599</v>
      </c>
      <c r="F16">
        <v>0.31034482758620702</v>
      </c>
      <c r="G16">
        <v>0.31147540983606598</v>
      </c>
      <c r="H16">
        <v>0.32758620689655199</v>
      </c>
      <c r="I16">
        <v>0.27909482758620702</v>
      </c>
      <c r="J16">
        <v>0.29633620689655199</v>
      </c>
      <c r="K16">
        <v>-3.9158386908240701E-2</v>
      </c>
      <c r="L16">
        <v>-1.6110797060486098E-2</v>
      </c>
    </row>
    <row r="17" spans="1:12" x14ac:dyDescent="0.25">
      <c r="A17">
        <v>2021</v>
      </c>
      <c r="B17">
        <v>1.04166666666666E-2</v>
      </c>
      <c r="C17">
        <v>0.28125</v>
      </c>
      <c r="D17">
        <v>0.14583333333333301</v>
      </c>
      <c r="E17">
        <v>0.186440677966102</v>
      </c>
      <c r="F17">
        <v>0.16393442622950799</v>
      </c>
      <c r="G17">
        <v>0.19672131147541</v>
      </c>
      <c r="H17">
        <v>0.13559322033898299</v>
      </c>
      <c r="I17">
        <v>1.81010928961748E-2</v>
      </c>
      <c r="J17">
        <v>-1.0240112994350299E-2</v>
      </c>
      <c r="K17">
        <v>2.2506251736593499E-2</v>
      </c>
      <c r="L17">
        <v>6.1128091136426803E-2</v>
      </c>
    </row>
    <row r="18" spans="1:12" x14ac:dyDescent="0.25">
      <c r="A18">
        <v>2022</v>
      </c>
      <c r="B18">
        <v>1.04166666666666E-2</v>
      </c>
      <c r="C18">
        <v>1.05263157894737E-2</v>
      </c>
      <c r="D18">
        <v>1.0471491228070199E-2</v>
      </c>
      <c r="E18">
        <v>5.1724137931034503E-2</v>
      </c>
      <c r="F18">
        <v>1.6666666666666701E-2</v>
      </c>
      <c r="G18">
        <v>4.91803278688525E-2</v>
      </c>
      <c r="H18">
        <v>0</v>
      </c>
      <c r="I18">
        <v>6.1951754385965504E-3</v>
      </c>
      <c r="J18">
        <v>-1.0471491228070199E-2</v>
      </c>
      <c r="K18">
        <v>3.5057471264367798E-2</v>
      </c>
      <c r="L18">
        <v>4.91803278688525E-2</v>
      </c>
    </row>
    <row r="19" spans="1:12" x14ac:dyDescent="0.25">
      <c r="A19">
        <v>2023</v>
      </c>
      <c r="B19">
        <v>2.0833333333333402E-2</v>
      </c>
      <c r="C19">
        <v>2.0833333333333402E-2</v>
      </c>
      <c r="D19">
        <v>2.0833333333333402E-2</v>
      </c>
      <c r="E19">
        <v>0.114754098360656</v>
      </c>
      <c r="F19">
        <v>0</v>
      </c>
      <c r="G19">
        <v>1.6949152542372801E-2</v>
      </c>
      <c r="H19">
        <v>0</v>
      </c>
      <c r="I19">
        <v>-2.0833333333333402E-2</v>
      </c>
      <c r="J19">
        <v>-2.0833333333333402E-2</v>
      </c>
      <c r="K19">
        <v>0.114754098360656</v>
      </c>
      <c r="L19">
        <v>1.6949152542372801E-2</v>
      </c>
    </row>
    <row r="20" spans="1:12" x14ac:dyDescent="0.25">
      <c r="A20">
        <v>2024</v>
      </c>
      <c r="B20">
        <v>7.2916666666666602E-2</v>
      </c>
      <c r="C20">
        <v>0.13684210526315799</v>
      </c>
      <c r="D20">
        <v>0.104879385964912</v>
      </c>
      <c r="E20">
        <v>0.10344827586206901</v>
      </c>
      <c r="F20">
        <v>3.3333333333333298E-2</v>
      </c>
      <c r="G20">
        <v>0.2</v>
      </c>
      <c r="H20">
        <v>0.20689655172413801</v>
      </c>
      <c r="I20">
        <v>-7.1546052631578899E-2</v>
      </c>
      <c r="J20">
        <v>0.10201716575922599</v>
      </c>
      <c r="K20">
        <v>7.0114942528735597E-2</v>
      </c>
      <c r="L20">
        <v>-6.8965517241379396E-3</v>
      </c>
    </row>
    <row r="21" spans="1:12" x14ac:dyDescent="0.25">
      <c r="A21">
        <v>2025</v>
      </c>
      <c r="B21">
        <v>1.04166666666666E-2</v>
      </c>
      <c r="C21">
        <v>3.125E-2</v>
      </c>
      <c r="D21">
        <v>2.0833333333333301E-2</v>
      </c>
      <c r="E21">
        <v>8.77192982456141E-2</v>
      </c>
      <c r="F21">
        <v>3.3333333333333298E-2</v>
      </c>
      <c r="G21">
        <v>0</v>
      </c>
      <c r="H21">
        <v>1.75438596491229E-2</v>
      </c>
      <c r="I21">
        <v>1.2500000000000001E-2</v>
      </c>
      <c r="J21">
        <v>-3.2894736842104498E-3</v>
      </c>
      <c r="K21">
        <v>5.4385964912280801E-2</v>
      </c>
      <c r="L21">
        <v>-1.75438596491229E-2</v>
      </c>
    </row>
    <row r="22" spans="1:12" x14ac:dyDescent="0.25">
      <c r="A22">
        <v>2026</v>
      </c>
      <c r="B22">
        <v>4.1666666666666602E-2</v>
      </c>
      <c r="C22">
        <v>2.0833333333333402E-2</v>
      </c>
      <c r="D22">
        <v>3.125E-2</v>
      </c>
      <c r="E22">
        <v>5.0847457627118599E-2</v>
      </c>
      <c r="F22">
        <v>3.4482758620689599E-2</v>
      </c>
      <c r="G22">
        <v>4.91803278688525E-2</v>
      </c>
      <c r="H22">
        <v>1.72413793103449E-2</v>
      </c>
      <c r="I22">
        <v>3.23275862068961E-3</v>
      </c>
      <c r="J22">
        <v>-1.40086206896551E-2</v>
      </c>
      <c r="K22">
        <v>1.6364699006429E-2</v>
      </c>
      <c r="L22">
        <v>3.19389485585077E-2</v>
      </c>
    </row>
    <row r="23" spans="1:12" x14ac:dyDescent="0.25">
      <c r="A23">
        <v>2027</v>
      </c>
      <c r="B23">
        <v>2.1052631578947299E-2</v>
      </c>
      <c r="C23">
        <v>3.1914893617021302E-2</v>
      </c>
      <c r="D23">
        <v>2.6483762597984298E-2</v>
      </c>
      <c r="E23">
        <v>1.75438596491229E-2</v>
      </c>
      <c r="F23">
        <v>3.5087719298245598E-2</v>
      </c>
      <c r="G23">
        <v>6.6666666666666693E-2</v>
      </c>
      <c r="H23">
        <v>1.72413793103449E-2</v>
      </c>
      <c r="I23">
        <v>8.6039567002613206E-3</v>
      </c>
      <c r="J23">
        <v>-9.2423832876394295E-3</v>
      </c>
      <c r="K23">
        <v>-1.7543859649122799E-2</v>
      </c>
      <c r="L23">
        <v>4.9425287356321797E-2</v>
      </c>
    </row>
    <row r="24" spans="1:12" x14ac:dyDescent="0.25">
      <c r="A24">
        <v>2028</v>
      </c>
      <c r="B24">
        <v>6.25E-2</v>
      </c>
      <c r="C24">
        <v>1.04166666666666E-2</v>
      </c>
      <c r="D24">
        <v>3.6458333333333301E-2</v>
      </c>
      <c r="E24">
        <v>8.1967213114754106E-2</v>
      </c>
      <c r="F24">
        <v>1.72413793103449E-2</v>
      </c>
      <c r="G24">
        <v>5.0847457627118599E-2</v>
      </c>
      <c r="H24">
        <v>0</v>
      </c>
      <c r="I24">
        <v>-1.9216954022988501E-2</v>
      </c>
      <c r="J24">
        <v>-3.6458333333333301E-2</v>
      </c>
      <c r="K24">
        <v>6.4725833804409202E-2</v>
      </c>
      <c r="L24">
        <v>5.0847457627118599E-2</v>
      </c>
    </row>
    <row r="25" spans="1:12" x14ac:dyDescent="0.25">
      <c r="A25">
        <v>2029</v>
      </c>
      <c r="B25">
        <v>3.125E-2</v>
      </c>
      <c r="C25">
        <v>8.3333333333333398E-2</v>
      </c>
      <c r="D25">
        <v>5.7291666666666699E-2</v>
      </c>
      <c r="E25">
        <v>8.4745762711864403E-2</v>
      </c>
      <c r="F25">
        <v>8.3333333333333398E-2</v>
      </c>
      <c r="G25">
        <v>6.5573770491803199E-2</v>
      </c>
      <c r="H25">
        <v>0</v>
      </c>
      <c r="I25">
        <v>2.6041666666666699E-2</v>
      </c>
      <c r="J25">
        <v>-5.7291666666666699E-2</v>
      </c>
      <c r="K25">
        <v>1.4124293785310301E-3</v>
      </c>
      <c r="L25">
        <v>6.5573770491803199E-2</v>
      </c>
    </row>
    <row r="26" spans="1:12" x14ac:dyDescent="0.25">
      <c r="A26">
        <v>2031</v>
      </c>
      <c r="B26">
        <v>2.0833333333333402E-2</v>
      </c>
      <c r="C26">
        <v>2.0833333333333402E-2</v>
      </c>
      <c r="D26">
        <v>2.0833333333333402E-2</v>
      </c>
      <c r="E26">
        <v>3.3898305084745797E-2</v>
      </c>
      <c r="F26">
        <v>0</v>
      </c>
      <c r="G26">
        <v>4.91803278688525E-2</v>
      </c>
      <c r="H26">
        <v>1.6949152542372801E-2</v>
      </c>
      <c r="I26">
        <v>-2.0833333333333402E-2</v>
      </c>
      <c r="J26">
        <v>-3.8841807909605298E-3</v>
      </c>
      <c r="K26">
        <v>3.3898305084745797E-2</v>
      </c>
      <c r="L26">
        <v>3.2231175326479698E-2</v>
      </c>
    </row>
    <row r="27" spans="1:12" x14ac:dyDescent="0.25">
      <c r="A27">
        <v>2032</v>
      </c>
      <c r="B27">
        <v>8.6021505376344107E-2</v>
      </c>
      <c r="C27">
        <v>1.0638297872340399E-2</v>
      </c>
      <c r="D27">
        <v>4.8329901624342302E-2</v>
      </c>
      <c r="E27">
        <v>6.7796610169491595E-2</v>
      </c>
      <c r="F27">
        <v>1.6666666666666701E-2</v>
      </c>
      <c r="G27">
        <v>6.6666666666666693E-2</v>
      </c>
      <c r="H27">
        <v>3.4482758620689599E-2</v>
      </c>
      <c r="I27">
        <v>-3.16632349576755E-2</v>
      </c>
      <c r="J27">
        <v>-1.38471430036526E-2</v>
      </c>
      <c r="K27">
        <v>5.11299435028248E-2</v>
      </c>
      <c r="L27">
        <v>3.2183908045976997E-2</v>
      </c>
    </row>
    <row r="30" spans="1:12" x14ac:dyDescent="0.25">
      <c r="A30" s="1" t="s">
        <v>34</v>
      </c>
      <c r="B30">
        <f>AVERAGE(B2:B27)</f>
        <v>3.5648041070884991E-2</v>
      </c>
      <c r="C30">
        <f t="shared" ref="C30:L30" si="0">AVERAGE(C2:C27)</f>
        <v>8.4631249095670089E-2</v>
      </c>
      <c r="D30">
        <f t="shared" si="0"/>
        <v>6.0139645083277543E-2</v>
      </c>
      <c r="E30">
        <f t="shared" si="0"/>
        <v>0.16425010766186743</v>
      </c>
      <c r="F30">
        <f t="shared" si="0"/>
        <v>0.11050112560696099</v>
      </c>
      <c r="G30">
        <f t="shared" si="0"/>
        <v>0.14612570443356773</v>
      </c>
      <c r="H30">
        <f t="shared" si="0"/>
        <v>0.12740692715468932</v>
      </c>
      <c r="I30">
        <f t="shared" si="0"/>
        <v>5.0361480523683472E-2</v>
      </c>
      <c r="J30">
        <f t="shared" si="0"/>
        <v>6.7267282071411846E-2</v>
      </c>
      <c r="K30">
        <f t="shared" si="0"/>
        <v>5.3748982054906448E-2</v>
      </c>
      <c r="L30">
        <f t="shared" si="0"/>
        <v>1.8718777278878405E-2</v>
      </c>
    </row>
    <row r="31" spans="1:12" x14ac:dyDescent="0.25">
      <c r="A31" s="1" t="s">
        <v>35</v>
      </c>
      <c r="B31">
        <f>STDEV(B2:B27)</f>
        <v>2.9719429499054963E-2</v>
      </c>
      <c r="C31">
        <f t="shared" ref="C31:L31" si="1">STDEV(C2:C27)</f>
        <v>0.11088932473833998</v>
      </c>
      <c r="D31">
        <f t="shared" si="1"/>
        <v>6.1289411835636617E-2</v>
      </c>
      <c r="E31">
        <f t="shared" si="1"/>
        <v>0.15879812987214903</v>
      </c>
      <c r="F31">
        <f t="shared" si="1"/>
        <v>0.12151708965073611</v>
      </c>
      <c r="G31">
        <f t="shared" si="1"/>
        <v>0.1610166369940165</v>
      </c>
      <c r="H31">
        <f t="shared" si="1"/>
        <v>0.15984146883938075</v>
      </c>
      <c r="I31">
        <f t="shared" si="1"/>
        <v>0.10217820743572932</v>
      </c>
      <c r="J31">
        <f t="shared" si="1"/>
        <v>0.13243760412503514</v>
      </c>
      <c r="K31">
        <f t="shared" si="1"/>
        <v>6.5409304505620547E-2</v>
      </c>
      <c r="L31">
        <f t="shared" si="1"/>
        <v>3.83593404309088E-2</v>
      </c>
    </row>
    <row r="32" spans="1:12" x14ac:dyDescent="0.25">
      <c r="A32" s="1" t="s">
        <v>36</v>
      </c>
      <c r="B32">
        <f>B31/SQRT(26)</f>
        <v>5.8284596518663962E-3</v>
      </c>
      <c r="C32">
        <f t="shared" ref="C32:L32" si="2">C31/SQRT(26)</f>
        <v>2.1747185795766261E-2</v>
      </c>
      <c r="D32">
        <f t="shared" si="2"/>
        <v>1.2019842574097528E-2</v>
      </c>
      <c r="E32">
        <f t="shared" si="2"/>
        <v>3.114287549769728E-2</v>
      </c>
      <c r="F32">
        <f t="shared" si="2"/>
        <v>2.3831461975542589E-2</v>
      </c>
      <c r="G32">
        <f t="shared" si="2"/>
        <v>3.1577960540214466E-2</v>
      </c>
      <c r="H32">
        <f t="shared" si="2"/>
        <v>3.1347491103589829E-2</v>
      </c>
      <c r="I32">
        <f t="shared" si="2"/>
        <v>2.0038795137642892E-2</v>
      </c>
      <c r="J32">
        <f t="shared" si="2"/>
        <v>2.5973151067962712E-2</v>
      </c>
      <c r="K32">
        <f t="shared" si="2"/>
        <v>1.282782000171891E-2</v>
      </c>
      <c r="L32">
        <f t="shared" si="2"/>
        <v>7.5228855917597176E-3</v>
      </c>
    </row>
    <row r="33" spans="1:12" x14ac:dyDescent="0.25">
      <c r="A33" s="1" t="s">
        <v>37</v>
      </c>
      <c r="B33">
        <f>B32*1.96</f>
        <v>1.1423780917658137E-2</v>
      </c>
      <c r="C33">
        <f t="shared" ref="C33:L33" si="3">C32*1.96</f>
        <v>4.2624484159701867E-2</v>
      </c>
      <c r="D33">
        <f t="shared" si="3"/>
        <v>2.3558891445231153E-2</v>
      </c>
      <c r="E33">
        <f t="shared" si="3"/>
        <v>6.104003597548667E-2</v>
      </c>
      <c r="F33">
        <f t="shared" si="3"/>
        <v>4.6709665472063476E-2</v>
      </c>
      <c r="G33">
        <f t="shared" si="3"/>
        <v>6.1892802658820349E-2</v>
      </c>
      <c r="H33">
        <f t="shared" si="3"/>
        <v>6.1441082563036063E-2</v>
      </c>
      <c r="I33">
        <f t="shared" si="3"/>
        <v>3.9276038469780068E-2</v>
      </c>
      <c r="J33">
        <f t="shared" si="3"/>
        <v>5.0907376093206912E-2</v>
      </c>
      <c r="K33">
        <f t="shared" si="3"/>
        <v>2.5142527203369062E-2</v>
      </c>
      <c r="L33">
        <f t="shared" si="3"/>
        <v>1.4744855759849046E-2</v>
      </c>
    </row>
    <row r="34" spans="1:12" x14ac:dyDescent="0.25">
      <c r="A34" s="1" t="s">
        <v>38</v>
      </c>
      <c r="B34">
        <f>B30+B33</f>
        <v>4.7071821988543129E-2</v>
      </c>
      <c r="C34">
        <f t="shared" ref="C34:L34" si="4">C30+C33</f>
        <v>0.12725573325537196</v>
      </c>
      <c r="D34">
        <f t="shared" si="4"/>
        <v>8.3698536528508699E-2</v>
      </c>
      <c r="E34">
        <f t="shared" si="4"/>
        <v>0.22529014363735411</v>
      </c>
      <c r="F34">
        <f t="shared" si="4"/>
        <v>0.15721079107902447</v>
      </c>
      <c r="G34">
        <f t="shared" si="4"/>
        <v>0.20801850709238809</v>
      </c>
      <c r="H34">
        <f t="shared" si="4"/>
        <v>0.18884800971772539</v>
      </c>
      <c r="I34">
        <f t="shared" si="4"/>
        <v>8.9637518993463533E-2</v>
      </c>
      <c r="J34">
        <f t="shared" si="4"/>
        <v>0.11817465816461875</v>
      </c>
      <c r="K34">
        <f t="shared" si="4"/>
        <v>7.8891509258275511E-2</v>
      </c>
      <c r="L34">
        <f t="shared" si="4"/>
        <v>3.3463633038727451E-2</v>
      </c>
    </row>
    <row r="35" spans="1:12" x14ac:dyDescent="0.25">
      <c r="A35" s="1" t="s">
        <v>39</v>
      </c>
      <c r="B35">
        <f>B30-B33</f>
        <v>2.4224260153226852E-2</v>
      </c>
      <c r="C35">
        <f t="shared" ref="C35:L35" si="5">C30-C33</f>
        <v>4.2006764935968222E-2</v>
      </c>
      <c r="D35">
        <f t="shared" si="5"/>
        <v>3.6580753638046387E-2</v>
      </c>
      <c r="E35">
        <f t="shared" si="5"/>
        <v>0.10321007168638076</v>
      </c>
      <c r="F35">
        <f t="shared" si="5"/>
        <v>6.3791460134897504E-2</v>
      </c>
      <c r="G35">
        <f t="shared" si="5"/>
        <v>8.4232901774747376E-2</v>
      </c>
      <c r="H35">
        <f t="shared" si="5"/>
        <v>6.596584459165325E-2</v>
      </c>
      <c r="I35">
        <f t="shared" si="5"/>
        <v>1.1085442053903403E-2</v>
      </c>
      <c r="J35">
        <f t="shared" si="5"/>
        <v>1.6359905978204935E-2</v>
      </c>
      <c r="K35">
        <f t="shared" si="5"/>
        <v>2.8606454851537386E-2</v>
      </c>
      <c r="L35">
        <f t="shared" si="5"/>
        <v>3.9739215190293595E-3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6F23-48BD-402D-A17B-4A837A297F6B}">
  <dimension ref="A1:L35"/>
  <sheetViews>
    <sheetView workbookViewId="0">
      <pane ySplit="1" topLeftCell="A17" activePane="bottomLeft" state="frozen"/>
      <selection pane="bottomLeft" activeCell="B30" sqref="B30:L35"/>
    </sheetView>
  </sheetViews>
  <sheetFormatPr defaultRowHeight="15" x14ac:dyDescent="0.25"/>
  <sheetData>
    <row r="1" spans="1:12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</row>
    <row r="2" spans="1:12" x14ac:dyDescent="0.25">
      <c r="A2">
        <v>2001</v>
      </c>
      <c r="B2">
        <v>1210.9222222222199</v>
      </c>
      <c r="C2">
        <v>3594.1041666666702</v>
      </c>
      <c r="D2">
        <v>2402.5131944444402</v>
      </c>
      <c r="E2">
        <v>4014.2</v>
      </c>
      <c r="F2">
        <v>3296.9333333333302</v>
      </c>
      <c r="G2">
        <v>3366.4482758620702</v>
      </c>
      <c r="H2">
        <v>2829.125</v>
      </c>
      <c r="I2">
        <v>894.42013888888903</v>
      </c>
      <c r="J2">
        <v>426.61180555555597</v>
      </c>
      <c r="K2">
        <v>717.26666666666597</v>
      </c>
      <c r="L2">
        <v>537.32327586206895</v>
      </c>
    </row>
    <row r="3" spans="1:12" x14ac:dyDescent="0.25">
      <c r="A3">
        <v>2002</v>
      </c>
      <c r="B3">
        <v>840.52808988764002</v>
      </c>
      <c r="C3">
        <v>1123.8611111111099</v>
      </c>
      <c r="D3">
        <v>982.19460049937595</v>
      </c>
      <c r="E3">
        <v>3610.2058823529401</v>
      </c>
      <c r="F3">
        <v>3008.8085106383</v>
      </c>
      <c r="G3">
        <v>1253.58974358974</v>
      </c>
      <c r="H3">
        <v>1205.74285714286</v>
      </c>
      <c r="I3">
        <v>2026.6139101389199</v>
      </c>
      <c r="J3">
        <v>223.54825664348101</v>
      </c>
      <c r="K3">
        <v>601.39737171464299</v>
      </c>
      <c r="L3">
        <v>47.846886446886401</v>
      </c>
    </row>
    <row r="4" spans="1:12" x14ac:dyDescent="0.25">
      <c r="A4">
        <v>2003</v>
      </c>
      <c r="B4">
        <v>2778.0123456790102</v>
      </c>
      <c r="C4">
        <v>2099.2682926829302</v>
      </c>
      <c r="D4">
        <v>2438.64031918097</v>
      </c>
      <c r="E4">
        <v>1590.0476190476199</v>
      </c>
      <c r="F4">
        <v>1726.5833333333301</v>
      </c>
      <c r="G4">
        <v>1298.2888888888899</v>
      </c>
      <c r="H4">
        <v>1347.26829268293</v>
      </c>
      <c r="I4">
        <v>-712.05698584763604</v>
      </c>
      <c r="J4">
        <v>-1091.37202649804</v>
      </c>
      <c r="K4">
        <v>-136.53571428571399</v>
      </c>
      <c r="L4">
        <v>-48.979403794037999</v>
      </c>
    </row>
    <row r="5" spans="1:12" x14ac:dyDescent="0.25">
      <c r="A5">
        <v>2004</v>
      </c>
      <c r="B5">
        <v>943.02150537634395</v>
      </c>
      <c r="C5">
        <v>673.20212765957399</v>
      </c>
      <c r="D5">
        <v>808.11181651795903</v>
      </c>
      <c r="E5">
        <v>2336.8200000000002</v>
      </c>
      <c r="F5">
        <v>2373.9074074074101</v>
      </c>
      <c r="G5">
        <v>2537.74074074074</v>
      </c>
      <c r="H5">
        <v>2271.8909090909101</v>
      </c>
      <c r="I5">
        <v>1565.7955908894501</v>
      </c>
      <c r="J5">
        <v>1463.77909257295</v>
      </c>
      <c r="K5">
        <v>-37.087407407407198</v>
      </c>
      <c r="L5">
        <v>265.84983164983203</v>
      </c>
    </row>
    <row r="6" spans="1:12" x14ac:dyDescent="0.25">
      <c r="A6">
        <v>2006</v>
      </c>
      <c r="B6">
        <v>1225.71875</v>
      </c>
      <c r="C6">
        <v>1327.7684210526299</v>
      </c>
      <c r="D6">
        <v>1276.74358552632</v>
      </c>
      <c r="E6">
        <v>2041.5892857142901</v>
      </c>
      <c r="F6">
        <v>2099.85</v>
      </c>
      <c r="G6">
        <v>2523.7868852459001</v>
      </c>
      <c r="H6">
        <v>1759.9090909090901</v>
      </c>
      <c r="I6">
        <v>823.10641447368403</v>
      </c>
      <c r="J6">
        <v>483.165505382775</v>
      </c>
      <c r="K6">
        <v>-58.260714285714101</v>
      </c>
      <c r="L6">
        <v>763.87779433680998</v>
      </c>
    </row>
    <row r="7" spans="1:12" x14ac:dyDescent="0.25">
      <c r="A7">
        <v>2007</v>
      </c>
      <c r="B7">
        <v>1348.51086956522</v>
      </c>
      <c r="C7">
        <v>1582.73404255319</v>
      </c>
      <c r="D7">
        <v>1465.6224560592</v>
      </c>
      <c r="E7">
        <v>3047.6346153846198</v>
      </c>
      <c r="F7">
        <v>3060.1111111111099</v>
      </c>
      <c r="G7">
        <v>2883.6557377049198</v>
      </c>
      <c r="H7">
        <v>2740.4</v>
      </c>
      <c r="I7">
        <v>1594.48865505191</v>
      </c>
      <c r="J7">
        <v>1274.7775439407999</v>
      </c>
      <c r="K7">
        <v>-12.476495726496101</v>
      </c>
      <c r="L7">
        <v>143.255737704918</v>
      </c>
    </row>
    <row r="8" spans="1:12" x14ac:dyDescent="0.25">
      <c r="A8">
        <v>2009</v>
      </c>
      <c r="B8">
        <v>1444.12359550562</v>
      </c>
      <c r="C8">
        <v>1406.5294117647099</v>
      </c>
      <c r="D8">
        <v>1425.32650363516</v>
      </c>
      <c r="E8">
        <v>820.82051282051304</v>
      </c>
      <c r="F8">
        <v>963.142857142857</v>
      </c>
      <c r="G8">
        <v>1338.8333333333301</v>
      </c>
      <c r="H8">
        <v>1427.34210526316</v>
      </c>
      <c r="I8">
        <v>-462.183646492305</v>
      </c>
      <c r="J8">
        <v>2.0156016279961499</v>
      </c>
      <c r="K8">
        <v>-142.32234432234401</v>
      </c>
      <c r="L8">
        <v>-88.508771929824704</v>
      </c>
    </row>
    <row r="9" spans="1:12" x14ac:dyDescent="0.25">
      <c r="A9">
        <v>2010</v>
      </c>
      <c r="B9">
        <v>729.18279569892502</v>
      </c>
      <c r="C9">
        <v>731.41489361702099</v>
      </c>
      <c r="D9">
        <v>730.29884465797295</v>
      </c>
      <c r="E9">
        <v>682.68181818181802</v>
      </c>
      <c r="F9">
        <v>750.70454545454504</v>
      </c>
      <c r="G9">
        <v>703.46666666666704</v>
      </c>
      <c r="H9">
        <v>785.76190476190504</v>
      </c>
      <c r="I9">
        <v>20.4057007965725</v>
      </c>
      <c r="J9">
        <v>55.463060103931902</v>
      </c>
      <c r="K9">
        <v>-68.022727272727394</v>
      </c>
      <c r="L9">
        <v>-82.295238095238105</v>
      </c>
    </row>
    <row r="10" spans="1:12" x14ac:dyDescent="0.25">
      <c r="A10">
        <v>2011</v>
      </c>
      <c r="B10">
        <v>1082.75</v>
      </c>
      <c r="C10">
        <v>1533.9886363636399</v>
      </c>
      <c r="D10">
        <v>1308.3693181818201</v>
      </c>
      <c r="E10">
        <v>3221.2142857142899</v>
      </c>
      <c r="F10">
        <v>2962.3181818181802</v>
      </c>
      <c r="G10">
        <v>2661.5925925925899</v>
      </c>
      <c r="H10">
        <v>2562.4827586206902</v>
      </c>
      <c r="I10">
        <v>1653.9488636363601</v>
      </c>
      <c r="J10">
        <v>1254.1134404388699</v>
      </c>
      <c r="K10">
        <v>258.89610389610402</v>
      </c>
      <c r="L10">
        <v>99.109833971902802</v>
      </c>
    </row>
    <row r="11" spans="1:12" x14ac:dyDescent="0.25">
      <c r="A11">
        <v>2012</v>
      </c>
      <c r="B11">
        <v>798.97849462365605</v>
      </c>
      <c r="C11">
        <v>757.83695652173901</v>
      </c>
      <c r="D11">
        <v>778.40772557269702</v>
      </c>
      <c r="E11">
        <v>1833.94915254237</v>
      </c>
      <c r="F11">
        <v>1695.52459016393</v>
      </c>
      <c r="G11">
        <v>2072.5833333333298</v>
      </c>
      <c r="H11">
        <v>1666.5438596491199</v>
      </c>
      <c r="I11">
        <v>917.116864591237</v>
      </c>
      <c r="J11">
        <v>888.13613407642504</v>
      </c>
      <c r="K11">
        <v>138.42456237843899</v>
      </c>
      <c r="L11">
        <v>406.03947368421098</v>
      </c>
    </row>
    <row r="12" spans="1:12" x14ac:dyDescent="0.25">
      <c r="A12">
        <v>2015</v>
      </c>
      <c r="B12">
        <v>1083.4838709677399</v>
      </c>
      <c r="C12">
        <v>1129.2446808510599</v>
      </c>
      <c r="D12">
        <v>1106.3642759094</v>
      </c>
      <c r="E12">
        <v>1690.1428571428601</v>
      </c>
      <c r="F12">
        <v>1870.0701754386</v>
      </c>
      <c r="G12">
        <v>1766.11475409836</v>
      </c>
      <c r="H12">
        <v>1777.93103448276</v>
      </c>
      <c r="I12">
        <v>763.70589952919397</v>
      </c>
      <c r="J12">
        <v>671.56675857335597</v>
      </c>
      <c r="K12">
        <v>-179.92731829573901</v>
      </c>
      <c r="L12">
        <v>-11.816280384397899</v>
      </c>
    </row>
    <row r="13" spans="1:12" x14ac:dyDescent="0.25">
      <c r="A13">
        <v>2016</v>
      </c>
      <c r="B13">
        <v>920.91397849462396</v>
      </c>
      <c r="C13">
        <v>812.77777777777806</v>
      </c>
      <c r="D13">
        <v>866.84587813620101</v>
      </c>
      <c r="E13">
        <v>667.54545454545496</v>
      </c>
      <c r="F13">
        <v>597.41025641025601</v>
      </c>
      <c r="G13">
        <v>629.82758620689697</v>
      </c>
      <c r="H13">
        <v>658.16666666666697</v>
      </c>
      <c r="I13">
        <v>-269.43562172594397</v>
      </c>
      <c r="J13">
        <v>-208.67921146953401</v>
      </c>
      <c r="K13">
        <v>70.135198135197996</v>
      </c>
      <c r="L13">
        <v>-28.339080459770098</v>
      </c>
    </row>
    <row r="14" spans="1:12" x14ac:dyDescent="0.25">
      <c r="A14">
        <v>2017</v>
      </c>
      <c r="B14">
        <v>915.031914893617</v>
      </c>
      <c r="C14">
        <v>895.26881720430094</v>
      </c>
      <c r="D14">
        <v>905.15036604895897</v>
      </c>
      <c r="E14">
        <v>1876.60377358491</v>
      </c>
      <c r="F14">
        <v>1868.3275862068999</v>
      </c>
      <c r="G14">
        <v>1814.7</v>
      </c>
      <c r="H14">
        <v>1670.6071428571399</v>
      </c>
      <c r="I14">
        <v>963.17722015793697</v>
      </c>
      <c r="J14">
        <v>765.45677680818403</v>
      </c>
      <c r="K14">
        <v>8.27618737800913</v>
      </c>
      <c r="L14">
        <v>144.09285714285701</v>
      </c>
    </row>
    <row r="15" spans="1:12" x14ac:dyDescent="0.25">
      <c r="A15">
        <v>2019</v>
      </c>
      <c r="B15">
        <v>910.86170212766001</v>
      </c>
      <c r="C15">
        <v>873.67948717948696</v>
      </c>
      <c r="D15">
        <v>892.27059465357297</v>
      </c>
      <c r="E15">
        <v>1730.0408163265299</v>
      </c>
      <c r="F15">
        <v>1558</v>
      </c>
      <c r="G15">
        <v>2121.3773584905698</v>
      </c>
      <c r="H15">
        <v>1467.42</v>
      </c>
      <c r="I15">
        <v>665.72940534642703</v>
      </c>
      <c r="J15">
        <v>575.14940534642699</v>
      </c>
      <c r="K15">
        <v>172.040816326531</v>
      </c>
      <c r="L15">
        <v>653.95735849056598</v>
      </c>
    </row>
    <row r="16" spans="1:12" x14ac:dyDescent="0.25">
      <c r="A16">
        <v>2020</v>
      </c>
      <c r="B16">
        <v>1198.4787234042601</v>
      </c>
      <c r="C16">
        <v>1168.9021739130401</v>
      </c>
      <c r="D16">
        <v>1183.69044865865</v>
      </c>
      <c r="E16">
        <v>911.02325581395303</v>
      </c>
      <c r="F16">
        <v>1067.325</v>
      </c>
      <c r="G16">
        <v>1127.5476190476199</v>
      </c>
      <c r="H16">
        <v>1156.8461538461499</v>
      </c>
      <c r="I16">
        <v>-116.365448658649</v>
      </c>
      <c r="J16">
        <v>-26.844294812495701</v>
      </c>
      <c r="K16">
        <v>-156.30174418604699</v>
      </c>
      <c r="L16">
        <v>-29.298534798534799</v>
      </c>
    </row>
    <row r="17" spans="1:12" x14ac:dyDescent="0.25">
      <c r="A17">
        <v>2021</v>
      </c>
      <c r="B17">
        <v>1299.4631578947401</v>
      </c>
      <c r="C17">
        <v>1650.7101449275401</v>
      </c>
      <c r="D17">
        <v>1475.0866514111401</v>
      </c>
      <c r="E17">
        <v>2693.4166666666702</v>
      </c>
      <c r="F17">
        <v>2745.5294117647099</v>
      </c>
      <c r="G17">
        <v>2608.9387755101998</v>
      </c>
      <c r="H17">
        <v>2206.7058823529401</v>
      </c>
      <c r="I17">
        <v>1270.4427603535701</v>
      </c>
      <c r="J17">
        <v>731.61923094180395</v>
      </c>
      <c r="K17">
        <v>-52.112745098039298</v>
      </c>
      <c r="L17">
        <v>402.23289315726299</v>
      </c>
    </row>
    <row r="18" spans="1:12" x14ac:dyDescent="0.25">
      <c r="A18">
        <v>2022</v>
      </c>
      <c r="B18">
        <v>903.21052631578902</v>
      </c>
      <c r="C18">
        <v>847.659574468085</v>
      </c>
      <c r="D18">
        <v>875.43505039193701</v>
      </c>
      <c r="E18">
        <v>2085.8363636363601</v>
      </c>
      <c r="F18">
        <v>2208.8474576271201</v>
      </c>
      <c r="G18">
        <v>2428.43103448276</v>
      </c>
      <c r="H18">
        <v>2260.2931034482799</v>
      </c>
      <c r="I18">
        <v>1333.4124072351799</v>
      </c>
      <c r="J18">
        <v>1384.8580530563399</v>
      </c>
      <c r="K18">
        <v>-123.011093990755</v>
      </c>
      <c r="L18">
        <v>168.13793103448299</v>
      </c>
    </row>
    <row r="19" spans="1:12" x14ac:dyDescent="0.25">
      <c r="A19">
        <v>2023</v>
      </c>
      <c r="B19">
        <v>794.627659574468</v>
      </c>
      <c r="C19">
        <v>846.531914893617</v>
      </c>
      <c r="D19">
        <v>820.57978723404301</v>
      </c>
      <c r="E19">
        <v>1639.0925925925901</v>
      </c>
      <c r="F19">
        <v>1532.46551724138</v>
      </c>
      <c r="G19">
        <v>1706.2758620689699</v>
      </c>
      <c r="H19">
        <v>1838.1803278688501</v>
      </c>
      <c r="I19">
        <v>711.88573000733697</v>
      </c>
      <c r="J19">
        <v>1017.60054063481</v>
      </c>
      <c r="K19">
        <v>106.62707535121299</v>
      </c>
      <c r="L19">
        <v>-131.90446579988699</v>
      </c>
    </row>
    <row r="20" spans="1:12" x14ac:dyDescent="0.25">
      <c r="A20">
        <v>2024</v>
      </c>
      <c r="B20">
        <v>982.52808988764002</v>
      </c>
      <c r="C20">
        <v>1053.2195121951199</v>
      </c>
      <c r="D20">
        <v>1017.87380104138</v>
      </c>
      <c r="E20">
        <v>3377.4423076923099</v>
      </c>
      <c r="F20">
        <v>2252.8448275862102</v>
      </c>
      <c r="G20">
        <v>2997.6666666666702</v>
      </c>
      <c r="H20">
        <v>2335.8913043478301</v>
      </c>
      <c r="I20">
        <v>1234.97102654483</v>
      </c>
      <c r="J20">
        <v>1318.0175033064399</v>
      </c>
      <c r="K20">
        <v>1124.5974801061</v>
      </c>
      <c r="L20">
        <v>661.77536231884096</v>
      </c>
    </row>
    <row r="21" spans="1:12" x14ac:dyDescent="0.25">
      <c r="A21">
        <v>2025</v>
      </c>
      <c r="B21">
        <v>971.06315789473695</v>
      </c>
      <c r="C21">
        <v>760.15053763440903</v>
      </c>
      <c r="D21">
        <v>865.60684776457299</v>
      </c>
      <c r="E21">
        <v>2518.76923076923</v>
      </c>
      <c r="F21">
        <v>2813.56896551724</v>
      </c>
      <c r="G21">
        <v>2224.7049180327899</v>
      </c>
      <c r="H21">
        <v>2487.3571428571399</v>
      </c>
      <c r="I21">
        <v>1947.9621177526701</v>
      </c>
      <c r="J21">
        <v>1621.75029509257</v>
      </c>
      <c r="K21">
        <v>-294.79973474801</v>
      </c>
      <c r="L21">
        <v>-262.65222482435598</v>
      </c>
    </row>
    <row r="22" spans="1:12" x14ac:dyDescent="0.25">
      <c r="A22">
        <v>2026</v>
      </c>
      <c r="B22">
        <v>800.81521739130403</v>
      </c>
      <c r="C22">
        <v>1213.27659574468</v>
      </c>
      <c r="D22">
        <v>1007.04590656799</v>
      </c>
      <c r="E22">
        <v>2123.75</v>
      </c>
      <c r="F22">
        <v>1690.0892857142901</v>
      </c>
      <c r="G22">
        <v>2379.06896551724</v>
      </c>
      <c r="H22">
        <v>1446.7719298245599</v>
      </c>
      <c r="I22">
        <v>683.04337914629298</v>
      </c>
      <c r="J22">
        <v>439.72602325656902</v>
      </c>
      <c r="K22">
        <v>433.66071428571399</v>
      </c>
      <c r="L22">
        <v>932.29703569267997</v>
      </c>
    </row>
    <row r="23" spans="1:12" x14ac:dyDescent="0.25">
      <c r="A23">
        <v>2027</v>
      </c>
      <c r="B23">
        <v>1336.38709677419</v>
      </c>
      <c r="C23">
        <v>1750.8571428571399</v>
      </c>
      <c r="D23">
        <v>1543.62211981567</v>
      </c>
      <c r="E23">
        <v>3600.8392857142899</v>
      </c>
      <c r="F23">
        <v>3577.1636363636399</v>
      </c>
      <c r="G23">
        <v>3112.3928571428601</v>
      </c>
      <c r="H23">
        <v>2839.5438596491199</v>
      </c>
      <c r="I23">
        <v>2033.5415165479701</v>
      </c>
      <c r="J23">
        <v>1295.9217398334499</v>
      </c>
      <c r="K23">
        <v>23.6756493506496</v>
      </c>
      <c r="L23">
        <v>272.848997493735</v>
      </c>
    </row>
    <row r="24" spans="1:12" x14ac:dyDescent="0.25">
      <c r="A24">
        <v>2028</v>
      </c>
      <c r="B24">
        <v>1018.64444444444</v>
      </c>
      <c r="C24">
        <v>899.03157894736796</v>
      </c>
      <c r="D24">
        <v>958.83801169590595</v>
      </c>
      <c r="E24">
        <v>2314.4464285714298</v>
      </c>
      <c r="F24">
        <v>2039.82456140351</v>
      </c>
      <c r="G24">
        <v>2018.8392857142901</v>
      </c>
      <c r="H24">
        <v>1958.0333333333299</v>
      </c>
      <c r="I24">
        <v>1080.9865497076</v>
      </c>
      <c r="J24">
        <v>999.19532163742701</v>
      </c>
      <c r="K24">
        <v>274.62186716792002</v>
      </c>
      <c r="L24">
        <v>60.805952380952498</v>
      </c>
    </row>
    <row r="25" spans="1:12" x14ac:dyDescent="0.25">
      <c r="A25">
        <v>2029</v>
      </c>
      <c r="B25">
        <v>905.04301075268802</v>
      </c>
      <c r="C25">
        <v>1139.2159090909099</v>
      </c>
      <c r="D25">
        <v>1022.1294599218</v>
      </c>
      <c r="E25">
        <v>2619.8518518518499</v>
      </c>
      <c r="F25">
        <v>2456.0909090909099</v>
      </c>
      <c r="G25">
        <v>2066.3157894736801</v>
      </c>
      <c r="H25">
        <v>1794.91379310345</v>
      </c>
      <c r="I25">
        <v>1433.96144916911</v>
      </c>
      <c r="J25">
        <v>772.78433318165003</v>
      </c>
      <c r="K25">
        <v>163.76094276094301</v>
      </c>
      <c r="L25">
        <v>271.40199637023602</v>
      </c>
    </row>
    <row r="26" spans="1:12" x14ac:dyDescent="0.25">
      <c r="A26">
        <v>2031</v>
      </c>
      <c r="B26">
        <v>886.89361702127701</v>
      </c>
      <c r="C26">
        <v>853.659574468085</v>
      </c>
      <c r="D26">
        <v>870.276595744681</v>
      </c>
      <c r="E26">
        <v>2083.6666666666702</v>
      </c>
      <c r="F26">
        <v>1800.63333333333</v>
      </c>
      <c r="G26">
        <v>1957.3793103448299</v>
      </c>
      <c r="H26">
        <v>1665.53448275862</v>
      </c>
      <c r="I26">
        <v>930.356737588653</v>
      </c>
      <c r="J26">
        <v>795.25788701394004</v>
      </c>
      <c r="K26">
        <v>283.03333333333302</v>
      </c>
      <c r="L26">
        <v>291.84482758620697</v>
      </c>
    </row>
    <row r="27" spans="1:12" x14ac:dyDescent="0.25">
      <c r="A27">
        <v>2032</v>
      </c>
      <c r="B27">
        <v>1370.8235294117601</v>
      </c>
      <c r="C27">
        <v>1243.4516129032299</v>
      </c>
      <c r="D27">
        <v>1307.1375711574999</v>
      </c>
      <c r="E27">
        <v>2327.4</v>
      </c>
      <c r="F27">
        <v>2334.9322033898302</v>
      </c>
      <c r="G27">
        <v>2679.3571428571399</v>
      </c>
      <c r="H27">
        <v>2240.7857142857101</v>
      </c>
      <c r="I27">
        <v>1027.7946322323401</v>
      </c>
      <c r="J27">
        <v>933.64814312821898</v>
      </c>
      <c r="K27">
        <v>-7.5322033898305598</v>
      </c>
      <c r="L27">
        <v>438.57142857142799</v>
      </c>
    </row>
    <row r="30" spans="1:12" x14ac:dyDescent="0.25">
      <c r="A30" s="1" t="s">
        <v>34</v>
      </c>
      <c r="B30">
        <f>AVERAGE(B2:B27)</f>
        <v>1103.846860223445</v>
      </c>
      <c r="C30">
        <f>AVERAGE(C2:C27)</f>
        <v>1229.551734424964</v>
      </c>
      <c r="D30">
        <f>AVERAGE(D2:D27)</f>
        <v>1166.6992973242045</v>
      </c>
      <c r="E30">
        <f>AVERAGE(E2:E27)</f>
        <v>2209.9627201282137</v>
      </c>
      <c r="F30">
        <f>AVERAGE(F2:F27)</f>
        <v>2090.4233460573432</v>
      </c>
      <c r="G30">
        <f>AVERAGE(G2:G27)</f>
        <v>2087.6509278312715</v>
      </c>
      <c r="H30">
        <f>AVERAGE(H2:H27)</f>
        <v>1861.5941788385851</v>
      </c>
      <c r="I30">
        <f>AVERAGE(I2:I27)</f>
        <v>923.72404873313837</v>
      </c>
      <c r="J30">
        <f>AVERAGE(J2:J27)</f>
        <v>694.89488151438081</v>
      </c>
      <c r="K30">
        <f>AVERAGE(K2:K27)</f>
        <v>119.53937407087072</v>
      </c>
      <c r="L30">
        <f>AVERAGE(L2:L27)</f>
        <v>226.05674899268573</v>
      </c>
    </row>
    <row r="31" spans="1:12" x14ac:dyDescent="0.25">
      <c r="A31" s="1" t="s">
        <v>35</v>
      </c>
      <c r="B31">
        <f>STDEV(B2:B27)</f>
        <v>398.3469651989742</v>
      </c>
      <c r="C31">
        <f>STDEV(C2:C27)</f>
        <v>602.50645016293527</v>
      </c>
      <c r="D31">
        <f>STDEV(D2:D27)</f>
        <v>439.3947661229335</v>
      </c>
      <c r="E31">
        <f>STDEV(E2:E27)</f>
        <v>908.50867349692624</v>
      </c>
      <c r="F31">
        <f>STDEV(F2:F27)</f>
        <v>775.77515825332137</v>
      </c>
      <c r="G31">
        <f>STDEV(G2:G27)</f>
        <v>718.34319761485642</v>
      </c>
      <c r="H31">
        <f>STDEV(H2:H27)</f>
        <v>593.98283967974476</v>
      </c>
      <c r="I31">
        <f>STDEV(I2:I27)</f>
        <v>740.24016987948642</v>
      </c>
      <c r="J31">
        <f>STDEV(J2:J27)</f>
        <v>615.60937334261087</v>
      </c>
      <c r="K31">
        <f>STDEV(K2:K27)</f>
        <v>315.11979360996662</v>
      </c>
      <c r="L31">
        <f>STDEV(L2:L27)</f>
        <v>302.77931163005871</v>
      </c>
    </row>
    <row r="32" spans="1:12" x14ac:dyDescent="0.25">
      <c r="A32" s="1" t="s">
        <v>36</v>
      </c>
      <c r="B32">
        <f>B31/SQRT(26)</f>
        <v>78.122267258847515</v>
      </c>
      <c r="C32">
        <f>C31/SQRT(26)</f>
        <v>118.16123640178176</v>
      </c>
      <c r="D32">
        <f>D31/SQRT(26)</f>
        <v>86.172403331976</v>
      </c>
      <c r="E32">
        <f>E31/SQRT(26)</f>
        <v>178.17320978573551</v>
      </c>
      <c r="F32">
        <f>F31/SQRT(26)</f>
        <v>152.14202577285448</v>
      </c>
      <c r="G32">
        <f>G31/SQRT(26)</f>
        <v>140.87869161903043</v>
      </c>
      <c r="H32">
        <f>H31/SQRT(26)</f>
        <v>116.48961885639513</v>
      </c>
      <c r="I32">
        <f>I31/SQRT(26)</f>
        <v>145.17304119079768</v>
      </c>
      <c r="J32">
        <f>J31/SQRT(26)</f>
        <v>120.73093105479226</v>
      </c>
      <c r="K32">
        <f>K31/SQRT(26)</f>
        <v>61.800076028328881</v>
      </c>
      <c r="L32">
        <f>L31/SQRT(26)</f>
        <v>59.379908396686936</v>
      </c>
    </row>
    <row r="33" spans="1:12" x14ac:dyDescent="0.25">
      <c r="A33" s="1" t="s">
        <v>37</v>
      </c>
      <c r="B33">
        <f>B32*1.96</f>
        <v>153.11964382734112</v>
      </c>
      <c r="C33">
        <f>C32*1.96</f>
        <v>231.59602334749226</v>
      </c>
      <c r="D33">
        <f>D32*1.96</f>
        <v>168.89791053067296</v>
      </c>
      <c r="E33">
        <f>E32*1.96</f>
        <v>349.21949118004159</v>
      </c>
      <c r="F33">
        <f>F32*1.96</f>
        <v>298.19837051479476</v>
      </c>
      <c r="G33">
        <f>G32*1.96</f>
        <v>276.12223557329963</v>
      </c>
      <c r="H33">
        <f>H32*1.96</f>
        <v>228.31965295853445</v>
      </c>
      <c r="I33">
        <f>I32*1.96</f>
        <v>284.53916073396346</v>
      </c>
      <c r="J33">
        <f>J32*1.96</f>
        <v>236.63262486739285</v>
      </c>
      <c r="K33">
        <f>K32*1.96</f>
        <v>121.1281490155246</v>
      </c>
      <c r="L33">
        <f>L32*1.96</f>
        <v>116.38462045750639</v>
      </c>
    </row>
    <row r="34" spans="1:12" x14ac:dyDescent="0.25">
      <c r="A34" s="1" t="s">
        <v>38</v>
      </c>
      <c r="B34">
        <f>B30+B33</f>
        <v>1256.9665040507862</v>
      </c>
      <c r="C34">
        <f>C30+C33</f>
        <v>1461.1477577724563</v>
      </c>
      <c r="D34">
        <f>D30+D33</f>
        <v>1335.5972078548775</v>
      </c>
      <c r="E34">
        <f>E30+E33</f>
        <v>2559.1822113082553</v>
      </c>
      <c r="F34">
        <f>F30+F33</f>
        <v>2388.6217165721382</v>
      </c>
      <c r="G34">
        <f>G30+G33</f>
        <v>2363.7731634045713</v>
      </c>
      <c r="H34">
        <f>H30+H33</f>
        <v>2089.9138317971197</v>
      </c>
      <c r="I34">
        <f>I30+I33</f>
        <v>1208.2632094671019</v>
      </c>
      <c r="J34">
        <f>J30+J33</f>
        <v>931.52750638177372</v>
      </c>
      <c r="K34">
        <f>K30+K33</f>
        <v>240.66752308639531</v>
      </c>
      <c r="L34">
        <f>L30+L33</f>
        <v>342.4413694501921</v>
      </c>
    </row>
    <row r="35" spans="1:12" x14ac:dyDescent="0.25">
      <c r="A35" s="1" t="s">
        <v>39</v>
      </c>
      <c r="B35">
        <f>B30-B33</f>
        <v>950.72721639610381</v>
      </c>
      <c r="C35">
        <f>C30-C33</f>
        <v>997.95571107747173</v>
      </c>
      <c r="D35">
        <f>D30-D33</f>
        <v>997.80138679353149</v>
      </c>
      <c r="E35">
        <f>E30-E33</f>
        <v>1860.7432289481721</v>
      </c>
      <c r="F35">
        <f>F30-F33</f>
        <v>1792.2249755425485</v>
      </c>
      <c r="G35">
        <f>G30-G33</f>
        <v>1811.5286922579719</v>
      </c>
      <c r="H35">
        <f>H30-H33</f>
        <v>1633.2745258800505</v>
      </c>
      <c r="I35">
        <f>I30-I33</f>
        <v>639.18488799917486</v>
      </c>
      <c r="J35">
        <f>J30-J33</f>
        <v>458.26225664698796</v>
      </c>
      <c r="K35">
        <f>K30-K33</f>
        <v>-1.5887749446538777</v>
      </c>
      <c r="L35">
        <f>L30-L33</f>
        <v>109.67212853517934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B3B6-E066-499C-A3AA-C3C7E4C73E0C}">
  <dimension ref="A1:L35"/>
  <sheetViews>
    <sheetView tabSelected="1" workbookViewId="0">
      <pane ySplit="1" topLeftCell="A2" activePane="bottomLeft" state="frozen"/>
      <selection pane="bottomLeft" activeCell="O14" sqref="O14"/>
    </sheetView>
  </sheetViews>
  <sheetFormatPr defaultRowHeight="15" x14ac:dyDescent="0.25"/>
  <sheetData>
    <row r="1" spans="1:12" x14ac:dyDescent="0.25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x14ac:dyDescent="0.25">
      <c r="A2">
        <v>2001</v>
      </c>
      <c r="B2">
        <v>-0.27092930299071799</v>
      </c>
      <c r="C2">
        <v>1.05649728678726</v>
      </c>
      <c r="D2">
        <v>0.39278399189827101</v>
      </c>
      <c r="E2">
        <v>1.29048965179387</v>
      </c>
      <c r="F2">
        <v>0.89097385002544705</v>
      </c>
      <c r="G2">
        <v>0.92969350519682004</v>
      </c>
      <c r="H2">
        <v>0.63040573770234598</v>
      </c>
      <c r="I2">
        <v>0.49818985812717498</v>
      </c>
      <c r="J2">
        <v>0.237621745804074</v>
      </c>
      <c r="K2">
        <v>0.399515801768422</v>
      </c>
      <c r="L2">
        <v>0.299287767494474</v>
      </c>
    </row>
    <row r="3" spans="1:12" x14ac:dyDescent="0.25">
      <c r="A3">
        <v>2002</v>
      </c>
      <c r="B3">
        <v>-0.47723794052669199</v>
      </c>
      <c r="C3">
        <v>-0.31942213170398798</v>
      </c>
      <c r="D3">
        <v>-0.39833003611534001</v>
      </c>
      <c r="E3">
        <v>1.06546590355311</v>
      </c>
      <c r="F3">
        <v>0.73048901935104604</v>
      </c>
      <c r="G3">
        <v>-0.24716359659335299</v>
      </c>
      <c r="H3">
        <v>-0.27381419683633601</v>
      </c>
      <c r="I3">
        <v>1.1288190554663899</v>
      </c>
      <c r="J3">
        <v>0.124515839279004</v>
      </c>
      <c r="K3">
        <v>0.33497688420206101</v>
      </c>
      <c r="L3">
        <v>2.6650600242983401E-2</v>
      </c>
    </row>
    <row r="4" spans="1:12" x14ac:dyDescent="0.25">
      <c r="A4">
        <v>2003</v>
      </c>
      <c r="B4">
        <v>0.60193611263742997</v>
      </c>
      <c r="C4">
        <v>0.22387731368546401</v>
      </c>
      <c r="D4">
        <v>0.412906713161447</v>
      </c>
      <c r="E4">
        <v>-5.9757372211644497E-2</v>
      </c>
      <c r="F4">
        <v>1.62926910324507E-2</v>
      </c>
      <c r="G4">
        <v>-0.22226628057064901</v>
      </c>
      <c r="H4">
        <v>-0.194984870899331</v>
      </c>
      <c r="I4">
        <v>-0.39661402212899599</v>
      </c>
      <c r="J4">
        <v>-0.60789158406077803</v>
      </c>
      <c r="K4">
        <v>-7.6050063244095106E-2</v>
      </c>
      <c r="L4">
        <v>-2.72814096713185E-2</v>
      </c>
    </row>
    <row r="5" spans="1:12" x14ac:dyDescent="0.25">
      <c r="A5">
        <v>2004</v>
      </c>
      <c r="B5">
        <v>-0.420149355530474</v>
      </c>
      <c r="C5">
        <v>-0.57043809754344799</v>
      </c>
      <c r="D5">
        <v>-0.49529372653696102</v>
      </c>
      <c r="E5">
        <v>0.35619304118370498</v>
      </c>
      <c r="F5">
        <v>0.37685063757632897</v>
      </c>
      <c r="G5">
        <v>0.46810540873033002</v>
      </c>
      <c r="H5">
        <v>0.32002769429369698</v>
      </c>
      <c r="I5">
        <v>0.87214436411328999</v>
      </c>
      <c r="J5">
        <v>0.81532142083065795</v>
      </c>
      <c r="K5">
        <v>-2.06575963926235E-2</v>
      </c>
      <c r="L5">
        <v>0.14807771443663301</v>
      </c>
    </row>
    <row r="6" spans="1:12" x14ac:dyDescent="0.25">
      <c r="A6">
        <v>2006</v>
      </c>
      <c r="B6">
        <v>-0.26268767273902899</v>
      </c>
      <c r="C6">
        <v>-0.20584625232245399</v>
      </c>
      <c r="D6">
        <v>-0.234266962530742</v>
      </c>
      <c r="E6">
        <v>0.19175024604774299</v>
      </c>
      <c r="F6">
        <v>0.22420132325676501</v>
      </c>
      <c r="G6">
        <v>0.46033314490593003</v>
      </c>
      <c r="H6">
        <v>3.4855057549904297E-2</v>
      </c>
      <c r="I6">
        <v>0.45846828578750698</v>
      </c>
      <c r="J6">
        <v>0.26912202008064601</v>
      </c>
      <c r="K6">
        <v>-3.2451077209022502E-2</v>
      </c>
      <c r="L6">
        <v>0.42547808735602599</v>
      </c>
    </row>
    <row r="7" spans="1:12" x14ac:dyDescent="0.25">
      <c r="A7">
        <v>2007</v>
      </c>
      <c r="B7">
        <v>-0.19429275857561901</v>
      </c>
      <c r="C7">
        <v>-6.3831016663218901E-2</v>
      </c>
      <c r="D7">
        <v>-0.129061887619419</v>
      </c>
      <c r="E7">
        <v>0.752115065964025</v>
      </c>
      <c r="F7">
        <v>0.75906444396397599</v>
      </c>
      <c r="G7">
        <v>0.66077922696045999</v>
      </c>
      <c r="H7">
        <v>0.58098612689478402</v>
      </c>
      <c r="I7">
        <v>0.88812633158339505</v>
      </c>
      <c r="J7">
        <v>0.71004801451420396</v>
      </c>
      <c r="K7">
        <v>-6.9493779999508804E-3</v>
      </c>
      <c r="L7">
        <v>7.9793100065675596E-2</v>
      </c>
    </row>
    <row r="8" spans="1:12" x14ac:dyDescent="0.25">
      <c r="A8">
        <v>2009</v>
      </c>
      <c r="B8">
        <v>-0.14103670104702401</v>
      </c>
      <c r="C8">
        <v>-0.16197657063399301</v>
      </c>
      <c r="D8">
        <v>-0.151506635840509</v>
      </c>
      <c r="E8">
        <v>-0.48821501337670498</v>
      </c>
      <c r="F8">
        <v>-0.408941811171803</v>
      </c>
      <c r="G8">
        <v>-0.19968312289408399</v>
      </c>
      <c r="H8">
        <v>-0.15038395059961099</v>
      </c>
      <c r="I8">
        <v>-0.25743517533129401</v>
      </c>
      <c r="J8">
        <v>1.1226852408976499E-3</v>
      </c>
      <c r="K8">
        <v>-7.9273202204902193E-2</v>
      </c>
      <c r="L8">
        <v>-4.92991722944729E-2</v>
      </c>
    </row>
    <row r="9" spans="1:12" x14ac:dyDescent="0.25">
      <c r="A9">
        <v>2010</v>
      </c>
      <c r="B9">
        <v>-0.539257000589354</v>
      </c>
      <c r="C9">
        <v>-0.53801372743751796</v>
      </c>
      <c r="D9">
        <v>-0.53863536401343604</v>
      </c>
      <c r="E9">
        <v>-0.56515793280763005</v>
      </c>
      <c r="F9">
        <v>-0.52726943793147296</v>
      </c>
      <c r="G9">
        <v>-0.55358082237860395</v>
      </c>
      <c r="H9">
        <v>-0.507742573429805</v>
      </c>
      <c r="I9">
        <v>1.1365926081962701E-2</v>
      </c>
      <c r="J9">
        <v>3.0892790583631102E-2</v>
      </c>
      <c r="K9">
        <v>-3.7888494876157197E-2</v>
      </c>
      <c r="L9">
        <v>-4.5838248948799502E-2</v>
      </c>
    </row>
    <row r="10" spans="1:12" x14ac:dyDescent="0.25">
      <c r="A10">
        <v>2011</v>
      </c>
      <c r="B10">
        <v>-0.34232092134588799</v>
      </c>
      <c r="C10">
        <v>-9.09820902337376E-2</v>
      </c>
      <c r="D10">
        <v>-0.21665150578981299</v>
      </c>
      <c r="E10">
        <v>0.84879852329619798</v>
      </c>
      <c r="F10">
        <v>0.704594018431286</v>
      </c>
      <c r="G10">
        <v>0.53709059121907898</v>
      </c>
      <c r="H10">
        <v>0.48188665295936101</v>
      </c>
      <c r="I10">
        <v>0.92124552422109895</v>
      </c>
      <c r="J10">
        <v>0.69853815874917402</v>
      </c>
      <c r="K10">
        <v>0.14420450486491199</v>
      </c>
      <c r="L10">
        <v>5.5203938259717297E-2</v>
      </c>
    </row>
    <row r="11" spans="1:12" x14ac:dyDescent="0.25">
      <c r="A11">
        <v>2012</v>
      </c>
      <c r="B11">
        <v>-0.50038096478319005</v>
      </c>
      <c r="C11">
        <v>-0.52329670218551405</v>
      </c>
      <c r="D11">
        <v>-0.511838833484352</v>
      </c>
      <c r="E11">
        <v>7.6095193138347506E-2</v>
      </c>
      <c r="F11">
        <v>-1.00695393349661E-3</v>
      </c>
      <c r="G11">
        <v>0.20901385574832701</v>
      </c>
      <c r="H11">
        <v>-1.7149150867402499E-2</v>
      </c>
      <c r="I11">
        <v>0.51083187955085496</v>
      </c>
      <c r="J11">
        <v>0.49468968261695001</v>
      </c>
      <c r="K11">
        <v>7.7102147071844096E-2</v>
      </c>
      <c r="L11">
        <v>0.22616300661572999</v>
      </c>
    </row>
    <row r="12" spans="1:12" x14ac:dyDescent="0.25">
      <c r="A12">
        <v>2015</v>
      </c>
      <c r="B12">
        <v>-0.34191215698850502</v>
      </c>
      <c r="C12">
        <v>-0.31642349635539602</v>
      </c>
      <c r="D12">
        <v>-0.32916782667195099</v>
      </c>
      <c r="E12">
        <v>-4.0045662341092001E-3</v>
      </c>
      <c r="F12">
        <v>9.6214515691206301E-2</v>
      </c>
      <c r="G12">
        <v>3.8311596965137099E-2</v>
      </c>
      <c r="H12">
        <v>4.4893236613375499E-2</v>
      </c>
      <c r="I12">
        <v>0.42538234236315697</v>
      </c>
      <c r="J12">
        <v>0.37406106328532601</v>
      </c>
      <c r="K12">
        <v>-0.10021908192531501</v>
      </c>
      <c r="L12">
        <v>-6.5816396482383296E-3</v>
      </c>
    </row>
    <row r="13" spans="1:12" x14ac:dyDescent="0.25">
      <c r="A13">
        <v>2016</v>
      </c>
      <c r="B13">
        <v>-0.432463194633459</v>
      </c>
      <c r="C13">
        <v>-0.49269479737941402</v>
      </c>
      <c r="D13">
        <v>-0.46257899600643598</v>
      </c>
      <c r="E13">
        <v>-0.57358885081214805</v>
      </c>
      <c r="F13">
        <v>-0.612653986858952</v>
      </c>
      <c r="G13">
        <v>-0.59459761242141695</v>
      </c>
      <c r="H13">
        <v>-0.578812813019151</v>
      </c>
      <c r="I13">
        <v>-0.15007499085251499</v>
      </c>
      <c r="J13">
        <v>-0.116233817012715</v>
      </c>
      <c r="K13">
        <v>3.9065136046803797E-2</v>
      </c>
      <c r="L13">
        <v>-1.57847994022654E-2</v>
      </c>
    </row>
    <row r="14" spans="1:12" x14ac:dyDescent="0.25">
      <c r="A14">
        <v>2017</v>
      </c>
      <c r="B14">
        <v>-0.435739489859236</v>
      </c>
      <c r="C14">
        <v>-0.44674748756177601</v>
      </c>
      <c r="D14">
        <v>-0.441243488710506</v>
      </c>
      <c r="E14">
        <v>9.9853714085836806E-2</v>
      </c>
      <c r="F14">
        <v>9.5243897695961893E-2</v>
      </c>
      <c r="G14">
        <v>6.5373461641932307E-2</v>
      </c>
      <c r="H14">
        <v>-1.48859119297724E-2</v>
      </c>
      <c r="I14">
        <v>0.53648738640646798</v>
      </c>
      <c r="J14">
        <v>0.42635757678073299</v>
      </c>
      <c r="K14">
        <v>4.6098163898748599E-3</v>
      </c>
      <c r="L14">
        <v>8.0259373571704706E-2</v>
      </c>
    </row>
    <row r="15" spans="1:12" x14ac:dyDescent="0.25">
      <c r="A15">
        <v>2019</v>
      </c>
      <c r="B15">
        <v>-0.43806228830249699</v>
      </c>
      <c r="C15">
        <v>-0.45877269226645101</v>
      </c>
      <c r="D15">
        <v>-0.44841749028447397</v>
      </c>
      <c r="E15">
        <v>1.8218500712896699E-2</v>
      </c>
      <c r="F15">
        <v>-7.7607818654499394E-2</v>
      </c>
      <c r="G15">
        <v>0.23619200996647099</v>
      </c>
      <c r="H15">
        <v>-0.128060659983876</v>
      </c>
      <c r="I15">
        <v>0.37080967162997502</v>
      </c>
      <c r="J15">
        <v>0.32035683030059797</v>
      </c>
      <c r="K15">
        <v>9.5826319367396204E-2</v>
      </c>
      <c r="L15">
        <v>0.364252669950346</v>
      </c>
    </row>
    <row r="16" spans="1:12" x14ac:dyDescent="0.25">
      <c r="A16">
        <v>2020</v>
      </c>
      <c r="B16">
        <v>-0.277860301792276</v>
      </c>
      <c r="C16">
        <v>-0.29433436845766098</v>
      </c>
      <c r="D16">
        <v>-0.28609733512496799</v>
      </c>
      <c r="E16">
        <v>-0.43797230328924103</v>
      </c>
      <c r="F16">
        <v>-0.35091260910814898</v>
      </c>
      <c r="G16">
        <v>-0.31736875568301098</v>
      </c>
      <c r="H16">
        <v>-0.30104954253028798</v>
      </c>
      <c r="I16">
        <v>-6.4815273983180405E-2</v>
      </c>
      <c r="J16">
        <v>-1.4952207405319501E-2</v>
      </c>
      <c r="K16">
        <v>-8.7059694181092204E-2</v>
      </c>
      <c r="L16">
        <v>-1.6319213152723201E-2</v>
      </c>
    </row>
    <row r="17" spans="1:12" x14ac:dyDescent="0.25">
      <c r="A17">
        <v>2021</v>
      </c>
      <c r="B17">
        <v>-0.22161221556921301</v>
      </c>
      <c r="C17">
        <v>-2.5968491742902802E-2</v>
      </c>
      <c r="D17">
        <v>-0.12379035365605801</v>
      </c>
      <c r="E17">
        <v>0.55481652365133305</v>
      </c>
      <c r="F17">
        <v>0.58384319686473096</v>
      </c>
      <c r="G17">
        <v>0.50776254221660799</v>
      </c>
      <c r="H17">
        <v>0.28371979176486201</v>
      </c>
      <c r="I17">
        <v>0.70763355052078902</v>
      </c>
      <c r="J17">
        <v>0.40751014542092001</v>
      </c>
      <c r="K17">
        <v>-2.9026673213397899E-2</v>
      </c>
      <c r="L17">
        <v>0.22404275045174599</v>
      </c>
    </row>
    <row r="18" spans="1:12" x14ac:dyDescent="0.25">
      <c r="A18">
        <v>2022</v>
      </c>
      <c r="B18">
        <v>-0.44232397475888302</v>
      </c>
      <c r="C18">
        <v>-0.473265720831615</v>
      </c>
      <c r="D18">
        <v>-0.45779484779524898</v>
      </c>
      <c r="E18">
        <v>0.216395761632763</v>
      </c>
      <c r="F18">
        <v>0.284912644022568</v>
      </c>
      <c r="G18">
        <v>0.40722016623094098</v>
      </c>
      <c r="H18">
        <v>0.313567744549198</v>
      </c>
      <c r="I18">
        <v>0.74270749181781703</v>
      </c>
      <c r="J18">
        <v>0.77136259234444704</v>
      </c>
      <c r="K18">
        <v>-6.8516882389804801E-2</v>
      </c>
      <c r="L18">
        <v>9.3652421681743495E-2</v>
      </c>
    </row>
    <row r="19" spans="1:12" x14ac:dyDescent="0.25">
      <c r="A19">
        <v>2023</v>
      </c>
      <c r="B19">
        <v>-0.502804369402167</v>
      </c>
      <c r="C19">
        <v>-0.473893824492293</v>
      </c>
      <c r="D19">
        <v>-0.48834909694723</v>
      </c>
      <c r="E19">
        <v>-3.24394403473479E-2</v>
      </c>
      <c r="F19">
        <v>-9.1830463907848797E-2</v>
      </c>
      <c r="G19">
        <v>4.9814785627884601E-3</v>
      </c>
      <c r="H19">
        <v>7.8451947580648801E-2</v>
      </c>
      <c r="I19">
        <v>0.39651863303938101</v>
      </c>
      <c r="J19">
        <v>0.56680104452787905</v>
      </c>
      <c r="K19">
        <v>5.9391023560500897E-2</v>
      </c>
      <c r="L19">
        <v>-7.3470469017860404E-2</v>
      </c>
    </row>
    <row r="20" spans="1:12" x14ac:dyDescent="0.25">
      <c r="A20">
        <v>2024</v>
      </c>
      <c r="B20">
        <v>-0.39814428333115898</v>
      </c>
      <c r="C20">
        <v>-0.35876933176318299</v>
      </c>
      <c r="D20">
        <v>-0.37845680754717098</v>
      </c>
      <c r="E20">
        <v>0.93581715438539403</v>
      </c>
      <c r="F20">
        <v>0.30941907287502701</v>
      </c>
      <c r="G20">
        <v>0.72428303915655001</v>
      </c>
      <c r="H20">
        <v>0.35567575994742301</v>
      </c>
      <c r="I20">
        <v>0.68787588042219805</v>
      </c>
      <c r="J20">
        <v>0.73413256749459399</v>
      </c>
      <c r="K20">
        <v>0.62639808151036702</v>
      </c>
      <c r="L20">
        <v>0.368607279209127</v>
      </c>
    </row>
    <row r="21" spans="1:12" x14ac:dyDescent="0.25">
      <c r="A21">
        <v>2025</v>
      </c>
      <c r="B21">
        <v>-0.40453022277353101</v>
      </c>
      <c r="C21">
        <v>-0.52200804309101001</v>
      </c>
      <c r="D21">
        <v>-0.46326913293227001</v>
      </c>
      <c r="E21">
        <v>0.45753832347562401</v>
      </c>
      <c r="F21">
        <v>0.62174106404952001</v>
      </c>
      <c r="G21">
        <v>0.29374521118677699</v>
      </c>
      <c r="H21">
        <v>0.440041866341014</v>
      </c>
      <c r="I21">
        <v>1.08501019698179</v>
      </c>
      <c r="J21">
        <v>0.90331099927328395</v>
      </c>
      <c r="K21">
        <v>-0.164202740573896</v>
      </c>
      <c r="L21">
        <v>-0.14629665515423701</v>
      </c>
    </row>
    <row r="22" spans="1:12" x14ac:dyDescent="0.25">
      <c r="A22">
        <v>2026</v>
      </c>
      <c r="B22">
        <v>-0.49935791463567197</v>
      </c>
      <c r="C22">
        <v>-0.269617922622439</v>
      </c>
      <c r="D22">
        <v>-0.38448791862905501</v>
      </c>
      <c r="E22">
        <v>0.23751356555939401</v>
      </c>
      <c r="F22">
        <v>-4.0344053904957699E-3</v>
      </c>
      <c r="G22">
        <v>0.37972561298290602</v>
      </c>
      <c r="H22">
        <v>-0.139561585224759</v>
      </c>
      <c r="I22">
        <v>0.38045351323856003</v>
      </c>
      <c r="J22">
        <v>0.24492633340429601</v>
      </c>
      <c r="K22">
        <v>0.24154797094989</v>
      </c>
      <c r="L22">
        <v>0.519287198207665</v>
      </c>
    </row>
    <row r="23" spans="1:12" x14ac:dyDescent="0.25">
      <c r="A23">
        <v>2027</v>
      </c>
      <c r="B23">
        <v>-0.20104567075202601</v>
      </c>
      <c r="C23">
        <v>2.9813144337421601E-2</v>
      </c>
      <c r="D23">
        <v>-8.5616263207302298E-2</v>
      </c>
      <c r="E23">
        <v>1.0602487318374301</v>
      </c>
      <c r="F23">
        <v>1.04706145230488</v>
      </c>
      <c r="G23">
        <v>0.78818525028946096</v>
      </c>
      <c r="H23">
        <v>0.63620901737457103</v>
      </c>
      <c r="I23">
        <v>1.1326777155121801</v>
      </c>
      <c r="J23">
        <v>0.72182528058187401</v>
      </c>
      <c r="K23">
        <v>1.3187279532548101E-2</v>
      </c>
      <c r="L23">
        <v>0.15197623291488899</v>
      </c>
    </row>
    <row r="24" spans="1:12" x14ac:dyDescent="0.25">
      <c r="A24">
        <v>2028</v>
      </c>
      <c r="B24">
        <v>-0.37802756103208701</v>
      </c>
      <c r="C24">
        <v>-0.44465163835463001</v>
      </c>
      <c r="D24">
        <v>-0.41133959969335898</v>
      </c>
      <c r="E24">
        <v>0.34373101591038702</v>
      </c>
      <c r="F24">
        <v>0.19076729886688901</v>
      </c>
      <c r="G24">
        <v>0.17907855096888101</v>
      </c>
      <c r="H24">
        <v>0.14520978228531101</v>
      </c>
      <c r="I24">
        <v>0.60210689856024802</v>
      </c>
      <c r="J24">
        <v>0.55654938197866999</v>
      </c>
      <c r="K24">
        <v>0.15296371704349801</v>
      </c>
      <c r="L24">
        <v>3.3868768683570097E-2</v>
      </c>
    </row>
    <row r="25" spans="1:12" x14ac:dyDescent="0.25">
      <c r="A25">
        <v>2029</v>
      </c>
      <c r="B25">
        <v>-0.44130328535136099</v>
      </c>
      <c r="C25">
        <v>-0.31086954629750402</v>
      </c>
      <c r="D25">
        <v>-0.37608641582443197</v>
      </c>
      <c r="E25">
        <v>0.513841099393475</v>
      </c>
      <c r="F25">
        <v>0.42262664961353602</v>
      </c>
      <c r="G25">
        <v>0.20552284894907999</v>
      </c>
      <c r="H25">
        <v>5.4352592166751E-2</v>
      </c>
      <c r="I25">
        <v>0.79871306543796805</v>
      </c>
      <c r="J25">
        <v>0.43043900799118301</v>
      </c>
      <c r="K25">
        <v>9.1214449779939102E-2</v>
      </c>
      <c r="L25">
        <v>0.15117025678232901</v>
      </c>
    </row>
    <row r="26" spans="1:12" x14ac:dyDescent="0.25">
      <c r="A26">
        <v>2031</v>
      </c>
      <c r="B26">
        <v>-0.45141245384501599</v>
      </c>
      <c r="C26">
        <v>-0.46992373531631099</v>
      </c>
      <c r="D26">
        <v>-0.46066809458066299</v>
      </c>
      <c r="E26">
        <v>0.215187245658542</v>
      </c>
      <c r="F26">
        <v>5.7538362267163599E-2</v>
      </c>
      <c r="G26">
        <v>0.14484549305960001</v>
      </c>
      <c r="H26">
        <v>-1.7711371358659401E-2</v>
      </c>
      <c r="I26">
        <v>0.51820645684782696</v>
      </c>
      <c r="J26">
        <v>0.44295672322200402</v>
      </c>
      <c r="K26">
        <v>0.157648883391378</v>
      </c>
      <c r="L26">
        <v>0.16255686441826001</v>
      </c>
    </row>
    <row r="27" spans="1:12" x14ac:dyDescent="0.25">
      <c r="A27">
        <v>2032</v>
      </c>
      <c r="B27">
        <v>-0.194045249787762</v>
      </c>
      <c r="C27">
        <v>-0.26570978483770702</v>
      </c>
      <c r="D27">
        <v>-0.22987751731273501</v>
      </c>
      <c r="E27">
        <v>0.344162935215304</v>
      </c>
      <c r="F27">
        <v>0.34840085412734001</v>
      </c>
      <c r="G27">
        <v>0.54218810192207301</v>
      </c>
      <c r="H27">
        <v>0.29543027353802498</v>
      </c>
      <c r="I27">
        <v>0.57827837144007499</v>
      </c>
      <c r="J27">
        <v>0.52530779085075896</v>
      </c>
      <c r="K27">
        <v>-4.2379189120361803E-3</v>
      </c>
      <c r="L27">
        <v>0.246757828384049</v>
      </c>
    </row>
    <row r="30" spans="1:12" x14ac:dyDescent="0.25">
      <c r="A30" s="1" t="s">
        <v>34</v>
      </c>
      <c r="B30">
        <f>AVERAGE(B2:B27)</f>
        <v>-0.33103850531943874</v>
      </c>
      <c r="C30">
        <f>AVERAGE(C2:C27)</f>
        <v>-0.26104883558784686</v>
      </c>
      <c r="D30">
        <f>AVERAGE(D2:D27)</f>
        <v>-0.29604367045364283</v>
      </c>
      <c r="E30">
        <f>AVERAGE(E2:E27)</f>
        <v>0.28527295066986735</v>
      </c>
      <c r="F30">
        <f>AVERAGE(F2:F27)</f>
        <v>0.21869144250228489</v>
      </c>
      <c r="G30">
        <f>AVERAGE(G2:G27)</f>
        <v>0.21722195793534743</v>
      </c>
      <c r="H30">
        <f>AVERAGE(H2:H27)</f>
        <v>9.1213717495472343E-2</v>
      </c>
      <c r="I30">
        <f>AVERAGE(I2:I27)</f>
        <v>0.51473511295592767</v>
      </c>
      <c r="J30">
        <f>AVERAGE(J2:J27)</f>
        <v>0.38725738794911507</v>
      </c>
      <c r="K30">
        <f>AVERAGE(K2:K27)</f>
        <v>6.6581508167582362E-2</v>
      </c>
      <c r="L30">
        <f>AVERAGE(L2:L27)</f>
        <v>0.12600824043987516</v>
      </c>
    </row>
    <row r="31" spans="1:12" x14ac:dyDescent="0.25">
      <c r="A31" s="1" t="s">
        <v>35</v>
      </c>
      <c r="B31">
        <f>STDEV(B2:B27)</f>
        <v>0.22156439246944371</v>
      </c>
      <c r="C31">
        <f>STDEV(C2:C27)</f>
        <v>0.33559226952801985</v>
      </c>
      <c r="D31">
        <f>STDEV(D2:D27)</f>
        <v>0.24459381597109878</v>
      </c>
      <c r="E31">
        <f>STDEV(E2:E27)</f>
        <v>0.50600381253243265</v>
      </c>
      <c r="F31">
        <f>STDEV(F2:F27)</f>
        <v>0.43202192330519618</v>
      </c>
      <c r="G31">
        <f>STDEV(G2:G27)</f>
        <v>0.39995843891804611</v>
      </c>
      <c r="H31">
        <f>STDEV(H2:H27)</f>
        <v>0.33066433924229621</v>
      </c>
      <c r="I31">
        <f>STDEV(I2:I27)</f>
        <v>0.41234616747268993</v>
      </c>
      <c r="J31">
        <f>STDEV(J2:J27)</f>
        <v>0.34297620563022913</v>
      </c>
      <c r="K31">
        <f>STDEV(K2:K27)</f>
        <v>0.17552165002089504</v>
      </c>
      <c r="L31">
        <f>STDEV(L2:L27)</f>
        <v>0.16871750422651166</v>
      </c>
    </row>
    <row r="32" spans="1:12" x14ac:dyDescent="0.25">
      <c r="A32" s="1" t="s">
        <v>36</v>
      </c>
      <c r="B32">
        <f>B31/SQRT(26)</f>
        <v>4.3452352335347069E-2</v>
      </c>
      <c r="C32">
        <f>C31/SQRT(26)</f>
        <v>6.5815058882087024E-2</v>
      </c>
      <c r="D32">
        <f>D31/SQRT(26)</f>
        <v>4.7968793866952124E-2</v>
      </c>
      <c r="E32">
        <f>E31/SQRT(26)</f>
        <v>9.9235512079046906E-2</v>
      </c>
      <c r="F32">
        <f>F31/SQRT(26)</f>
        <v>8.4726469893580042E-2</v>
      </c>
      <c r="G32">
        <f>G31/SQRT(26)</f>
        <v>7.8438303256508662E-2</v>
      </c>
      <c r="H32">
        <f>H31/SQRT(26)</f>
        <v>6.4848612240220496E-2</v>
      </c>
      <c r="I32">
        <f>I31/SQRT(26)</f>
        <v>8.086773670378633E-2</v>
      </c>
      <c r="J32">
        <f>J31/SQRT(26)</f>
        <v>6.7263167892559608E-2</v>
      </c>
      <c r="K32">
        <f>K31/SQRT(26)</f>
        <v>3.4422627635174896E-2</v>
      </c>
      <c r="L32">
        <f>L31/SQRT(26)</f>
        <v>3.3088224859063702E-2</v>
      </c>
    </row>
    <row r="33" spans="1:12" x14ac:dyDescent="0.25">
      <c r="A33" s="1" t="s">
        <v>37</v>
      </c>
      <c r="B33">
        <f>B32*1.96</f>
        <v>8.5166610577280255E-2</v>
      </c>
      <c r="C33">
        <f>C32*1.96</f>
        <v>0.12899751540889057</v>
      </c>
      <c r="D33">
        <f>D32*1.96</f>
        <v>9.4018835979226167E-2</v>
      </c>
      <c r="E33">
        <f>E32*1.96</f>
        <v>0.19450160367493194</v>
      </c>
      <c r="F33">
        <f>F32*1.96</f>
        <v>0.16606388099141689</v>
      </c>
      <c r="G33">
        <f>G32*1.96</f>
        <v>0.15373907438275697</v>
      </c>
      <c r="H33">
        <f>H32*1.96</f>
        <v>0.12710327999083218</v>
      </c>
      <c r="I33">
        <f>I32*1.96</f>
        <v>0.1585007639394212</v>
      </c>
      <c r="J33">
        <f>J32*1.96</f>
        <v>0.13183580906941683</v>
      </c>
      <c r="K33">
        <f>K32*1.96</f>
        <v>6.7468350164942792E-2</v>
      </c>
      <c r="L33">
        <f>L32*1.96</f>
        <v>6.4852920723764848E-2</v>
      </c>
    </row>
    <row r="34" spans="1:12" x14ac:dyDescent="0.25">
      <c r="A34" s="1" t="s">
        <v>38</v>
      </c>
      <c r="B34">
        <f>B30+B33</f>
        <v>-0.24587189474215848</v>
      </c>
      <c r="C34">
        <f>C30+C33</f>
        <v>-0.13205132017895629</v>
      </c>
      <c r="D34">
        <f>D30+D33</f>
        <v>-0.20202483447441666</v>
      </c>
      <c r="E34">
        <f>E30+E33</f>
        <v>0.47977455434479932</v>
      </c>
      <c r="F34">
        <f>F30+F33</f>
        <v>0.38475532349370178</v>
      </c>
      <c r="G34">
        <f>G30+G33</f>
        <v>0.3709610323181044</v>
      </c>
      <c r="H34">
        <f>H30+H33</f>
        <v>0.21831699748630451</v>
      </c>
      <c r="I34">
        <f>I30+I33</f>
        <v>0.67323587689534881</v>
      </c>
      <c r="J34">
        <f>J30+J33</f>
        <v>0.51909319701853196</v>
      </c>
      <c r="K34">
        <f>K30+K33</f>
        <v>0.13404985833252514</v>
      </c>
      <c r="L34">
        <f>L30+L33</f>
        <v>0.19086116116363999</v>
      </c>
    </row>
    <row r="35" spans="1:12" x14ac:dyDescent="0.25">
      <c r="A35" s="1" t="s">
        <v>39</v>
      </c>
      <c r="B35">
        <f>B30-B33</f>
        <v>-0.41620511589671899</v>
      </c>
      <c r="C35">
        <f>C30-C33</f>
        <v>-0.39004635099673746</v>
      </c>
      <c r="D35">
        <f>D30-D33</f>
        <v>-0.39006250643286899</v>
      </c>
      <c r="E35">
        <f>E30-E33</f>
        <v>9.0771346994935415E-2</v>
      </c>
      <c r="F35">
        <f>F30-F33</f>
        <v>5.2627561510868004E-2</v>
      </c>
      <c r="G35">
        <f>G30-G33</f>
        <v>6.3482883552590463E-2</v>
      </c>
      <c r="H35">
        <f>H30-H33</f>
        <v>-3.5889562495359836E-2</v>
      </c>
      <c r="I35">
        <f>I30-I33</f>
        <v>0.35623434901650647</v>
      </c>
      <c r="J35">
        <f>J30-J33</f>
        <v>0.25542157887969824</v>
      </c>
      <c r="K35">
        <f>K30-K33</f>
        <v>-8.8684199736042968E-4</v>
      </c>
      <c r="L35">
        <f>L30-L33</f>
        <v>6.115531971611031E-2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Errors</vt:lpstr>
      <vt:lpstr>RTs</vt:lpstr>
      <vt:lpstr>zRTs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2019-10-14T20:18:52Z</dcterms:created>
  <dcterms:modified xsi:type="dcterms:W3CDTF">2020-03-04T20:33:08Z</dcterms:modified>
</cp:coreProperties>
</file>