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1 Analysis\"/>
    </mc:Choice>
  </mc:AlternateContent>
  <xr:revisionPtr revIDLastSave="213" documentId="8_{A60D5FAB-7B4F-4A67-A014-1F017F838D85}" xr6:coauthVersionLast="36" xr6:coauthVersionMax="36" xr10:uidLastSave="{85C4A235-DF1E-408B-A472-80B1989757E1}"/>
  <bookViews>
    <workbookView xWindow="0" yWindow="0" windowWidth="17256" windowHeight="5748" xr2:uid="{C35E88EF-7609-4E8C-927F-27517DDDB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1" i="1" l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AG34" i="1" l="1"/>
  <c r="AG35" i="1" s="1"/>
  <c r="AF34" i="1"/>
  <c r="AF35" i="1" s="1"/>
  <c r="AG33" i="1"/>
  <c r="AF33" i="1"/>
  <c r="AE10" i="1"/>
  <c r="AE9" i="1"/>
  <c r="AE8" i="1"/>
  <c r="AE7" i="1"/>
  <c r="AE6" i="1"/>
  <c r="AE5" i="1"/>
  <c r="AE4" i="1"/>
  <c r="AE3" i="1"/>
  <c r="AE2" i="1"/>
  <c r="P34" i="1"/>
  <c r="P35" i="1" s="1"/>
  <c r="O34" i="1"/>
  <c r="O35" i="1" s="1"/>
  <c r="P33" i="1"/>
  <c r="O33" i="1"/>
  <c r="AE13" i="1"/>
  <c r="AE12" i="1"/>
  <c r="AE11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1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AE33" i="1" l="1"/>
  <c r="AD33" i="1"/>
  <c r="AD36" i="1" s="1"/>
  <c r="AD34" i="1"/>
  <c r="AD35" i="1" s="1"/>
  <c r="AE34" i="1"/>
  <c r="AE35" i="1" s="1"/>
  <c r="AE37" i="1" s="1"/>
  <c r="M34" i="1"/>
  <c r="M35" i="1" s="1"/>
  <c r="N34" i="1"/>
  <c r="N35" i="1" s="1"/>
  <c r="N33" i="1"/>
  <c r="M33" i="1"/>
  <c r="AC34" i="1"/>
  <c r="AC33" i="1"/>
  <c r="AB34" i="1"/>
  <c r="AB33" i="1"/>
  <c r="AA34" i="1"/>
  <c r="AA33" i="1"/>
  <c r="Z34" i="1"/>
  <c r="Z33" i="1"/>
  <c r="Y34" i="1"/>
  <c r="Y33" i="1"/>
  <c r="X34" i="1"/>
  <c r="X33" i="1"/>
  <c r="W34" i="1"/>
  <c r="W33" i="1"/>
  <c r="V34" i="1"/>
  <c r="V33" i="1"/>
  <c r="T34" i="1"/>
  <c r="T33" i="1"/>
  <c r="S33" i="1"/>
  <c r="S34" i="1"/>
  <c r="L34" i="1"/>
  <c r="L35" i="1" s="1"/>
  <c r="L33" i="1"/>
  <c r="K34" i="1"/>
  <c r="K35" i="1" s="1"/>
  <c r="K33" i="1"/>
  <c r="J34" i="1"/>
  <c r="J35" i="1" s="1"/>
  <c r="J33" i="1"/>
  <c r="I34" i="1"/>
  <c r="I35" i="1" s="1"/>
  <c r="I33" i="1"/>
  <c r="H34" i="1"/>
  <c r="H35" i="1" s="1"/>
  <c r="H33" i="1"/>
  <c r="G34" i="1"/>
  <c r="G35" i="1" s="1"/>
  <c r="G33" i="1"/>
  <c r="F34" i="1"/>
  <c r="F35" i="1" s="1"/>
  <c r="F33" i="1"/>
  <c r="E34" i="1"/>
  <c r="E35" i="1" s="1"/>
  <c r="E33" i="1"/>
  <c r="D33" i="1"/>
  <c r="D34" i="1"/>
  <c r="D35" i="1" s="1"/>
  <c r="C33" i="1"/>
  <c r="C34" i="1"/>
  <c r="C35" i="1" s="1"/>
  <c r="B34" i="1"/>
  <c r="B35" i="1" s="1"/>
  <c r="B33" i="1"/>
  <c r="AE36" i="1" l="1"/>
  <c r="AD37" i="1"/>
  <c r="L36" i="1"/>
  <c r="L37" i="1"/>
  <c r="D36" i="1"/>
  <c r="D37" i="1"/>
  <c r="H37" i="1"/>
  <c r="H36" i="1"/>
  <c r="E37" i="1"/>
  <c r="E36" i="1"/>
  <c r="I37" i="1"/>
  <c r="I36" i="1"/>
  <c r="B37" i="1"/>
  <c r="B36" i="1"/>
  <c r="F37" i="1"/>
  <c r="F36" i="1"/>
  <c r="J37" i="1"/>
  <c r="J36" i="1"/>
  <c r="G37" i="1"/>
  <c r="G36" i="1"/>
  <c r="K36" i="1"/>
  <c r="K37" i="1"/>
  <c r="C36" i="1"/>
  <c r="C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U34" i="1" l="1"/>
  <c r="U33" i="1"/>
  <c r="AC35" i="1"/>
  <c r="AB35" i="1"/>
  <c r="AA35" i="1"/>
  <c r="Z35" i="1"/>
  <c r="Y35" i="1"/>
  <c r="X35" i="1"/>
  <c r="W35" i="1"/>
  <c r="V35" i="1"/>
  <c r="U35" i="1"/>
  <c r="T35" i="1"/>
  <c r="S35" i="1"/>
  <c r="AA37" i="1" l="1"/>
  <c r="AA36" i="1"/>
  <c r="Y37" i="1"/>
  <c r="Y36" i="1"/>
  <c r="X36" i="1"/>
  <c r="X37" i="1"/>
  <c r="T36" i="1"/>
  <c r="T37" i="1"/>
  <c r="AC37" i="1"/>
  <c r="AC36" i="1"/>
  <c r="S37" i="1"/>
  <c r="S36" i="1"/>
  <c r="U36" i="1"/>
  <c r="U37" i="1"/>
  <c r="Z37" i="1"/>
  <c r="Z36" i="1"/>
  <c r="AB36" i="1"/>
  <c r="AB37" i="1"/>
  <c r="V36" i="1"/>
  <c r="V37" i="1"/>
  <c r="W37" i="1"/>
  <c r="W36" i="1"/>
</calcChain>
</file>

<file path=xl/sharedStrings.xml><?xml version="1.0" encoding="utf-8"?>
<sst xmlns="http://schemas.openxmlformats.org/spreadsheetml/2006/main" count="36" uniqueCount="30">
  <si>
    <t>Sub</t>
  </si>
  <si>
    <t>Pure CV Errors</t>
  </si>
  <si>
    <t>Pure OE Errors</t>
  </si>
  <si>
    <t>Pure Block Errors</t>
  </si>
  <si>
    <t>Alt Runs Switch Errors</t>
  </si>
  <si>
    <t>Alt Runs Nonsw Errors</t>
  </si>
  <si>
    <t>Rand Switch Errors</t>
  </si>
  <si>
    <t>Rand Nonsw Errors</t>
  </si>
  <si>
    <t>Global Switch Cost Alt</t>
  </si>
  <si>
    <t>Global Switch Cost Rand</t>
  </si>
  <si>
    <t>Local Switch Cost Alt</t>
  </si>
  <si>
    <t>Local Switch Cost Rand</t>
  </si>
  <si>
    <t>Ave</t>
  </si>
  <si>
    <t>St Dev</t>
  </si>
  <si>
    <t>St Error</t>
  </si>
  <si>
    <t>Pure CV RT</t>
  </si>
  <si>
    <t>Pure OE RT</t>
  </si>
  <si>
    <t>Pure Block RT</t>
  </si>
  <si>
    <t>Alt Runs Switch RT</t>
  </si>
  <si>
    <t>Alt Runs Nonsw RT</t>
  </si>
  <si>
    <t>Rand Switch RT</t>
  </si>
  <si>
    <t>Rand Nonsw RT</t>
  </si>
  <si>
    <t>non-switch</t>
  </si>
  <si>
    <t>switch</t>
  </si>
  <si>
    <t>upper 95%</t>
  </si>
  <si>
    <t>lower 95%</t>
  </si>
  <si>
    <t>Global Switch</t>
  </si>
  <si>
    <t>Local Switch</t>
  </si>
  <si>
    <t>Global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</si>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</sst>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CAE-B9E9-46DD-BE19-328072D1CF91}">
  <dimension ref="A1:AG37"/>
  <sheetViews>
    <sheetView tabSelected="1" topLeftCell="W1" workbookViewId="0">
      <pane ySplit="1" topLeftCell="A11" activePane="bottomLeft" state="frozen"/>
      <selection activeCell="O1" sqref="O1"/>
      <selection pane="bottomLeft" activeCell="AF3" sqref="AF3:AG31"/>
    </sheetView>
  </sheetViews>
  <sheetFormatPr defaultRowHeight="14.4" x14ac:dyDescent="0.3"/>
  <cols>
    <col min="2" max="2" width="11.77734375" customWidth="1"/>
    <col min="3" max="3" width="13.6640625" customWidth="1"/>
  </cols>
  <sheetData>
    <row r="1" spans="1:33" s="1" customFormat="1" ht="41.4" x14ac:dyDescent="0.3">
      <c r="A1" s="1" t="s">
        <v>0</v>
      </c>
      <c r="B1" s="2" t="s">
        <v>15</v>
      </c>
      <c r="C1" s="2" t="s">
        <v>16</v>
      </c>
      <c r="D1" s="3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22</v>
      </c>
      <c r="N1" s="1" t="s">
        <v>23</v>
      </c>
      <c r="O1" s="1" t="s">
        <v>26</v>
      </c>
      <c r="P1" s="1" t="s">
        <v>27</v>
      </c>
      <c r="S1" s="2" t="s">
        <v>1</v>
      </c>
      <c r="T1" s="2" t="s">
        <v>2</v>
      </c>
      <c r="U1" s="3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1" t="s">
        <v>22</v>
      </c>
      <c r="AE1" s="1" t="s">
        <v>23</v>
      </c>
      <c r="AF1" s="1" t="s">
        <v>28</v>
      </c>
      <c r="AG1" s="1" t="s">
        <v>29</v>
      </c>
    </row>
    <row r="2" spans="1:33" x14ac:dyDescent="0.3">
      <c r="A2">
        <v>1</v>
      </c>
      <c r="B2">
        <v>726.05263157894694</v>
      </c>
      <c r="C2">
        <v>920.88888888888903</v>
      </c>
      <c r="D2">
        <v>823.47076023391799</v>
      </c>
      <c r="E2">
        <v>1510.7735849056601</v>
      </c>
      <c r="F2">
        <v>1556.76363636364</v>
      </c>
      <c r="G2">
        <v>1449.0943396226401</v>
      </c>
      <c r="H2">
        <v>1176</v>
      </c>
      <c r="I2">
        <v>733.29287612971802</v>
      </c>
      <c r="J2">
        <v>352.52923976608201</v>
      </c>
      <c r="K2">
        <v>-45.990051457976101</v>
      </c>
      <c r="L2">
        <v>273.09433962264097</v>
      </c>
      <c r="M2">
        <f t="shared" ref="M2:M13" si="0">(F2 + H2) / 2</f>
        <v>1366.3818181818201</v>
      </c>
      <c r="N2">
        <f t="shared" ref="N2:N13" si="1">(G2 + I2) / 2</f>
        <v>1091.1936078761792</v>
      </c>
      <c r="O2">
        <f>(I2 + J2) /2</f>
        <v>542.91105794789996</v>
      </c>
      <c r="P2">
        <f>(K2 + L2) /2</f>
        <v>113.55214408233243</v>
      </c>
      <c r="S2">
        <v>1.04166666666666E-2</v>
      </c>
      <c r="T2">
        <v>5.2631578947368501E-2</v>
      </c>
      <c r="U2">
        <f>AVERAGE(S2:T2)</f>
        <v>3.1524122807017552E-2</v>
      </c>
      <c r="V2">
        <v>7.2727272727272793E-2</v>
      </c>
      <c r="W2">
        <v>7.0175438596491196E-2</v>
      </c>
      <c r="X2">
        <v>1.85185185185185E-2</v>
      </c>
      <c r="Y2">
        <v>0</v>
      </c>
      <c r="Z2">
        <v>3.86513157894737E-2</v>
      </c>
      <c r="AA2">
        <v>-3.15241228070176E-2</v>
      </c>
      <c r="AB2">
        <v>2.5518341307815299E-3</v>
      </c>
      <c r="AC2">
        <v>1.85185185185185E-2</v>
      </c>
      <c r="AD2">
        <f>(W2 + Y2) /2</f>
        <v>3.5087719298245598E-2</v>
      </c>
      <c r="AE2">
        <f t="shared" ref="AE2:AE10" si="2">(V2+X2) /2</f>
        <v>4.5622895622895648E-2</v>
      </c>
      <c r="AF2">
        <f>(Z2 + AA2) /2</f>
        <v>3.56359649122805E-3</v>
      </c>
      <c r="AG2">
        <f>(AB2 + AC2) / 2</f>
        <v>1.0535176324650015E-2</v>
      </c>
    </row>
    <row r="3" spans="1:33" x14ac:dyDescent="0.3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951.89830508474597</v>
      </c>
      <c r="G3">
        <v>1096.3103448275899</v>
      </c>
      <c r="H3">
        <v>990.22033898305096</v>
      </c>
      <c r="I3">
        <v>318.04330971009301</v>
      </c>
      <c r="J3">
        <v>356.36534360839801</v>
      </c>
      <c r="K3">
        <v>-22.950936663693099</v>
      </c>
      <c r="L3">
        <v>106.090005844535</v>
      </c>
      <c r="M3">
        <f t="shared" si="0"/>
        <v>971.05932203389852</v>
      </c>
      <c r="N3">
        <f t="shared" si="1"/>
        <v>707.17682726884141</v>
      </c>
      <c r="O3">
        <f t="shared" ref="O3:O31" si="3">(I3 + J3) /2</f>
        <v>337.20432665924551</v>
      </c>
      <c r="P3">
        <f t="shared" ref="P3:P31" si="4">(K3 + L3) /2</f>
        <v>41.56953459042095</v>
      </c>
      <c r="S3">
        <v>2.0833333333333402E-2</v>
      </c>
      <c r="T3">
        <v>3.1578947368420998E-2</v>
      </c>
      <c r="U3">
        <f t="shared" ref="U3:U20" si="5">AVERAGE(S3:T3)</f>
        <v>2.6206140350877198E-2</v>
      </c>
      <c r="V3">
        <v>2.5000000000000001E-2</v>
      </c>
      <c r="W3">
        <v>4.91803278688525E-2</v>
      </c>
      <c r="X3">
        <v>3.3898305084745797E-2</v>
      </c>
      <c r="Y3">
        <v>3.2786885245901697E-2</v>
      </c>
      <c r="Z3">
        <v>2.2974187517975302E-2</v>
      </c>
      <c r="AA3">
        <v>6.5807448950244698E-3</v>
      </c>
      <c r="AB3">
        <v>-2.4180327868852498E-2</v>
      </c>
      <c r="AC3">
        <v>1.1114198388441101E-3</v>
      </c>
      <c r="AD3">
        <f t="shared" ref="AD3:AD31" si="6">(W3 + Y3) /2</f>
        <v>4.0983606557377095E-2</v>
      </c>
      <c r="AE3">
        <f t="shared" si="2"/>
        <v>2.9449152542372899E-2</v>
      </c>
      <c r="AF3">
        <f t="shared" ref="AF3:AF31" si="7">(Z3 + AA3) /2</f>
        <v>1.4777466206499886E-2</v>
      </c>
      <c r="AG3">
        <f t="shared" ref="AG3:AG31" si="8">(AB3 + AC3) / 2</f>
        <v>-1.1534454015004194E-2</v>
      </c>
    </row>
    <row r="4" spans="1:33" x14ac:dyDescent="0.3">
      <c r="A4">
        <v>3</v>
      </c>
      <c r="B4">
        <v>597.76666666666699</v>
      </c>
      <c r="C4">
        <v>672.304347826087</v>
      </c>
      <c r="D4">
        <v>635.03550724637705</v>
      </c>
      <c r="E4">
        <v>1520.66037735849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13.030747728861099</v>
      </c>
      <c r="L4">
        <v>198.053333333333</v>
      </c>
      <c r="M4">
        <f t="shared" si="0"/>
        <v>1352.1481481481501</v>
      </c>
      <c r="N4">
        <f t="shared" si="1"/>
        <v>1133.6570611916266</v>
      </c>
      <c r="O4">
        <f t="shared" si="3"/>
        <v>717.11264090177156</v>
      </c>
      <c r="P4">
        <f t="shared" si="4"/>
        <v>105.54204053109704</v>
      </c>
      <c r="S4">
        <v>5.2631578947368501E-2</v>
      </c>
      <c r="T4">
        <v>4.1666666666666602E-2</v>
      </c>
      <c r="U4">
        <f t="shared" si="5"/>
        <v>4.7149122807017552E-2</v>
      </c>
      <c r="V4">
        <v>0.10344827586206901</v>
      </c>
      <c r="W4">
        <v>0.16666666666666699</v>
      </c>
      <c r="X4">
        <v>0.101694915254237</v>
      </c>
      <c r="Y4">
        <v>6.8965517241379296E-2</v>
      </c>
      <c r="Z4">
        <v>0.11951754385964899</v>
      </c>
      <c r="AA4">
        <v>2.1816394434361799E-2</v>
      </c>
      <c r="AB4">
        <v>-6.3218390804597693E-2</v>
      </c>
      <c r="AC4">
        <v>3.2729398012857902E-2</v>
      </c>
      <c r="AD4">
        <f t="shared" si="6"/>
        <v>0.11781609195402315</v>
      </c>
      <c r="AE4">
        <f t="shared" si="2"/>
        <v>0.10257159555815301</v>
      </c>
      <c r="AF4">
        <f t="shared" si="7"/>
        <v>7.0666969147005404E-2</v>
      </c>
      <c r="AG4">
        <f t="shared" si="8"/>
        <v>-1.5244496395869896E-2</v>
      </c>
    </row>
    <row r="5" spans="1:33" x14ac:dyDescent="0.3">
      <c r="A5">
        <v>4</v>
      </c>
      <c r="B5">
        <v>852.75</v>
      </c>
      <c r="C5">
        <v>748.595744680851</v>
      </c>
      <c r="D5">
        <v>800.67287234042601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870.78475477821803</v>
      </c>
      <c r="J5">
        <v>669.84436903888502</v>
      </c>
      <c r="K5">
        <v>97.423728813559407</v>
      </c>
      <c r="L5">
        <v>147.957334891876</v>
      </c>
      <c r="M5">
        <f t="shared" si="0"/>
        <v>1570.987434248975</v>
      </c>
      <c r="N5">
        <f t="shared" si="1"/>
        <v>1244.629665524704</v>
      </c>
      <c r="O5">
        <f t="shared" si="3"/>
        <v>770.31456190855147</v>
      </c>
      <c r="P5">
        <f t="shared" si="4"/>
        <v>122.6905318527177</v>
      </c>
      <c r="S5">
        <v>0</v>
      </c>
      <c r="T5">
        <v>2.0833333333333402E-2</v>
      </c>
      <c r="U5">
        <f t="shared" si="5"/>
        <v>1.0416666666666701E-2</v>
      </c>
      <c r="V5">
        <v>1.6806722689075699E-2</v>
      </c>
      <c r="W5">
        <v>3.2786885245901697E-2</v>
      </c>
      <c r="X5">
        <v>0</v>
      </c>
      <c r="Y5">
        <v>0</v>
      </c>
      <c r="Z5">
        <v>2.2370218579235001E-2</v>
      </c>
      <c r="AA5">
        <v>-1.0416666666666701E-2</v>
      </c>
      <c r="AB5">
        <v>-1.5980162556826001E-2</v>
      </c>
      <c r="AC5">
        <v>0</v>
      </c>
      <c r="AD5">
        <f t="shared" si="6"/>
        <v>1.6393442622950848E-2</v>
      </c>
      <c r="AE5">
        <f t="shared" si="2"/>
        <v>8.4033613445378495E-3</v>
      </c>
      <c r="AF5">
        <f t="shared" si="7"/>
        <v>5.9767759562841501E-3</v>
      </c>
      <c r="AG5">
        <f t="shared" si="8"/>
        <v>-7.9900812784130006E-3</v>
      </c>
    </row>
    <row r="6" spans="1:33" x14ac:dyDescent="0.3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  <c r="M6">
        <f t="shared" si="0"/>
        <v>1248.5267857142849</v>
      </c>
      <c r="N6">
        <f t="shared" si="1"/>
        <v>906.82168255132058</v>
      </c>
      <c r="O6">
        <f t="shared" si="3"/>
        <v>529.91333263510649</v>
      </c>
      <c r="P6">
        <f t="shared" si="4"/>
        <v>26.682991301151802</v>
      </c>
      <c r="S6">
        <v>8.3333333333333398E-2</v>
      </c>
      <c r="T6">
        <v>3.125E-2</v>
      </c>
      <c r="U6">
        <f t="shared" si="5"/>
        <v>5.7291666666666699E-2</v>
      </c>
      <c r="V6">
        <v>6.7226890756302504E-2</v>
      </c>
      <c r="W6">
        <v>8.3333333333333398E-2</v>
      </c>
      <c r="X6">
        <v>0.101694915254237</v>
      </c>
      <c r="Y6">
        <v>6.6666666666666693E-2</v>
      </c>
      <c r="Z6">
        <v>2.6041666666666699E-2</v>
      </c>
      <c r="AA6">
        <v>9.3749999999999702E-3</v>
      </c>
      <c r="AB6">
        <v>-1.6106442577030901E-2</v>
      </c>
      <c r="AC6">
        <v>3.5028248587570601E-2</v>
      </c>
      <c r="AD6">
        <f t="shared" si="6"/>
        <v>7.5000000000000039E-2</v>
      </c>
      <c r="AE6">
        <f t="shared" si="2"/>
        <v>8.4460903005269761E-2</v>
      </c>
      <c r="AF6">
        <f t="shared" si="7"/>
        <v>1.7708333333333333E-2</v>
      </c>
      <c r="AG6">
        <f t="shared" si="8"/>
        <v>9.4609030052698502E-3</v>
      </c>
    </row>
    <row r="7" spans="1:33" x14ac:dyDescent="0.3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1274.14035087719</v>
      </c>
      <c r="G7">
        <v>1714.1666666666699</v>
      </c>
      <c r="H7">
        <v>1251.0701754386</v>
      </c>
      <c r="I7">
        <v>362.20069176028602</v>
      </c>
      <c r="J7">
        <v>339.13051632168998</v>
      </c>
      <c r="K7">
        <v>314.24146730462502</v>
      </c>
      <c r="L7">
        <v>463.09649122807002</v>
      </c>
      <c r="M7">
        <f t="shared" si="0"/>
        <v>1262.605263157895</v>
      </c>
      <c r="N7">
        <f t="shared" si="1"/>
        <v>1038.1836792134779</v>
      </c>
      <c r="O7">
        <f t="shared" si="3"/>
        <v>350.665604040988</v>
      </c>
      <c r="P7">
        <f t="shared" si="4"/>
        <v>388.66897926634749</v>
      </c>
      <c r="S7">
        <v>1.05263157894737E-2</v>
      </c>
      <c r="T7">
        <v>2.1052631578947299E-2</v>
      </c>
      <c r="U7">
        <f t="shared" si="5"/>
        <v>1.5789473684210499E-2</v>
      </c>
      <c r="V7">
        <v>8.9285714285714003E-3</v>
      </c>
      <c r="W7">
        <v>0</v>
      </c>
      <c r="X7">
        <v>0</v>
      </c>
      <c r="Y7">
        <v>0.05</v>
      </c>
      <c r="Z7">
        <v>-1.5789473684210499E-2</v>
      </c>
      <c r="AA7">
        <v>3.4210526315789497E-2</v>
      </c>
      <c r="AB7">
        <v>8.9285714285714003E-3</v>
      </c>
      <c r="AC7">
        <v>-0.05</v>
      </c>
      <c r="AD7">
        <f t="shared" si="6"/>
        <v>2.5000000000000001E-2</v>
      </c>
      <c r="AE7">
        <f t="shared" si="2"/>
        <v>4.4642857142857002E-3</v>
      </c>
      <c r="AF7">
        <f t="shared" si="7"/>
        <v>9.2105263157894988E-3</v>
      </c>
      <c r="AG7">
        <f t="shared" si="8"/>
        <v>-2.0535714285714303E-2</v>
      </c>
    </row>
    <row r="8" spans="1:33" x14ac:dyDescent="0.3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1788.1186440678</v>
      </c>
      <c r="G8">
        <v>1742.6896551724101</v>
      </c>
      <c r="H8">
        <v>1373.3272727272699</v>
      </c>
      <c r="I8">
        <v>1039.59382789133</v>
      </c>
      <c r="J8">
        <v>624.80245655080205</v>
      </c>
      <c r="K8">
        <v>-123.137162586315</v>
      </c>
      <c r="L8">
        <v>369.36238244514101</v>
      </c>
      <c r="M8">
        <f t="shared" si="0"/>
        <v>1580.722958397535</v>
      </c>
      <c r="N8">
        <f t="shared" si="1"/>
        <v>1391.1417415318701</v>
      </c>
      <c r="O8">
        <f t="shared" si="3"/>
        <v>832.19814222106606</v>
      </c>
      <c r="P8">
        <f t="shared" si="4"/>
        <v>123.112609929413</v>
      </c>
      <c r="S8">
        <v>0</v>
      </c>
      <c r="T8">
        <v>0.105263157894737</v>
      </c>
      <c r="U8">
        <f t="shared" si="5"/>
        <v>5.2631578947368501E-2</v>
      </c>
      <c r="V8">
        <v>3.3898305084745797E-2</v>
      </c>
      <c r="W8">
        <v>3.3333333333333298E-2</v>
      </c>
      <c r="X8">
        <v>8.4745762711864403E-2</v>
      </c>
      <c r="Y8">
        <v>1.6666666666666701E-2</v>
      </c>
      <c r="Z8">
        <v>-1.9298245614035099E-2</v>
      </c>
      <c r="AA8">
        <v>-3.59649122807017E-2</v>
      </c>
      <c r="AB8">
        <v>5.6497175141245705E-4</v>
      </c>
      <c r="AC8">
        <v>6.8079096045197698E-2</v>
      </c>
      <c r="AD8">
        <f t="shared" si="6"/>
        <v>2.5000000000000001E-2</v>
      </c>
      <c r="AE8">
        <f t="shared" si="2"/>
        <v>5.93220338983051E-2</v>
      </c>
      <c r="AF8">
        <f t="shared" si="7"/>
        <v>-2.7631578947368399E-2</v>
      </c>
      <c r="AG8">
        <f t="shared" si="8"/>
        <v>3.4322033898305078E-2</v>
      </c>
    </row>
    <row r="9" spans="1:33" x14ac:dyDescent="0.3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  <c r="M9">
        <f t="shared" si="0"/>
        <v>1558.53591954023</v>
      </c>
      <c r="N9">
        <f t="shared" si="1"/>
        <v>1197.4048712970971</v>
      </c>
      <c r="O9">
        <f t="shared" si="3"/>
        <v>715.22407743496706</v>
      </c>
      <c r="P9">
        <f t="shared" si="4"/>
        <v>149.3074485670725</v>
      </c>
      <c r="S9">
        <v>0</v>
      </c>
      <c r="T9">
        <v>1.04166666666666E-2</v>
      </c>
      <c r="U9">
        <f t="shared" si="5"/>
        <v>5.2083333333333001E-3</v>
      </c>
      <c r="V9">
        <v>8.3333333333333003E-3</v>
      </c>
      <c r="W9">
        <v>0</v>
      </c>
      <c r="X9">
        <v>5.1724137931034503E-2</v>
      </c>
      <c r="Y9">
        <v>1.63934426229508E-2</v>
      </c>
      <c r="Z9">
        <v>-5.2083333333333096E-3</v>
      </c>
      <c r="AA9">
        <v>1.11851092896175E-2</v>
      </c>
      <c r="AB9">
        <v>8.3333333333333003E-3</v>
      </c>
      <c r="AC9">
        <v>3.5330695308083603E-2</v>
      </c>
      <c r="AD9">
        <f t="shared" si="6"/>
        <v>8.1967213114753999E-3</v>
      </c>
      <c r="AE9">
        <f t="shared" si="2"/>
        <v>3.0028735632183903E-2</v>
      </c>
      <c r="AF9">
        <f t="shared" si="7"/>
        <v>2.9883879781420954E-3</v>
      </c>
      <c r="AG9">
        <f t="shared" si="8"/>
        <v>2.183201432070845E-2</v>
      </c>
    </row>
    <row r="10" spans="1:33" x14ac:dyDescent="0.3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  <c r="M10">
        <f t="shared" si="0"/>
        <v>1083.5976660183351</v>
      </c>
      <c r="N10">
        <f t="shared" si="1"/>
        <v>825.24466004655494</v>
      </c>
      <c r="O10">
        <f t="shared" si="3"/>
        <v>549.19673882053598</v>
      </c>
      <c r="P10">
        <f t="shared" si="4"/>
        <v>31.875156892240149</v>
      </c>
      <c r="S10">
        <v>0</v>
      </c>
      <c r="T10">
        <v>5.2083333333333398E-2</v>
      </c>
      <c r="U10">
        <f t="shared" si="5"/>
        <v>2.6041666666666699E-2</v>
      </c>
      <c r="V10">
        <v>1.6666666666666701E-2</v>
      </c>
      <c r="W10">
        <v>3.2786885245901697E-2</v>
      </c>
      <c r="X10">
        <v>1.6949152542372801E-2</v>
      </c>
      <c r="Y10">
        <v>0</v>
      </c>
      <c r="Z10">
        <v>6.7452185792349897E-3</v>
      </c>
      <c r="AA10">
        <v>-2.6041666666666699E-2</v>
      </c>
      <c r="AB10">
        <v>-1.6120218579234999E-2</v>
      </c>
      <c r="AC10">
        <v>1.6949152542372801E-2</v>
      </c>
      <c r="AD10">
        <f t="shared" si="6"/>
        <v>1.6393442622950848E-2</v>
      </c>
      <c r="AE10">
        <f t="shared" si="2"/>
        <v>1.680790960451975E-2</v>
      </c>
      <c r="AF10">
        <f t="shared" si="7"/>
        <v>-9.6482240437158542E-3</v>
      </c>
      <c r="AG10">
        <f t="shared" si="8"/>
        <v>4.144669815689013E-4</v>
      </c>
    </row>
    <row r="11" spans="1:33" x14ac:dyDescent="0.3">
      <c r="A11">
        <v>10</v>
      </c>
      <c r="B11">
        <v>812.389473684211</v>
      </c>
      <c r="C11">
        <v>1442.2183908045999</v>
      </c>
      <c r="D11">
        <v>1127.3039322443999</v>
      </c>
      <c r="E11">
        <v>1796.3469387755099</v>
      </c>
      <c r="F11">
        <v>2063.8627450980398</v>
      </c>
      <c r="G11">
        <v>2354.6170212766001</v>
      </c>
      <c r="H11">
        <v>1855.6875</v>
      </c>
      <c r="I11">
        <v>936.558812853635</v>
      </c>
      <c r="J11">
        <v>728.383567755596</v>
      </c>
      <c r="K11">
        <v>-267.51580632252899</v>
      </c>
      <c r="L11">
        <v>498.92952127659601</v>
      </c>
      <c r="M11">
        <f t="shared" si="0"/>
        <v>1959.7751225490199</v>
      </c>
      <c r="N11">
        <f t="shared" si="1"/>
        <v>1645.5879170651176</v>
      </c>
      <c r="O11">
        <f t="shared" si="3"/>
        <v>832.47119030461545</v>
      </c>
      <c r="P11">
        <f t="shared" si="4"/>
        <v>115.70685747703351</v>
      </c>
      <c r="S11">
        <v>1.04166666666666E-2</v>
      </c>
      <c r="T11">
        <v>2.2471910112359599E-2</v>
      </c>
      <c r="U11">
        <f t="shared" si="5"/>
        <v>1.64442883895131E-2</v>
      </c>
      <c r="V11">
        <v>1.04166666666666E-2</v>
      </c>
      <c r="W11">
        <v>2.0833333333333402E-2</v>
      </c>
      <c r="X11">
        <v>1.9607843137254902E-2</v>
      </c>
      <c r="Y11">
        <v>0</v>
      </c>
      <c r="Z11">
        <v>4.3890449438202502E-3</v>
      </c>
      <c r="AA11">
        <v>-1.64442883895131E-2</v>
      </c>
      <c r="AB11">
        <v>-1.0416666666666701E-2</v>
      </c>
      <c r="AC11">
        <v>1.9607843137254902E-2</v>
      </c>
      <c r="AD11">
        <f t="shared" si="6"/>
        <v>1.0416666666666701E-2</v>
      </c>
      <c r="AE11">
        <f t="shared" ref="AE11:AE13" si="9">(V11+X11) /2</f>
        <v>1.5012254901960752E-2</v>
      </c>
      <c r="AF11">
        <f t="shared" si="7"/>
        <v>-6.0276217228464254E-3</v>
      </c>
      <c r="AG11">
        <f t="shared" si="8"/>
        <v>4.5955882352941005E-3</v>
      </c>
    </row>
    <row r="12" spans="1:33" x14ac:dyDescent="0.3">
      <c r="A12">
        <v>11</v>
      </c>
      <c r="B12">
        <v>617.07446808510599</v>
      </c>
      <c r="C12">
        <v>782.41758241758203</v>
      </c>
      <c r="D12">
        <v>699.74602525134401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415.96583915543499</v>
      </c>
      <c r="J12">
        <v>273.67502738023501</v>
      </c>
      <c r="K12">
        <v>134.443308007013</v>
      </c>
      <c r="L12">
        <v>84.021570319240695</v>
      </c>
      <c r="M12">
        <f t="shared" si="0"/>
        <v>1044.5664585191794</v>
      </c>
      <c r="N12">
        <f t="shared" si="1"/>
        <v>736.70423105312739</v>
      </c>
      <c r="O12">
        <f t="shared" si="3"/>
        <v>344.82043326783503</v>
      </c>
      <c r="P12">
        <f t="shared" si="4"/>
        <v>109.23243916312686</v>
      </c>
      <c r="S12">
        <v>2.0833333333333402E-2</v>
      </c>
      <c r="T12">
        <v>5.2083333333333398E-2</v>
      </c>
      <c r="U12">
        <f t="shared" si="5"/>
        <v>3.6458333333333398E-2</v>
      </c>
      <c r="V12">
        <v>8.4033613445377905E-3</v>
      </c>
      <c r="W12">
        <v>0</v>
      </c>
      <c r="X12">
        <v>1.6949152542372801E-2</v>
      </c>
      <c r="Y12">
        <v>1.6666666666666701E-2</v>
      </c>
      <c r="Z12">
        <v>-3.6458333333333398E-2</v>
      </c>
      <c r="AA12">
        <v>-1.97916666666667E-2</v>
      </c>
      <c r="AB12">
        <v>8.4033613445377905E-3</v>
      </c>
      <c r="AC12">
        <v>2.8248587570611799E-4</v>
      </c>
      <c r="AD12">
        <f t="shared" si="6"/>
        <v>8.3333333333333506E-3</v>
      </c>
      <c r="AE12">
        <f t="shared" si="9"/>
        <v>1.2676256943455297E-2</v>
      </c>
      <c r="AF12">
        <f t="shared" si="7"/>
        <v>-2.8125000000000049E-2</v>
      </c>
      <c r="AG12">
        <f t="shared" si="8"/>
        <v>4.3429236101219541E-3</v>
      </c>
    </row>
    <row r="13" spans="1:33" x14ac:dyDescent="0.3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  <c r="M13">
        <f t="shared" si="0"/>
        <v>1105.08681185723</v>
      </c>
      <c r="N13">
        <f t="shared" si="1"/>
        <v>889.98717011874703</v>
      </c>
      <c r="O13">
        <f t="shared" si="3"/>
        <v>481.799809082021</v>
      </c>
      <c r="P13">
        <f t="shared" si="4"/>
        <v>126.3403497969063</v>
      </c>
      <c r="S13">
        <v>2.0833333333333402E-2</v>
      </c>
      <c r="T13">
        <v>4.1666666666666602E-2</v>
      </c>
      <c r="U13">
        <f t="shared" si="5"/>
        <v>3.125E-2</v>
      </c>
      <c r="V13">
        <v>2.5641025641025699E-2</v>
      </c>
      <c r="W13">
        <v>0.05</v>
      </c>
      <c r="X13">
        <v>5.0847457627118599E-2</v>
      </c>
      <c r="Y13">
        <v>3.3333333333333298E-2</v>
      </c>
      <c r="Z13">
        <v>1.8749999999999999E-2</v>
      </c>
      <c r="AA13">
        <v>2.0833333333333298E-3</v>
      </c>
      <c r="AB13">
        <v>-2.4358974358974401E-2</v>
      </c>
      <c r="AC13">
        <v>1.7514124293785301E-2</v>
      </c>
      <c r="AD13">
        <f t="shared" si="6"/>
        <v>4.166666666666665E-2</v>
      </c>
      <c r="AE13">
        <f t="shared" si="9"/>
        <v>3.8244241634072147E-2</v>
      </c>
      <c r="AF13">
        <f t="shared" si="7"/>
        <v>1.0416666666666664E-2</v>
      </c>
      <c r="AG13">
        <f t="shared" si="8"/>
        <v>-3.4224250325945501E-3</v>
      </c>
    </row>
    <row r="14" spans="1:33" x14ac:dyDescent="0.3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  <c r="M14">
        <f>(F14 + H14) / 2</f>
        <v>1536.0086206896549</v>
      </c>
      <c r="N14">
        <f>(E14 + G14)</f>
        <v>3340.2764367816098</v>
      </c>
      <c r="O14">
        <f t="shared" si="3"/>
        <v>807.99837432907304</v>
      </c>
      <c r="P14">
        <f t="shared" si="4"/>
        <v>134.12959770114949</v>
      </c>
      <c r="S14">
        <v>1.04166666666666E-2</v>
      </c>
      <c r="T14">
        <v>2.0833333333333402E-2</v>
      </c>
      <c r="U14">
        <f t="shared" si="5"/>
        <v>1.5625E-2</v>
      </c>
      <c r="V14">
        <v>8.4033613445377905E-3</v>
      </c>
      <c r="W14">
        <v>1.63934426229508E-2</v>
      </c>
      <c r="X14">
        <v>1.6949152542372801E-2</v>
      </c>
      <c r="Y14">
        <v>3.3333333333333298E-2</v>
      </c>
      <c r="Z14">
        <v>7.6844262295083798E-4</v>
      </c>
      <c r="AA14">
        <v>1.7708333333333302E-2</v>
      </c>
      <c r="AB14">
        <v>-7.9900812784130509E-3</v>
      </c>
      <c r="AC14">
        <v>-1.63841807909605E-2</v>
      </c>
      <c r="AD14">
        <f t="shared" si="6"/>
        <v>2.4863387978142047E-2</v>
      </c>
      <c r="AE14">
        <f>(V14+X14) /2</f>
        <v>1.2676256943455297E-2</v>
      </c>
      <c r="AF14">
        <f t="shared" si="7"/>
        <v>9.2383879781420698E-3</v>
      </c>
      <c r="AG14">
        <f t="shared" si="8"/>
        <v>-1.2187131034686775E-2</v>
      </c>
    </row>
    <row r="15" spans="1:33" x14ac:dyDescent="0.3">
      <c r="A15">
        <v>14</v>
      </c>
      <c r="B15">
        <v>711.63157894736798</v>
      </c>
      <c r="C15">
        <v>902.62365591397804</v>
      </c>
      <c r="D15">
        <v>807.12761743067301</v>
      </c>
      <c r="E15">
        <v>1475.1454545454501</v>
      </c>
      <c r="F15">
        <v>1422.7192982456099</v>
      </c>
      <c r="G15">
        <v>1586.3793103448299</v>
      </c>
      <c r="H15">
        <v>1412.47272727273</v>
      </c>
      <c r="I15">
        <v>615.59168081494101</v>
      </c>
      <c r="J15">
        <v>605.34510984205394</v>
      </c>
      <c r="K15">
        <v>52.426156299840599</v>
      </c>
      <c r="L15">
        <v>173.90658307210001</v>
      </c>
      <c r="M15">
        <f t="shared" ref="M15:M31" si="10">(F15 + H15) / 2</f>
        <v>1417.59601275917</v>
      </c>
      <c r="N15">
        <f t="shared" ref="N15:N31" si="11">(E15 + G15)</f>
        <v>3061.52476489028</v>
      </c>
      <c r="O15">
        <f t="shared" si="3"/>
        <v>610.46839532849754</v>
      </c>
      <c r="P15">
        <f t="shared" si="4"/>
        <v>113.1663696859703</v>
      </c>
      <c r="S15">
        <v>1.04166666666666E-2</v>
      </c>
      <c r="T15">
        <v>3.125E-2</v>
      </c>
      <c r="U15">
        <f t="shared" si="5"/>
        <v>2.0833333333333301E-2</v>
      </c>
      <c r="V15">
        <v>3.4188034188034198E-2</v>
      </c>
      <c r="W15">
        <v>4.91803278688525E-2</v>
      </c>
      <c r="X15">
        <v>5.1724137931034503E-2</v>
      </c>
      <c r="Y15">
        <v>0</v>
      </c>
      <c r="Z15">
        <v>2.8346994535519199E-2</v>
      </c>
      <c r="AA15">
        <v>-2.0833333333333301E-2</v>
      </c>
      <c r="AB15">
        <v>-1.49922936808183E-2</v>
      </c>
      <c r="AC15">
        <v>5.1724137931034503E-2</v>
      </c>
      <c r="AD15">
        <f t="shared" si="6"/>
        <v>2.459016393442625E-2</v>
      </c>
      <c r="AE15">
        <f t="shared" ref="AE15:AE31" si="12">(V15+X15) /2</f>
        <v>4.2956086059534354E-2</v>
      </c>
      <c r="AF15">
        <f t="shared" si="7"/>
        <v>3.7568306010929489E-3</v>
      </c>
      <c r="AG15">
        <f t="shared" si="8"/>
        <v>1.8365922125108101E-2</v>
      </c>
    </row>
    <row r="16" spans="1:33" x14ac:dyDescent="0.3">
      <c r="A16">
        <v>16</v>
      </c>
      <c r="B16">
        <v>940.64516129032302</v>
      </c>
      <c r="C16">
        <v>930.287234042553</v>
      </c>
      <c r="D16">
        <v>935.46619766643801</v>
      </c>
      <c r="E16">
        <v>2014.8461538461499</v>
      </c>
      <c r="F16">
        <v>2019.8301886792501</v>
      </c>
      <c r="G16">
        <v>2885.1875</v>
      </c>
      <c r="H16">
        <v>2522.9245283018899</v>
      </c>
      <c r="I16">
        <v>1084.3639910128099</v>
      </c>
      <c r="J16">
        <v>1587.45833063545</v>
      </c>
      <c r="K16">
        <v>-4.9840348330915303</v>
      </c>
      <c r="L16">
        <v>362.26297169811301</v>
      </c>
      <c r="M16">
        <f t="shared" si="10"/>
        <v>2271.3773584905703</v>
      </c>
      <c r="N16">
        <f t="shared" si="11"/>
        <v>4900.0336538461497</v>
      </c>
      <c r="O16">
        <f t="shared" si="3"/>
        <v>1335.9111608241301</v>
      </c>
      <c r="P16">
        <f t="shared" si="4"/>
        <v>178.63946843251074</v>
      </c>
      <c r="S16">
        <v>1.0638297872340399E-2</v>
      </c>
      <c r="T16">
        <v>2.0833333333333402E-2</v>
      </c>
      <c r="U16">
        <f t="shared" si="5"/>
        <v>1.5735815602836899E-2</v>
      </c>
      <c r="V16">
        <v>0</v>
      </c>
      <c r="W16">
        <v>0</v>
      </c>
      <c r="X16">
        <v>0</v>
      </c>
      <c r="Y16">
        <v>0</v>
      </c>
      <c r="Z16">
        <v>-1.5735815602836899E-2</v>
      </c>
      <c r="AA16">
        <v>-1.5735815602836899E-2</v>
      </c>
      <c r="AB16">
        <v>0</v>
      </c>
      <c r="AC16">
        <v>0</v>
      </c>
      <c r="AD16">
        <f t="shared" si="6"/>
        <v>0</v>
      </c>
      <c r="AE16">
        <f t="shared" si="12"/>
        <v>0</v>
      </c>
      <c r="AF16">
        <f t="shared" si="7"/>
        <v>-1.5735815602836899E-2</v>
      </c>
      <c r="AG16">
        <f t="shared" si="8"/>
        <v>0</v>
      </c>
    </row>
    <row r="17" spans="1:33" x14ac:dyDescent="0.3">
      <c r="A17">
        <v>17</v>
      </c>
      <c r="B17">
        <v>556.50537634408602</v>
      </c>
      <c r="C17">
        <v>534.92391304347802</v>
      </c>
      <c r="D17">
        <v>545.71464469378202</v>
      </c>
      <c r="E17">
        <v>1898.3090909090899</v>
      </c>
      <c r="F17">
        <v>1694.47457627119</v>
      </c>
      <c r="G17">
        <v>1790.98</v>
      </c>
      <c r="H17">
        <v>1292.1272727272701</v>
      </c>
      <c r="I17">
        <v>1148.7599315774</v>
      </c>
      <c r="J17">
        <v>746.41262803349105</v>
      </c>
      <c r="K17">
        <v>203.83451463790399</v>
      </c>
      <c r="L17">
        <v>498.85272727272701</v>
      </c>
      <c r="M17">
        <f t="shared" si="10"/>
        <v>1493.30092449923</v>
      </c>
      <c r="N17">
        <f t="shared" si="11"/>
        <v>3689.2890909090902</v>
      </c>
      <c r="O17">
        <f t="shared" si="3"/>
        <v>947.58627980544554</v>
      </c>
      <c r="P17">
        <f t="shared" si="4"/>
        <v>351.34362095531549</v>
      </c>
      <c r="S17">
        <v>3.125E-2</v>
      </c>
      <c r="T17">
        <v>4.1666666666666602E-2</v>
      </c>
      <c r="U17">
        <f t="shared" si="5"/>
        <v>3.6458333333333301E-2</v>
      </c>
      <c r="V17">
        <v>5.4054054054054099E-2</v>
      </c>
      <c r="W17">
        <v>0.107142857142857</v>
      </c>
      <c r="X17">
        <v>5.1724137931034503E-2</v>
      </c>
      <c r="Y17">
        <v>1.63934426229508E-2</v>
      </c>
      <c r="Z17">
        <v>7.0684523809523794E-2</v>
      </c>
      <c r="AA17">
        <v>-2.0064890710382501E-2</v>
      </c>
      <c r="AB17">
        <v>-5.3088803088802997E-2</v>
      </c>
      <c r="AC17">
        <v>3.5330695308083603E-2</v>
      </c>
      <c r="AD17">
        <f t="shared" si="6"/>
        <v>6.1768149882903897E-2</v>
      </c>
      <c r="AE17">
        <f t="shared" si="12"/>
        <v>5.2889095992544301E-2</v>
      </c>
      <c r="AF17">
        <f t="shared" si="7"/>
        <v>2.5309816549570645E-2</v>
      </c>
      <c r="AG17">
        <f t="shared" si="8"/>
        <v>-8.879053890359697E-3</v>
      </c>
    </row>
    <row r="18" spans="1:33" x14ac:dyDescent="0.3">
      <c r="A18">
        <v>19</v>
      </c>
      <c r="B18">
        <v>727.91578947368396</v>
      </c>
      <c r="C18">
        <v>787.54347826086996</v>
      </c>
      <c r="D18">
        <v>757.72963386727702</v>
      </c>
      <c r="E18">
        <v>1415.01818181818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-29.320801232665598</v>
      </c>
      <c r="L18">
        <v>30.5477207977208</v>
      </c>
      <c r="M18">
        <f t="shared" si="10"/>
        <v>1261.539861895795</v>
      </c>
      <c r="N18">
        <f t="shared" si="11"/>
        <v>2524.3066433566401</v>
      </c>
      <c r="O18">
        <f t="shared" si="3"/>
        <v>503.81022802851749</v>
      </c>
      <c r="P18">
        <f t="shared" si="4"/>
        <v>0.61345978252760069</v>
      </c>
      <c r="S18">
        <v>1.04166666666666E-2</v>
      </c>
      <c r="T18">
        <v>4.1666666666666602E-2</v>
      </c>
      <c r="U18">
        <f t="shared" si="5"/>
        <v>2.6041666666666602E-2</v>
      </c>
      <c r="V18">
        <v>0.108333333333333</v>
      </c>
      <c r="W18">
        <v>0.14754098360655701</v>
      </c>
      <c r="X18">
        <v>6.7796610169491595E-2</v>
      </c>
      <c r="Y18">
        <v>3.2786885245901697E-2</v>
      </c>
      <c r="Z18">
        <v>0.12149931693989099</v>
      </c>
      <c r="AA18">
        <v>6.7452185792350504E-3</v>
      </c>
      <c r="AB18">
        <v>-3.92076502732241E-2</v>
      </c>
      <c r="AC18">
        <v>3.5009724923589898E-2</v>
      </c>
      <c r="AD18">
        <f t="shared" si="6"/>
        <v>9.0163934426229358E-2</v>
      </c>
      <c r="AE18">
        <f t="shared" si="12"/>
        <v>8.8064971751412299E-2</v>
      </c>
      <c r="AF18">
        <f t="shared" si="7"/>
        <v>6.412226775956302E-2</v>
      </c>
      <c r="AG18">
        <f t="shared" si="8"/>
        <v>-2.0989626748171009E-3</v>
      </c>
    </row>
    <row r="19" spans="1:33" x14ac:dyDescent="0.3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  <c r="M19">
        <f t="shared" si="10"/>
        <v>1440.6712121212099</v>
      </c>
      <c r="N19">
        <f t="shared" si="11"/>
        <v>3119.0197044335</v>
      </c>
      <c r="O19">
        <f t="shared" si="3"/>
        <v>600.046884164223</v>
      </c>
      <c r="P19">
        <f t="shared" si="4"/>
        <v>118.8386400955365</v>
      </c>
      <c r="S19">
        <v>0</v>
      </c>
      <c r="T19">
        <v>3.125E-2</v>
      </c>
      <c r="U19">
        <f t="shared" si="5"/>
        <v>1.5625E-2</v>
      </c>
      <c r="V19">
        <v>4.2372881355932202E-2</v>
      </c>
      <c r="W19">
        <v>3.3333333333333298E-2</v>
      </c>
      <c r="X19">
        <v>5.0847457627118599E-2</v>
      </c>
      <c r="Y19">
        <v>1.63934426229508E-2</v>
      </c>
      <c r="Z19">
        <v>1.7708333333333302E-2</v>
      </c>
      <c r="AA19">
        <v>7.6844262295083798E-4</v>
      </c>
      <c r="AB19">
        <v>9.0395480225988808E-3</v>
      </c>
      <c r="AC19">
        <v>3.4454015004167803E-2</v>
      </c>
      <c r="AD19">
        <f t="shared" si="6"/>
        <v>2.4863387978142047E-2</v>
      </c>
      <c r="AE19">
        <f t="shared" si="12"/>
        <v>4.6610169491525397E-2</v>
      </c>
      <c r="AF19">
        <f t="shared" si="7"/>
        <v>9.2383879781420698E-3</v>
      </c>
      <c r="AG19">
        <f t="shared" si="8"/>
        <v>2.1746781513383343E-2</v>
      </c>
    </row>
    <row r="20" spans="1:33" x14ac:dyDescent="0.3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  <c r="M20">
        <f t="shared" si="10"/>
        <v>996.13879310344998</v>
      </c>
      <c r="N20">
        <f t="shared" si="11"/>
        <v>2183.347011596793</v>
      </c>
      <c r="O20">
        <f t="shared" si="3"/>
        <v>500.79359859543899</v>
      </c>
      <c r="P20">
        <f t="shared" si="4"/>
        <v>95.534712694946052</v>
      </c>
      <c r="S20">
        <v>4.1666666666666602E-2</v>
      </c>
      <c r="T20">
        <v>1.04166666666666E-2</v>
      </c>
      <c r="U20">
        <f t="shared" si="5"/>
        <v>2.6041666666666602E-2</v>
      </c>
      <c r="V20">
        <v>2.5000000000000001E-2</v>
      </c>
      <c r="W20">
        <v>3.2786885245901697E-2</v>
      </c>
      <c r="X20">
        <v>3.3898305084745797E-2</v>
      </c>
      <c r="Y20">
        <v>1.63934426229508E-2</v>
      </c>
      <c r="Z20">
        <v>6.7452185792350504E-3</v>
      </c>
      <c r="AA20">
        <v>-9.6482240437157901E-3</v>
      </c>
      <c r="AB20">
        <v>-7.7868852459016501E-3</v>
      </c>
      <c r="AC20">
        <v>1.75048624617949E-2</v>
      </c>
      <c r="AD20">
        <f t="shared" si="6"/>
        <v>2.459016393442625E-2</v>
      </c>
      <c r="AE20">
        <f t="shared" si="12"/>
        <v>2.9449152542372899E-2</v>
      </c>
      <c r="AF20">
        <f t="shared" si="7"/>
        <v>-1.4515027322403698E-3</v>
      </c>
      <c r="AG20">
        <f t="shared" si="8"/>
        <v>4.8589886079466252E-3</v>
      </c>
    </row>
    <row r="21" spans="1:33" x14ac:dyDescent="0.3">
      <c r="A21">
        <v>22</v>
      </c>
      <c r="B21">
        <v>636.48421052631602</v>
      </c>
      <c r="C21">
        <v>760.68421052631595</v>
      </c>
      <c r="D21">
        <v>698.58421052631604</v>
      </c>
      <c r="E21">
        <v>1752.0178571428601</v>
      </c>
      <c r="F21">
        <v>1402.3</v>
      </c>
      <c r="G21">
        <v>1813.71698113208</v>
      </c>
      <c r="H21">
        <v>1653.2982456140401</v>
      </c>
      <c r="I21">
        <v>703.71578947368403</v>
      </c>
      <c r="J21">
        <v>954.71403508771903</v>
      </c>
      <c r="K21">
        <v>349.71785714285699</v>
      </c>
      <c r="L21">
        <v>160.41873551803999</v>
      </c>
      <c r="M21">
        <f t="shared" si="10"/>
        <v>1527.79912280702</v>
      </c>
      <c r="N21">
        <f t="shared" si="11"/>
        <v>3565.7348382749401</v>
      </c>
      <c r="O21">
        <f t="shared" si="3"/>
        <v>829.21491228070158</v>
      </c>
      <c r="P21">
        <f t="shared" si="4"/>
        <v>255.0682963304485</v>
      </c>
      <c r="S21">
        <v>0</v>
      </c>
      <c r="T21">
        <v>1.04166666666666E-2</v>
      </c>
      <c r="U21">
        <v>5.2083333333333096E-3</v>
      </c>
      <c r="V21">
        <v>2.5000000000000001E-2</v>
      </c>
      <c r="W21">
        <v>4.91803278688525E-2</v>
      </c>
      <c r="X21">
        <v>5.0847457627118599E-2</v>
      </c>
      <c r="Y21">
        <v>0</v>
      </c>
      <c r="Z21">
        <v>4.3971994535519199E-2</v>
      </c>
      <c r="AA21">
        <v>-5.2083333333333096E-3</v>
      </c>
      <c r="AB21">
        <v>-2.4180327868852498E-2</v>
      </c>
      <c r="AC21">
        <v>5.0847457627118599E-2</v>
      </c>
      <c r="AD21">
        <f t="shared" si="6"/>
        <v>2.459016393442625E-2</v>
      </c>
      <c r="AE21">
        <f t="shared" si="12"/>
        <v>3.79237288135593E-2</v>
      </c>
      <c r="AF21">
        <f t="shared" si="7"/>
        <v>1.9381830601092945E-2</v>
      </c>
      <c r="AG21">
        <f t="shared" si="8"/>
        <v>1.333356487913305E-2</v>
      </c>
    </row>
    <row r="22" spans="1:33" x14ac:dyDescent="0.3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974.70689655172396</v>
      </c>
      <c r="G22">
        <v>1102.1016949152499</v>
      </c>
      <c r="H22">
        <v>933.98039215686299</v>
      </c>
      <c r="I22">
        <v>396.97967108063898</v>
      </c>
      <c r="J22">
        <v>356.25316668577801</v>
      </c>
      <c r="K22">
        <v>278.33310344827601</v>
      </c>
      <c r="L22">
        <v>168.12130275839101</v>
      </c>
      <c r="M22">
        <f t="shared" si="10"/>
        <v>954.34364435429347</v>
      </c>
      <c r="N22">
        <f t="shared" si="11"/>
        <v>2355.1416949152499</v>
      </c>
      <c r="O22">
        <f t="shared" si="3"/>
        <v>376.6164188832085</v>
      </c>
      <c r="P22">
        <f t="shared" si="4"/>
        <v>223.22720310333352</v>
      </c>
      <c r="S22">
        <v>1.04166666666666E-2</v>
      </c>
      <c r="T22">
        <v>0.15625</v>
      </c>
      <c r="U22">
        <v>8.3333333333333301E-2</v>
      </c>
      <c r="V22">
        <v>8.3333333333333398E-2</v>
      </c>
      <c r="W22">
        <v>3.2786885245901697E-2</v>
      </c>
      <c r="X22">
        <v>0.13559322033898299</v>
      </c>
      <c r="Y22">
        <v>3.2786885245901697E-2</v>
      </c>
      <c r="Z22">
        <v>-5.0546448087431597E-2</v>
      </c>
      <c r="AA22">
        <v>-5.0546448087431597E-2</v>
      </c>
      <c r="AB22">
        <v>5.0546448087431702E-2</v>
      </c>
      <c r="AC22">
        <v>0.102806335093081</v>
      </c>
      <c r="AD22">
        <f t="shared" si="6"/>
        <v>3.2786885245901697E-2</v>
      </c>
      <c r="AE22">
        <f t="shared" si="12"/>
        <v>0.1094632768361582</v>
      </c>
      <c r="AF22">
        <f t="shared" si="7"/>
        <v>-5.0546448087431597E-2</v>
      </c>
      <c r="AG22">
        <f t="shared" si="8"/>
        <v>7.6676391590256354E-2</v>
      </c>
    </row>
    <row r="23" spans="1:33" x14ac:dyDescent="0.3">
      <c r="A23">
        <v>24</v>
      </c>
      <c r="B23">
        <v>661.95789473684204</v>
      </c>
      <c r="C23">
        <v>718.322580645161</v>
      </c>
      <c r="D23">
        <v>690.14023769100197</v>
      </c>
      <c r="E23">
        <v>1786.98076923077</v>
      </c>
      <c r="F23">
        <v>1656.8039215686299</v>
      </c>
      <c r="G23">
        <v>1873.3392857142901</v>
      </c>
      <c r="H23">
        <v>1570.5283018867899</v>
      </c>
      <c r="I23">
        <v>966.663683877626</v>
      </c>
      <c r="J23">
        <v>880.388064195791</v>
      </c>
      <c r="K23">
        <v>130.17684766214199</v>
      </c>
      <c r="L23">
        <v>302.81098382749298</v>
      </c>
      <c r="M23">
        <f t="shared" si="10"/>
        <v>1613.6661117277099</v>
      </c>
      <c r="N23">
        <f t="shared" si="11"/>
        <v>3660.3200549450603</v>
      </c>
      <c r="O23">
        <f t="shared" si="3"/>
        <v>923.5258740367085</v>
      </c>
      <c r="P23">
        <f t="shared" si="4"/>
        <v>216.49391574481749</v>
      </c>
      <c r="S23">
        <v>1.04166666666666E-2</v>
      </c>
      <c r="T23">
        <v>3.125E-2</v>
      </c>
      <c r="U23">
        <v>2.0833333333333301E-2</v>
      </c>
      <c r="V23">
        <v>4.1666666666666602E-2</v>
      </c>
      <c r="W23">
        <v>4.91803278688525E-2</v>
      </c>
      <c r="X23">
        <v>3.3898305084745797E-2</v>
      </c>
      <c r="Y23">
        <v>0</v>
      </c>
      <c r="Z23">
        <v>2.8346994535519199E-2</v>
      </c>
      <c r="AA23">
        <v>-2.0833333333333301E-2</v>
      </c>
      <c r="AB23">
        <v>-7.5136612021858796E-3</v>
      </c>
      <c r="AC23">
        <v>3.3898305084745797E-2</v>
      </c>
      <c r="AD23">
        <f t="shared" si="6"/>
        <v>2.459016393442625E-2</v>
      </c>
      <c r="AE23">
        <f t="shared" si="12"/>
        <v>3.77824858757062E-2</v>
      </c>
      <c r="AF23">
        <f t="shared" si="7"/>
        <v>3.7568306010929489E-3</v>
      </c>
      <c r="AG23">
        <f t="shared" si="8"/>
        <v>1.3192321941279958E-2</v>
      </c>
    </row>
    <row r="24" spans="1:33" x14ac:dyDescent="0.3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  <c r="M24">
        <f t="shared" si="10"/>
        <v>1176.2033898305099</v>
      </c>
      <c r="N24">
        <f t="shared" si="11"/>
        <v>2411.7301875378098</v>
      </c>
      <c r="O24">
        <f t="shared" si="3"/>
        <v>608.91623646321955</v>
      </c>
      <c r="P24">
        <f t="shared" si="4"/>
        <v>29.661703938396499</v>
      </c>
      <c r="S24">
        <v>1.04166666666666E-2</v>
      </c>
      <c r="T24">
        <v>3.125E-2</v>
      </c>
      <c r="U24">
        <v>2.0833333333333301E-2</v>
      </c>
      <c r="V24">
        <v>2.5000000000000001E-2</v>
      </c>
      <c r="W24">
        <v>4.91803278688525E-2</v>
      </c>
      <c r="X24">
        <v>1.6949152542372801E-2</v>
      </c>
      <c r="Y24">
        <v>3.2786885245901697E-2</v>
      </c>
      <c r="Z24">
        <v>2.8346994535519199E-2</v>
      </c>
      <c r="AA24">
        <v>1.1953551912568401E-2</v>
      </c>
      <c r="AB24">
        <v>-2.4180327868852498E-2</v>
      </c>
      <c r="AC24">
        <v>-1.5837732703528801E-2</v>
      </c>
      <c r="AD24">
        <f t="shared" si="6"/>
        <v>4.0983606557377095E-2</v>
      </c>
      <c r="AE24">
        <f t="shared" si="12"/>
        <v>2.0974576271186401E-2</v>
      </c>
      <c r="AF24">
        <f t="shared" si="7"/>
        <v>2.0150273224043801E-2</v>
      </c>
      <c r="AG24">
        <f t="shared" si="8"/>
        <v>-2.0009030286190652E-2</v>
      </c>
    </row>
    <row r="25" spans="1:33" x14ac:dyDescent="0.3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  <c r="M25">
        <f t="shared" si="10"/>
        <v>997.25735950044805</v>
      </c>
      <c r="N25">
        <f t="shared" si="11"/>
        <v>2507.12021343377</v>
      </c>
      <c r="O25">
        <f t="shared" si="3"/>
        <v>357.692913811756</v>
      </c>
      <c r="P25">
        <f t="shared" si="4"/>
        <v>256.30274721644003</v>
      </c>
      <c r="S25">
        <v>1.04166666666666E-2</v>
      </c>
      <c r="T25">
        <v>2.0833333333333402E-2</v>
      </c>
      <c r="U25">
        <v>1.5625E-2</v>
      </c>
      <c r="V25">
        <v>2.5000000000000001E-2</v>
      </c>
      <c r="W25">
        <v>3.2786885245901697E-2</v>
      </c>
      <c r="X25">
        <v>8.4745762711864403E-2</v>
      </c>
      <c r="Y25">
        <v>3.2786885245901697E-2</v>
      </c>
      <c r="Z25">
        <v>1.71618852459017E-2</v>
      </c>
      <c r="AA25">
        <v>1.71618852459017E-2</v>
      </c>
      <c r="AB25">
        <v>-7.7868852459016501E-3</v>
      </c>
      <c r="AC25">
        <v>5.19588774659627E-2</v>
      </c>
      <c r="AD25">
        <f t="shared" si="6"/>
        <v>3.2786885245901697E-2</v>
      </c>
      <c r="AE25">
        <f t="shared" si="12"/>
        <v>5.4872881355932199E-2</v>
      </c>
      <c r="AF25">
        <f t="shared" si="7"/>
        <v>1.71618852459017E-2</v>
      </c>
      <c r="AG25">
        <f t="shared" si="8"/>
        <v>2.2085996110030523E-2</v>
      </c>
    </row>
    <row r="26" spans="1:33" x14ac:dyDescent="0.3">
      <c r="A26">
        <v>27</v>
      </c>
      <c r="B26">
        <v>717.36046511627899</v>
      </c>
      <c r="C26">
        <v>962.88311688311705</v>
      </c>
      <c r="D26">
        <v>840.12179099969796</v>
      </c>
      <c r="E26">
        <v>1262.59574468085</v>
      </c>
      <c r="F26">
        <v>1394.2156862745101</v>
      </c>
      <c r="G26">
        <v>1385.91379310345</v>
      </c>
      <c r="H26">
        <v>1236.9423076923099</v>
      </c>
      <c r="I26">
        <v>554.09389527481198</v>
      </c>
      <c r="J26">
        <v>396.82051669261</v>
      </c>
      <c r="K26">
        <v>-131.61994159365901</v>
      </c>
      <c r="L26">
        <v>148.971485411141</v>
      </c>
      <c r="M26">
        <f t="shared" si="10"/>
        <v>1315.57899698341</v>
      </c>
      <c r="N26">
        <f t="shared" si="11"/>
        <v>2648.5095377842999</v>
      </c>
      <c r="O26">
        <f t="shared" si="3"/>
        <v>475.45720598371099</v>
      </c>
      <c r="P26">
        <f t="shared" si="4"/>
        <v>8.6757719087409981</v>
      </c>
      <c r="S26">
        <v>6.25E-2</v>
      </c>
      <c r="T26">
        <v>0.1875</v>
      </c>
      <c r="U26">
        <v>0.125</v>
      </c>
      <c r="V26">
        <v>1.6666666666666701E-2</v>
      </c>
      <c r="W26">
        <v>1.63934426229508E-2</v>
      </c>
      <c r="X26">
        <v>0.186440677966102</v>
      </c>
      <c r="Y26">
        <v>9.8360655737704902E-2</v>
      </c>
      <c r="Z26">
        <v>-0.108606557377049</v>
      </c>
      <c r="AA26">
        <v>-2.6639344262295101E-2</v>
      </c>
      <c r="AB26">
        <v>2.7322404371588098E-4</v>
      </c>
      <c r="AC26">
        <v>8.8080022228396698E-2</v>
      </c>
      <c r="AD26">
        <f t="shared" si="6"/>
        <v>5.7377049180327849E-2</v>
      </c>
      <c r="AE26">
        <f t="shared" si="12"/>
        <v>0.10155367231638435</v>
      </c>
      <c r="AF26">
        <f t="shared" si="7"/>
        <v>-6.7622950819672054E-2</v>
      </c>
      <c r="AG26">
        <f t="shared" si="8"/>
        <v>4.4176623136056289E-2</v>
      </c>
    </row>
    <row r="27" spans="1:33" x14ac:dyDescent="0.3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1379.32142857143</v>
      </c>
      <c r="G27">
        <v>1676.1886792452799</v>
      </c>
      <c r="H27">
        <v>1288.27272727273</v>
      </c>
      <c r="I27">
        <v>700.90862935305995</v>
      </c>
      <c r="J27">
        <v>609.85992805435899</v>
      </c>
      <c r="K27">
        <v>56.620879120879003</v>
      </c>
      <c r="L27">
        <v>387.915951972556</v>
      </c>
      <c r="M27">
        <f t="shared" si="10"/>
        <v>1333.79707792208</v>
      </c>
      <c r="N27">
        <f t="shared" si="11"/>
        <v>3112.13098693759</v>
      </c>
      <c r="O27">
        <f t="shared" si="3"/>
        <v>655.38427870370947</v>
      </c>
      <c r="P27">
        <f t="shared" si="4"/>
        <v>222.26841554671751</v>
      </c>
      <c r="S27">
        <v>4.1666666666666602E-2</v>
      </c>
      <c r="T27">
        <v>7.2916666666666602E-2</v>
      </c>
      <c r="U27">
        <v>5.7291666666666602E-2</v>
      </c>
      <c r="V27">
        <v>9.1666666666666702E-2</v>
      </c>
      <c r="W27">
        <v>0.114754098360656</v>
      </c>
      <c r="X27">
        <v>0.11864406779661001</v>
      </c>
      <c r="Y27">
        <v>8.1967213114754106E-2</v>
      </c>
      <c r="Z27">
        <v>5.7462431693989097E-2</v>
      </c>
      <c r="AA27">
        <v>2.46755464480874E-2</v>
      </c>
      <c r="AB27">
        <v>-2.3087431693989101E-2</v>
      </c>
      <c r="AC27">
        <v>3.6676854681856101E-2</v>
      </c>
      <c r="AD27">
        <f t="shared" si="6"/>
        <v>9.8360655737705055E-2</v>
      </c>
      <c r="AE27">
        <f t="shared" si="12"/>
        <v>0.10515536723163835</v>
      </c>
      <c r="AF27">
        <f t="shared" si="7"/>
        <v>4.1068989071038245E-2</v>
      </c>
      <c r="AG27">
        <f t="shared" si="8"/>
        <v>6.7947114939335002E-3</v>
      </c>
    </row>
    <row r="28" spans="1:33" x14ac:dyDescent="0.3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1271.85245901639</v>
      </c>
      <c r="G28">
        <v>1335.3272727272699</v>
      </c>
      <c r="H28">
        <v>1214.08620689655</v>
      </c>
      <c r="I28">
        <v>674.24498872776803</v>
      </c>
      <c r="J28">
        <v>616.47873660792698</v>
      </c>
      <c r="K28">
        <v>-84.798887587821994</v>
      </c>
      <c r="L28">
        <v>121.241065830721</v>
      </c>
      <c r="M28">
        <f t="shared" si="10"/>
        <v>1242.96933295647</v>
      </c>
      <c r="N28">
        <f t="shared" si="11"/>
        <v>2522.3808441558399</v>
      </c>
      <c r="O28">
        <f t="shared" si="3"/>
        <v>645.3618626678475</v>
      </c>
      <c r="P28">
        <f t="shared" si="4"/>
        <v>18.221089121449502</v>
      </c>
      <c r="S28">
        <v>1.04166666666666E-2</v>
      </c>
      <c r="T28">
        <v>3.125E-2</v>
      </c>
      <c r="U28">
        <v>2.0833333333333301E-2</v>
      </c>
      <c r="V28">
        <v>0.05</v>
      </c>
      <c r="W28">
        <v>8.1967213114754106E-2</v>
      </c>
      <c r="X28">
        <v>5.0847457627118599E-2</v>
      </c>
      <c r="Y28">
        <v>0</v>
      </c>
      <c r="Z28">
        <v>6.1133879781420798E-2</v>
      </c>
      <c r="AA28">
        <v>-2.0833333333333301E-2</v>
      </c>
      <c r="AB28">
        <v>-3.1967213114753999E-2</v>
      </c>
      <c r="AC28">
        <v>5.0847457627118599E-2</v>
      </c>
      <c r="AD28">
        <f t="shared" si="6"/>
        <v>4.0983606557377053E-2</v>
      </c>
      <c r="AE28">
        <f t="shared" si="12"/>
        <v>5.0423728813559304E-2</v>
      </c>
      <c r="AF28">
        <f t="shared" si="7"/>
        <v>2.0150273224043749E-2</v>
      </c>
      <c r="AG28">
        <f t="shared" si="8"/>
        <v>9.4401222561822998E-3</v>
      </c>
    </row>
    <row r="29" spans="1:33" x14ac:dyDescent="0.3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1788.24074074074</v>
      </c>
      <c r="G29">
        <v>2010.3859649122801</v>
      </c>
      <c r="H29">
        <v>1768.7857142857099</v>
      </c>
      <c r="I29">
        <v>1147.25563973064</v>
      </c>
      <c r="J29">
        <v>1127.80061327561</v>
      </c>
      <c r="K29">
        <v>-142.24074074074099</v>
      </c>
      <c r="L29">
        <v>241.600250626567</v>
      </c>
      <c r="M29">
        <f t="shared" si="10"/>
        <v>1778.513227513225</v>
      </c>
      <c r="N29">
        <f t="shared" si="11"/>
        <v>3656.3859649122801</v>
      </c>
      <c r="O29">
        <f t="shared" si="3"/>
        <v>1137.5281265031249</v>
      </c>
      <c r="P29">
        <f t="shared" si="4"/>
        <v>49.679754942913007</v>
      </c>
      <c r="S29">
        <v>6.25E-2</v>
      </c>
      <c r="T29">
        <v>6.25E-2</v>
      </c>
      <c r="U29">
        <v>6.25E-2</v>
      </c>
      <c r="V29">
        <v>1.6666666666666701E-2</v>
      </c>
      <c r="W29">
        <v>3.2786885245901697E-2</v>
      </c>
      <c r="X29">
        <v>5.0847457627118599E-2</v>
      </c>
      <c r="Y29">
        <v>3.2786885245901697E-2</v>
      </c>
      <c r="Z29">
        <v>-2.97131147540983E-2</v>
      </c>
      <c r="AA29">
        <v>-2.97131147540983E-2</v>
      </c>
      <c r="AB29">
        <v>-1.6120218579234999E-2</v>
      </c>
      <c r="AC29">
        <v>1.8060572381216899E-2</v>
      </c>
      <c r="AD29">
        <f t="shared" si="6"/>
        <v>3.2786885245901697E-2</v>
      </c>
      <c r="AE29">
        <f t="shared" si="12"/>
        <v>3.3757062146892648E-2</v>
      </c>
      <c r="AF29">
        <f t="shared" si="7"/>
        <v>-2.97131147540983E-2</v>
      </c>
      <c r="AG29">
        <f t="shared" si="8"/>
        <v>9.7017690099094993E-4</v>
      </c>
    </row>
    <row r="30" spans="1:33" x14ac:dyDescent="0.3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1477.24590163934</v>
      </c>
      <c r="G30">
        <v>1478.4262295082001</v>
      </c>
      <c r="H30">
        <v>1210.92857142857</v>
      </c>
      <c r="I30">
        <v>829.84063848145001</v>
      </c>
      <c r="J30">
        <v>563.52330827067703</v>
      </c>
      <c r="K30">
        <v>-35.349349915206403</v>
      </c>
      <c r="L30">
        <v>267.49765807962501</v>
      </c>
      <c r="M30">
        <f t="shared" si="10"/>
        <v>1344.0872365339551</v>
      </c>
      <c r="N30">
        <f t="shared" si="11"/>
        <v>2920.3227812323403</v>
      </c>
      <c r="O30">
        <f t="shared" si="3"/>
        <v>696.68197337606352</v>
      </c>
      <c r="P30">
        <f t="shared" si="4"/>
        <v>116.0741540822093</v>
      </c>
      <c r="S30">
        <v>1.04166666666666E-2</v>
      </c>
      <c r="T30">
        <v>1.04166666666666E-2</v>
      </c>
      <c r="U30">
        <v>1.04166666666666E-2</v>
      </c>
      <c r="V30">
        <v>8.4033613445377905E-3</v>
      </c>
      <c r="W30">
        <v>0</v>
      </c>
      <c r="X30">
        <v>1.6949152542372801E-2</v>
      </c>
      <c r="Y30">
        <v>0</v>
      </c>
      <c r="Z30">
        <v>-1.04166666666666E-2</v>
      </c>
      <c r="AA30">
        <v>-1.04166666666666E-2</v>
      </c>
      <c r="AB30">
        <v>8.4033613445377905E-3</v>
      </c>
      <c r="AC30">
        <v>1.6949152542372801E-2</v>
      </c>
      <c r="AD30">
        <f t="shared" si="6"/>
        <v>0</v>
      </c>
      <c r="AE30">
        <f t="shared" si="12"/>
        <v>1.2676256943455297E-2</v>
      </c>
      <c r="AF30">
        <f t="shared" si="7"/>
        <v>-1.04166666666666E-2</v>
      </c>
      <c r="AG30">
        <f t="shared" si="8"/>
        <v>1.2676256943455297E-2</v>
      </c>
    </row>
    <row r="31" spans="1:33" x14ac:dyDescent="0.3">
      <c r="A31">
        <v>36</v>
      </c>
      <c r="B31">
        <v>777.81914893617</v>
      </c>
      <c r="C31">
        <v>755.01052631578898</v>
      </c>
      <c r="D31">
        <v>766.41483762598</v>
      </c>
      <c r="E31">
        <v>1499.7777777777801</v>
      </c>
      <c r="F31">
        <v>1510.28813559322</v>
      </c>
      <c r="G31">
        <v>1603.2033898305101</v>
      </c>
      <c r="H31">
        <v>1482.32142857143</v>
      </c>
      <c r="I31">
        <v>743.873297967241</v>
      </c>
      <c r="J31">
        <v>715.90659094544901</v>
      </c>
      <c r="K31">
        <v>-10.5103578154426</v>
      </c>
      <c r="L31">
        <v>120.88196125908</v>
      </c>
      <c r="M31">
        <f t="shared" si="10"/>
        <v>1496.3047820823249</v>
      </c>
      <c r="N31">
        <f t="shared" si="11"/>
        <v>3102.98116760829</v>
      </c>
      <c r="O31">
        <f t="shared" si="3"/>
        <v>729.88994445634501</v>
      </c>
      <c r="P31">
        <f t="shared" si="4"/>
        <v>55.185801721818699</v>
      </c>
      <c r="S31">
        <v>2.0833333333333402E-2</v>
      </c>
      <c r="T31">
        <v>1.04166666666666E-2</v>
      </c>
      <c r="U31">
        <v>1.5625E-2</v>
      </c>
      <c r="V31">
        <v>2.5000000000000001E-2</v>
      </c>
      <c r="W31">
        <v>1.63934426229508E-2</v>
      </c>
      <c r="X31">
        <v>3.3898305084745797E-2</v>
      </c>
      <c r="Y31">
        <v>1.63934426229508E-2</v>
      </c>
      <c r="Z31">
        <v>7.6844262295083798E-4</v>
      </c>
      <c r="AA31">
        <v>7.6844262295083798E-4</v>
      </c>
      <c r="AB31">
        <v>8.6065573770491809E-3</v>
      </c>
      <c r="AC31">
        <v>1.75048624617949E-2</v>
      </c>
      <c r="AD31">
        <f t="shared" si="6"/>
        <v>1.63934426229508E-2</v>
      </c>
      <c r="AE31">
        <f t="shared" si="12"/>
        <v>2.9449152542372899E-2</v>
      </c>
      <c r="AF31">
        <f t="shared" si="7"/>
        <v>7.6844262295083798E-4</v>
      </c>
      <c r="AG31">
        <f t="shared" si="8"/>
        <v>1.3055709919422041E-2</v>
      </c>
    </row>
    <row r="33" spans="1:33" x14ac:dyDescent="0.3">
      <c r="A33" t="s">
        <v>12</v>
      </c>
      <c r="B33">
        <f t="shared" ref="B33:L33" si="13">AVERAGE(B2:B31)</f>
        <v>678.61222136344941</v>
      </c>
      <c r="C33">
        <f t="shared" si="13"/>
        <v>758.34979134793434</v>
      </c>
      <c r="D33">
        <f t="shared" si="13"/>
        <v>718.48100635569176</v>
      </c>
      <c r="E33">
        <f t="shared" si="13"/>
        <v>1465.0243804717741</v>
      </c>
      <c r="F33">
        <f t="shared" si="13"/>
        <v>1415.3772511468139</v>
      </c>
      <c r="G33">
        <f t="shared" si="13"/>
        <v>1548.2124582343722</v>
      </c>
      <c r="H33">
        <f t="shared" si="13"/>
        <v>1338.0325337956574</v>
      </c>
      <c r="I33">
        <f t="shared" si="13"/>
        <v>696.89624479112297</v>
      </c>
      <c r="J33">
        <f t="shared" si="13"/>
        <v>619.55152743996541</v>
      </c>
      <c r="K33">
        <f t="shared" si="13"/>
        <v>49.64712932495916</v>
      </c>
      <c r="L33">
        <f t="shared" si="13"/>
        <v>210.17992443871418</v>
      </c>
      <c r="M33">
        <f t="shared" ref="M33:N33" si="14">AVERAGE(M2:M31)</f>
        <v>1376.704892471236</v>
      </c>
      <c r="N33">
        <f t="shared" si="14"/>
        <v>2269.6096230763405</v>
      </c>
      <c r="O33">
        <f t="shared" ref="O33:P33" si="15">AVERAGE(O2:O31)</f>
        <v>658.22388611554425</v>
      </c>
      <c r="P33">
        <f t="shared" si="15"/>
        <v>129.91352688183667</v>
      </c>
      <c r="S33">
        <f t="shared" ref="S33:AE33" si="16">AVERAGE(S2:S31)</f>
        <v>1.9820984198083844E-2</v>
      </c>
      <c r="T33">
        <f t="shared" si="16"/>
        <v>4.3530496418949988E-2</v>
      </c>
      <c r="U33">
        <f t="shared" si="16"/>
        <v>3.1675740308516914E-2</v>
      </c>
      <c r="V33">
        <f t="shared" si="16"/>
        <v>3.5941737260689874E-2</v>
      </c>
      <c r="W33">
        <f t="shared" si="16"/>
        <v>4.6696128983661371E-2</v>
      </c>
      <c r="X33">
        <f t="shared" si="16"/>
        <v>5.1641032627956877E-2</v>
      </c>
      <c r="Y33">
        <f t="shared" si="16"/>
        <v>2.4821619245022304E-2</v>
      </c>
      <c r="Z33">
        <f t="shared" si="16"/>
        <v>1.5020388675144448E-2</v>
      </c>
      <c r="AA33">
        <f t="shared" si="16"/>
        <v>-6.8541210634946153E-3</v>
      </c>
      <c r="AB33">
        <f t="shared" si="16"/>
        <v>-1.0754391722971466E-2</v>
      </c>
      <c r="AC33">
        <f t="shared" si="16"/>
        <v>2.6819413382934573E-2</v>
      </c>
      <c r="AD33">
        <f t="shared" si="16"/>
        <v>3.5758874114341831E-2</v>
      </c>
      <c r="AE33">
        <f t="shared" si="16"/>
        <v>4.3791384944323372E-2</v>
      </c>
      <c r="AF33">
        <f t="shared" ref="AF33:AG33" si="17">AVERAGE(AF2:AF31)</f>
        <v>4.0831338058249182E-3</v>
      </c>
      <c r="AG33">
        <f t="shared" si="17"/>
        <v>8.0325108299815519E-3</v>
      </c>
    </row>
    <row r="34" spans="1:33" x14ac:dyDescent="0.3">
      <c r="A34" t="s">
        <v>13</v>
      </c>
      <c r="B34">
        <f t="shared" ref="B34:L34" si="18">STDEV(B2:B31)</f>
        <v>121.95311455974404</v>
      </c>
      <c r="C34">
        <f t="shared" si="18"/>
        <v>176.85980032972546</v>
      </c>
      <c r="D34">
        <f t="shared" si="18"/>
        <v>136.69038852516829</v>
      </c>
      <c r="E34">
        <f t="shared" si="18"/>
        <v>273.35310379791241</v>
      </c>
      <c r="F34">
        <f t="shared" si="18"/>
        <v>296.56752707437886</v>
      </c>
      <c r="G34">
        <f t="shared" si="18"/>
        <v>400.94432554237142</v>
      </c>
      <c r="H34">
        <f t="shared" si="18"/>
        <v>330.98491113393413</v>
      </c>
      <c r="I34">
        <f t="shared" si="18"/>
        <v>239.25829917623767</v>
      </c>
      <c r="J34">
        <f t="shared" si="18"/>
        <v>273.0930605798481</v>
      </c>
      <c r="K34">
        <f t="shared" si="18"/>
        <v>136.01665571746932</v>
      </c>
      <c r="L34">
        <f t="shared" si="18"/>
        <v>141.18086876605688</v>
      </c>
      <c r="M34">
        <f t="shared" ref="M34:N34" si="19">STDEV(M2:M31)</f>
        <v>297.24089964575575</v>
      </c>
      <c r="N34">
        <f t="shared" si="19"/>
        <v>1134.9119020279509</v>
      </c>
      <c r="O34">
        <f t="shared" ref="O34:P34" si="20">STDEV(O2:O31)</f>
        <v>235.61127816030213</v>
      </c>
      <c r="P34">
        <f t="shared" si="20"/>
        <v>96.94307985734396</v>
      </c>
      <c r="S34">
        <f t="shared" ref="S34:AE34" si="21">STDEV(S2:S31)</f>
        <v>2.1450290599638638E-2</v>
      </c>
      <c r="T34">
        <f t="shared" si="21"/>
        <v>4.0789593497577555E-2</v>
      </c>
      <c r="U34">
        <f t="shared" si="21"/>
        <v>2.5619369468777478E-2</v>
      </c>
      <c r="V34">
        <f t="shared" si="21"/>
        <v>3.0001981098578594E-2</v>
      </c>
      <c r="W34">
        <f t="shared" si="21"/>
        <v>4.2292865842371546E-2</v>
      </c>
      <c r="X34">
        <f t="shared" si="21"/>
        <v>4.3381064891508336E-2</v>
      </c>
      <c r="Y34">
        <f t="shared" si="21"/>
        <v>2.6380588360491727E-2</v>
      </c>
      <c r="Z34">
        <f t="shared" si="21"/>
        <v>4.567379815332024E-2</v>
      </c>
      <c r="AA34">
        <f t="shared" si="21"/>
        <v>2.0315347984632786E-2</v>
      </c>
      <c r="AB34">
        <f t="shared" si="21"/>
        <v>2.1497598742435602E-2</v>
      </c>
      <c r="AC34">
        <f t="shared" si="21"/>
        <v>3.0625475067053026E-2</v>
      </c>
      <c r="AD34">
        <f t="shared" si="21"/>
        <v>2.8311154716433199E-2</v>
      </c>
      <c r="AE34">
        <f t="shared" si="21"/>
        <v>3.1998585414306245E-2</v>
      </c>
      <c r="AF34">
        <f t="shared" ref="AF34:AG34" si="22">STDEV(AF2:AF31)</f>
        <v>2.8436158503180837E-2</v>
      </c>
      <c r="AG34">
        <f t="shared" si="22"/>
        <v>1.984956440313361E-2</v>
      </c>
    </row>
    <row r="35" spans="1:33" x14ac:dyDescent="0.3">
      <c r="A35" t="s">
        <v>14</v>
      </c>
      <c r="B35">
        <f t="shared" ref="B35:L35" si="23">B34/SQRT(31)</f>
        <v>21.903425973608709</v>
      </c>
      <c r="C35">
        <f t="shared" si="23"/>
        <v>31.764957854615446</v>
      </c>
      <c r="D35">
        <f t="shared" si="23"/>
        <v>24.550318515220059</v>
      </c>
      <c r="E35">
        <f t="shared" si="23"/>
        <v>49.095666767580411</v>
      </c>
      <c r="F35">
        <f t="shared" si="23"/>
        <v>53.265100271527558</v>
      </c>
      <c r="G35">
        <f t="shared" si="23"/>
        <v>72.011726684959186</v>
      </c>
      <c r="H35">
        <f t="shared" si="23"/>
        <v>59.446644930515497</v>
      </c>
      <c r="I35">
        <f t="shared" si="23"/>
        <v>42.972059085960638</v>
      </c>
      <c r="J35">
        <f t="shared" si="23"/>
        <v>49.048961626859956</v>
      </c>
      <c r="K35">
        <f t="shared" si="23"/>
        <v>24.429312530807938</v>
      </c>
      <c r="L35">
        <f t="shared" si="23"/>
        <v>25.356832575130117</v>
      </c>
      <c r="M35">
        <f t="shared" ref="M35" si="24">M34/SQRT(31)</f>
        <v>53.386041555586253</v>
      </c>
      <c r="N35">
        <f t="shared" ref="N35" si="25">N34/SQRT(31)</f>
        <v>203.83619493751169</v>
      </c>
      <c r="O35">
        <f t="shared" ref="O35" si="26">O34/SQRT(31)</f>
        <v>42.317034774895539</v>
      </c>
      <c r="P35">
        <f t="shared" ref="P35" si="27">P34/SQRT(31)</f>
        <v>17.411491137184022</v>
      </c>
      <c r="S35">
        <f t="shared" ref="S35:AC35" si="28">S34/SQRT(30)</f>
        <v>3.9162693421543656E-3</v>
      </c>
      <c r="T35">
        <f t="shared" si="28"/>
        <v>7.4471268233630905E-3</v>
      </c>
      <c r="U35">
        <f t="shared" si="28"/>
        <v>4.6774355223695233E-3</v>
      </c>
      <c r="V35">
        <f t="shared" si="28"/>
        <v>5.4775872725117067E-3</v>
      </c>
      <c r="W35">
        <f t="shared" si="28"/>
        <v>7.7215855478022085E-3</v>
      </c>
      <c r="X35">
        <f t="shared" si="28"/>
        <v>7.920262603224839E-3</v>
      </c>
      <c r="Y35">
        <f t="shared" si="28"/>
        <v>4.8164144417665155E-3</v>
      </c>
      <c r="Z35">
        <f t="shared" si="28"/>
        <v>8.3388565118370974E-3</v>
      </c>
      <c r="AA35">
        <f t="shared" si="28"/>
        <v>3.7090581182501639E-3</v>
      </c>
      <c r="AB35">
        <f t="shared" si="28"/>
        <v>3.9249065878088907E-3</v>
      </c>
      <c r="AC35">
        <f t="shared" si="28"/>
        <v>5.5914211761789942E-3</v>
      </c>
      <c r="AD35">
        <f t="shared" ref="AD35" si="29">AD34/SQRT(30)</f>
        <v>5.1688860224030795E-3</v>
      </c>
      <c r="AE35">
        <f t="shared" ref="AE35" si="30">AE34/SQRT(30)</f>
        <v>5.842115679890441E-3</v>
      </c>
      <c r="AF35">
        <f t="shared" ref="AF35" si="31">AF34/SQRT(30)</f>
        <v>5.1917084869948279E-3</v>
      </c>
      <c r="AG35">
        <f t="shared" ref="AG35" si="32">AG34/SQRT(30)</f>
        <v>3.6240180600826156E-3</v>
      </c>
    </row>
    <row r="36" spans="1:33" x14ac:dyDescent="0.3">
      <c r="A36" s="4" t="s">
        <v>24</v>
      </c>
      <c r="B36">
        <f>(B33 +1.96*(B35))</f>
        <v>721.54293627172251</v>
      </c>
      <c r="C36">
        <f t="shared" ref="C36:L36" si="33">(C33 +1.96*(C35))</f>
        <v>820.60910874298065</v>
      </c>
      <c r="D36">
        <f t="shared" si="33"/>
        <v>766.59963064552312</v>
      </c>
      <c r="E36">
        <f t="shared" si="33"/>
        <v>1561.2518873362317</v>
      </c>
      <c r="F36">
        <f t="shared" si="33"/>
        <v>1519.7768476790079</v>
      </c>
      <c r="G36">
        <f t="shared" si="33"/>
        <v>1689.3554425368923</v>
      </c>
      <c r="H36">
        <f t="shared" si="33"/>
        <v>1454.5479578594677</v>
      </c>
      <c r="I36">
        <f t="shared" si="33"/>
        <v>781.12148059960577</v>
      </c>
      <c r="J36">
        <f t="shared" si="33"/>
        <v>715.68749222861095</v>
      </c>
      <c r="K36">
        <f t="shared" si="33"/>
        <v>97.528581885342717</v>
      </c>
      <c r="L36">
        <f t="shared" si="33"/>
        <v>259.8793162859692</v>
      </c>
      <c r="S36">
        <f t="shared" ref="S36:AE36" si="34">(S33 +1.96*(S35))</f>
        <v>2.74968721087064E-2</v>
      </c>
      <c r="T36">
        <f t="shared" si="34"/>
        <v>5.8126864992741646E-2</v>
      </c>
      <c r="U36">
        <f t="shared" si="34"/>
        <v>4.0843513932361179E-2</v>
      </c>
      <c r="V36">
        <f t="shared" si="34"/>
        <v>4.6677808314812816E-2</v>
      </c>
      <c r="W36">
        <f t="shared" si="34"/>
        <v>6.1830436657353702E-2</v>
      </c>
      <c r="X36">
        <f t="shared" si="34"/>
        <v>6.7164747330277566E-2</v>
      </c>
      <c r="Y36">
        <f t="shared" si="34"/>
        <v>3.4261791550884671E-2</v>
      </c>
      <c r="Z36">
        <f t="shared" si="34"/>
        <v>3.1364547438345158E-2</v>
      </c>
      <c r="AA36">
        <f t="shared" si="34"/>
        <v>4.1563284827570574E-4</v>
      </c>
      <c r="AB36">
        <f t="shared" si="34"/>
        <v>-3.0615748108660402E-3</v>
      </c>
      <c r="AC36">
        <f t="shared" si="34"/>
        <v>3.7778598888245404E-2</v>
      </c>
      <c r="AD36">
        <f t="shared" si="34"/>
        <v>4.5889890718251863E-2</v>
      </c>
      <c r="AE36">
        <f t="shared" si="34"/>
        <v>5.5241931676908634E-2</v>
      </c>
    </row>
    <row r="37" spans="1:33" x14ac:dyDescent="0.3">
      <c r="A37" t="s">
        <v>25</v>
      </c>
      <c r="B37">
        <f>(B33 -1.96*(B35))</f>
        <v>635.6815064551763</v>
      </c>
      <c r="C37">
        <f t="shared" ref="C37:L37" si="35">(C33 -1.96*(C35))</f>
        <v>696.09047395288803</v>
      </c>
      <c r="D37">
        <f t="shared" si="35"/>
        <v>670.3623820658604</v>
      </c>
      <c r="E37">
        <f t="shared" si="35"/>
        <v>1368.7968736073165</v>
      </c>
      <c r="F37">
        <f t="shared" si="35"/>
        <v>1310.97765461462</v>
      </c>
      <c r="G37">
        <f t="shared" si="35"/>
        <v>1407.0694739318521</v>
      </c>
      <c r="H37">
        <f t="shared" si="35"/>
        <v>1221.5171097318471</v>
      </c>
      <c r="I37">
        <f t="shared" si="35"/>
        <v>612.67100898264016</v>
      </c>
      <c r="J37">
        <f t="shared" si="35"/>
        <v>523.41556265131987</v>
      </c>
      <c r="K37">
        <f t="shared" si="35"/>
        <v>1.765676764575602</v>
      </c>
      <c r="L37">
        <f t="shared" si="35"/>
        <v>160.48053259145917</v>
      </c>
      <c r="S37">
        <f t="shared" ref="S37:AE37" si="36">(S33 -1.96*(S35))</f>
        <v>1.2145096287461288E-2</v>
      </c>
      <c r="T37">
        <f t="shared" si="36"/>
        <v>2.8934127845158329E-2</v>
      </c>
      <c r="U37">
        <f t="shared" si="36"/>
        <v>2.2507966684672649E-2</v>
      </c>
      <c r="V37">
        <f t="shared" si="36"/>
        <v>2.5205666206566928E-2</v>
      </c>
      <c r="W37">
        <f t="shared" si="36"/>
        <v>3.156182130996904E-2</v>
      </c>
      <c r="X37">
        <f t="shared" si="36"/>
        <v>3.6117317925636196E-2</v>
      </c>
      <c r="Y37">
        <f t="shared" si="36"/>
        <v>1.5381446939159934E-2</v>
      </c>
      <c r="Z37">
        <f t="shared" si="36"/>
        <v>-1.3237700880562638E-3</v>
      </c>
      <c r="AA37">
        <f t="shared" si="36"/>
        <v>-1.4123874975264936E-2</v>
      </c>
      <c r="AB37">
        <f t="shared" si="36"/>
        <v>-1.8447208635076894E-2</v>
      </c>
      <c r="AC37">
        <f t="shared" si="36"/>
        <v>1.5860227877623746E-2</v>
      </c>
      <c r="AD37">
        <f t="shared" si="36"/>
        <v>2.5627857510431794E-2</v>
      </c>
      <c r="AE37">
        <f t="shared" si="36"/>
        <v>3.234083821173811E-2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2019-04-04T15:07:43Z</dcterms:created>
  <dcterms:modified xsi:type="dcterms:W3CDTF">2019-04-19T21:42:47Z</dcterms:modified>
</cp:coreProperties>
</file>