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Spring-2019-Projects\CVOE\1 Analysis\"/>
    </mc:Choice>
  </mc:AlternateContent>
  <xr:revisionPtr revIDLastSave="31" documentId="8_{81B7B522-0965-488C-9880-45054E2447C8}" xr6:coauthVersionLast="36" xr6:coauthVersionMax="41" xr10:uidLastSave="{DC2A501B-4B1E-4898-8939-489E9F1F407E}"/>
  <bookViews>
    <workbookView xWindow="-120" yWindow="-120" windowWidth="20736" windowHeight="11280" xr2:uid="{00000000-000D-0000-FFFF-FFFF00000000}"/>
  </bookViews>
  <sheets>
    <sheet name="CVOE_Me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B24" i="1"/>
  <c r="B25" i="1"/>
  <c r="B26" i="1" s="1"/>
  <c r="AH25" i="1" l="1"/>
  <c r="AH26" i="1" s="1"/>
  <c r="AG25" i="1"/>
  <c r="AG26" i="1" s="1"/>
  <c r="AF25" i="1"/>
  <c r="AF26" i="1" s="1"/>
  <c r="AE25" i="1"/>
  <c r="AE26" i="1" s="1"/>
  <c r="AC25" i="1"/>
  <c r="AC26" i="1" s="1"/>
  <c r="AB25" i="1"/>
  <c r="AB26" i="1" s="1"/>
  <c r="AH24" i="1"/>
  <c r="AG24" i="1"/>
  <c r="AF24" i="1"/>
  <c r="AE24" i="1"/>
  <c r="AC24" i="1"/>
  <c r="AB24" i="1"/>
  <c r="Z5" i="1" l="1"/>
  <c r="Z4" i="1"/>
  <c r="Z3" i="1"/>
  <c r="Z2" i="1"/>
  <c r="U24" i="1"/>
  <c r="Y7" i="1" l="1"/>
  <c r="Y6" i="1"/>
  <c r="Y5" i="1"/>
  <c r="Y4" i="1"/>
  <c r="Y3" i="1"/>
  <c r="Y2" i="1"/>
  <c r="Y12" i="1"/>
  <c r="S24" i="1"/>
  <c r="Z15" i="1"/>
  <c r="Y15" i="1"/>
  <c r="Z14" i="1"/>
  <c r="Y14" i="1"/>
  <c r="Z13" i="1"/>
  <c r="Y13" i="1"/>
  <c r="Z12" i="1"/>
  <c r="Z11" i="1"/>
  <c r="Y11" i="1"/>
  <c r="Z10" i="1"/>
  <c r="Y10" i="1"/>
  <c r="Z9" i="1"/>
  <c r="Y9" i="1"/>
  <c r="Z8" i="1"/>
  <c r="Y8" i="1"/>
  <c r="Z7" i="1"/>
  <c r="Z6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K2" i="1"/>
  <c r="U25" i="1"/>
  <c r="U26" i="1" s="1"/>
  <c r="T25" i="1"/>
  <c r="T26" i="1" s="1"/>
  <c r="S25" i="1"/>
  <c r="S26" i="1" s="1"/>
  <c r="R25" i="1"/>
  <c r="R26" i="1" s="1"/>
  <c r="P25" i="1"/>
  <c r="P26" i="1" s="1"/>
  <c r="O25" i="1"/>
  <c r="O26" i="1" s="1"/>
  <c r="T24" i="1"/>
  <c r="R24" i="1"/>
  <c r="P24" i="1"/>
  <c r="O24" i="1"/>
  <c r="C24" i="1"/>
  <c r="D24" i="1"/>
  <c r="E24" i="1"/>
  <c r="F24" i="1"/>
  <c r="G24" i="1"/>
  <c r="H24" i="1"/>
  <c r="C25" i="1"/>
  <c r="C26" i="1" s="1"/>
  <c r="D25" i="1"/>
  <c r="D26" i="1" s="1"/>
  <c r="E25" i="1"/>
  <c r="E26" i="1" s="1"/>
  <c r="F25" i="1"/>
  <c r="F26" i="1" s="1"/>
  <c r="G25" i="1"/>
  <c r="G26" i="1" s="1"/>
  <c r="H25" i="1"/>
  <c r="H26" i="1" s="1"/>
  <c r="R3" i="1"/>
  <c r="W3" i="1" s="1"/>
  <c r="R4" i="1"/>
  <c r="X4" i="1" s="1"/>
  <c r="R5" i="1"/>
  <c r="W5" i="1" s="1"/>
  <c r="R6" i="1"/>
  <c r="W6" i="1" s="1"/>
  <c r="R7" i="1"/>
  <c r="X7" i="1" s="1"/>
  <c r="R8" i="1"/>
  <c r="W8" i="1" s="1"/>
  <c r="R9" i="1"/>
  <c r="W9" i="1" s="1"/>
  <c r="R10" i="1"/>
  <c r="W10" i="1" s="1"/>
  <c r="R11" i="1"/>
  <c r="W11" i="1" s="1"/>
  <c r="R12" i="1"/>
  <c r="X12" i="1" s="1"/>
  <c r="R13" i="1"/>
  <c r="X13" i="1" s="1"/>
  <c r="R14" i="1"/>
  <c r="X14" i="1" s="1"/>
  <c r="R15" i="1"/>
  <c r="X15" i="1" s="1"/>
  <c r="R2" i="1"/>
  <c r="W2" i="1" s="1"/>
  <c r="L24" i="1" l="1"/>
  <c r="L25" i="1"/>
  <c r="L26" i="1" s="1"/>
  <c r="I24" i="1"/>
  <c r="AM3" i="1"/>
  <c r="AM6" i="1"/>
  <c r="AE11" i="1"/>
  <c r="AE2" i="1"/>
  <c r="AE13" i="1"/>
  <c r="AK13" i="1" s="1"/>
  <c r="AE5" i="1"/>
  <c r="AE12" i="1"/>
  <c r="AE10" i="1"/>
  <c r="AE6" i="1"/>
  <c r="AE4" i="1"/>
  <c r="AK4" i="1" s="1"/>
  <c r="AE3" i="1"/>
  <c r="J24" i="1"/>
  <c r="K25" i="1"/>
  <c r="K26" i="1" s="1"/>
  <c r="Y25" i="1"/>
  <c r="Y26" i="1" s="1"/>
  <c r="X24" i="1"/>
  <c r="X5" i="1"/>
  <c r="W13" i="1"/>
  <c r="W15" i="1"/>
  <c r="X8" i="1"/>
  <c r="W4" i="1"/>
  <c r="X3" i="1"/>
  <c r="J25" i="1"/>
  <c r="J26" i="1" s="1"/>
  <c r="X6" i="1"/>
  <c r="X11" i="1"/>
  <c r="K24" i="1"/>
  <c r="X9" i="1"/>
  <c r="W7" i="1"/>
  <c r="Q25" i="1"/>
  <c r="Q26" i="1" s="1"/>
  <c r="Q24" i="1"/>
  <c r="X2" i="1"/>
  <c r="W12" i="1"/>
  <c r="W14" i="1"/>
  <c r="X10" i="1"/>
  <c r="Y24" i="1"/>
  <c r="X25" i="1"/>
  <c r="X26" i="1" s="1"/>
  <c r="I25" i="1"/>
  <c r="I26" i="1" s="1"/>
  <c r="AK10" i="1" l="1"/>
  <c r="AM14" i="1"/>
  <c r="AK5" i="1"/>
  <c r="AE14" i="1"/>
  <c r="AJ14" i="1" s="1"/>
  <c r="AM9" i="1"/>
  <c r="AK11" i="1"/>
  <c r="AJ13" i="1"/>
  <c r="AL12" i="1"/>
  <c r="AL2" i="1"/>
  <c r="AL3" i="1"/>
  <c r="AE15" i="1"/>
  <c r="AK15" i="1" s="1"/>
  <c r="AM8" i="1"/>
  <c r="AJ6" i="1"/>
  <c r="AK12" i="1"/>
  <c r="AK2" i="1"/>
  <c r="AE7" i="1"/>
  <c r="AK7" i="1" s="1"/>
  <c r="AM11" i="1"/>
  <c r="AK3" i="1"/>
  <c r="AJ10" i="1"/>
  <c r="AJ11" i="1"/>
  <c r="AJ12" i="1"/>
  <c r="AL5" i="1"/>
  <c r="AL6" i="1"/>
  <c r="AL7" i="1"/>
  <c r="AK6" i="1"/>
  <c r="AE9" i="1"/>
  <c r="AJ9" i="1" s="1"/>
  <c r="AM2" i="1"/>
  <c r="AM10" i="1"/>
  <c r="AM5" i="1"/>
  <c r="AM13" i="1"/>
  <c r="AJ5" i="1"/>
  <c r="AL4" i="1"/>
  <c r="AL9" i="1"/>
  <c r="AL10" i="1"/>
  <c r="AL11" i="1"/>
  <c r="AE8" i="1"/>
  <c r="AK8" i="1" s="1"/>
  <c r="AM4" i="1"/>
  <c r="AM12" i="1"/>
  <c r="AM7" i="1"/>
  <c r="AM15" i="1"/>
  <c r="AJ2" i="1"/>
  <c r="AJ3" i="1"/>
  <c r="AJ4" i="1"/>
  <c r="AL8" i="1"/>
  <c r="AL13" i="1"/>
  <c r="AL14" i="1"/>
  <c r="AL15" i="1"/>
  <c r="V25" i="1"/>
  <c r="V26" i="1" s="1"/>
  <c r="W25" i="1"/>
  <c r="W26" i="1" s="1"/>
  <c r="V24" i="1"/>
  <c r="W24" i="1"/>
  <c r="AL25" i="1" l="1"/>
  <c r="AL26" i="1" s="1"/>
  <c r="AL24" i="1"/>
  <c r="AK25" i="1"/>
  <c r="AK26" i="1" s="1"/>
  <c r="AK24" i="1"/>
  <c r="AJ15" i="1"/>
  <c r="AD24" i="1"/>
  <c r="AK9" i="1"/>
  <c r="AD25" i="1"/>
  <c r="AD26" i="1" s="1"/>
  <c r="AK14" i="1"/>
  <c r="AJ7" i="1"/>
  <c r="AJ8" i="1"/>
  <c r="AJ25" i="1" l="1"/>
  <c r="AJ26" i="1" s="1"/>
  <c r="AI24" i="1"/>
  <c r="AJ24" i="1"/>
  <c r="AI25" i="1"/>
  <c r="AI26" i="1" s="1"/>
</calcChain>
</file>

<file path=xl/sharedStrings.xml><?xml version="1.0" encoding="utf-8"?>
<sst xmlns="http://schemas.openxmlformats.org/spreadsheetml/2006/main" count="50" uniqueCount="38">
  <si>
    <t>altrun_m</t>
  </si>
  <si>
    <t>altrun_rt</t>
  </si>
  <si>
    <t>shuff_m</t>
  </si>
  <si>
    <t>shuff_rt</t>
  </si>
  <si>
    <t>Pure CV Errors</t>
  </si>
  <si>
    <t>Pure OE Errors</t>
  </si>
  <si>
    <t>Pure Block Errors</t>
  </si>
  <si>
    <t>Pure Block RT</t>
  </si>
  <si>
    <t>Subj</t>
  </si>
  <si>
    <t>Alt Runs Switch Errors</t>
  </si>
  <si>
    <t>Alt Runs Switch RT</t>
  </si>
  <si>
    <t>Alt Runs Nonsw RT</t>
  </si>
  <si>
    <t>Rand Switch RT</t>
  </si>
  <si>
    <t>Rand Nonsw RT</t>
  </si>
  <si>
    <t>Pure CV RT</t>
  </si>
  <si>
    <t>Pure OE RT</t>
  </si>
  <si>
    <t>Ave</t>
  </si>
  <si>
    <t>St Dev</t>
  </si>
  <si>
    <t>St Error</t>
  </si>
  <si>
    <t>Global Switch Cost Alt</t>
  </si>
  <si>
    <t>Global Switch Cost Rand</t>
  </si>
  <si>
    <t>Local Switch Cost Alt</t>
  </si>
  <si>
    <t>Local Switch Cost Rand</t>
  </si>
  <si>
    <t>** Global Switch Cost = Nonswitch Trials Minus Pure Trials</t>
  </si>
  <si>
    <t>** Local Switch Cost = Switch Trials Minus Nonswitch Trials</t>
  </si>
  <si>
    <t>Alt Runs Nonsw Errors</t>
  </si>
  <si>
    <t>Rand Switch Errors</t>
  </si>
  <si>
    <t>Rand Nonsw Errors</t>
  </si>
  <si>
    <t>Z_Global Switch Cost Alt</t>
  </si>
  <si>
    <t>Z_Global Switch Cost Rand</t>
  </si>
  <si>
    <t>Z_Local Switch Cost Alt</t>
  </si>
  <si>
    <t>Z_Local Switch Cost Rand</t>
  </si>
  <si>
    <t>Z_Pure CV RT</t>
  </si>
  <si>
    <t>Z_Pure OE RT</t>
  </si>
  <si>
    <t>Z_Alt Runs Switch RT</t>
  </si>
  <si>
    <t>Z_Alt Runs Nonsw RT</t>
  </si>
  <si>
    <t>Z_Rand Switch RT</t>
  </si>
  <si>
    <t>Z_Rand Nonsw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</si>
</sst>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9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6"/>
  <sheetViews>
    <sheetView tabSelected="1" workbookViewId="0">
      <selection activeCell="C2" sqref="C2"/>
    </sheetView>
  </sheetViews>
  <sheetFormatPr defaultRowHeight="14.4" x14ac:dyDescent="0.3"/>
  <cols>
    <col min="2" max="12" width="13.109375" customWidth="1"/>
    <col min="13" max="13" width="14.33203125" customWidth="1"/>
    <col min="14" max="14" width="10.44140625" customWidth="1"/>
    <col min="15" max="27" width="12.5546875" customWidth="1"/>
  </cols>
  <sheetData>
    <row r="1" spans="1:39" ht="26.25" customHeight="1" x14ac:dyDescent="0.3">
      <c r="A1" t="s">
        <v>8</v>
      </c>
      <c r="C1" s="2" t="s">
        <v>4</v>
      </c>
      <c r="D1" s="2" t="s">
        <v>5</v>
      </c>
      <c r="E1" s="3" t="s">
        <v>6</v>
      </c>
      <c r="F1" s="2" t="s">
        <v>9</v>
      </c>
      <c r="G1" s="2" t="s">
        <v>25</v>
      </c>
      <c r="H1" s="2" t="s">
        <v>26</v>
      </c>
      <c r="I1" s="2" t="s">
        <v>27</v>
      </c>
      <c r="J1" s="2" t="s">
        <v>19</v>
      </c>
      <c r="K1" s="2" t="s">
        <v>20</v>
      </c>
      <c r="L1" s="2" t="s">
        <v>21</v>
      </c>
      <c r="M1" s="2" t="s">
        <v>22</v>
      </c>
      <c r="N1" s="1"/>
      <c r="P1" s="2" t="s">
        <v>14</v>
      </c>
      <c r="Q1" s="2" t="s">
        <v>15</v>
      </c>
      <c r="R1" s="3" t="s">
        <v>7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19</v>
      </c>
      <c r="X1" s="2" t="s">
        <v>20</v>
      </c>
      <c r="Y1" s="2" t="s">
        <v>21</v>
      </c>
      <c r="Z1" s="2" t="s">
        <v>22</v>
      </c>
      <c r="AA1" s="2"/>
      <c r="AB1" s="2"/>
      <c r="AC1" s="2" t="s">
        <v>32</v>
      </c>
      <c r="AD1" s="2" t="s">
        <v>33</v>
      </c>
      <c r="AE1" s="3" t="s">
        <v>7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28</v>
      </c>
      <c r="AK1" s="2" t="s">
        <v>29</v>
      </c>
      <c r="AL1" s="2" t="s">
        <v>30</v>
      </c>
      <c r="AM1" s="2" t="s">
        <v>31</v>
      </c>
    </row>
    <row r="2" spans="1:39" x14ac:dyDescent="0.3">
      <c r="A2">
        <v>1</v>
      </c>
      <c r="B2">
        <v>0.98958333333333304</v>
      </c>
      <c r="C2">
        <f>1-B3</f>
        <v>2.0833333333333037E-2</v>
      </c>
      <c r="D2">
        <v>5.263157894736803E-2</v>
      </c>
      <c r="E2">
        <v>3.1524122807017552E-2</v>
      </c>
      <c r="F2">
        <v>1.8181818181817966E-2</v>
      </c>
      <c r="G2">
        <v>0</v>
      </c>
      <c r="H2">
        <v>7.0175438596491002E-2</v>
      </c>
      <c r="I2">
        <v>7.4074074074073959E-2</v>
      </c>
      <c r="J2">
        <f>G2-E2</f>
        <v>-3.1524122807017552E-2</v>
      </c>
      <c r="K2">
        <f>I2-E2</f>
        <v>4.2549951267056407E-2</v>
      </c>
      <c r="L2">
        <f>F2-G2</f>
        <v>1.8181818181817966E-2</v>
      </c>
      <c r="M2">
        <f>H2-I2</f>
        <v>-3.8986354775829568E-3</v>
      </c>
      <c r="P2">
        <v>726.05263157894694</v>
      </c>
      <c r="Q2">
        <v>920.88888888888903</v>
      </c>
      <c r="R2">
        <f>AVERAGE(P2:Q2)</f>
        <v>823.47076023391799</v>
      </c>
      <c r="S2">
        <v>1557.57407407407</v>
      </c>
      <c r="T2">
        <v>1556.76363636364</v>
      </c>
      <c r="U2">
        <v>1449.0943396226401</v>
      </c>
      <c r="V2">
        <v>1233.8599999999999</v>
      </c>
      <c r="W2">
        <f t="shared" ref="W2:W10" si="0">T2-R2</f>
        <v>733.292876129722</v>
      </c>
      <c r="X2">
        <f>V2-R2</f>
        <v>410.38923976608191</v>
      </c>
      <c r="Y2">
        <f t="shared" ref="Y2:Y7" si="1">S2-T2</f>
        <v>0.81043771043005108</v>
      </c>
      <c r="Z2">
        <f>U2-V2</f>
        <v>215.23433962264016</v>
      </c>
      <c r="AC2">
        <v>-0.49760905834529801</v>
      </c>
      <c r="AD2">
        <v>-0.29490710551836202</v>
      </c>
      <c r="AE2">
        <f>AVERAGE(AC2, AD2)</f>
        <v>-0.39625808193182999</v>
      </c>
      <c r="AF2">
        <v>0.36748156974609197</v>
      </c>
      <c r="AG2">
        <v>0.366638414017182</v>
      </c>
      <c r="AH2">
        <v>0.25462242166425902</v>
      </c>
      <c r="AI2">
        <v>3.0698899629434201E-2</v>
      </c>
      <c r="AJ2">
        <f>AG2 - AE2</f>
        <v>0.76289649594901199</v>
      </c>
      <c r="AK2">
        <f>AI2 - AE2</f>
        <v>0.42695698156126416</v>
      </c>
      <c r="AL2">
        <f>AF2 - AG2</f>
        <v>8.4315572890997226E-4</v>
      </c>
      <c r="AM2">
        <f>AH2 - AI2</f>
        <v>0.22392352203482482</v>
      </c>
    </row>
    <row r="3" spans="1:39" x14ac:dyDescent="0.3">
      <c r="A3">
        <v>2</v>
      </c>
      <c r="B3">
        <v>0.97916666666666696</v>
      </c>
      <c r="C3">
        <v>2.0833333333333037E-2</v>
      </c>
      <c r="D3">
        <v>3.125E-2</v>
      </c>
      <c r="E3">
        <v>2.6041666666666519E-2</v>
      </c>
      <c r="F3">
        <v>3.3898305084746005E-2</v>
      </c>
      <c r="G3">
        <v>3.2786885245902009E-2</v>
      </c>
      <c r="H3">
        <v>4.9180327868852958E-2</v>
      </c>
      <c r="I3">
        <v>0</v>
      </c>
      <c r="J3">
        <f t="shared" ref="J3:J15" si="2">G3-E3</f>
        <v>6.7452185792354902E-3</v>
      </c>
      <c r="K3">
        <f t="shared" ref="K3:K15" si="3">I3-E3</f>
        <v>-2.6041666666666519E-2</v>
      </c>
      <c r="L3">
        <f t="shared" ref="L3:L15" si="4">F3-G3</f>
        <v>1.1114198388439966E-3</v>
      </c>
      <c r="M3">
        <f t="shared" ref="M3:M15" si="5">H3-I3</f>
        <v>4.9180327868852958E-2</v>
      </c>
      <c r="P3">
        <v>576.840425531915</v>
      </c>
      <c r="Q3">
        <v>726.77419354838696</v>
      </c>
      <c r="R3">
        <f t="shared" ref="R3:R15" si="6">AVERAGE(P3:Q3)</f>
        <v>651.80730954015098</v>
      </c>
      <c r="S3">
        <v>928.94736842105306</v>
      </c>
      <c r="T3">
        <v>951.89830508474597</v>
      </c>
      <c r="U3">
        <v>1096.3103448275899</v>
      </c>
      <c r="V3">
        <v>990.22033898305096</v>
      </c>
      <c r="W3">
        <f t="shared" si="0"/>
        <v>300.09099554459499</v>
      </c>
      <c r="X3">
        <f t="shared" ref="X3:X15" si="7">V3-R3</f>
        <v>338.41302944289998</v>
      </c>
      <c r="Y3">
        <f t="shared" si="1"/>
        <v>-22.950936663692914</v>
      </c>
      <c r="Z3">
        <f>U3-V3</f>
        <v>106.09000584453895</v>
      </c>
      <c r="AC3">
        <v>-0.65284508047456002</v>
      </c>
      <c r="AD3">
        <v>-0.49685836634212299</v>
      </c>
      <c r="AE3">
        <f t="shared" ref="AE3:AE15" si="8">AVERAGE(AC3, AD3)</f>
        <v>-0.57485172340834145</v>
      </c>
      <c r="AF3">
        <v>-0.28652329872316701</v>
      </c>
      <c r="AG3">
        <v>-0.26264581439263401</v>
      </c>
      <c r="AH3">
        <v>-0.112403745119928</v>
      </c>
      <c r="AI3">
        <v>-0.22277668933995201</v>
      </c>
      <c r="AJ3">
        <f t="shared" ref="AJ3:AJ15" si="9">AG3 - AE3</f>
        <v>0.31220590901570744</v>
      </c>
      <c r="AK3">
        <f t="shared" ref="AK3:AK15" si="10">AI3 - AE3</f>
        <v>0.35207503406838947</v>
      </c>
      <c r="AL3">
        <f t="shared" ref="AL3:AL15" si="11">AF3 - AG3</f>
        <v>-2.3877484330532994E-2</v>
      </c>
      <c r="AM3">
        <f t="shared" ref="AM3:AM15" si="12">AH3 - AI3</f>
        <v>0.11037294422002401</v>
      </c>
    </row>
    <row r="4" spans="1:39" x14ac:dyDescent="0.3">
      <c r="A4">
        <v>3</v>
      </c>
      <c r="B4">
        <v>0.94736842105263197</v>
      </c>
      <c r="C4">
        <v>5.263157894736803E-2</v>
      </c>
      <c r="D4">
        <v>4.1666666666666963E-2</v>
      </c>
      <c r="E4">
        <v>4.7149122807017552E-2</v>
      </c>
      <c r="F4">
        <v>0.10169491525423702</v>
      </c>
      <c r="G4">
        <v>6.8965517241379004E-2</v>
      </c>
      <c r="H4">
        <v>0.16666666666666696</v>
      </c>
      <c r="I4">
        <v>3.5714285714286031E-2</v>
      </c>
      <c r="J4">
        <f t="shared" si="2"/>
        <v>2.1816394434361452E-2</v>
      </c>
      <c r="K4">
        <f t="shared" si="3"/>
        <v>-1.143483709273152E-2</v>
      </c>
      <c r="L4">
        <f t="shared" si="4"/>
        <v>3.2729398012858013E-2</v>
      </c>
      <c r="M4">
        <f t="shared" si="5"/>
        <v>0.13095238095238093</v>
      </c>
      <c r="P4">
        <v>597.76666666666699</v>
      </c>
      <c r="Q4">
        <v>672.304347826087</v>
      </c>
      <c r="R4">
        <f t="shared" si="6"/>
        <v>635.03550724637694</v>
      </c>
      <c r="S4">
        <v>1520.66037735849</v>
      </c>
      <c r="T4">
        <v>1507.62962962963</v>
      </c>
      <c r="U4">
        <v>1394.72</v>
      </c>
      <c r="V4">
        <v>1196.6666666666699</v>
      </c>
      <c r="W4">
        <f t="shared" si="0"/>
        <v>872.59412238325308</v>
      </c>
      <c r="X4">
        <f t="shared" si="7"/>
        <v>561.63115942029299</v>
      </c>
      <c r="Y4">
        <f t="shared" si="1"/>
        <v>13.030747728859978</v>
      </c>
      <c r="Z4">
        <f>U4-V4</f>
        <v>198.0533333333301</v>
      </c>
      <c r="AC4">
        <v>-0.63107403025060804</v>
      </c>
      <c r="AD4">
        <v>-0.55352720329544403</v>
      </c>
      <c r="AE4">
        <f t="shared" si="8"/>
        <v>-0.59230061677302603</v>
      </c>
      <c r="AF4">
        <v>0.32907763757443798</v>
      </c>
      <c r="AG4">
        <v>0.315520828139151</v>
      </c>
      <c r="AH4">
        <v>0.198052946468217</v>
      </c>
      <c r="AI4">
        <v>-7.9959583138523201E-3</v>
      </c>
      <c r="AJ4">
        <f t="shared" si="9"/>
        <v>0.90782144491217709</v>
      </c>
      <c r="AK4">
        <f t="shared" si="10"/>
        <v>0.58430465845917368</v>
      </c>
      <c r="AL4">
        <f t="shared" si="11"/>
        <v>1.3556809435286976E-2</v>
      </c>
      <c r="AM4">
        <f t="shared" si="12"/>
        <v>0.20604890478206933</v>
      </c>
    </row>
    <row r="5" spans="1:39" x14ac:dyDescent="0.3">
      <c r="A5">
        <v>4</v>
      </c>
      <c r="B5">
        <v>1</v>
      </c>
      <c r="C5">
        <v>0</v>
      </c>
      <c r="D5">
        <v>2.0833333333333037E-2</v>
      </c>
      <c r="E5">
        <v>1.0416666666666519E-2</v>
      </c>
      <c r="F5">
        <v>0</v>
      </c>
      <c r="G5">
        <v>0</v>
      </c>
      <c r="H5">
        <v>3.2786885245902009E-2</v>
      </c>
      <c r="I5">
        <v>0</v>
      </c>
      <c r="J5">
        <f t="shared" si="2"/>
        <v>-1.0416666666666519E-2</v>
      </c>
      <c r="K5">
        <f t="shared" si="3"/>
        <v>-1.0416666666666519E-2</v>
      </c>
      <c r="L5">
        <f t="shared" si="4"/>
        <v>0</v>
      </c>
      <c r="M5">
        <f t="shared" si="5"/>
        <v>3.2786885245902009E-2</v>
      </c>
      <c r="P5">
        <v>852.75</v>
      </c>
      <c r="Q5">
        <v>748.595744680851</v>
      </c>
      <c r="R5">
        <f t="shared" si="6"/>
        <v>800.67287234042556</v>
      </c>
      <c r="S5">
        <v>1768.8813559322</v>
      </c>
      <c r="T5">
        <v>1709.63333333333</v>
      </c>
      <c r="U5">
        <v>1618.47457627119</v>
      </c>
      <c r="V5">
        <v>1470.51724137931</v>
      </c>
      <c r="W5">
        <f t="shared" si="0"/>
        <v>908.96046099290447</v>
      </c>
      <c r="X5">
        <f t="shared" si="7"/>
        <v>669.84436903888445</v>
      </c>
      <c r="Y5">
        <f t="shared" si="1"/>
        <v>59.248022598869966</v>
      </c>
      <c r="Z5">
        <f>U5-V5</f>
        <v>147.95733489188001</v>
      </c>
      <c r="AC5">
        <v>-0.365796815841958</v>
      </c>
      <c r="AD5">
        <v>-0.474155861739878</v>
      </c>
      <c r="AE5">
        <f t="shared" si="8"/>
        <v>-0.419976338790918</v>
      </c>
      <c r="AF5">
        <v>0.58731949555400698</v>
      </c>
      <c r="AG5">
        <v>0.52567958290253003</v>
      </c>
      <c r="AH5">
        <v>0.43084067391866998</v>
      </c>
      <c r="AI5">
        <v>0.27691018309661197</v>
      </c>
      <c r="AJ5">
        <f t="shared" si="9"/>
        <v>0.94565592169344803</v>
      </c>
      <c r="AK5">
        <f t="shared" si="10"/>
        <v>0.69688652188752997</v>
      </c>
      <c r="AL5">
        <f t="shared" si="11"/>
        <v>6.1639912651476947E-2</v>
      </c>
      <c r="AM5">
        <f t="shared" si="12"/>
        <v>0.15393049082205801</v>
      </c>
    </row>
    <row r="6" spans="1:39" x14ac:dyDescent="0.3">
      <c r="A6">
        <v>5</v>
      </c>
      <c r="B6">
        <v>0.91666666666666696</v>
      </c>
      <c r="C6">
        <v>8.3333333333333037E-2</v>
      </c>
      <c r="D6">
        <v>3.125E-2</v>
      </c>
      <c r="E6">
        <v>5.7291666666666519E-2</v>
      </c>
      <c r="F6">
        <v>0.10169491525423702</v>
      </c>
      <c r="G6">
        <v>6.6666666666666985E-2</v>
      </c>
      <c r="H6">
        <v>8.3333333333333037E-2</v>
      </c>
      <c r="I6">
        <v>5.0847457627118953E-2</v>
      </c>
      <c r="J6">
        <f t="shared" si="2"/>
        <v>9.3750000000004663E-3</v>
      </c>
      <c r="K6">
        <f t="shared" si="3"/>
        <v>-6.444209039547566E-3</v>
      </c>
      <c r="L6">
        <f t="shared" si="4"/>
        <v>3.5028248587570032E-2</v>
      </c>
      <c r="M6">
        <f t="shared" si="5"/>
        <v>3.2485875706214085E-2</v>
      </c>
      <c r="P6">
        <v>735.42045454545496</v>
      </c>
      <c r="Q6">
        <v>701.80645161290295</v>
      </c>
      <c r="R6">
        <f t="shared" si="6"/>
        <v>718.61345307917895</v>
      </c>
      <c r="S6">
        <v>1239.03773584906</v>
      </c>
      <c r="T6">
        <v>1220.875</v>
      </c>
      <c r="U6">
        <v>1311.3818181818201</v>
      </c>
      <c r="V6">
        <v>1276.17857142857</v>
      </c>
      <c r="W6">
        <f t="shared" si="0"/>
        <v>502.26154692082105</v>
      </c>
      <c r="X6">
        <f t="shared" si="7"/>
        <v>557.56511834939101</v>
      </c>
      <c r="Y6">
        <f t="shared" si="1"/>
        <v>18.162735849060027</v>
      </c>
      <c r="Z6">
        <f t="shared" ref="Z6:Z15" si="13">U6-V6</f>
        <v>35.203246753250141</v>
      </c>
      <c r="AC6">
        <v>-0.48786304887424098</v>
      </c>
      <c r="AD6">
        <v>-0.52283407598609699</v>
      </c>
      <c r="AE6">
        <f t="shared" si="8"/>
        <v>-0.50534856243016901</v>
      </c>
      <c r="AF6">
        <v>3.6085664815322098E-2</v>
      </c>
      <c r="AG6">
        <v>1.7189684795407299E-2</v>
      </c>
      <c r="AH6">
        <v>0.111350335604988</v>
      </c>
      <c r="AI6">
        <v>7.4725905628486397E-2</v>
      </c>
      <c r="AJ6">
        <f t="shared" si="9"/>
        <v>0.52253824722557629</v>
      </c>
      <c r="AK6">
        <f t="shared" si="10"/>
        <v>0.58007446805865537</v>
      </c>
      <c r="AL6">
        <f t="shared" si="11"/>
        <v>1.8895980019914799E-2</v>
      </c>
      <c r="AM6">
        <f t="shared" si="12"/>
        <v>3.6624429976501602E-2</v>
      </c>
    </row>
    <row r="7" spans="1:39" x14ac:dyDescent="0.3">
      <c r="A7">
        <v>6</v>
      </c>
      <c r="B7">
        <v>0.98947368421052595</v>
      </c>
      <c r="C7">
        <v>1.052631578947405E-2</v>
      </c>
      <c r="D7">
        <v>2.105263157894699E-2</v>
      </c>
      <c r="E7">
        <v>1.5789473684210575E-2</v>
      </c>
      <c r="F7">
        <v>0</v>
      </c>
      <c r="G7">
        <v>5.0000000000000044E-2</v>
      </c>
      <c r="H7">
        <v>0</v>
      </c>
      <c r="I7">
        <v>1.7241379310344973E-2</v>
      </c>
      <c r="J7">
        <f t="shared" si="2"/>
        <v>3.4210526315789469E-2</v>
      </c>
      <c r="K7">
        <f t="shared" si="3"/>
        <v>1.4519056261343977E-3</v>
      </c>
      <c r="L7">
        <f t="shared" si="4"/>
        <v>-5.0000000000000044E-2</v>
      </c>
      <c r="M7">
        <f t="shared" si="5"/>
        <v>-1.7241379310344973E-2</v>
      </c>
      <c r="P7">
        <v>940.223404255319</v>
      </c>
      <c r="Q7">
        <v>883.65591397849505</v>
      </c>
      <c r="R7">
        <f t="shared" si="6"/>
        <v>911.93965911690702</v>
      </c>
      <c r="S7">
        <v>1588.3818181818201</v>
      </c>
      <c r="T7">
        <v>1274.14035087719</v>
      </c>
      <c r="U7">
        <v>1797.2678571428601</v>
      </c>
      <c r="V7">
        <v>1251.0701754386</v>
      </c>
      <c r="W7">
        <f t="shared" si="0"/>
        <v>362.20069176028301</v>
      </c>
      <c r="X7">
        <f t="shared" si="7"/>
        <v>339.13051632169299</v>
      </c>
      <c r="Y7">
        <f t="shared" si="1"/>
        <v>314.24146730463008</v>
      </c>
      <c r="Z7">
        <f t="shared" si="13"/>
        <v>546.19768170426005</v>
      </c>
      <c r="AC7">
        <v>-0.27479204030489301</v>
      </c>
      <c r="AD7">
        <v>-0.333643205400877</v>
      </c>
      <c r="AE7">
        <f t="shared" si="8"/>
        <v>-0.30421762285288501</v>
      </c>
      <c r="AF7">
        <v>0.39953304712023502</v>
      </c>
      <c r="AG7">
        <v>7.2605400483495897E-2</v>
      </c>
      <c r="AH7">
        <v>0.61685198251905005</v>
      </c>
      <c r="AI7">
        <v>4.8603863613361699E-2</v>
      </c>
      <c r="AJ7">
        <f t="shared" si="9"/>
        <v>0.3768230233363809</v>
      </c>
      <c r="AK7">
        <f t="shared" si="10"/>
        <v>0.35282148646624673</v>
      </c>
      <c r="AL7">
        <f t="shared" si="11"/>
        <v>0.32692764663673912</v>
      </c>
      <c r="AM7">
        <f t="shared" si="12"/>
        <v>0.56824811890568838</v>
      </c>
    </row>
    <row r="8" spans="1:39" x14ac:dyDescent="0.3">
      <c r="A8">
        <v>7</v>
      </c>
      <c r="B8">
        <v>1</v>
      </c>
      <c r="C8">
        <v>0</v>
      </c>
      <c r="D8">
        <v>0.10416666666666696</v>
      </c>
      <c r="E8">
        <v>5.2083333333333481E-2</v>
      </c>
      <c r="F8">
        <v>8.4745762711863959E-2</v>
      </c>
      <c r="G8">
        <v>1.6666666666667052E-2</v>
      </c>
      <c r="H8">
        <v>3.3333333333332993E-2</v>
      </c>
      <c r="I8">
        <v>3.4482758620689946E-2</v>
      </c>
      <c r="J8">
        <f t="shared" si="2"/>
        <v>-3.541666666666643E-2</v>
      </c>
      <c r="K8">
        <f t="shared" si="3"/>
        <v>-1.7600574712643535E-2</v>
      </c>
      <c r="L8">
        <f t="shared" si="4"/>
        <v>6.8079096045196907E-2</v>
      </c>
      <c r="M8">
        <f t="shared" si="5"/>
        <v>-1.1494252873569533E-3</v>
      </c>
      <c r="P8">
        <v>745.34375</v>
      </c>
      <c r="Q8">
        <v>790.38372093023304</v>
      </c>
      <c r="R8">
        <f t="shared" si="6"/>
        <v>767.86373546511652</v>
      </c>
      <c r="S8">
        <v>1664.9814814814799</v>
      </c>
      <c r="T8">
        <v>1788.1186440678</v>
      </c>
      <c r="U8">
        <v>1742.6896551724101</v>
      </c>
      <c r="V8">
        <v>1419.4821428571399</v>
      </c>
      <c r="W8">
        <f t="shared" si="0"/>
        <v>1020.2549086026835</v>
      </c>
      <c r="X8">
        <f t="shared" si="7"/>
        <v>651.61840739202341</v>
      </c>
      <c r="Y8">
        <f t="shared" ref="Y8:Y15" si="14">S8-T8</f>
        <v>-123.13716258632007</v>
      </c>
      <c r="Z8">
        <f t="shared" si="13"/>
        <v>323.20751231527015</v>
      </c>
      <c r="AC8">
        <v>-0.47753914204659598</v>
      </c>
      <c r="AD8">
        <v>-0.43068087147171402</v>
      </c>
      <c r="AE8">
        <f t="shared" si="8"/>
        <v>-0.45411000675915503</v>
      </c>
      <c r="AF8">
        <v>0.47922510008359998</v>
      </c>
      <c r="AG8">
        <v>0.60733340839557803</v>
      </c>
      <c r="AH8">
        <v>0.56007041488919795</v>
      </c>
      <c r="AI8">
        <v>0.22381475683464</v>
      </c>
      <c r="AJ8">
        <f t="shared" si="9"/>
        <v>1.0614434151547329</v>
      </c>
      <c r="AK8">
        <f t="shared" si="10"/>
        <v>0.67792476359379505</v>
      </c>
      <c r="AL8">
        <f t="shared" si="11"/>
        <v>-0.12810830831197806</v>
      </c>
      <c r="AM8">
        <f t="shared" si="12"/>
        <v>0.33625565805455793</v>
      </c>
    </row>
    <row r="9" spans="1:39" x14ac:dyDescent="0.3">
      <c r="A9">
        <v>8</v>
      </c>
      <c r="B9">
        <v>1</v>
      </c>
      <c r="C9">
        <v>0</v>
      </c>
      <c r="D9">
        <v>1.0416666666666963E-2</v>
      </c>
      <c r="E9">
        <v>5.2083333333334814E-3</v>
      </c>
      <c r="F9">
        <v>5.0847457627118953E-2</v>
      </c>
      <c r="G9">
        <v>1.6393442622950949E-2</v>
      </c>
      <c r="H9">
        <v>0</v>
      </c>
      <c r="I9">
        <v>1.6949152542372947E-2</v>
      </c>
      <c r="J9">
        <f t="shared" si="2"/>
        <v>1.1185109289617468E-2</v>
      </c>
      <c r="K9">
        <f t="shared" si="3"/>
        <v>1.1740819209039466E-2</v>
      </c>
      <c r="L9">
        <f t="shared" si="4"/>
        <v>3.4454015004168004E-2</v>
      </c>
      <c r="M9">
        <f t="shared" si="5"/>
        <v>-1.6949152542372947E-2</v>
      </c>
      <c r="P9">
        <v>840.75</v>
      </c>
      <c r="Q9">
        <v>845.87368421052599</v>
      </c>
      <c r="R9">
        <f t="shared" si="6"/>
        <v>843.31184210526294</v>
      </c>
      <c r="S9">
        <v>1708.17857142857</v>
      </c>
      <c r="T9">
        <v>1488.4166666666699</v>
      </c>
      <c r="U9">
        <v>1749.7049180327899</v>
      </c>
      <c r="V9">
        <v>1628.6551724137901</v>
      </c>
      <c r="W9">
        <f t="shared" si="0"/>
        <v>645.10482456140699</v>
      </c>
      <c r="X9">
        <f t="shared" si="7"/>
        <v>785.34333030852713</v>
      </c>
      <c r="Y9">
        <f t="shared" si="14"/>
        <v>219.76190476190004</v>
      </c>
      <c r="Z9">
        <f t="shared" si="13"/>
        <v>121.04974561899985</v>
      </c>
      <c r="AC9">
        <v>-0.378281265438287</v>
      </c>
      <c r="AD9">
        <v>-0.37295073399880202</v>
      </c>
      <c r="AE9">
        <f t="shared" si="8"/>
        <v>-0.37561599971854454</v>
      </c>
      <c r="AF9">
        <v>0.52416609109630796</v>
      </c>
      <c r="AG9">
        <v>0.29553222249688199</v>
      </c>
      <c r="AH9">
        <v>0.56736888952130804</v>
      </c>
      <c r="AI9">
        <v>0.44143226886891601</v>
      </c>
      <c r="AJ9">
        <f t="shared" si="9"/>
        <v>0.67114822221542658</v>
      </c>
      <c r="AK9">
        <f t="shared" si="10"/>
        <v>0.81704826858746049</v>
      </c>
      <c r="AL9">
        <f t="shared" si="11"/>
        <v>0.22863386859942597</v>
      </c>
      <c r="AM9">
        <f t="shared" si="12"/>
        <v>0.12593662065239203</v>
      </c>
    </row>
    <row r="10" spans="1:39" x14ac:dyDescent="0.3">
      <c r="A10">
        <v>9</v>
      </c>
      <c r="B10">
        <v>1</v>
      </c>
      <c r="C10">
        <v>0</v>
      </c>
      <c r="D10">
        <v>5.2083333333333037E-2</v>
      </c>
      <c r="E10">
        <v>2.6041666666666519E-2</v>
      </c>
      <c r="F10">
        <v>1.6949152542372947E-2</v>
      </c>
      <c r="G10">
        <v>0</v>
      </c>
      <c r="H10">
        <v>3.2786885245902009E-2</v>
      </c>
      <c r="I10">
        <v>0</v>
      </c>
      <c r="J10">
        <f t="shared" si="2"/>
        <v>-2.6041666666666519E-2</v>
      </c>
      <c r="K10">
        <f t="shared" si="3"/>
        <v>-2.6041666666666519E-2</v>
      </c>
      <c r="L10">
        <f t="shared" si="4"/>
        <v>1.6949152542372947E-2</v>
      </c>
      <c r="M10">
        <f t="shared" si="5"/>
        <v>3.2786885245902009E-2</v>
      </c>
      <c r="P10">
        <v>517.40625</v>
      </c>
      <c r="Q10">
        <v>551.39560439560398</v>
      </c>
      <c r="R10">
        <f t="shared" si="6"/>
        <v>534.40092719780205</v>
      </c>
      <c r="S10">
        <v>1187.7931034482799</v>
      </c>
      <c r="T10">
        <v>1141.73770491803</v>
      </c>
      <c r="U10">
        <v>1043.1525423728799</v>
      </c>
      <c r="V10">
        <v>1025.4576271186399</v>
      </c>
      <c r="W10">
        <f t="shared" si="0"/>
        <v>607.33677772022793</v>
      </c>
      <c r="X10">
        <f t="shared" si="7"/>
        <v>491.0566999208379</v>
      </c>
      <c r="Y10">
        <f t="shared" si="14"/>
        <v>46.055398530249931</v>
      </c>
      <c r="Z10">
        <f t="shared" si="13"/>
        <v>17.694915254239959</v>
      </c>
      <c r="AC10">
        <v>-0.71467866120185397</v>
      </c>
      <c r="AD10">
        <v>-0.67931712938821498</v>
      </c>
      <c r="AE10">
        <f t="shared" si="8"/>
        <v>-0.69699789529503442</v>
      </c>
      <c r="AF10">
        <v>-1.7227754375505E-2</v>
      </c>
      <c r="AG10">
        <v>-6.51424461746411E-2</v>
      </c>
      <c r="AH10">
        <v>-0.167707570569707</v>
      </c>
      <c r="AI10">
        <v>-0.186116843703276</v>
      </c>
      <c r="AJ10">
        <f t="shared" si="9"/>
        <v>0.63185544912039338</v>
      </c>
      <c r="AK10">
        <f t="shared" si="10"/>
        <v>0.51088105159175845</v>
      </c>
      <c r="AL10">
        <f t="shared" si="11"/>
        <v>4.79146917991361E-2</v>
      </c>
      <c r="AM10">
        <f t="shared" si="12"/>
        <v>1.8409273133568993E-2</v>
      </c>
    </row>
    <row r="11" spans="1:39" x14ac:dyDescent="0.3">
      <c r="A11">
        <v>10</v>
      </c>
      <c r="B11">
        <v>0.98958333333333304</v>
      </c>
      <c r="C11">
        <v>1.0416666666666963E-2</v>
      </c>
      <c r="D11">
        <v>2.247191011236005E-2</v>
      </c>
      <c r="E11">
        <v>1.6444288389513506E-2</v>
      </c>
      <c r="F11">
        <v>1.9230769230769051E-2</v>
      </c>
      <c r="G11">
        <v>0</v>
      </c>
      <c r="H11">
        <v>2.0408163265306034E-2</v>
      </c>
      <c r="I11">
        <v>0</v>
      </c>
      <c r="J11">
        <f t="shared" si="2"/>
        <v>-1.6444288389513506E-2</v>
      </c>
      <c r="K11">
        <f t="shared" si="3"/>
        <v>-1.6444288389513506E-2</v>
      </c>
      <c r="L11">
        <f t="shared" si="4"/>
        <v>1.9230769230769051E-2</v>
      </c>
      <c r="M11">
        <f t="shared" si="5"/>
        <v>2.0408163265306034E-2</v>
      </c>
      <c r="P11">
        <v>812.389473684211</v>
      </c>
      <c r="Q11">
        <v>1442.2183908045999</v>
      </c>
      <c r="R11">
        <f t="shared" si="6"/>
        <v>1127.3039322444056</v>
      </c>
      <c r="S11">
        <v>1882.50980392157</v>
      </c>
      <c r="T11">
        <v>2136.5283018867899</v>
      </c>
      <c r="U11">
        <v>2389.0833333333298</v>
      </c>
      <c r="V11">
        <v>1855.6875</v>
      </c>
      <c r="W11">
        <f t="shared" ref="W11:W15" si="15">T11-R11</f>
        <v>1009.2243696423843</v>
      </c>
      <c r="X11">
        <f t="shared" si="7"/>
        <v>728.38356775559441</v>
      </c>
      <c r="Y11">
        <f t="shared" si="14"/>
        <v>-254.01849796521992</v>
      </c>
      <c r="Z11">
        <f t="shared" si="13"/>
        <v>533.39583333332985</v>
      </c>
      <c r="AC11">
        <v>-0.407786728881188</v>
      </c>
      <c r="AD11">
        <v>0.247468885293776</v>
      </c>
      <c r="AE11">
        <f t="shared" si="8"/>
        <v>-8.0158921793705998E-2</v>
      </c>
      <c r="AF11">
        <v>0.70553521485669501</v>
      </c>
      <c r="AG11">
        <v>0.96980864272185097</v>
      </c>
      <c r="AH11">
        <v>1.23255952275464</v>
      </c>
      <c r="AI11">
        <v>0.67763007307617595</v>
      </c>
      <c r="AJ11">
        <f t="shared" si="9"/>
        <v>1.0499675645155571</v>
      </c>
      <c r="AK11">
        <f t="shared" si="10"/>
        <v>0.75778899486988194</v>
      </c>
      <c r="AL11">
        <f t="shared" si="11"/>
        <v>-0.26427342786515595</v>
      </c>
      <c r="AM11">
        <f t="shared" si="12"/>
        <v>0.55492944967846403</v>
      </c>
    </row>
    <row r="12" spans="1:39" x14ac:dyDescent="0.3">
      <c r="A12">
        <v>11</v>
      </c>
      <c r="B12">
        <v>0.97916666666666696</v>
      </c>
      <c r="C12">
        <v>2.0833333333333037E-2</v>
      </c>
      <c r="D12">
        <v>5.2083333333333037E-2</v>
      </c>
      <c r="E12">
        <v>3.6458333333333037E-2</v>
      </c>
      <c r="F12">
        <v>1.6949152542372947E-2</v>
      </c>
      <c r="G12">
        <v>1.6666666666667052E-2</v>
      </c>
      <c r="H12">
        <v>0</v>
      </c>
      <c r="I12">
        <v>1.7241379310344973E-2</v>
      </c>
      <c r="J12">
        <f t="shared" si="2"/>
        <v>-1.9791666666665986E-2</v>
      </c>
      <c r="K12">
        <f t="shared" si="3"/>
        <v>-1.9216954022988064E-2</v>
      </c>
      <c r="L12">
        <f t="shared" si="4"/>
        <v>2.8248587570589567E-4</v>
      </c>
      <c r="M12">
        <f t="shared" si="5"/>
        <v>-1.7241379310344973E-2</v>
      </c>
      <c r="P12">
        <v>617.07446808510599</v>
      </c>
      <c r="Q12">
        <v>782.41758241758203</v>
      </c>
      <c r="R12">
        <f t="shared" si="6"/>
        <v>699.74602525134401</v>
      </c>
      <c r="S12">
        <v>1250.1551724137901</v>
      </c>
      <c r="T12">
        <v>1115.71186440678</v>
      </c>
      <c r="U12">
        <v>1057.4426229508199</v>
      </c>
      <c r="V12">
        <v>973.42105263157896</v>
      </c>
      <c r="W12">
        <f t="shared" si="15"/>
        <v>415.96583915543602</v>
      </c>
      <c r="X12">
        <f t="shared" si="7"/>
        <v>273.67502738023495</v>
      </c>
      <c r="Y12">
        <f>S12-T12</f>
        <v>134.44330800701005</v>
      </c>
      <c r="Z12">
        <f t="shared" si="13"/>
        <v>84.021570319240936</v>
      </c>
      <c r="AC12">
        <v>-0.610986757448573</v>
      </c>
      <c r="AD12">
        <v>-0.43896860936659299</v>
      </c>
      <c r="AE12">
        <f t="shared" si="8"/>
        <v>-0.524977683407583</v>
      </c>
      <c r="AF12">
        <v>4.7651921184724597E-2</v>
      </c>
      <c r="AG12">
        <v>-9.22189706800432E-2</v>
      </c>
      <c r="AH12">
        <v>-0.152840588011145</v>
      </c>
      <c r="AI12">
        <v>-0.24025417631572199</v>
      </c>
      <c r="AJ12">
        <f t="shared" si="9"/>
        <v>0.4327587127275398</v>
      </c>
      <c r="AK12">
        <f t="shared" si="10"/>
        <v>0.28472350709186101</v>
      </c>
      <c r="AL12">
        <f t="shared" si="11"/>
        <v>0.13987089186476781</v>
      </c>
      <c r="AM12">
        <f t="shared" si="12"/>
        <v>8.7413588304576989E-2</v>
      </c>
    </row>
    <row r="13" spans="1:39" x14ac:dyDescent="0.3">
      <c r="A13">
        <v>12</v>
      </c>
      <c r="B13">
        <v>0.97916666666666696</v>
      </c>
      <c r="C13">
        <v>2.0833333333333037E-2</v>
      </c>
      <c r="D13">
        <v>4.1666666666666963E-2</v>
      </c>
      <c r="E13">
        <v>3.125E-2</v>
      </c>
      <c r="F13">
        <v>5.0847457627118953E-2</v>
      </c>
      <c r="G13">
        <v>3.3333333333332993E-2</v>
      </c>
      <c r="H13">
        <v>5.0000000000000044E-2</v>
      </c>
      <c r="I13">
        <v>0</v>
      </c>
      <c r="J13">
        <f t="shared" si="2"/>
        <v>2.0833333333329929E-3</v>
      </c>
      <c r="K13">
        <f t="shared" si="3"/>
        <v>-3.125E-2</v>
      </c>
      <c r="L13">
        <f t="shared" si="4"/>
        <v>1.751412429378596E-2</v>
      </c>
      <c r="M13">
        <f t="shared" si="5"/>
        <v>5.0000000000000044E-2</v>
      </c>
      <c r="P13">
        <v>606.595744680851</v>
      </c>
      <c r="Q13">
        <v>639.97826086956502</v>
      </c>
      <c r="R13">
        <f t="shared" si="6"/>
        <v>623.28700277520807</v>
      </c>
      <c r="S13">
        <v>1127.69642857143</v>
      </c>
      <c r="T13">
        <v>1068.10344827586</v>
      </c>
      <c r="U13">
        <v>1335.15789473684</v>
      </c>
      <c r="V13">
        <v>1142.0701754386</v>
      </c>
      <c r="W13">
        <f t="shared" si="15"/>
        <v>444.81644550065198</v>
      </c>
      <c r="X13">
        <f t="shared" si="7"/>
        <v>518.78317266339195</v>
      </c>
      <c r="Y13">
        <f t="shared" si="14"/>
        <v>59.592980295569987</v>
      </c>
      <c r="Z13">
        <f t="shared" si="13"/>
        <v>193.08771929824002</v>
      </c>
      <c r="AC13">
        <v>-0.62188851529642997</v>
      </c>
      <c r="AD13">
        <v>-0.58715832023337899</v>
      </c>
      <c r="AE13">
        <f t="shared" si="8"/>
        <v>-0.60452341776490448</v>
      </c>
      <c r="AF13">
        <v>-7.9750580076082905E-2</v>
      </c>
      <c r="AG13">
        <v>-0.141749376642332</v>
      </c>
      <c r="AH13">
        <v>0.13608627138412499</v>
      </c>
      <c r="AI13">
        <v>-6.4796553553287797E-2</v>
      </c>
      <c r="AJ13">
        <f t="shared" si="9"/>
        <v>0.46277404112257248</v>
      </c>
      <c r="AK13">
        <f t="shared" si="10"/>
        <v>0.53972686421161664</v>
      </c>
      <c r="AL13">
        <f t="shared" si="11"/>
        <v>6.1998796566249098E-2</v>
      </c>
      <c r="AM13">
        <f t="shared" si="12"/>
        <v>0.20088282493741277</v>
      </c>
    </row>
    <row r="14" spans="1:39" x14ac:dyDescent="0.3">
      <c r="A14">
        <v>13</v>
      </c>
      <c r="B14">
        <v>0.98958333333333304</v>
      </c>
      <c r="C14">
        <v>0.10416666666666696</v>
      </c>
      <c r="D14">
        <v>0.21875</v>
      </c>
      <c r="E14">
        <v>0.16145833333333348</v>
      </c>
      <c r="F14">
        <v>0.27118644067796605</v>
      </c>
      <c r="G14">
        <v>0.26229508196721296</v>
      </c>
      <c r="H14">
        <v>0.22950819672131195</v>
      </c>
      <c r="I14">
        <v>0.30508474576271205</v>
      </c>
      <c r="J14">
        <f t="shared" si="2"/>
        <v>0.10083674863387948</v>
      </c>
      <c r="K14">
        <f t="shared" si="3"/>
        <v>0.14362641242937857</v>
      </c>
      <c r="L14">
        <f t="shared" si="4"/>
        <v>8.8913587107530834E-3</v>
      </c>
      <c r="M14">
        <f t="shared" si="5"/>
        <v>-7.5576549041400098E-2</v>
      </c>
      <c r="P14">
        <v>474.267441860465</v>
      </c>
      <c r="Q14">
        <v>514.17333333333295</v>
      </c>
      <c r="R14">
        <f t="shared" si="6"/>
        <v>494.22038759689895</v>
      </c>
      <c r="S14">
        <v>685.74418604651203</v>
      </c>
      <c r="T14">
        <v>628.48888888888905</v>
      </c>
      <c r="U14">
        <v>669.808510638298</v>
      </c>
      <c r="V14">
        <v>570.51219512195098</v>
      </c>
      <c r="W14">
        <f t="shared" si="15"/>
        <v>134.26850129199011</v>
      </c>
      <c r="X14">
        <f t="shared" si="7"/>
        <v>76.291807525052036</v>
      </c>
      <c r="Y14">
        <f t="shared" si="14"/>
        <v>57.255297157622977</v>
      </c>
      <c r="Z14">
        <f t="shared" si="13"/>
        <v>99.296315516347022</v>
      </c>
      <c r="AC14">
        <v>-0.75955901752382904</v>
      </c>
      <c r="AD14">
        <v>-0.71804209329969804</v>
      </c>
      <c r="AE14">
        <f t="shared" si="8"/>
        <v>-0.73880055541176359</v>
      </c>
      <c r="AF14">
        <v>-0.53954478805830197</v>
      </c>
      <c r="AG14">
        <v>-0.59911152734889705</v>
      </c>
      <c r="AH14">
        <v>-0.55612379942640999</v>
      </c>
      <c r="AI14">
        <v>-0.65942878660682203</v>
      </c>
      <c r="AJ14">
        <f t="shared" si="9"/>
        <v>0.13968902806286654</v>
      </c>
      <c r="AK14">
        <f t="shared" si="10"/>
        <v>7.9371768804941567E-2</v>
      </c>
      <c r="AL14">
        <f t="shared" si="11"/>
        <v>5.9566739290595083E-2</v>
      </c>
      <c r="AM14">
        <f t="shared" si="12"/>
        <v>0.10330498718041203</v>
      </c>
    </row>
    <row r="15" spans="1:39" x14ac:dyDescent="0.3">
      <c r="A15">
        <v>14</v>
      </c>
      <c r="B15">
        <v>0.98958333333333304</v>
      </c>
      <c r="C15">
        <v>1.0638297872340052E-2</v>
      </c>
      <c r="D15">
        <v>2.0833333333333037E-2</v>
      </c>
      <c r="E15">
        <v>1.5735815602836545E-2</v>
      </c>
      <c r="F15">
        <v>0</v>
      </c>
      <c r="G15">
        <v>0</v>
      </c>
      <c r="H15">
        <v>0</v>
      </c>
      <c r="I15">
        <v>0</v>
      </c>
      <c r="J15">
        <f t="shared" si="2"/>
        <v>-1.5735815602836545E-2</v>
      </c>
      <c r="K15">
        <f t="shared" si="3"/>
        <v>-1.5735815602836545E-2</v>
      </c>
      <c r="L15">
        <f t="shared" si="4"/>
        <v>0</v>
      </c>
      <c r="M15">
        <f t="shared" si="5"/>
        <v>0</v>
      </c>
      <c r="P15">
        <v>940.64516129032302</v>
      </c>
      <c r="Q15">
        <v>930.287234042553</v>
      </c>
      <c r="R15">
        <f t="shared" si="6"/>
        <v>935.46619766643801</v>
      </c>
      <c r="S15">
        <v>2014.8461538461499</v>
      </c>
      <c r="T15">
        <v>2019.8301886792501</v>
      </c>
      <c r="U15">
        <v>2907.6734693877602</v>
      </c>
      <c r="V15">
        <v>2522.9245283018899</v>
      </c>
      <c r="W15">
        <f t="shared" si="15"/>
        <v>1084.3639910128122</v>
      </c>
      <c r="X15">
        <f t="shared" si="7"/>
        <v>1587.4583306354521</v>
      </c>
      <c r="Y15">
        <f t="shared" si="14"/>
        <v>-4.9840348331001678</v>
      </c>
      <c r="Z15">
        <f t="shared" si="13"/>
        <v>384.74894108587023</v>
      </c>
      <c r="AC15">
        <v>-0.27435325660110899</v>
      </c>
      <c r="AD15">
        <v>-0.285129341655044</v>
      </c>
      <c r="AE15">
        <f t="shared" si="8"/>
        <v>-0.27974129912807649</v>
      </c>
      <c r="AF15">
        <v>0.843214089056324</v>
      </c>
      <c r="AG15">
        <v>0.848399333361331</v>
      </c>
      <c r="AH15">
        <v>1.77208555731502</v>
      </c>
      <c r="AI15">
        <v>1.37180399379608</v>
      </c>
      <c r="AJ15">
        <f t="shared" si="9"/>
        <v>1.1281406324894074</v>
      </c>
      <c r="AK15">
        <f t="shared" si="10"/>
        <v>1.6515452929241565</v>
      </c>
      <c r="AL15">
        <f t="shared" si="11"/>
        <v>-5.1852443050069974E-3</v>
      </c>
      <c r="AM15">
        <f t="shared" si="12"/>
        <v>0.40028156351894006</v>
      </c>
    </row>
    <row r="16" spans="1:39" x14ac:dyDescent="0.3">
      <c r="A16">
        <v>15</v>
      </c>
      <c r="B16">
        <v>0.89583333333333304</v>
      </c>
    </row>
    <row r="17" spans="1:38" x14ac:dyDescent="0.3">
      <c r="A17">
        <v>16</v>
      </c>
      <c r="B17">
        <v>0.98936170212765995</v>
      </c>
    </row>
    <row r="18" spans="1:38" x14ac:dyDescent="0.3">
      <c r="A18">
        <v>17</v>
      </c>
      <c r="B18">
        <v>0.96875</v>
      </c>
    </row>
    <row r="19" spans="1:38" x14ac:dyDescent="0.3">
      <c r="A19">
        <v>18</v>
      </c>
      <c r="B19">
        <v>0.25</v>
      </c>
    </row>
    <row r="20" spans="1:38" x14ac:dyDescent="0.3">
      <c r="A20">
        <v>19</v>
      </c>
      <c r="B20">
        <v>0.98958333333333304</v>
      </c>
    </row>
    <row r="21" spans="1:38" x14ac:dyDescent="0.3">
      <c r="A21">
        <v>20</v>
      </c>
      <c r="B21">
        <v>1</v>
      </c>
    </row>
    <row r="22" spans="1:38" x14ac:dyDescent="0.3">
      <c r="A22">
        <v>21</v>
      </c>
      <c r="B22">
        <v>0.95833333333333304</v>
      </c>
    </row>
    <row r="24" spans="1:38" x14ac:dyDescent="0.3">
      <c r="A24" t="s">
        <v>16</v>
      </c>
      <c r="B24">
        <f>AVERAGE(C2:C15)</f>
        <v>2.5360442329227233E-2</v>
      </c>
      <c r="C24">
        <f>AVERAGE(D2:D15)</f>
        <v>5.1511151474191073E-2</v>
      </c>
      <c r="D24">
        <f>AVERAGE(E2:E15)</f>
        <v>3.806377309218538E-2</v>
      </c>
      <c r="E24">
        <f>AVERAGE(F2:F15)</f>
        <v>5.4730439052472921E-2</v>
      </c>
      <c r="F24">
        <f>AVERAGE(G2:G15)</f>
        <v>4.0269590029341364E-2</v>
      </c>
      <c r="G24">
        <f>AVERAGE(H2:H15)</f>
        <v>5.4869945019792789E-2</v>
      </c>
      <c r="H24">
        <f>AVERAGE(I2:I15)</f>
        <v>3.9402516640138843E-2</v>
      </c>
      <c r="I24">
        <f>AVERAGE(J2:J15)</f>
        <v>2.2058169371559832E-3</v>
      </c>
      <c r="J24">
        <f>AVERAGE(K2:K15)</f>
        <v>1.3387435479534676E-3</v>
      </c>
      <c r="K24">
        <f>AVERAGE(L2:L15)</f>
        <v>1.4460849023131559E-2</v>
      </c>
      <c r="L24">
        <f>AVERAGE(M2:M15)</f>
        <v>1.546742837965394E-2</v>
      </c>
      <c r="N24" t="s">
        <v>16</v>
      </c>
      <c r="O24">
        <f>AVERAGE(P2:P15)</f>
        <v>713.10899086994709</v>
      </c>
      <c r="P24">
        <f>AVERAGE(Q2:Q15)</f>
        <v>796.48238225282898</v>
      </c>
      <c r="Q24">
        <f>AVERAGE(R2:R15)</f>
        <v>754.79568656138815</v>
      </c>
      <c r="R24">
        <f>AVERAGE(S2:S15)</f>
        <v>1437.5276879267481</v>
      </c>
      <c r="S24">
        <f>AVERAGE(T2:T15)</f>
        <v>1400.5625687913289</v>
      </c>
      <c r="T24">
        <f>AVERAGE(U2:U15)</f>
        <v>1540.1401344765161</v>
      </c>
      <c r="U24">
        <f>AVERAGE(V2:V15)</f>
        <v>1325.4802419842706</v>
      </c>
      <c r="V24">
        <f>AVERAGE(W2:W15)</f>
        <v>645.76688222994085</v>
      </c>
      <c r="W24">
        <f>AVERAGE(X2:X15)</f>
        <v>570.68455542288268</v>
      </c>
      <c r="X24">
        <f>AVERAGE(Y2:Y15)</f>
        <v>36.965119135419286</v>
      </c>
      <c r="Y24">
        <f>AVERAGE(Z2:Z15)</f>
        <v>214.65989249224552</v>
      </c>
      <c r="AA24" t="s">
        <v>16</v>
      </c>
      <c r="AB24">
        <f>AVERAGE(AC2:AC15)</f>
        <v>-0.51107524418067318</v>
      </c>
      <c r="AC24">
        <f>AVERAGE(AD2:AD15)</f>
        <v>-0.42433600231446078</v>
      </c>
      <c r="AD24">
        <f>AVERAGE(AE2:AE15)</f>
        <v>-0.46770562324756704</v>
      </c>
      <c r="AE24">
        <f>AVERAGE(AF2:AF15)</f>
        <v>0.24258881498962065</v>
      </c>
      <c r="AF24">
        <f>AVERAGE(AG2:AG15)</f>
        <v>0.20413138443391859</v>
      </c>
      <c r="AG24">
        <f>AVERAGE(AH2:AH15)</f>
        <v>0.34934380806516324</v>
      </c>
      <c r="AH24">
        <f>AVERAGE(AI2:AI15)</f>
        <v>0.126017924050771</v>
      </c>
      <c r="AI24">
        <f>AVERAGE(AJ2:AJ15)</f>
        <v>0.67183700768148558</v>
      </c>
      <c r="AJ24">
        <f>AVERAGE(AK2:AK15)</f>
        <v>0.59372354729833809</v>
      </c>
      <c r="AK24">
        <f>AVERAGE(AL2:AL15)</f>
        <v>3.8457430555701992E-2</v>
      </c>
      <c r="AL24">
        <f>AVERAGE(AM2:AM15)</f>
        <v>0.22332588401439218</v>
      </c>
    </row>
    <row r="25" spans="1:38" x14ac:dyDescent="0.3">
      <c r="A25" t="s">
        <v>17</v>
      </c>
      <c r="B25">
        <f>STDEV(C2:C15)</f>
        <v>3.2379585521152263E-2</v>
      </c>
      <c r="C25">
        <f>STDEV(D2:D15)</f>
        <v>5.3421556341352594E-2</v>
      </c>
      <c r="D25">
        <f>STDEV(E2:E15)</f>
        <v>3.8791138682270764E-2</v>
      </c>
      <c r="E25">
        <f>STDEV(F2:F15)</f>
        <v>7.1826028912481923E-2</v>
      </c>
      <c r="F25">
        <f>STDEV(G2:G15)</f>
        <v>6.8391874333472713E-2</v>
      </c>
      <c r="G25">
        <f>STDEV(H2:H15)</f>
        <v>6.7235031627045583E-2</v>
      </c>
      <c r="H25">
        <f>STDEV(I2:I15)</f>
        <v>7.9788033123938534E-2</v>
      </c>
      <c r="I25">
        <f>STDEV(J2:J15)</f>
        <v>3.5031423616440037E-2</v>
      </c>
      <c r="J25">
        <f>STDEV(K2:K15)</f>
        <v>4.5033918781575824E-2</v>
      </c>
      <c r="K25">
        <f>STDEV(L2:L15)</f>
        <v>2.6409786400551798E-2</v>
      </c>
      <c r="L25">
        <f>STDEV(M2:M15)</f>
        <v>4.7190103499996174E-2</v>
      </c>
      <c r="N25" t="s">
        <v>17</v>
      </c>
      <c r="O25">
        <f>STDEV(P2:P15)</f>
        <v>151.52863669924474</v>
      </c>
      <c r="P25">
        <f>STDEV(Q2:Q15)</f>
        <v>224.70921262522145</v>
      </c>
      <c r="Q25">
        <f>STDEV(R2:R15)</f>
        <v>169.61084786750919</v>
      </c>
      <c r="R25">
        <f>STDEV(S2:S15)</f>
        <v>378.9529189425478</v>
      </c>
      <c r="S25">
        <f>STDEV(T2:T15)</f>
        <v>422.33506156010384</v>
      </c>
      <c r="T25">
        <f>STDEV(U2:U15)</f>
        <v>575.54567047815112</v>
      </c>
      <c r="U25">
        <f>STDEV(V2:V15)</f>
        <v>464.07135144633776</v>
      </c>
      <c r="V25">
        <f>STDEV(W2:W15)</f>
        <v>299.98528091089997</v>
      </c>
      <c r="W25">
        <f>STDEV(X2:X15)</f>
        <v>350.42265025782274</v>
      </c>
      <c r="X25">
        <f>STDEV(Y2:Y15)</f>
        <v>135.64351577167207</v>
      </c>
      <c r="Y25">
        <f>STDEV(Z2:Z15)</f>
        <v>170.82126724894329</v>
      </c>
      <c r="AA25" t="s">
        <v>17</v>
      </c>
      <c r="AB25">
        <f>STDEV(AC2:AC15)</f>
        <v>0.15764596893933988</v>
      </c>
      <c r="AC25">
        <f>STDEV(AD2:AD15)</f>
        <v>0.23378090323751738</v>
      </c>
      <c r="AD25">
        <f>STDEV(AE2:AE15)</f>
        <v>0.17645817343270334</v>
      </c>
      <c r="AE25">
        <f>STDEV(AF2:AF15)</f>
        <v>0.39425155132664746</v>
      </c>
      <c r="AF25">
        <f>STDEV(AG2:AG15)</f>
        <v>0.43938506573411323</v>
      </c>
      <c r="AG25">
        <f>STDEV(AH2:AH15)</f>
        <v>0.59878090945579143</v>
      </c>
      <c r="AH25">
        <f>STDEV(AI2:AI15)</f>
        <v>0.48280628301931555</v>
      </c>
      <c r="AI25">
        <f>STDEV(AJ2:AJ15)</f>
        <v>0.31209592659771146</v>
      </c>
      <c r="AJ25">
        <f>STDEV(AK2:AK15)</f>
        <v>0.36456949287963275</v>
      </c>
      <c r="AK25">
        <f>STDEV(AL2:AL15)</f>
        <v>0.14111955297668397</v>
      </c>
      <c r="AL25">
        <f>STDEV(AM2:AM15)</f>
        <v>0.17771745841253292</v>
      </c>
    </row>
    <row r="26" spans="1:38" x14ac:dyDescent="0.3">
      <c r="A26" t="s">
        <v>18</v>
      </c>
      <c r="B26">
        <f>B25/SQRT(14)</f>
        <v>8.6538082389927082E-3</v>
      </c>
      <c r="C26">
        <f t="shared" ref="C26:J26" si="16">C25/SQRT(14)</f>
        <v>1.4277511492684445E-2</v>
      </c>
      <c r="D26">
        <f t="shared" si="16"/>
        <v>1.0367367899420769E-2</v>
      </c>
      <c r="E26">
        <f t="shared" si="16"/>
        <v>1.919631368878762E-2</v>
      </c>
      <c r="F26">
        <f t="shared" si="16"/>
        <v>1.827849727108238E-2</v>
      </c>
      <c r="G26">
        <f t="shared" si="16"/>
        <v>1.7969318052665335E-2</v>
      </c>
      <c r="H26">
        <f t="shared" si="16"/>
        <v>2.1324248822453467E-2</v>
      </c>
      <c r="I26">
        <f t="shared" si="16"/>
        <v>9.3625417816899977E-3</v>
      </c>
      <c r="J26">
        <f t="shared" si="16"/>
        <v>1.2035821061747208E-2</v>
      </c>
      <c r="K26">
        <f t="shared" ref="K26" si="17">K25/SQRT(14)</f>
        <v>7.05831231205333E-3</v>
      </c>
      <c r="L26">
        <f t="shared" ref="L26" si="18">L25/SQRT(14)</f>
        <v>1.2612085667384821E-2</v>
      </c>
      <c r="N26" t="s">
        <v>18</v>
      </c>
      <c r="O26">
        <f>O25/SQRT(14)</f>
        <v>40.497731629536716</v>
      </c>
      <c r="P26">
        <f t="shared" ref="P26" si="19">P25/SQRT(14)</f>
        <v>60.056063235379717</v>
      </c>
      <c r="Q26">
        <f t="shared" ref="Q26" si="20">Q25/SQRT(14)</f>
        <v>45.330405842889782</v>
      </c>
      <c r="R26">
        <f t="shared" ref="R26" si="21">R25/SQRT(14)</f>
        <v>101.27942774292362</v>
      </c>
      <c r="S26">
        <f t="shared" ref="S26" si="22">S25/SQRT(14)</f>
        <v>112.87379305571356</v>
      </c>
      <c r="T26">
        <f t="shared" ref="T26" si="23">T25/SQRT(14)</f>
        <v>153.82105066930964</v>
      </c>
      <c r="U26">
        <f t="shared" ref="U26" si="24">U25/SQRT(14)</f>
        <v>124.0282857235254</v>
      </c>
      <c r="V26">
        <f t="shared" ref="V26" si="25">V25/SQRT(14)</f>
        <v>80.174438731694622</v>
      </c>
      <c r="W26">
        <f t="shared" ref="W26" si="26">W25/SQRT(14)</f>
        <v>93.654392702148854</v>
      </c>
      <c r="X26">
        <f t="shared" ref="X26" si="27">X25/SQRT(14)</f>
        <v>36.252254482504604</v>
      </c>
      <c r="Y26">
        <f t="shared" ref="Y26" si="28">Y25/SQRT(14)</f>
        <v>45.653904030006728</v>
      </c>
      <c r="AA26" t="s">
        <v>18</v>
      </c>
      <c r="AB26">
        <f>AB25 / SQRT(14)</f>
        <v>4.2132657441215457E-2</v>
      </c>
      <c r="AC26">
        <f t="shared" ref="AC26:AL26" si="29">AC25 / SQRT(14)</f>
        <v>6.248057453466721E-2</v>
      </c>
      <c r="AD26">
        <f t="shared" si="29"/>
        <v>4.7160430577222266E-2</v>
      </c>
      <c r="AE26">
        <f t="shared" si="29"/>
        <v>0.10536815923345973</v>
      </c>
      <c r="AF26">
        <f t="shared" si="29"/>
        <v>0.11743059834587133</v>
      </c>
      <c r="AG26">
        <f t="shared" si="29"/>
        <v>0.16003092949460576</v>
      </c>
      <c r="AH26">
        <f t="shared" si="29"/>
        <v>0.12903540680286374</v>
      </c>
      <c r="AI26">
        <f t="shared" si="29"/>
        <v>8.3411144938313211E-2</v>
      </c>
      <c r="AJ26">
        <f t="shared" si="29"/>
        <v>9.7435295430393407E-2</v>
      </c>
      <c r="AK26">
        <f t="shared" si="29"/>
        <v>3.7715786986674722E-2</v>
      </c>
      <c r="AL26">
        <f t="shared" si="29"/>
        <v>4.7496988644853182E-2</v>
      </c>
    </row>
    <row r="28" spans="1:38" x14ac:dyDescent="0.3">
      <c r="A28" t="s">
        <v>23</v>
      </c>
    </row>
    <row r="29" spans="1:38" x14ac:dyDescent="0.3">
      <c r="A29" t="s">
        <v>24</v>
      </c>
    </row>
    <row r="42" spans="1:5" x14ac:dyDescent="0.3">
      <c r="A42" t="s">
        <v>8</v>
      </c>
      <c r="B42" s="1" t="s">
        <v>0</v>
      </c>
      <c r="C42" s="1" t="s">
        <v>1</v>
      </c>
      <c r="D42" s="1" t="s">
        <v>2</v>
      </c>
      <c r="E42" s="1" t="s">
        <v>3</v>
      </c>
    </row>
    <row r="43" spans="1:5" x14ac:dyDescent="0.3">
      <c r="A43">
        <v>1</v>
      </c>
      <c r="B43">
        <v>0.99090909090909096</v>
      </c>
      <c r="C43">
        <v>1570.74545454545</v>
      </c>
      <c r="D43">
        <v>0.927927927927928</v>
      </c>
      <c r="E43">
        <v>1359.4684684684701</v>
      </c>
    </row>
    <row r="44" spans="1:5" x14ac:dyDescent="0.3">
      <c r="A44">
        <v>2</v>
      </c>
      <c r="B44">
        <v>0.96666666666666701</v>
      </c>
      <c r="C44">
        <v>944.21666666666704</v>
      </c>
      <c r="D44">
        <v>0.97499999999999998</v>
      </c>
      <c r="E44">
        <v>1037.2</v>
      </c>
    </row>
    <row r="45" spans="1:5" x14ac:dyDescent="0.3">
      <c r="A45">
        <v>3</v>
      </c>
      <c r="B45">
        <v>0.91452991452991494</v>
      </c>
      <c r="C45">
        <v>1487.58974358974</v>
      </c>
      <c r="D45">
        <v>0.89655172413793105</v>
      </c>
      <c r="E45">
        <v>1278.58620689655</v>
      </c>
    </row>
    <row r="46" spans="1:5" x14ac:dyDescent="0.3">
      <c r="A46">
        <v>4</v>
      </c>
      <c r="B46">
        <v>1</v>
      </c>
      <c r="C46">
        <v>1739.00840336134</v>
      </c>
      <c r="D46">
        <v>0.98319327731092399</v>
      </c>
      <c r="E46">
        <v>1541.4117647058799</v>
      </c>
    </row>
    <row r="47" spans="1:5" x14ac:dyDescent="0.3">
      <c r="A47">
        <v>5</v>
      </c>
      <c r="B47">
        <v>0.91596638655462204</v>
      </c>
      <c r="C47">
        <v>1228.34453781513</v>
      </c>
      <c r="D47">
        <v>0.93277310924369705</v>
      </c>
      <c r="E47">
        <v>1300.7142857142901</v>
      </c>
    </row>
    <row r="48" spans="1:5" x14ac:dyDescent="0.3">
      <c r="A48">
        <v>6</v>
      </c>
      <c r="B48">
        <v>0.97391304347826102</v>
      </c>
      <c r="C48">
        <v>1417.20869565217</v>
      </c>
      <c r="D48">
        <v>0.99122807017543901</v>
      </c>
      <c r="E48">
        <v>1523.4298245614</v>
      </c>
    </row>
    <row r="49" spans="1:5" x14ac:dyDescent="0.3">
      <c r="A49">
        <v>7</v>
      </c>
      <c r="B49">
        <v>0.94957983193277296</v>
      </c>
      <c r="C49">
        <v>1701.11764705882</v>
      </c>
      <c r="D49">
        <v>0.96610169491525399</v>
      </c>
      <c r="E49">
        <v>1581.8389830508499</v>
      </c>
    </row>
    <row r="50" spans="1:5" x14ac:dyDescent="0.3">
      <c r="A50">
        <v>8</v>
      </c>
      <c r="B50">
        <v>0.96666666666666701</v>
      </c>
      <c r="C50">
        <v>1594.4583333333301</v>
      </c>
      <c r="D50">
        <v>0.99166666666666703</v>
      </c>
      <c r="E50">
        <v>1687.7916666666699</v>
      </c>
    </row>
    <row r="51" spans="1:5" x14ac:dyDescent="0.3">
      <c r="A51">
        <v>9</v>
      </c>
      <c r="B51">
        <v>0.99166666666666703</v>
      </c>
      <c r="C51">
        <v>1161.1083333333299</v>
      </c>
      <c r="D51">
        <v>0.98333333333333295</v>
      </c>
      <c r="E51">
        <v>1031.2666666666701</v>
      </c>
    </row>
    <row r="52" spans="1:5" x14ac:dyDescent="0.3">
      <c r="A52">
        <v>10</v>
      </c>
      <c r="B52">
        <v>0.99047619047619095</v>
      </c>
      <c r="C52">
        <v>2007.7619047619</v>
      </c>
      <c r="D52">
        <v>0.98969072164948502</v>
      </c>
      <c r="E52">
        <v>2136.6494845360799</v>
      </c>
    </row>
    <row r="53" spans="1:5" x14ac:dyDescent="0.3">
      <c r="A53">
        <v>11</v>
      </c>
      <c r="B53">
        <v>0.98319327731092399</v>
      </c>
      <c r="C53">
        <v>1179.3781512605001</v>
      </c>
      <c r="D53">
        <v>0.99159663865546199</v>
      </c>
      <c r="E53">
        <v>1014.47899159664</v>
      </c>
    </row>
    <row r="54" spans="1:5" x14ac:dyDescent="0.3">
      <c r="A54">
        <v>12</v>
      </c>
      <c r="B54">
        <v>0.95798319327731096</v>
      </c>
      <c r="C54">
        <v>1097.09243697479</v>
      </c>
      <c r="D54">
        <v>0.97435897435897401</v>
      </c>
      <c r="E54">
        <v>1237.7435897435901</v>
      </c>
    </row>
    <row r="55" spans="1:5" x14ac:dyDescent="0.3">
      <c r="A55">
        <v>15</v>
      </c>
      <c r="B55">
        <v>0.73333333333333295</v>
      </c>
      <c r="C55">
        <v>651.64166666666699</v>
      </c>
      <c r="D55">
        <v>0.73333333333333295</v>
      </c>
      <c r="E55">
        <v>607.25833333333298</v>
      </c>
    </row>
    <row r="56" spans="1:5" x14ac:dyDescent="0.3">
      <c r="A56">
        <v>16</v>
      </c>
      <c r="B56">
        <v>1</v>
      </c>
      <c r="C56">
        <v>2017.3619047619</v>
      </c>
      <c r="D56">
        <v>1</v>
      </c>
      <c r="E56">
        <v>2707.75490196078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CVOE_Means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Huff</dc:creator>
  <cp:lastModifiedBy>Nick Maxwell</cp:lastModifiedBy>
  <dcterms:created xsi:type="dcterms:W3CDTF">2019-03-12T19:13:31Z</dcterms:created>
  <dcterms:modified xsi:type="dcterms:W3CDTF">2019-04-01T22:03:01Z</dcterms:modified>
</cp:coreProperties>
</file>