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RCHIVOS NATYYYYYYYY\TUP-UTN\1C\MATEMATICA\Bases\"/>
    </mc:Choice>
  </mc:AlternateContent>
  <bookViews>
    <workbookView xWindow="0" yWindow="0" windowWidth="16730" windowHeight="8588" firstSheet="2" activeTab="7"/>
  </bookViews>
  <sheets>
    <sheet name="Ejercicio1" sheetId="1" r:id="rId1"/>
    <sheet name="Ejercicio2" sheetId="2" r:id="rId2"/>
    <sheet name="Ejercicio3" sheetId="3" r:id="rId3"/>
    <sheet name="Ejercicio4" sheetId="4" r:id="rId4"/>
    <sheet name="Ejercicio5" sheetId="5" r:id="rId5"/>
    <sheet name="Ejercicio6" sheetId="6" r:id="rId6"/>
    <sheet name="Ejercicio7" sheetId="7" r:id="rId7"/>
    <sheet name="Ejercicio8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9" l="1"/>
  <c r="X13" i="9"/>
  <c r="T13" i="9"/>
  <c r="P13" i="9"/>
  <c r="J13" i="9"/>
  <c r="H13" i="9"/>
  <c r="F13" i="9"/>
  <c r="K9" i="9"/>
  <c r="Q9" i="9" s="1"/>
  <c r="AD11" i="9"/>
  <c r="AE11" i="9"/>
  <c r="AC11" i="9"/>
  <c r="AA11" i="9"/>
  <c r="Z11" i="9"/>
  <c r="X11" i="9"/>
  <c r="V11" i="9"/>
  <c r="T11" i="9"/>
  <c r="R11" i="9"/>
  <c r="P11" i="9"/>
  <c r="N11" i="9"/>
  <c r="L11" i="9"/>
  <c r="J11" i="9"/>
  <c r="H11" i="9"/>
  <c r="F11" i="9"/>
  <c r="D11" i="9"/>
  <c r="B11" i="9"/>
  <c r="N9" i="9"/>
  <c r="H9" i="9"/>
  <c r="E9" i="9"/>
  <c r="B13" i="9" l="1"/>
  <c r="A16" i="9" l="1"/>
  <c r="AA12" i="7"/>
  <c r="U12" i="7"/>
  <c r="Q12" i="7"/>
  <c r="O12" i="7"/>
  <c r="M12" i="7"/>
  <c r="K12" i="7"/>
  <c r="I12" i="7"/>
  <c r="E12" i="7"/>
  <c r="N8" i="7"/>
  <c r="K8" i="7"/>
  <c r="H8" i="7"/>
  <c r="E8" i="7"/>
  <c r="AB10" i="7"/>
  <c r="AA10" i="7"/>
  <c r="Z10" i="7"/>
  <c r="AC10" i="7"/>
  <c r="Y10" i="7"/>
  <c r="W10" i="7"/>
  <c r="U10" i="7"/>
  <c r="S10" i="7"/>
  <c r="Q10" i="7"/>
  <c r="O10" i="7"/>
  <c r="M10" i="7"/>
  <c r="K10" i="7"/>
  <c r="I10" i="7"/>
  <c r="G10" i="7"/>
  <c r="E10" i="7"/>
  <c r="C10" i="7"/>
  <c r="A10" i="6"/>
  <c r="C10" i="6"/>
  <c r="E10" i="6"/>
  <c r="G10" i="6"/>
  <c r="I10" i="6"/>
  <c r="K10" i="6"/>
  <c r="M10" i="6"/>
  <c r="M12" i="6" s="1"/>
  <c r="N8" i="6"/>
  <c r="K8" i="6"/>
  <c r="H8" i="6"/>
  <c r="E8" i="6"/>
  <c r="B8" i="6"/>
  <c r="AG10" i="6"/>
  <c r="AF10" i="6"/>
  <c r="AE10" i="6"/>
  <c r="AD10" i="6"/>
  <c r="AC10" i="6"/>
  <c r="AA10" i="6"/>
  <c r="Y10" i="6"/>
  <c r="Y12" i="6" s="1"/>
  <c r="W10" i="6"/>
  <c r="U10" i="6"/>
  <c r="S10" i="6"/>
  <c r="S12" i="6" s="1"/>
  <c r="Q10" i="6"/>
  <c r="O10" i="6"/>
  <c r="C10" i="5"/>
  <c r="E10" i="5"/>
  <c r="G10" i="5"/>
  <c r="I10" i="5"/>
  <c r="K10" i="5"/>
  <c r="M10" i="5"/>
  <c r="O10" i="5"/>
  <c r="Q10" i="5"/>
  <c r="S10" i="5"/>
  <c r="U10" i="5"/>
  <c r="W10" i="5"/>
  <c r="Y10" i="5"/>
  <c r="AA10" i="5"/>
  <c r="I8" i="5"/>
  <c r="F8" i="5"/>
  <c r="C8" i="5"/>
  <c r="L8" i="5" s="1"/>
  <c r="E12" i="5" s="1"/>
  <c r="G12" i="5" s="1"/>
  <c r="I12" i="5" s="1"/>
  <c r="K12" i="5" s="1"/>
  <c r="M12" i="5" s="1"/>
  <c r="O12" i="5" s="1"/>
  <c r="Q12" i="5" s="1"/>
  <c r="S12" i="5" s="1"/>
  <c r="U12" i="5" s="1"/>
  <c r="W12" i="5" s="1"/>
  <c r="Y12" i="5" s="1"/>
  <c r="I8" i="3"/>
  <c r="L8" i="3"/>
  <c r="F8" i="3"/>
  <c r="C8" i="3"/>
  <c r="A12" i="2"/>
  <c r="L8" i="2"/>
  <c r="I8" i="2"/>
  <c r="F8" i="2"/>
  <c r="C8" i="2"/>
  <c r="O8" i="2"/>
  <c r="L7" i="1"/>
  <c r="O7" i="1" s="1"/>
  <c r="I7" i="1"/>
  <c r="F7" i="1"/>
  <c r="C7" i="1"/>
  <c r="Q8" i="7" l="1"/>
  <c r="O12" i="6"/>
  <c r="Q8" i="6"/>
  <c r="A15" i="5"/>
  <c r="O8" i="3"/>
  <c r="A12" i="3" s="1"/>
  <c r="A15" i="7" l="1"/>
  <c r="A15" i="6"/>
  <c r="A12" i="6"/>
  <c r="E12" i="6" s="1"/>
  <c r="G12" i="6" s="1"/>
  <c r="I12" i="6" s="1"/>
</calcChain>
</file>

<file path=xl/sharedStrings.xml><?xml version="1.0" encoding="utf-8"?>
<sst xmlns="http://schemas.openxmlformats.org/spreadsheetml/2006/main" count="92" uniqueCount="57">
  <si>
    <t>1) (AACB) en base 13 a decimal</t>
  </si>
  <si>
    <t>2) (BF4C) en base 16 a decimal</t>
  </si>
  <si>
    <t>3) (9D8C) en base 14 a decimal</t>
  </si>
  <si>
    <t>4) (F7GA) en base 16 a decimal</t>
  </si>
  <si>
    <t>5) (FFF) en base 16 a binario</t>
  </si>
  <si>
    <t>6) (8ABC8) en base 13 a binario</t>
  </si>
  <si>
    <t>7) (5F45) en base 16 a binario</t>
  </si>
  <si>
    <t>8) (G4F7) en base 18 a binario</t>
  </si>
  <si>
    <t>A</t>
  </si>
  <si>
    <t>B</t>
  </si>
  <si>
    <t>C</t>
  </si>
  <si>
    <t>D</t>
  </si>
  <si>
    <t>F</t>
  </si>
  <si>
    <t>13^0*(11)</t>
  </si>
  <si>
    <t>13^1*(12)</t>
  </si>
  <si>
    <t>---&gt; En base decimal</t>
  </si>
  <si>
    <t>13^3*(10)</t>
  </si>
  <si>
    <t>13^2*(10)</t>
  </si>
  <si>
    <t>AACB</t>
  </si>
  <si>
    <t>Base 13</t>
  </si>
  <si>
    <t>Base decimal</t>
  </si>
  <si>
    <t>16^3*(11)</t>
  </si>
  <si>
    <t>16^2*(15)</t>
  </si>
  <si>
    <t>16^1*(4)</t>
  </si>
  <si>
    <t>16^0*(12)</t>
  </si>
  <si>
    <t>BF4C</t>
  </si>
  <si>
    <t>Base 16</t>
  </si>
  <si>
    <t>Base 14</t>
  </si>
  <si>
    <t>9D8C</t>
  </si>
  <si>
    <t>14^3*(9)</t>
  </si>
  <si>
    <t>14^2*(13)</t>
  </si>
  <si>
    <t>14^1*(8)</t>
  </si>
  <si>
    <t>14^0*(12)</t>
  </si>
  <si>
    <t>16^0*(15)</t>
  </si>
  <si>
    <t>16^1*(15)</t>
  </si>
  <si>
    <t>FFF</t>
  </si>
  <si>
    <t>111111111111</t>
  </si>
  <si>
    <t>Binario</t>
  </si>
  <si>
    <t>No se puede resolver, porque el máximo número permitido es base -1. En esta caso el valor</t>
  </si>
  <si>
    <t>máximo permitido es el 15  y la letra G se corresponde con el 16.</t>
  </si>
  <si>
    <t>13^0*(8)</t>
  </si>
  <si>
    <t>13^2*(11)</t>
  </si>
  <si>
    <t>13^4*(8)</t>
  </si>
  <si>
    <t>111101101001000001</t>
  </si>
  <si>
    <t>8ABC8</t>
  </si>
  <si>
    <t>16^3*(5)</t>
  </si>
  <si>
    <t>16^0*(5)</t>
  </si>
  <si>
    <t>5F45</t>
  </si>
  <si>
    <t>101111101000101</t>
  </si>
  <si>
    <t>G</t>
  </si>
  <si>
    <t>18^0*(7)</t>
  </si>
  <si>
    <t>18^2*(4)</t>
  </si>
  <si>
    <t>18^3*(16)</t>
  </si>
  <si>
    <t>G4F7</t>
  </si>
  <si>
    <t>18^1*(15)</t>
  </si>
  <si>
    <t>10111001010100101</t>
  </si>
  <si>
    <t>Base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</si>
</sst>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b/>
      <sz val="10"/>
      <color rgb="FF212529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212529"/>
      <name val="Segoe UI"/>
      <family val="2"/>
    </font>
    <font>
      <sz val="16"/>
      <color rgb="FF0000FF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/>
    <xf numFmtId="0" fontId="5" fillId="2" borderId="1" xfId="0" applyFont="1" applyFill="1" applyBorder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0" xfId="0" applyBorder="1"/>
    <xf numFmtId="0" fontId="0" fillId="3" borderId="0" xfId="0" applyFont="1" applyFill="1" applyBorder="1"/>
    <xf numFmtId="0" fontId="1" fillId="3" borderId="2" xfId="0" applyFont="1" applyFill="1" applyBorder="1"/>
    <xf numFmtId="0" fontId="5" fillId="3" borderId="2" xfId="0" applyFont="1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0" xfId="0" applyFill="1"/>
    <xf numFmtId="0" fontId="5" fillId="3" borderId="0" xfId="0" applyFont="1" applyFill="1" applyBorder="1"/>
    <xf numFmtId="0" fontId="1" fillId="3" borderId="0" xfId="0" applyFont="1" applyFill="1" applyBorder="1"/>
    <xf numFmtId="0" fontId="4" fillId="3" borderId="1" xfId="0" applyFont="1" applyFill="1" applyBorder="1"/>
    <xf numFmtId="0" fontId="0" fillId="3" borderId="0" xfId="0" applyFont="1" applyFill="1"/>
    <xf numFmtId="0" fontId="1" fillId="0" borderId="0" xfId="0" applyFont="1"/>
    <xf numFmtId="0" fontId="4" fillId="3" borderId="0" xfId="0" applyFont="1" applyFill="1" applyBorder="1"/>
    <xf numFmtId="0" fontId="6" fillId="0" borderId="0" xfId="0" applyFont="1"/>
    <xf numFmtId="0" fontId="0" fillId="3" borderId="2" xfId="0" applyFont="1" applyFill="1" applyBorder="1"/>
    <xf numFmtId="0" fontId="4" fillId="3" borderId="2" xfId="0" applyFont="1" applyFill="1" applyBorder="1"/>
    <xf numFmtId="1" fontId="0" fillId="0" borderId="0" xfId="0" applyNumberFormat="1" applyAlignment="1"/>
    <xf numFmtId="1" fontId="0" fillId="0" borderId="0" xfId="0" applyNumberFormat="1"/>
    <xf numFmtId="1" fontId="0" fillId="0" borderId="2" xfId="0" applyNumberFormat="1" applyBorder="1" applyAlignment="1">
      <alignment horizontal="center"/>
    </xf>
    <xf numFmtId="0" fontId="8" fillId="0" borderId="0" xfId="0" applyFo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 wrapText="1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0" borderId="1" xfId="0" quotePrefix="1" applyFont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1" xfId="0" quotePrefix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activeCell="AD2" sqref="AD2"/>
    </sheetView>
  </sheetViews>
  <sheetFormatPr baseColWidth="10" defaultRowHeight="15.05" x14ac:dyDescent="0.3"/>
  <cols>
    <col min="1" max="29" width="3" bestFit="1" customWidth="1"/>
  </cols>
  <sheetData>
    <row r="1" spans="1:29" x14ac:dyDescent="0.3">
      <c r="A1" s="6">
        <v>10</v>
      </c>
      <c r="B1" s="5">
        <v>11</v>
      </c>
      <c r="C1" s="5">
        <v>12</v>
      </c>
      <c r="D1" s="1">
        <v>13</v>
      </c>
      <c r="E1" s="1">
        <v>14</v>
      </c>
      <c r="F1" s="1">
        <v>15</v>
      </c>
      <c r="G1" s="1">
        <v>16</v>
      </c>
      <c r="H1" s="1">
        <v>17</v>
      </c>
      <c r="I1" s="1">
        <v>18</v>
      </c>
      <c r="J1" s="1">
        <v>19</v>
      </c>
      <c r="K1" s="1">
        <v>20</v>
      </c>
      <c r="L1" s="1">
        <v>21</v>
      </c>
      <c r="M1" s="1">
        <v>22</v>
      </c>
      <c r="N1" s="1">
        <v>23</v>
      </c>
      <c r="O1" s="1">
        <v>24</v>
      </c>
      <c r="P1" s="1">
        <v>25</v>
      </c>
      <c r="Q1" s="1">
        <v>26</v>
      </c>
      <c r="R1" s="1">
        <v>27</v>
      </c>
      <c r="S1" s="1">
        <v>28</v>
      </c>
      <c r="T1" s="1">
        <v>29</v>
      </c>
      <c r="U1" s="1">
        <v>30</v>
      </c>
      <c r="V1" s="1">
        <v>31</v>
      </c>
      <c r="W1" s="1">
        <v>32</v>
      </c>
      <c r="X1" s="1">
        <v>33</v>
      </c>
      <c r="Y1" s="1">
        <v>34</v>
      </c>
      <c r="Z1" s="1">
        <v>35</v>
      </c>
      <c r="AA1" s="7">
        <v>36</v>
      </c>
      <c r="AB1" s="1">
        <v>37</v>
      </c>
      <c r="AC1" s="1">
        <v>38</v>
      </c>
    </row>
    <row r="2" spans="1:29" s="2" customFormat="1" ht="29.45" customHeight="1" x14ac:dyDescent="0.3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</row>
    <row r="4" spans="1:29" x14ac:dyDescent="0.3">
      <c r="C4" s="35" t="s">
        <v>8</v>
      </c>
      <c r="D4" s="35"/>
      <c r="E4" s="35"/>
      <c r="F4" s="35" t="s">
        <v>8</v>
      </c>
      <c r="G4" s="35"/>
      <c r="H4" s="35"/>
      <c r="I4" s="35" t="s">
        <v>10</v>
      </c>
      <c r="J4" s="35"/>
      <c r="K4" s="35"/>
      <c r="L4" s="35" t="s">
        <v>9</v>
      </c>
      <c r="M4" s="35"/>
      <c r="N4" s="35"/>
    </row>
    <row r="5" spans="1:29" x14ac:dyDescent="0.3">
      <c r="C5" s="35">
        <v>3</v>
      </c>
      <c r="D5" s="35"/>
      <c r="E5" s="35"/>
      <c r="F5" s="35">
        <v>2</v>
      </c>
      <c r="G5" s="35"/>
      <c r="H5" s="35"/>
      <c r="I5" s="35">
        <v>1</v>
      </c>
      <c r="J5" s="35"/>
      <c r="K5" s="35"/>
      <c r="L5" s="35">
        <v>0</v>
      </c>
      <c r="M5" s="35"/>
      <c r="N5" s="35"/>
    </row>
    <row r="6" spans="1:29" x14ac:dyDescent="0.3">
      <c r="C6" s="35" t="s">
        <v>16</v>
      </c>
      <c r="D6" s="35"/>
      <c r="E6" s="35"/>
      <c r="F6" s="35" t="s">
        <v>17</v>
      </c>
      <c r="G6" s="35"/>
      <c r="H6" s="35"/>
      <c r="I6" s="35" t="s">
        <v>14</v>
      </c>
      <c r="J6" s="35"/>
      <c r="K6" s="35"/>
      <c r="L6" s="35" t="s">
        <v>13</v>
      </c>
      <c r="M6" s="35"/>
      <c r="N6" s="35"/>
    </row>
    <row r="7" spans="1:29" x14ac:dyDescent="0.3">
      <c r="C7" s="35">
        <f>13^3*(10)</f>
        <v>21970</v>
      </c>
      <c r="D7" s="35"/>
      <c r="E7" s="35"/>
      <c r="F7" s="35">
        <f>13^2*(10)</f>
        <v>1690</v>
      </c>
      <c r="G7" s="35"/>
      <c r="H7" s="35"/>
      <c r="I7" s="35">
        <f>13^1*(12)</f>
        <v>156</v>
      </c>
      <c r="J7" s="35"/>
      <c r="K7" s="35"/>
      <c r="L7" s="35">
        <f>13^0*(11)</f>
        <v>11</v>
      </c>
      <c r="M7" s="35"/>
      <c r="N7" s="35"/>
      <c r="O7" s="31">
        <f>L7+I7+F7+C7</f>
        <v>23827</v>
      </c>
      <c r="P7" s="31"/>
      <c r="Q7" s="31"/>
      <c r="R7" s="32" t="s">
        <v>15</v>
      </c>
      <c r="S7" s="32"/>
      <c r="T7" s="32"/>
      <c r="U7" s="32"/>
      <c r="V7" s="32"/>
      <c r="W7" s="32"/>
    </row>
    <row r="10" spans="1:29" x14ac:dyDescent="0.3">
      <c r="A10" s="33" t="s">
        <v>18</v>
      </c>
      <c r="B10" s="33"/>
      <c r="C10" s="33"/>
      <c r="D10" s="34" t="s">
        <v>19</v>
      </c>
      <c r="E10" s="34"/>
      <c r="F10" s="34"/>
      <c r="G10" s="34"/>
    </row>
    <row r="11" spans="1:29" x14ac:dyDescent="0.3">
      <c r="A11" s="33">
        <v>23827</v>
      </c>
      <c r="B11" s="33"/>
      <c r="C11" s="33"/>
      <c r="D11" s="34" t="s">
        <v>20</v>
      </c>
      <c r="E11" s="34"/>
      <c r="F11" s="34"/>
      <c r="G11" s="34"/>
    </row>
  </sheetData>
  <mergeCells count="23">
    <mergeCell ref="C5:E5"/>
    <mergeCell ref="I6:K6"/>
    <mergeCell ref="F6:H6"/>
    <mergeCell ref="C6:E6"/>
    <mergeCell ref="A2:J2"/>
    <mergeCell ref="C4:E4"/>
    <mergeCell ref="F4:H4"/>
    <mergeCell ref="I4:K4"/>
    <mergeCell ref="L4:N4"/>
    <mergeCell ref="L5:N5"/>
    <mergeCell ref="L6:N6"/>
    <mergeCell ref="I5:K5"/>
    <mergeCell ref="F5:H5"/>
    <mergeCell ref="O7:Q7"/>
    <mergeCell ref="R7:W7"/>
    <mergeCell ref="A10:C10"/>
    <mergeCell ref="A11:C11"/>
    <mergeCell ref="D10:G10"/>
    <mergeCell ref="D11:G11"/>
    <mergeCell ref="I7:K7"/>
    <mergeCell ref="F7:H7"/>
    <mergeCell ref="C7:E7"/>
    <mergeCell ref="L7:N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B5" sqref="A5:W12"/>
    </sheetView>
  </sheetViews>
  <sheetFormatPr baseColWidth="10" defaultRowHeight="15.05" x14ac:dyDescent="0.3"/>
  <cols>
    <col min="1" max="29" width="3" bestFit="1" customWidth="1"/>
  </cols>
  <sheetData>
    <row r="1" spans="1:29" x14ac:dyDescent="0.3">
      <c r="A1" s="7">
        <v>10</v>
      </c>
      <c r="B1" s="5">
        <v>11</v>
      </c>
      <c r="C1" s="5">
        <v>12</v>
      </c>
      <c r="D1" s="1">
        <v>13</v>
      </c>
      <c r="E1" s="1">
        <v>14</v>
      </c>
      <c r="F1" s="6">
        <v>15</v>
      </c>
      <c r="G1" s="1">
        <v>16</v>
      </c>
      <c r="H1" s="1">
        <v>17</v>
      </c>
      <c r="I1" s="1">
        <v>18</v>
      </c>
      <c r="J1" s="1">
        <v>19</v>
      </c>
      <c r="K1" s="1">
        <v>20</v>
      </c>
      <c r="L1" s="1">
        <v>21</v>
      </c>
      <c r="M1" s="1">
        <v>22</v>
      </c>
      <c r="N1" s="1">
        <v>23</v>
      </c>
      <c r="O1" s="1">
        <v>24</v>
      </c>
      <c r="P1" s="1">
        <v>25</v>
      </c>
      <c r="Q1" s="1">
        <v>26</v>
      </c>
      <c r="R1" s="7">
        <v>27</v>
      </c>
      <c r="S1" s="1">
        <v>28</v>
      </c>
      <c r="T1" s="1">
        <v>29</v>
      </c>
      <c r="U1" s="1">
        <v>30</v>
      </c>
      <c r="V1" s="1">
        <v>31</v>
      </c>
      <c r="W1" s="1">
        <v>32</v>
      </c>
      <c r="X1" s="1">
        <v>33</v>
      </c>
      <c r="Y1" s="1">
        <v>34</v>
      </c>
      <c r="Z1" s="1">
        <v>35</v>
      </c>
      <c r="AA1" s="7">
        <v>36</v>
      </c>
      <c r="AB1" s="1">
        <v>37</v>
      </c>
      <c r="AC1" s="1">
        <v>38</v>
      </c>
    </row>
    <row r="2" spans="1:29" s="14" customFormat="1" x14ac:dyDescent="0.3">
      <c r="A2" s="10"/>
      <c r="B2" s="11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9"/>
    </row>
    <row r="3" spans="1:29" s="8" customFormat="1" ht="15.75" customHeight="1" x14ac:dyDescent="0.3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5" spans="1:29" x14ac:dyDescent="0.3">
      <c r="C5" s="35" t="s">
        <v>9</v>
      </c>
      <c r="D5" s="35"/>
      <c r="E5" s="35"/>
      <c r="F5" s="35" t="s">
        <v>12</v>
      </c>
      <c r="G5" s="35"/>
      <c r="H5" s="35"/>
      <c r="I5" s="35">
        <v>4</v>
      </c>
      <c r="J5" s="35"/>
      <c r="K5" s="35"/>
      <c r="L5" s="35" t="s">
        <v>10</v>
      </c>
      <c r="M5" s="35"/>
      <c r="N5" s="35"/>
    </row>
    <row r="6" spans="1:29" x14ac:dyDescent="0.3">
      <c r="C6" s="35">
        <v>3</v>
      </c>
      <c r="D6" s="35"/>
      <c r="E6" s="35"/>
      <c r="F6" s="35">
        <v>2</v>
      </c>
      <c r="G6" s="35"/>
      <c r="H6" s="35"/>
      <c r="I6" s="35">
        <v>1</v>
      </c>
      <c r="J6" s="35"/>
      <c r="K6" s="35"/>
      <c r="L6" s="35">
        <v>0</v>
      </c>
      <c r="M6" s="35"/>
      <c r="N6" s="35"/>
    </row>
    <row r="7" spans="1:29" x14ac:dyDescent="0.3">
      <c r="C7" s="35" t="s">
        <v>21</v>
      </c>
      <c r="D7" s="35"/>
      <c r="E7" s="35"/>
      <c r="F7" s="35" t="s">
        <v>22</v>
      </c>
      <c r="G7" s="35"/>
      <c r="H7" s="35"/>
      <c r="I7" s="35" t="s">
        <v>23</v>
      </c>
      <c r="J7" s="35"/>
      <c r="K7" s="35"/>
      <c r="L7" s="35" t="s">
        <v>24</v>
      </c>
      <c r="M7" s="35"/>
      <c r="N7" s="35"/>
    </row>
    <row r="8" spans="1:29" x14ac:dyDescent="0.3">
      <c r="C8" s="35">
        <f>16^3*(11)</f>
        <v>45056</v>
      </c>
      <c r="D8" s="35"/>
      <c r="E8" s="35"/>
      <c r="F8" s="35">
        <f>16^2*(15)</f>
        <v>3840</v>
      </c>
      <c r="G8" s="35"/>
      <c r="H8" s="35"/>
      <c r="I8" s="35">
        <f>16^1*(4)</f>
        <v>64</v>
      </c>
      <c r="J8" s="35"/>
      <c r="K8" s="35"/>
      <c r="L8" s="35">
        <f>16^0*(12)</f>
        <v>12</v>
      </c>
      <c r="M8" s="35"/>
      <c r="N8" s="35"/>
      <c r="O8" s="31">
        <f>L8+I8+F8+C8</f>
        <v>48972</v>
      </c>
      <c r="P8" s="31"/>
      <c r="Q8" s="31"/>
      <c r="R8" s="32" t="s">
        <v>15</v>
      </c>
      <c r="S8" s="32"/>
      <c r="T8" s="32"/>
      <c r="U8" s="32"/>
      <c r="V8" s="32"/>
      <c r="W8" s="32"/>
    </row>
    <row r="11" spans="1:29" x14ac:dyDescent="0.3">
      <c r="A11" s="33" t="s">
        <v>25</v>
      </c>
      <c r="B11" s="33"/>
      <c r="C11" s="33"/>
      <c r="D11" s="34" t="s">
        <v>26</v>
      </c>
      <c r="E11" s="34"/>
      <c r="F11" s="34"/>
      <c r="G11" s="34"/>
    </row>
    <row r="12" spans="1:29" x14ac:dyDescent="0.3">
      <c r="A12" s="33">
        <f>O8</f>
        <v>48972</v>
      </c>
      <c r="B12" s="33"/>
      <c r="C12" s="33"/>
      <c r="D12" s="34" t="s">
        <v>20</v>
      </c>
      <c r="E12" s="34"/>
      <c r="F12" s="34"/>
      <c r="G12" s="34"/>
    </row>
  </sheetData>
  <mergeCells count="23">
    <mergeCell ref="A3:O3"/>
    <mergeCell ref="C5:E5"/>
    <mergeCell ref="F5:H5"/>
    <mergeCell ref="I5:K5"/>
    <mergeCell ref="L5:N5"/>
    <mergeCell ref="I8:K8"/>
    <mergeCell ref="L8:N8"/>
    <mergeCell ref="O8:Q8"/>
    <mergeCell ref="R8:W8"/>
    <mergeCell ref="C6:E6"/>
    <mergeCell ref="F6:H6"/>
    <mergeCell ref="I6:K6"/>
    <mergeCell ref="L6:N6"/>
    <mergeCell ref="C7:E7"/>
    <mergeCell ref="F7:H7"/>
    <mergeCell ref="I7:K7"/>
    <mergeCell ref="L7:N7"/>
    <mergeCell ref="A11:C11"/>
    <mergeCell ref="D11:G11"/>
    <mergeCell ref="A12:C12"/>
    <mergeCell ref="D12:G12"/>
    <mergeCell ref="C8:E8"/>
    <mergeCell ref="F8:H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A5" sqref="A5:X12"/>
    </sheetView>
  </sheetViews>
  <sheetFormatPr baseColWidth="10" defaultRowHeight="15.05" x14ac:dyDescent="0.3"/>
  <cols>
    <col min="1" max="29" width="3" bestFit="1" customWidth="1"/>
  </cols>
  <sheetData>
    <row r="1" spans="1:29" s="18" customFormat="1" x14ac:dyDescent="0.3">
      <c r="A1" s="7">
        <v>10</v>
      </c>
      <c r="B1" s="17">
        <v>11</v>
      </c>
      <c r="C1" s="5">
        <v>12</v>
      </c>
      <c r="D1" s="6">
        <v>13</v>
      </c>
      <c r="E1" s="7">
        <v>14</v>
      </c>
      <c r="F1" s="7">
        <v>15</v>
      </c>
      <c r="G1" s="7">
        <v>16</v>
      </c>
      <c r="H1" s="7">
        <v>17</v>
      </c>
      <c r="I1" s="7">
        <v>18</v>
      </c>
      <c r="J1" s="7">
        <v>19</v>
      </c>
      <c r="K1" s="7">
        <v>20</v>
      </c>
      <c r="L1" s="7">
        <v>21</v>
      </c>
      <c r="M1" s="7">
        <v>22</v>
      </c>
      <c r="N1" s="7">
        <v>23</v>
      </c>
      <c r="O1" s="7">
        <v>24</v>
      </c>
      <c r="P1" s="7">
        <v>25</v>
      </c>
      <c r="Q1" s="7">
        <v>26</v>
      </c>
      <c r="R1" s="7">
        <v>27</v>
      </c>
      <c r="S1" s="7">
        <v>28</v>
      </c>
      <c r="T1" s="7">
        <v>29</v>
      </c>
      <c r="U1" s="7">
        <v>30</v>
      </c>
      <c r="V1" s="7">
        <v>31</v>
      </c>
      <c r="W1" s="7">
        <v>32</v>
      </c>
      <c r="X1" s="7">
        <v>33</v>
      </c>
      <c r="Y1" s="7">
        <v>34</v>
      </c>
      <c r="Z1" s="7">
        <v>35</v>
      </c>
      <c r="AA1" s="7">
        <v>36</v>
      </c>
      <c r="AB1" s="7">
        <v>37</v>
      </c>
      <c r="AC1" s="7">
        <v>38</v>
      </c>
    </row>
    <row r="2" spans="1:29" s="13" customFormat="1" x14ac:dyDescent="0.3">
      <c r="A2" s="9"/>
      <c r="B2" s="15"/>
      <c r="C2" s="15"/>
      <c r="F2" s="16"/>
      <c r="R2" s="9"/>
      <c r="AA2" s="9"/>
    </row>
    <row r="3" spans="1:29" s="19" customFormat="1" ht="23.6" customHeight="1" x14ac:dyDescent="0.3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5" spans="1:29" x14ac:dyDescent="0.3">
      <c r="C5" s="35">
        <v>9</v>
      </c>
      <c r="D5" s="35"/>
      <c r="E5" s="35"/>
      <c r="F5" s="35" t="s">
        <v>11</v>
      </c>
      <c r="G5" s="35"/>
      <c r="H5" s="35"/>
      <c r="I5" s="35">
        <v>8</v>
      </c>
      <c r="J5" s="35"/>
      <c r="K5" s="35"/>
      <c r="L5" s="35" t="s">
        <v>10</v>
      </c>
      <c r="M5" s="35"/>
      <c r="N5" s="35"/>
    </row>
    <row r="6" spans="1:29" x14ac:dyDescent="0.3">
      <c r="C6" s="35">
        <v>3</v>
      </c>
      <c r="D6" s="35"/>
      <c r="E6" s="35"/>
      <c r="F6" s="35">
        <v>2</v>
      </c>
      <c r="G6" s="35"/>
      <c r="H6" s="35"/>
      <c r="I6" s="35">
        <v>1</v>
      </c>
      <c r="J6" s="35"/>
      <c r="K6" s="35"/>
      <c r="L6" s="35">
        <v>0</v>
      </c>
      <c r="M6" s="35"/>
      <c r="N6" s="35"/>
    </row>
    <row r="7" spans="1:29" x14ac:dyDescent="0.3">
      <c r="C7" s="35" t="s">
        <v>29</v>
      </c>
      <c r="D7" s="35"/>
      <c r="E7" s="35"/>
      <c r="F7" s="35" t="s">
        <v>30</v>
      </c>
      <c r="G7" s="35"/>
      <c r="H7" s="35"/>
      <c r="I7" s="35" t="s">
        <v>31</v>
      </c>
      <c r="J7" s="35"/>
      <c r="K7" s="35"/>
      <c r="L7" s="35" t="s">
        <v>32</v>
      </c>
      <c r="M7" s="35"/>
      <c r="N7" s="35"/>
    </row>
    <row r="8" spans="1:29" x14ac:dyDescent="0.3">
      <c r="C8" s="35">
        <f>14^3*(9)</f>
        <v>24696</v>
      </c>
      <c r="D8" s="35"/>
      <c r="E8" s="35"/>
      <c r="F8" s="35">
        <f>14^2*(13)</f>
        <v>2548</v>
      </c>
      <c r="G8" s="35"/>
      <c r="H8" s="35"/>
      <c r="I8" s="35">
        <f>14^1*(8)</f>
        <v>112</v>
      </c>
      <c r="J8" s="35"/>
      <c r="K8" s="35"/>
      <c r="L8" s="35">
        <f>14^0*(12)</f>
        <v>12</v>
      </c>
      <c r="M8" s="35"/>
      <c r="N8" s="35"/>
      <c r="O8" s="31">
        <f>L8+I8+F8+C8</f>
        <v>27368</v>
      </c>
      <c r="P8" s="31"/>
      <c r="Q8" s="31"/>
      <c r="R8" s="32" t="s">
        <v>15</v>
      </c>
      <c r="S8" s="32"/>
      <c r="T8" s="32"/>
      <c r="U8" s="32"/>
      <c r="V8" s="32"/>
      <c r="W8" s="32"/>
    </row>
    <row r="11" spans="1:29" x14ac:dyDescent="0.3">
      <c r="A11" s="33" t="s">
        <v>28</v>
      </c>
      <c r="B11" s="33"/>
      <c r="C11" s="33"/>
      <c r="D11" s="34" t="s">
        <v>27</v>
      </c>
      <c r="E11" s="34"/>
      <c r="F11" s="34"/>
      <c r="G11" s="34"/>
    </row>
    <row r="12" spans="1:29" x14ac:dyDescent="0.3">
      <c r="A12" s="33">
        <f>O8</f>
        <v>27368</v>
      </c>
      <c r="B12" s="33"/>
      <c r="C12" s="33"/>
      <c r="D12" s="34" t="s">
        <v>20</v>
      </c>
      <c r="E12" s="34"/>
      <c r="F12" s="34"/>
      <c r="G12" s="34"/>
    </row>
  </sheetData>
  <mergeCells count="23">
    <mergeCell ref="C6:E6"/>
    <mergeCell ref="F6:H6"/>
    <mergeCell ref="I6:K6"/>
    <mergeCell ref="L6:N6"/>
    <mergeCell ref="A3:I3"/>
    <mergeCell ref="C5:E5"/>
    <mergeCell ref="F5:H5"/>
    <mergeCell ref="I5:K5"/>
    <mergeCell ref="L5:N5"/>
    <mergeCell ref="C7:E7"/>
    <mergeCell ref="F7:H7"/>
    <mergeCell ref="I7:K7"/>
    <mergeCell ref="L7:N7"/>
    <mergeCell ref="C8:E8"/>
    <mergeCell ref="F8:H8"/>
    <mergeCell ref="I8:K8"/>
    <mergeCell ref="L8:N8"/>
    <mergeCell ref="O8:Q8"/>
    <mergeCell ref="R8:W8"/>
    <mergeCell ref="A11:C11"/>
    <mergeCell ref="D11:G11"/>
    <mergeCell ref="A12:C12"/>
    <mergeCell ref="D12:G1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A5" sqref="A5:XFD7"/>
    </sheetView>
  </sheetViews>
  <sheetFormatPr baseColWidth="10" defaultRowHeight="15.05" x14ac:dyDescent="0.3"/>
  <cols>
    <col min="1" max="29" width="3" bestFit="1" customWidth="1"/>
  </cols>
  <sheetData>
    <row r="1" spans="1:29" s="18" customFormat="1" x14ac:dyDescent="0.3">
      <c r="A1" s="7">
        <v>10</v>
      </c>
      <c r="B1" s="17">
        <v>11</v>
      </c>
      <c r="C1" s="17">
        <v>12</v>
      </c>
      <c r="D1" s="7">
        <v>13</v>
      </c>
      <c r="E1" s="7">
        <v>14</v>
      </c>
      <c r="F1" s="7">
        <v>15</v>
      </c>
      <c r="G1" s="7">
        <v>16</v>
      </c>
      <c r="H1" s="7">
        <v>17</v>
      </c>
      <c r="I1" s="7">
        <v>18</v>
      </c>
      <c r="J1" s="7">
        <v>19</v>
      </c>
      <c r="K1" s="7">
        <v>20</v>
      </c>
      <c r="L1" s="7">
        <v>21</v>
      </c>
      <c r="M1" s="7">
        <v>22</v>
      </c>
      <c r="N1" s="7">
        <v>23</v>
      </c>
      <c r="O1" s="7">
        <v>24</v>
      </c>
      <c r="P1" s="7">
        <v>25</v>
      </c>
      <c r="Q1" s="7">
        <v>26</v>
      </c>
      <c r="R1" s="7">
        <v>27</v>
      </c>
      <c r="S1" s="7">
        <v>28</v>
      </c>
      <c r="T1" s="7">
        <v>29</v>
      </c>
      <c r="U1" s="7">
        <v>30</v>
      </c>
      <c r="V1" s="7">
        <v>31</v>
      </c>
      <c r="W1" s="7">
        <v>32</v>
      </c>
      <c r="X1" s="7">
        <v>33</v>
      </c>
      <c r="Y1" s="7">
        <v>34</v>
      </c>
      <c r="Z1" s="7">
        <v>35</v>
      </c>
      <c r="AA1" s="7">
        <v>36</v>
      </c>
      <c r="AB1" s="7">
        <v>37</v>
      </c>
      <c r="AC1" s="7">
        <v>38</v>
      </c>
    </row>
    <row r="2" spans="1:29" s="18" customFormat="1" x14ac:dyDescent="0.3">
      <c r="A2" s="9"/>
      <c r="B2" s="20"/>
      <c r="C2" s="15"/>
      <c r="D2" s="16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30.15" customHeight="1" x14ac:dyDescent="0.3">
      <c r="A3" s="39" t="s">
        <v>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5" spans="1:29" s="21" customFormat="1" ht="18.350000000000001" x14ac:dyDescent="0.35">
      <c r="A5" s="21" t="s">
        <v>38</v>
      </c>
    </row>
    <row r="6" spans="1:29" s="21" customFormat="1" ht="18.350000000000001" x14ac:dyDescent="0.35">
      <c r="A6" s="21" t="s">
        <v>39</v>
      </c>
    </row>
  </sheetData>
  <mergeCells count="1">
    <mergeCell ref="A3:L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workbookViewId="0">
      <selection activeCell="A4" sqref="A4:XFD16"/>
    </sheetView>
  </sheetViews>
  <sheetFormatPr baseColWidth="10" defaultRowHeight="15.05" x14ac:dyDescent="0.3"/>
  <cols>
    <col min="1" max="6" width="3" bestFit="1" customWidth="1"/>
    <col min="7" max="7" width="4.109375" customWidth="1"/>
    <col min="8" max="8" width="4" customWidth="1"/>
    <col min="9" max="29" width="3" bestFit="1" customWidth="1"/>
  </cols>
  <sheetData>
    <row r="1" spans="1:30" s="18" customFormat="1" x14ac:dyDescent="0.3">
      <c r="A1" s="7">
        <v>10</v>
      </c>
      <c r="B1" s="17">
        <v>11</v>
      </c>
      <c r="C1" s="17">
        <v>12</v>
      </c>
      <c r="D1" s="7">
        <v>13</v>
      </c>
      <c r="E1" s="7">
        <v>14</v>
      </c>
      <c r="F1" s="5">
        <v>15</v>
      </c>
      <c r="G1" s="7">
        <v>16</v>
      </c>
      <c r="H1" s="7">
        <v>17</v>
      </c>
      <c r="I1" s="7">
        <v>18</v>
      </c>
      <c r="J1" s="7">
        <v>19</v>
      </c>
      <c r="K1" s="7">
        <v>20</v>
      </c>
      <c r="L1" s="7">
        <v>21</v>
      </c>
      <c r="M1" s="7">
        <v>22</v>
      </c>
      <c r="N1" s="7">
        <v>23</v>
      </c>
      <c r="O1" s="7">
        <v>24</v>
      </c>
      <c r="P1" s="7">
        <v>25</v>
      </c>
      <c r="Q1" s="7">
        <v>26</v>
      </c>
      <c r="R1" s="7">
        <v>27</v>
      </c>
      <c r="S1" s="7">
        <v>28</v>
      </c>
      <c r="T1" s="7">
        <v>29</v>
      </c>
      <c r="U1" s="7">
        <v>30</v>
      </c>
      <c r="V1" s="7">
        <v>31</v>
      </c>
      <c r="W1" s="7">
        <v>32</v>
      </c>
      <c r="X1" s="7">
        <v>33</v>
      </c>
      <c r="Y1" s="7">
        <v>34</v>
      </c>
      <c r="Z1" s="7">
        <v>35</v>
      </c>
      <c r="AA1" s="7">
        <v>36</v>
      </c>
      <c r="AB1" s="7">
        <v>37</v>
      </c>
      <c r="AC1" s="7">
        <v>38</v>
      </c>
    </row>
    <row r="2" spans="1:30" s="18" customFormat="1" x14ac:dyDescent="0.3">
      <c r="A2" s="9"/>
      <c r="B2" s="20"/>
      <c r="C2" s="20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0" ht="18.350000000000001" customHeight="1" x14ac:dyDescent="0.3">
      <c r="A3" s="42" t="s">
        <v>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1:30" x14ac:dyDescent="0.3">
      <c r="C5" s="35" t="s">
        <v>12</v>
      </c>
      <c r="D5" s="35"/>
      <c r="E5" s="35"/>
      <c r="F5" s="35" t="s">
        <v>12</v>
      </c>
      <c r="G5" s="35"/>
      <c r="H5" s="35"/>
      <c r="I5" s="35" t="s">
        <v>12</v>
      </c>
      <c r="J5" s="35"/>
      <c r="K5" s="35"/>
    </row>
    <row r="6" spans="1:30" x14ac:dyDescent="0.3">
      <c r="C6" s="35">
        <v>2</v>
      </c>
      <c r="D6" s="35"/>
      <c r="E6" s="35"/>
      <c r="F6" s="35">
        <v>1</v>
      </c>
      <c r="G6" s="35"/>
      <c r="H6" s="35"/>
      <c r="I6" s="35">
        <v>0</v>
      </c>
      <c r="J6" s="35"/>
      <c r="K6" s="35"/>
    </row>
    <row r="7" spans="1:30" x14ac:dyDescent="0.3">
      <c r="C7" s="35" t="s">
        <v>22</v>
      </c>
      <c r="D7" s="35"/>
      <c r="E7" s="35"/>
      <c r="F7" s="35" t="s">
        <v>34</v>
      </c>
      <c r="G7" s="35"/>
      <c r="H7" s="35"/>
      <c r="I7" s="35" t="s">
        <v>33</v>
      </c>
      <c r="J7" s="35"/>
      <c r="K7" s="35"/>
    </row>
    <row r="8" spans="1:30" x14ac:dyDescent="0.3">
      <c r="C8" s="35">
        <f>16^2*(15)</f>
        <v>3840</v>
      </c>
      <c r="D8" s="35"/>
      <c r="E8" s="35"/>
      <c r="F8" s="35">
        <f>16^1*(15)</f>
        <v>240</v>
      </c>
      <c r="G8" s="35"/>
      <c r="H8" s="35"/>
      <c r="I8" s="35">
        <f>16^0*(15)</f>
        <v>15</v>
      </c>
      <c r="J8" s="35"/>
      <c r="K8" s="35"/>
      <c r="L8" s="31">
        <f>C8+F8+I8</f>
        <v>4095</v>
      </c>
      <c r="M8" s="31"/>
      <c r="N8" s="31"/>
      <c r="O8" s="32" t="s">
        <v>15</v>
      </c>
      <c r="P8" s="32"/>
      <c r="Q8" s="32"/>
      <c r="R8" s="32"/>
      <c r="S8" s="32"/>
      <c r="T8" s="32"/>
    </row>
    <row r="10" spans="1:30" x14ac:dyDescent="0.3">
      <c r="A10" s="41"/>
      <c r="B10" s="41"/>
      <c r="C10" s="35">
        <f>2^12</f>
        <v>4096</v>
      </c>
      <c r="D10" s="35"/>
      <c r="E10" s="35">
        <f>2^11</f>
        <v>2048</v>
      </c>
      <c r="F10" s="35"/>
      <c r="G10" s="35">
        <f>2^10</f>
        <v>1024</v>
      </c>
      <c r="H10" s="35"/>
      <c r="I10" s="35">
        <f>2^9</f>
        <v>512</v>
      </c>
      <c r="J10" s="35"/>
      <c r="K10" s="35">
        <f>2^8</f>
        <v>256</v>
      </c>
      <c r="L10" s="35"/>
      <c r="M10" s="35">
        <f>2^7</f>
        <v>128</v>
      </c>
      <c r="N10" s="35"/>
      <c r="O10" s="35">
        <f>2^6</f>
        <v>64</v>
      </c>
      <c r="P10" s="35"/>
      <c r="Q10" s="35">
        <f>2^5</f>
        <v>32</v>
      </c>
      <c r="R10" s="35"/>
      <c r="S10" s="35">
        <f>2^4</f>
        <v>16</v>
      </c>
      <c r="T10" s="35"/>
      <c r="U10" s="35">
        <f>2^3</f>
        <v>8</v>
      </c>
      <c r="V10" s="35"/>
      <c r="W10" s="35">
        <f>2^2</f>
        <v>4</v>
      </c>
      <c r="X10" s="35"/>
      <c r="Y10" s="35">
        <f>2^1</f>
        <v>2</v>
      </c>
      <c r="Z10" s="35"/>
      <c r="AA10" s="35">
        <f>2^0</f>
        <v>1</v>
      </c>
      <c r="AB10" s="35"/>
      <c r="AC10" s="4"/>
      <c r="AD10" s="4"/>
    </row>
    <row r="11" spans="1:30" x14ac:dyDescent="0.3">
      <c r="A11" s="41"/>
      <c r="B11" s="41"/>
      <c r="C11" s="35">
        <v>0</v>
      </c>
      <c r="D11" s="35"/>
      <c r="E11" s="35">
        <v>1</v>
      </c>
      <c r="F11" s="35"/>
      <c r="G11" s="35">
        <v>1</v>
      </c>
      <c r="H11" s="35"/>
      <c r="I11" s="35">
        <v>1</v>
      </c>
      <c r="J11" s="35"/>
      <c r="K11" s="35">
        <v>1</v>
      </c>
      <c r="L11" s="35"/>
      <c r="M11" s="35">
        <v>1</v>
      </c>
      <c r="N11" s="35"/>
      <c r="O11" s="35">
        <v>1</v>
      </c>
      <c r="P11" s="35"/>
      <c r="Q11" s="35">
        <v>1</v>
      </c>
      <c r="R11" s="35"/>
      <c r="S11" s="35">
        <v>1</v>
      </c>
      <c r="T11" s="35"/>
      <c r="U11" s="35">
        <v>1</v>
      </c>
      <c r="V11" s="35"/>
      <c r="W11" s="35">
        <v>1</v>
      </c>
      <c r="X11" s="35"/>
      <c r="Y11" s="35">
        <v>1</v>
      </c>
      <c r="Z11" s="35"/>
      <c r="AA11" s="35">
        <v>1</v>
      </c>
      <c r="AB11" s="35"/>
      <c r="AC11" s="4"/>
      <c r="AD11" s="4"/>
    </row>
    <row r="12" spans="1:30" x14ac:dyDescent="0.3">
      <c r="C12" s="40"/>
      <c r="D12" s="40"/>
      <c r="E12" s="40">
        <f>L8-E10</f>
        <v>2047</v>
      </c>
      <c r="F12" s="40"/>
      <c r="G12" s="40">
        <f>E12-G10</f>
        <v>1023</v>
      </c>
      <c r="H12" s="40"/>
      <c r="I12" s="40">
        <f>G12-I10</f>
        <v>511</v>
      </c>
      <c r="J12" s="40"/>
      <c r="K12" s="40">
        <f>I12-K10</f>
        <v>255</v>
      </c>
      <c r="L12" s="40"/>
      <c r="M12" s="40">
        <f>K12-M10</f>
        <v>127</v>
      </c>
      <c r="N12" s="40"/>
      <c r="O12" s="40">
        <f>M12-O10</f>
        <v>63</v>
      </c>
      <c r="P12" s="40"/>
      <c r="Q12" s="40">
        <f>O12-Q10</f>
        <v>31</v>
      </c>
      <c r="R12" s="40"/>
      <c r="S12" s="40">
        <f>Q12-S10</f>
        <v>15</v>
      </c>
      <c r="T12" s="40"/>
      <c r="U12" s="40">
        <f>S12-U10</f>
        <v>7</v>
      </c>
      <c r="V12" s="40"/>
      <c r="W12" s="40">
        <f>U12-W10</f>
        <v>3</v>
      </c>
      <c r="X12" s="40"/>
      <c r="Y12" s="40">
        <f>W12-Y10</f>
        <v>1</v>
      </c>
      <c r="Z12" s="40"/>
      <c r="AA12" s="40">
        <v>0</v>
      </c>
      <c r="AB12" s="40"/>
    </row>
    <row r="14" spans="1:30" x14ac:dyDescent="0.3">
      <c r="A14" s="34" t="s">
        <v>35</v>
      </c>
      <c r="B14" s="34"/>
      <c r="C14" s="34"/>
      <c r="D14" s="34"/>
      <c r="E14" s="34"/>
      <c r="F14" s="33" t="s">
        <v>26</v>
      </c>
      <c r="G14" s="33"/>
      <c r="H14" s="33"/>
    </row>
    <row r="15" spans="1:30" x14ac:dyDescent="0.3">
      <c r="A15" s="34">
        <f>L8</f>
        <v>4095</v>
      </c>
      <c r="B15" s="34"/>
      <c r="C15" s="34"/>
      <c r="D15" s="34"/>
      <c r="E15" s="34"/>
      <c r="F15" s="33" t="s">
        <v>20</v>
      </c>
      <c r="G15" s="33"/>
      <c r="H15" s="33"/>
    </row>
    <row r="16" spans="1:30" x14ac:dyDescent="0.3">
      <c r="A16" s="34" t="s">
        <v>36</v>
      </c>
      <c r="B16" s="34"/>
      <c r="C16" s="34"/>
      <c r="D16" s="34"/>
      <c r="E16" s="34"/>
      <c r="F16" s="33" t="s">
        <v>37</v>
      </c>
      <c r="G16" s="33"/>
      <c r="H16" s="33"/>
    </row>
  </sheetData>
  <mergeCells count="62">
    <mergeCell ref="A3:N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Q10:R10"/>
    <mergeCell ref="O10:P10"/>
    <mergeCell ref="M10:N10"/>
    <mergeCell ref="C8:E8"/>
    <mergeCell ref="F8:H8"/>
    <mergeCell ref="I8:K8"/>
    <mergeCell ref="L8:N8"/>
    <mergeCell ref="O8:T8"/>
    <mergeCell ref="K10:L10"/>
    <mergeCell ref="I10:J10"/>
    <mergeCell ref="G10:H10"/>
    <mergeCell ref="AA10:AB10"/>
    <mergeCell ref="Y10:Z10"/>
    <mergeCell ref="W10:X10"/>
    <mergeCell ref="U10:V10"/>
    <mergeCell ref="S10:T10"/>
    <mergeCell ref="A10:B10"/>
    <mergeCell ref="C10:D10"/>
    <mergeCell ref="E10:F10"/>
    <mergeCell ref="A11:B11"/>
    <mergeCell ref="C11:D11"/>
    <mergeCell ref="E11:F11"/>
    <mergeCell ref="M11:N11"/>
    <mergeCell ref="O11:P11"/>
    <mergeCell ref="Q11:R11"/>
    <mergeCell ref="S11:T11"/>
    <mergeCell ref="U11:V11"/>
    <mergeCell ref="W11:X11"/>
    <mergeCell ref="K11:L11"/>
    <mergeCell ref="F16:H16"/>
    <mergeCell ref="Y12:Z12"/>
    <mergeCell ref="AA12:AB12"/>
    <mergeCell ref="G11:H11"/>
    <mergeCell ref="I11:J11"/>
    <mergeCell ref="Y11:Z11"/>
    <mergeCell ref="AA11:AB11"/>
    <mergeCell ref="E12:F12"/>
    <mergeCell ref="G12:H12"/>
    <mergeCell ref="I12:J12"/>
    <mergeCell ref="K12:L12"/>
    <mergeCell ref="M12:N12"/>
    <mergeCell ref="O12:P12"/>
    <mergeCell ref="Q12:R12"/>
    <mergeCell ref="C12:D12"/>
    <mergeCell ref="S12:T12"/>
    <mergeCell ref="U12:V12"/>
    <mergeCell ref="W12:X12"/>
    <mergeCell ref="A16:E16"/>
    <mergeCell ref="A14:E14"/>
    <mergeCell ref="A15:E15"/>
    <mergeCell ref="F15:H15"/>
    <mergeCell ref="F14:H14"/>
  </mergeCells>
  <pageMargins left="0.7" right="0.7" top="0.75" bottom="0.75" header="0.3" footer="0.3"/>
  <pageSetup paperSize="9" orientation="landscape" r:id="rId1"/>
  <ignoredErrors>
    <ignoredError sqref="A1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selection activeCell="AG10" sqref="C10:AG11"/>
    </sheetView>
  </sheetViews>
  <sheetFormatPr baseColWidth="10" defaultRowHeight="15.05" x14ac:dyDescent="0.3"/>
  <cols>
    <col min="1" max="1" width="3" bestFit="1" customWidth="1"/>
    <col min="2" max="2" width="4" customWidth="1"/>
    <col min="3" max="3" width="3" bestFit="1" customWidth="1"/>
    <col min="4" max="4" width="4.6640625" customWidth="1"/>
    <col min="5" max="5" width="4.33203125" customWidth="1"/>
    <col min="6" max="6" width="4.6640625" customWidth="1"/>
    <col min="7" max="7" width="4.33203125" customWidth="1"/>
    <col min="8" max="8" width="3.44140625" customWidth="1"/>
    <col min="9" max="9" width="3" customWidth="1"/>
    <col min="10" max="10" width="4.6640625" customWidth="1"/>
    <col min="11" max="11" width="3" bestFit="1" customWidth="1"/>
    <col min="12" max="12" width="4.33203125" customWidth="1"/>
    <col min="13" max="13" width="3" bestFit="1" customWidth="1"/>
    <col min="14" max="14" width="4.33203125" customWidth="1"/>
    <col min="15" max="29" width="3" bestFit="1" customWidth="1"/>
    <col min="30" max="30" width="2.88671875" customWidth="1"/>
    <col min="31" max="31" width="4.88671875" customWidth="1"/>
    <col min="32" max="32" width="3.88671875" customWidth="1"/>
    <col min="33" max="33" width="4.109375" customWidth="1"/>
  </cols>
  <sheetData>
    <row r="1" spans="1:35" s="18" customFormat="1" x14ac:dyDescent="0.3">
      <c r="A1" s="6">
        <v>10</v>
      </c>
      <c r="B1" s="5">
        <v>11</v>
      </c>
      <c r="C1" s="5">
        <v>12</v>
      </c>
      <c r="D1" s="7">
        <v>13</v>
      </c>
      <c r="E1" s="7">
        <v>14</v>
      </c>
      <c r="F1" s="17">
        <v>15</v>
      </c>
      <c r="G1" s="7">
        <v>16</v>
      </c>
      <c r="H1" s="7">
        <v>17</v>
      </c>
      <c r="I1" s="7">
        <v>18</v>
      </c>
      <c r="J1" s="7">
        <v>19</v>
      </c>
      <c r="K1" s="7">
        <v>20</v>
      </c>
      <c r="L1" s="7">
        <v>21</v>
      </c>
      <c r="M1" s="7">
        <v>22</v>
      </c>
      <c r="N1" s="7">
        <v>23</v>
      </c>
      <c r="O1" s="7">
        <v>24</v>
      </c>
      <c r="P1" s="7">
        <v>25</v>
      </c>
      <c r="Q1" s="7">
        <v>26</v>
      </c>
      <c r="R1" s="7">
        <v>27</v>
      </c>
      <c r="S1" s="7">
        <v>28</v>
      </c>
      <c r="T1" s="7">
        <v>29</v>
      </c>
      <c r="U1" s="7">
        <v>30</v>
      </c>
      <c r="V1" s="7">
        <v>31</v>
      </c>
      <c r="W1" s="7">
        <v>32</v>
      </c>
      <c r="X1" s="7">
        <v>33</v>
      </c>
      <c r="Y1" s="7">
        <v>34</v>
      </c>
      <c r="Z1" s="7">
        <v>35</v>
      </c>
      <c r="AA1" s="7">
        <v>36</v>
      </c>
      <c r="AB1" s="7">
        <v>37</v>
      </c>
      <c r="AC1" s="7">
        <v>38</v>
      </c>
    </row>
    <row r="2" spans="1:35" s="18" customFormat="1" x14ac:dyDescent="0.3">
      <c r="A2" s="9"/>
      <c r="B2" s="20"/>
      <c r="C2" s="20"/>
      <c r="D2" s="9"/>
      <c r="E2" s="9"/>
      <c r="F2" s="15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5" s="42" customFormat="1" ht="43.2" customHeight="1" x14ac:dyDescent="0.3">
      <c r="A3" s="42" t="s">
        <v>5</v>
      </c>
    </row>
    <row r="5" spans="1:35" x14ac:dyDescent="0.3">
      <c r="B5" s="35">
        <v>8</v>
      </c>
      <c r="C5" s="35"/>
      <c r="D5" s="35"/>
      <c r="E5" s="35" t="s">
        <v>8</v>
      </c>
      <c r="F5" s="35"/>
      <c r="G5" s="35"/>
      <c r="H5" s="35" t="s">
        <v>9</v>
      </c>
      <c r="I5" s="35"/>
      <c r="J5" s="35"/>
      <c r="K5" s="35" t="s">
        <v>10</v>
      </c>
      <c r="L5" s="35"/>
      <c r="M5" s="35"/>
      <c r="N5" s="35">
        <v>8</v>
      </c>
      <c r="O5" s="35"/>
      <c r="P5" s="35"/>
    </row>
    <row r="6" spans="1:35" x14ac:dyDescent="0.3">
      <c r="B6" s="35">
        <v>4</v>
      </c>
      <c r="C6" s="35"/>
      <c r="D6" s="35"/>
      <c r="E6" s="35">
        <v>3</v>
      </c>
      <c r="F6" s="35"/>
      <c r="G6" s="35"/>
      <c r="H6" s="35">
        <v>2</v>
      </c>
      <c r="I6" s="35"/>
      <c r="J6" s="35"/>
      <c r="K6" s="35">
        <v>1</v>
      </c>
      <c r="L6" s="35"/>
      <c r="M6" s="35"/>
      <c r="N6" s="35">
        <v>0</v>
      </c>
      <c r="O6" s="35"/>
      <c r="P6" s="35"/>
    </row>
    <row r="7" spans="1:35" x14ac:dyDescent="0.3">
      <c r="B7" s="35" t="s">
        <v>42</v>
      </c>
      <c r="C7" s="35"/>
      <c r="D7" s="35"/>
      <c r="E7" s="35" t="s">
        <v>16</v>
      </c>
      <c r="F7" s="35"/>
      <c r="G7" s="35"/>
      <c r="H7" s="35" t="s">
        <v>41</v>
      </c>
      <c r="I7" s="35"/>
      <c r="J7" s="35"/>
      <c r="K7" s="35" t="s">
        <v>14</v>
      </c>
      <c r="L7" s="35"/>
      <c r="M7" s="35"/>
      <c r="N7" s="35" t="s">
        <v>40</v>
      </c>
      <c r="O7" s="35"/>
      <c r="P7" s="35"/>
    </row>
    <row r="8" spans="1:35" x14ac:dyDescent="0.3">
      <c r="B8" s="35">
        <f>13^4*(8)</f>
        <v>228488</v>
      </c>
      <c r="C8" s="35"/>
      <c r="D8" s="35"/>
      <c r="E8" s="35">
        <f>13^3*(10)</f>
        <v>21970</v>
      </c>
      <c r="F8" s="35"/>
      <c r="G8" s="35"/>
      <c r="H8" s="35">
        <f>13^2*(11)</f>
        <v>1859</v>
      </c>
      <c r="I8" s="35"/>
      <c r="J8" s="35"/>
      <c r="K8" s="35">
        <f>13^1*(12)</f>
        <v>156</v>
      </c>
      <c r="L8" s="35"/>
      <c r="M8" s="35"/>
      <c r="N8" s="35">
        <f>13^0*(8)</f>
        <v>8</v>
      </c>
      <c r="O8" s="35"/>
      <c r="P8" s="35"/>
      <c r="Q8" s="31">
        <f>N8+K8+H8+E8+B8</f>
        <v>252481</v>
      </c>
      <c r="R8" s="31"/>
      <c r="S8" s="31"/>
      <c r="T8" s="32" t="s">
        <v>15</v>
      </c>
      <c r="U8" s="32"/>
      <c r="V8" s="32"/>
      <c r="W8" s="32"/>
      <c r="X8" s="32"/>
      <c r="Y8" s="32"/>
    </row>
    <row r="10" spans="1:35" s="25" customFormat="1" x14ac:dyDescent="0.3">
      <c r="A10" s="43">
        <f>2^18</f>
        <v>262144</v>
      </c>
      <c r="B10" s="43"/>
      <c r="C10" s="43">
        <f>2^17</f>
        <v>131072</v>
      </c>
      <c r="D10" s="43"/>
      <c r="E10" s="43">
        <f>2^16</f>
        <v>65536</v>
      </c>
      <c r="F10" s="43"/>
      <c r="G10" s="43">
        <f>2^15</f>
        <v>32768</v>
      </c>
      <c r="H10" s="43"/>
      <c r="I10" s="43">
        <f>2^14</f>
        <v>16384</v>
      </c>
      <c r="J10" s="43"/>
      <c r="K10" s="43">
        <f>2^13</f>
        <v>8192</v>
      </c>
      <c r="L10" s="43"/>
      <c r="M10" s="43">
        <f>2^12</f>
        <v>4096</v>
      </c>
      <c r="N10" s="43"/>
      <c r="O10" s="43">
        <f>2^11</f>
        <v>2048</v>
      </c>
      <c r="P10" s="43"/>
      <c r="Q10" s="43">
        <f>2^10</f>
        <v>1024</v>
      </c>
      <c r="R10" s="43"/>
      <c r="S10" s="43">
        <f>2^9</f>
        <v>512</v>
      </c>
      <c r="T10" s="43"/>
      <c r="U10" s="43">
        <f>2^8</f>
        <v>256</v>
      </c>
      <c r="V10" s="43"/>
      <c r="W10" s="43">
        <f>2^7</f>
        <v>128</v>
      </c>
      <c r="X10" s="43"/>
      <c r="Y10" s="43">
        <f>2^6</f>
        <v>64</v>
      </c>
      <c r="Z10" s="43"/>
      <c r="AA10" s="43">
        <f>2^5</f>
        <v>32</v>
      </c>
      <c r="AB10" s="43"/>
      <c r="AC10" s="28">
        <f>2^4</f>
        <v>16</v>
      </c>
      <c r="AD10" s="28">
        <f>2^3</f>
        <v>8</v>
      </c>
      <c r="AE10" s="28">
        <f>2^2</f>
        <v>4</v>
      </c>
      <c r="AF10" s="28">
        <f>2^1</f>
        <v>2</v>
      </c>
      <c r="AG10" s="28">
        <f>2^0</f>
        <v>1</v>
      </c>
      <c r="AH10" s="24"/>
      <c r="AI10" s="24"/>
    </row>
    <row r="11" spans="1:35" x14ac:dyDescent="0.3">
      <c r="A11" s="35">
        <v>0</v>
      </c>
      <c r="B11" s="35"/>
      <c r="C11" s="35">
        <v>1</v>
      </c>
      <c r="D11" s="35"/>
      <c r="E11" s="35">
        <v>1</v>
      </c>
      <c r="F11" s="35"/>
      <c r="G11" s="35">
        <v>1</v>
      </c>
      <c r="H11" s="35"/>
      <c r="I11" s="35">
        <v>1</v>
      </c>
      <c r="J11" s="35"/>
      <c r="K11" s="35">
        <v>0</v>
      </c>
      <c r="L11" s="35"/>
      <c r="M11" s="35">
        <v>1</v>
      </c>
      <c r="N11" s="35"/>
      <c r="O11" s="35">
        <v>1</v>
      </c>
      <c r="P11" s="35"/>
      <c r="Q11" s="35">
        <v>0</v>
      </c>
      <c r="R11" s="35"/>
      <c r="S11" s="35">
        <v>1</v>
      </c>
      <c r="T11" s="35"/>
      <c r="U11" s="35">
        <v>0</v>
      </c>
      <c r="V11" s="35"/>
      <c r="W11" s="35">
        <v>0</v>
      </c>
      <c r="X11" s="35"/>
      <c r="Y11" s="35">
        <v>1</v>
      </c>
      <c r="Z11" s="35"/>
      <c r="AA11" s="35">
        <v>0</v>
      </c>
      <c r="AB11" s="35"/>
      <c r="AC11" s="3">
        <v>0</v>
      </c>
      <c r="AD11" s="3">
        <v>0</v>
      </c>
      <c r="AE11" s="3">
        <v>0</v>
      </c>
      <c r="AF11" s="3">
        <v>0</v>
      </c>
      <c r="AG11" s="3">
        <v>1</v>
      </c>
      <c r="AH11" s="4"/>
      <c r="AI11" s="4"/>
    </row>
    <row r="12" spans="1:35" x14ac:dyDescent="0.3">
      <c r="A12" s="46">
        <f>Q8-C10</f>
        <v>121409</v>
      </c>
      <c r="B12" s="46"/>
      <c r="C12" s="46"/>
      <c r="D12" s="46"/>
      <c r="E12" s="44">
        <f>A12-E10</f>
        <v>55873</v>
      </c>
      <c r="F12" s="40"/>
      <c r="G12" s="44">
        <f>E12-G10</f>
        <v>23105</v>
      </c>
      <c r="H12" s="40"/>
      <c r="I12" s="44">
        <f>G12-I10</f>
        <v>6721</v>
      </c>
      <c r="J12" s="40"/>
      <c r="K12" s="44">
        <v>6721</v>
      </c>
      <c r="L12" s="40"/>
      <c r="M12" s="44">
        <f>K12-M10</f>
        <v>2625</v>
      </c>
      <c r="N12" s="40"/>
      <c r="O12" s="44">
        <f>M12-O10</f>
        <v>577</v>
      </c>
      <c r="P12" s="40"/>
      <c r="Q12" s="44">
        <v>577</v>
      </c>
      <c r="R12" s="40"/>
      <c r="S12" s="44">
        <f>Q12-S10</f>
        <v>65</v>
      </c>
      <c r="T12" s="40"/>
      <c r="U12" s="44">
        <v>65</v>
      </c>
      <c r="V12" s="40"/>
      <c r="W12" s="44">
        <v>65</v>
      </c>
      <c r="X12" s="40"/>
      <c r="Y12" s="44">
        <f>W12-Y10</f>
        <v>1</v>
      </c>
      <c r="Z12" s="40"/>
      <c r="AA12" s="44">
        <v>1</v>
      </c>
      <c r="AB12" s="40"/>
      <c r="AC12" s="26">
        <v>1</v>
      </c>
      <c r="AD12" s="26">
        <v>1</v>
      </c>
      <c r="AE12" s="26">
        <v>1</v>
      </c>
      <c r="AF12" s="26">
        <v>1</v>
      </c>
      <c r="AG12" s="26">
        <v>0</v>
      </c>
    </row>
    <row r="14" spans="1:35" x14ac:dyDescent="0.3">
      <c r="A14" s="34" t="s">
        <v>44</v>
      </c>
      <c r="B14" s="34"/>
      <c r="C14" s="34"/>
      <c r="D14" s="34"/>
      <c r="E14" s="34"/>
      <c r="F14" s="33" t="s">
        <v>19</v>
      </c>
      <c r="G14" s="33"/>
      <c r="H14" s="33"/>
    </row>
    <row r="15" spans="1:35" x14ac:dyDescent="0.3">
      <c r="A15" s="34">
        <f>Q8</f>
        <v>252481</v>
      </c>
      <c r="B15" s="34"/>
      <c r="C15" s="34"/>
      <c r="D15" s="34"/>
      <c r="E15" s="34"/>
      <c r="F15" s="33" t="s">
        <v>20</v>
      </c>
      <c r="G15" s="33"/>
      <c r="H15" s="33"/>
    </row>
    <row r="16" spans="1:35" x14ac:dyDescent="0.3">
      <c r="A16" s="45" t="s">
        <v>43</v>
      </c>
      <c r="B16" s="34"/>
      <c r="C16" s="34"/>
      <c r="D16" s="34"/>
      <c r="E16" s="34"/>
      <c r="F16" s="33" t="s">
        <v>37</v>
      </c>
      <c r="G16" s="33"/>
      <c r="H16" s="33"/>
    </row>
    <row r="17" spans="1:1" ht="19.649999999999999" x14ac:dyDescent="0.3">
      <c r="A17" s="27"/>
    </row>
  </sheetData>
  <mergeCells count="70">
    <mergeCell ref="A3:XFD3"/>
    <mergeCell ref="H5:J5"/>
    <mergeCell ref="K5:M5"/>
    <mergeCell ref="N5:P5"/>
    <mergeCell ref="H6:J6"/>
    <mergeCell ref="K6:M6"/>
    <mergeCell ref="N6:P6"/>
    <mergeCell ref="K7:M7"/>
    <mergeCell ref="N7:P7"/>
    <mergeCell ref="H8:J8"/>
    <mergeCell ref="K8:M8"/>
    <mergeCell ref="N8:P8"/>
    <mergeCell ref="Q8:S8"/>
    <mergeCell ref="T8:Y8"/>
    <mergeCell ref="O10:P10"/>
    <mergeCell ref="Q10:R10"/>
    <mergeCell ref="S10:T10"/>
    <mergeCell ref="U10:V10"/>
    <mergeCell ref="W10:X10"/>
    <mergeCell ref="Y10:Z10"/>
    <mergeCell ref="O11:P11"/>
    <mergeCell ref="Q11:R11"/>
    <mergeCell ref="S11:T11"/>
    <mergeCell ref="U11:V11"/>
    <mergeCell ref="AA10:AB10"/>
    <mergeCell ref="A15:E15"/>
    <mergeCell ref="F15:H15"/>
    <mergeCell ref="A16:E16"/>
    <mergeCell ref="F16:H16"/>
    <mergeCell ref="B5:D5"/>
    <mergeCell ref="E5:G5"/>
    <mergeCell ref="B6:D6"/>
    <mergeCell ref="E6:G6"/>
    <mergeCell ref="B7:D7"/>
    <mergeCell ref="E7:G7"/>
    <mergeCell ref="A14:E14"/>
    <mergeCell ref="F14:H14"/>
    <mergeCell ref="A12:D12"/>
    <mergeCell ref="G12:H12"/>
    <mergeCell ref="E12:F12"/>
    <mergeCell ref="H7:J7"/>
    <mergeCell ref="U12:V12"/>
    <mergeCell ref="W12:X12"/>
    <mergeCell ref="Y12:Z12"/>
    <mergeCell ref="AA12:AB12"/>
    <mergeCell ref="B8:D8"/>
    <mergeCell ref="E8:G8"/>
    <mergeCell ref="K12:L12"/>
    <mergeCell ref="M12:N12"/>
    <mergeCell ref="O12:P12"/>
    <mergeCell ref="Q12:R12"/>
    <mergeCell ref="S12:T12"/>
    <mergeCell ref="I12:J12"/>
    <mergeCell ref="W11:X11"/>
    <mergeCell ref="Y11:Z11"/>
    <mergeCell ref="AA11:AB11"/>
    <mergeCell ref="M11:N11"/>
    <mergeCell ref="G10:H10"/>
    <mergeCell ref="I10:J10"/>
    <mergeCell ref="K10:L10"/>
    <mergeCell ref="M10:N10"/>
    <mergeCell ref="G11:H11"/>
    <mergeCell ref="I11:J11"/>
    <mergeCell ref="K11:L11"/>
    <mergeCell ref="C10:D10"/>
    <mergeCell ref="E10:F10"/>
    <mergeCell ref="C11:D11"/>
    <mergeCell ref="E11:F11"/>
    <mergeCell ref="A10:B10"/>
    <mergeCell ref="A11:B11"/>
  </mergeCells>
  <pageMargins left="0.7" right="0.7" top="0.75" bottom="0.75" header="0.3" footer="0.3"/>
  <pageSetup paperSize="9" orientation="landscape" r:id="rId1"/>
  <ignoredErrors>
    <ignoredError sqref="A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A4" sqref="A4:XFD16"/>
    </sheetView>
  </sheetViews>
  <sheetFormatPr baseColWidth="10" defaultRowHeight="15.05" x14ac:dyDescent="0.3"/>
  <cols>
    <col min="1" max="1" width="4.21875" customWidth="1"/>
    <col min="2" max="2" width="3" bestFit="1" customWidth="1"/>
    <col min="3" max="3" width="4.33203125" customWidth="1"/>
    <col min="4" max="4" width="2.77734375" customWidth="1"/>
    <col min="5" max="5" width="5" customWidth="1"/>
    <col min="6" max="6" width="4.6640625" customWidth="1"/>
    <col min="7" max="7" width="4.21875" customWidth="1"/>
    <col min="8" max="8" width="4.33203125" customWidth="1"/>
    <col min="9" max="24" width="3" bestFit="1" customWidth="1"/>
    <col min="25" max="25" width="4.109375" customWidth="1"/>
    <col min="26" max="26" width="4.44140625" customWidth="1"/>
    <col min="27" max="27" width="4.5546875" customWidth="1"/>
    <col min="28" max="28" width="4.21875" customWidth="1"/>
    <col min="29" max="29" width="4.109375" customWidth="1"/>
    <col min="30" max="30" width="3.88671875" customWidth="1"/>
    <col min="31" max="31" width="2.6640625" customWidth="1"/>
    <col min="32" max="32" width="2" bestFit="1" customWidth="1"/>
    <col min="33" max="33" width="4.77734375" customWidth="1"/>
  </cols>
  <sheetData>
    <row r="1" spans="1:31" s="18" customFormat="1" x14ac:dyDescent="0.3">
      <c r="A1" s="7">
        <v>10</v>
      </c>
      <c r="B1" s="17">
        <v>11</v>
      </c>
      <c r="C1" s="17">
        <v>12</v>
      </c>
      <c r="D1" s="7">
        <v>13</v>
      </c>
      <c r="E1" s="7">
        <v>14</v>
      </c>
      <c r="F1" s="17">
        <v>15</v>
      </c>
      <c r="G1" s="7">
        <v>16</v>
      </c>
      <c r="H1" s="7">
        <v>17</v>
      </c>
      <c r="I1" s="7">
        <v>18</v>
      </c>
      <c r="J1" s="7">
        <v>19</v>
      </c>
      <c r="K1" s="7">
        <v>20</v>
      </c>
      <c r="L1" s="7">
        <v>21</v>
      </c>
      <c r="M1" s="7">
        <v>22</v>
      </c>
      <c r="N1" s="7">
        <v>23</v>
      </c>
      <c r="O1" s="7">
        <v>24</v>
      </c>
      <c r="P1" s="7">
        <v>25</v>
      </c>
      <c r="Q1" s="7">
        <v>26</v>
      </c>
      <c r="R1" s="7">
        <v>27</v>
      </c>
      <c r="S1" s="7">
        <v>28</v>
      </c>
      <c r="T1" s="7">
        <v>29</v>
      </c>
      <c r="U1" s="7">
        <v>30</v>
      </c>
      <c r="V1" s="7">
        <v>31</v>
      </c>
      <c r="W1" s="7">
        <v>32</v>
      </c>
      <c r="X1" s="7">
        <v>33</v>
      </c>
      <c r="Y1" s="7">
        <v>34</v>
      </c>
      <c r="Z1" s="7">
        <v>35</v>
      </c>
      <c r="AA1" s="7">
        <v>36</v>
      </c>
      <c r="AB1" s="7">
        <v>37</v>
      </c>
      <c r="AC1" s="7">
        <v>38</v>
      </c>
    </row>
    <row r="2" spans="1:31" s="18" customFormat="1" x14ac:dyDescent="0.3">
      <c r="A2" s="9"/>
      <c r="B2" s="20"/>
      <c r="C2" s="20"/>
      <c r="D2" s="9"/>
      <c r="E2" s="9"/>
      <c r="F2" s="15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1" ht="43.85" customHeight="1" x14ac:dyDescent="0.3">
      <c r="A3" s="42" t="s">
        <v>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5" spans="1:31" x14ac:dyDescent="0.3">
      <c r="B5" s="47"/>
      <c r="C5" s="47"/>
      <c r="D5" s="47"/>
      <c r="E5" s="35">
        <v>5</v>
      </c>
      <c r="F5" s="35"/>
      <c r="G5" s="35"/>
      <c r="H5" s="35" t="s">
        <v>12</v>
      </c>
      <c r="I5" s="35"/>
      <c r="J5" s="35"/>
      <c r="K5" s="35">
        <v>4</v>
      </c>
      <c r="L5" s="35"/>
      <c r="M5" s="35"/>
      <c r="N5" s="35">
        <v>5</v>
      </c>
      <c r="O5" s="35"/>
      <c r="P5" s="35"/>
    </row>
    <row r="6" spans="1:31" x14ac:dyDescent="0.3">
      <c r="B6" s="47"/>
      <c r="C6" s="47"/>
      <c r="D6" s="47"/>
      <c r="E6" s="35">
        <v>3</v>
      </c>
      <c r="F6" s="35"/>
      <c r="G6" s="35"/>
      <c r="H6" s="35">
        <v>2</v>
      </c>
      <c r="I6" s="35"/>
      <c r="J6" s="35"/>
      <c r="K6" s="35">
        <v>1</v>
      </c>
      <c r="L6" s="35"/>
      <c r="M6" s="35"/>
      <c r="N6" s="35">
        <v>0</v>
      </c>
      <c r="O6" s="35"/>
      <c r="P6" s="35"/>
    </row>
    <row r="7" spans="1:31" x14ac:dyDescent="0.3">
      <c r="B7" s="47"/>
      <c r="C7" s="47"/>
      <c r="D7" s="47"/>
      <c r="E7" s="35" t="s">
        <v>45</v>
      </c>
      <c r="F7" s="35"/>
      <c r="G7" s="35"/>
      <c r="H7" s="35" t="s">
        <v>22</v>
      </c>
      <c r="I7" s="35"/>
      <c r="J7" s="35"/>
      <c r="K7" s="35" t="s">
        <v>23</v>
      </c>
      <c r="L7" s="35"/>
      <c r="M7" s="35"/>
      <c r="N7" s="35" t="s">
        <v>46</v>
      </c>
      <c r="O7" s="35"/>
      <c r="P7" s="35"/>
    </row>
    <row r="8" spans="1:31" x14ac:dyDescent="0.3">
      <c r="B8" s="47"/>
      <c r="C8" s="47"/>
      <c r="D8" s="47"/>
      <c r="E8" s="35">
        <f>16^3*(5)</f>
        <v>20480</v>
      </c>
      <c r="F8" s="35"/>
      <c r="G8" s="35"/>
      <c r="H8" s="35">
        <f>16^2*(15)</f>
        <v>3840</v>
      </c>
      <c r="I8" s="35"/>
      <c r="J8" s="35"/>
      <c r="K8" s="35">
        <f>16^1*(4)</f>
        <v>64</v>
      </c>
      <c r="L8" s="35"/>
      <c r="M8" s="35"/>
      <c r="N8" s="35">
        <f>16^0*(5)</f>
        <v>5</v>
      </c>
      <c r="O8" s="35"/>
      <c r="P8" s="35"/>
      <c r="Q8" s="31">
        <f>N8+K8+H8+E8</f>
        <v>24389</v>
      </c>
      <c r="R8" s="31"/>
      <c r="S8" s="31"/>
      <c r="T8" s="32" t="s">
        <v>15</v>
      </c>
      <c r="U8" s="32"/>
      <c r="V8" s="32"/>
      <c r="W8" s="32"/>
      <c r="X8" s="32"/>
      <c r="Y8" s="32"/>
    </row>
    <row r="10" spans="1:31" s="25" customFormat="1" x14ac:dyDescent="0.3">
      <c r="C10" s="43">
        <f>2^15</f>
        <v>32768</v>
      </c>
      <c r="D10" s="43"/>
      <c r="E10" s="43">
        <f>2^14</f>
        <v>16384</v>
      </c>
      <c r="F10" s="43"/>
      <c r="G10" s="43">
        <f>2^13</f>
        <v>8192</v>
      </c>
      <c r="H10" s="43"/>
      <c r="I10" s="43">
        <f>2^12</f>
        <v>4096</v>
      </c>
      <c r="J10" s="43"/>
      <c r="K10" s="43">
        <f>2^11</f>
        <v>2048</v>
      </c>
      <c r="L10" s="43"/>
      <c r="M10" s="43">
        <f>2^10</f>
        <v>1024</v>
      </c>
      <c r="N10" s="43"/>
      <c r="O10" s="43">
        <f>2^9</f>
        <v>512</v>
      </c>
      <c r="P10" s="43"/>
      <c r="Q10" s="43">
        <f>2^8</f>
        <v>256</v>
      </c>
      <c r="R10" s="43"/>
      <c r="S10" s="43">
        <f>2^7</f>
        <v>128</v>
      </c>
      <c r="T10" s="43"/>
      <c r="U10" s="43">
        <f>2^6</f>
        <v>64</v>
      </c>
      <c r="V10" s="43"/>
      <c r="W10" s="43">
        <f>2^5</f>
        <v>32</v>
      </c>
      <c r="X10" s="43"/>
      <c r="Y10" s="28">
        <f>2^4</f>
        <v>16</v>
      </c>
      <c r="Z10" s="28">
        <f>2^3</f>
        <v>8</v>
      </c>
      <c r="AA10" s="28">
        <f>2^2</f>
        <v>4</v>
      </c>
      <c r="AB10" s="28">
        <f>2^1</f>
        <v>2</v>
      </c>
      <c r="AC10" s="28">
        <f>2^0</f>
        <v>1</v>
      </c>
      <c r="AD10" s="24"/>
      <c r="AE10" s="24"/>
    </row>
    <row r="11" spans="1:31" x14ac:dyDescent="0.3">
      <c r="C11" s="35">
        <v>0</v>
      </c>
      <c r="D11" s="35"/>
      <c r="E11" s="35">
        <v>1</v>
      </c>
      <c r="F11" s="35"/>
      <c r="G11" s="35">
        <v>0</v>
      </c>
      <c r="H11" s="35"/>
      <c r="I11" s="35">
        <v>1</v>
      </c>
      <c r="J11" s="35"/>
      <c r="K11" s="35">
        <v>1</v>
      </c>
      <c r="L11" s="35"/>
      <c r="M11" s="35">
        <v>1</v>
      </c>
      <c r="N11" s="35"/>
      <c r="O11" s="35">
        <v>1</v>
      </c>
      <c r="P11" s="35"/>
      <c r="Q11" s="35">
        <v>1</v>
      </c>
      <c r="R11" s="35"/>
      <c r="S11" s="35">
        <v>0</v>
      </c>
      <c r="T11" s="35"/>
      <c r="U11" s="35">
        <v>1</v>
      </c>
      <c r="V11" s="35"/>
      <c r="W11" s="35">
        <v>0</v>
      </c>
      <c r="X11" s="35"/>
      <c r="Y11" s="3">
        <v>0</v>
      </c>
      <c r="Z11" s="3">
        <v>0</v>
      </c>
      <c r="AA11" s="3">
        <v>1</v>
      </c>
      <c r="AB11" s="3">
        <v>0</v>
      </c>
      <c r="AC11" s="3">
        <v>1</v>
      </c>
      <c r="AD11" s="4"/>
      <c r="AE11" s="4"/>
    </row>
    <row r="12" spans="1:31" x14ac:dyDescent="0.3">
      <c r="C12" s="44"/>
      <c r="D12" s="40"/>
      <c r="E12" s="44">
        <f>Q8-E10</f>
        <v>8005</v>
      </c>
      <c r="F12" s="40"/>
      <c r="G12" s="44">
        <v>8005</v>
      </c>
      <c r="H12" s="40"/>
      <c r="I12" s="44">
        <f>G12-I10</f>
        <v>3909</v>
      </c>
      <c r="J12" s="40"/>
      <c r="K12" s="44">
        <f>I12-K10</f>
        <v>1861</v>
      </c>
      <c r="L12" s="40"/>
      <c r="M12" s="44">
        <f>K12-M10</f>
        <v>837</v>
      </c>
      <c r="N12" s="40"/>
      <c r="O12" s="44">
        <f>M12-O10</f>
        <v>325</v>
      </c>
      <c r="P12" s="40"/>
      <c r="Q12" s="44">
        <f>O12-Q10</f>
        <v>69</v>
      </c>
      <c r="R12" s="40"/>
      <c r="S12" s="44">
        <v>69</v>
      </c>
      <c r="T12" s="40"/>
      <c r="U12" s="44">
        <f>S12-U10</f>
        <v>5</v>
      </c>
      <c r="V12" s="40"/>
      <c r="W12" s="44">
        <v>5</v>
      </c>
      <c r="X12" s="40"/>
      <c r="Y12" s="26">
        <v>5</v>
      </c>
      <c r="Z12" s="26">
        <v>5</v>
      </c>
      <c r="AA12" s="26">
        <f>Z12-AA10</f>
        <v>1</v>
      </c>
      <c r="AB12" s="26">
        <v>1</v>
      </c>
      <c r="AC12" s="26">
        <v>0</v>
      </c>
    </row>
    <row r="14" spans="1:31" ht="18.350000000000001" x14ac:dyDescent="0.35">
      <c r="A14" s="48" t="s">
        <v>47</v>
      </c>
      <c r="B14" s="49"/>
      <c r="C14" s="49"/>
      <c r="D14" s="49"/>
      <c r="E14" s="49"/>
      <c r="F14" s="33" t="s">
        <v>19</v>
      </c>
      <c r="G14" s="33"/>
      <c r="H14" s="33"/>
    </row>
    <row r="15" spans="1:31" ht="18.350000000000001" x14ac:dyDescent="0.35">
      <c r="A15" s="48">
        <f>Q8</f>
        <v>24389</v>
      </c>
      <c r="B15" s="49"/>
      <c r="C15" s="49"/>
      <c r="D15" s="49"/>
      <c r="E15" s="49"/>
      <c r="F15" s="33" t="s">
        <v>20</v>
      </c>
      <c r="G15" s="33"/>
      <c r="H15" s="33"/>
    </row>
    <row r="16" spans="1:31" ht="18.350000000000001" x14ac:dyDescent="0.35">
      <c r="A16" s="48" t="s">
        <v>48</v>
      </c>
      <c r="B16" s="49"/>
      <c r="C16" s="49"/>
      <c r="D16" s="49"/>
      <c r="E16" s="49"/>
      <c r="F16" s="33" t="s">
        <v>37</v>
      </c>
      <c r="G16" s="33"/>
      <c r="H16" s="33"/>
    </row>
  </sheetData>
  <mergeCells count="62">
    <mergeCell ref="A3:P3"/>
    <mergeCell ref="K5:M5"/>
    <mergeCell ref="N5:P5"/>
    <mergeCell ref="W11:X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I10:J10"/>
    <mergeCell ref="K6:M6"/>
    <mergeCell ref="U12:V12"/>
    <mergeCell ref="W12:X12"/>
    <mergeCell ref="I12:J12"/>
    <mergeCell ref="K12:L12"/>
    <mergeCell ref="M12:N12"/>
    <mergeCell ref="O12:P12"/>
    <mergeCell ref="Q12:R12"/>
    <mergeCell ref="S12:T12"/>
    <mergeCell ref="A16:E16"/>
    <mergeCell ref="F16:H16"/>
    <mergeCell ref="B5:D5"/>
    <mergeCell ref="E5:G5"/>
    <mergeCell ref="H5:J5"/>
    <mergeCell ref="B6:D6"/>
    <mergeCell ref="E6:G6"/>
    <mergeCell ref="H6:J6"/>
    <mergeCell ref="A15:E15"/>
    <mergeCell ref="F15:H15"/>
    <mergeCell ref="C12:D12"/>
    <mergeCell ref="E12:F12"/>
    <mergeCell ref="G12:H12"/>
    <mergeCell ref="B8:D8"/>
    <mergeCell ref="E8:G8"/>
    <mergeCell ref="H8:J8"/>
    <mergeCell ref="N6:P6"/>
    <mergeCell ref="E7:G7"/>
    <mergeCell ref="H7:J7"/>
    <mergeCell ref="K7:M7"/>
    <mergeCell ref="N7:P7"/>
    <mergeCell ref="N8:P8"/>
    <mergeCell ref="Q8:S8"/>
    <mergeCell ref="T8:Y8"/>
    <mergeCell ref="C10:D10"/>
    <mergeCell ref="E10:F10"/>
    <mergeCell ref="W10:X10"/>
    <mergeCell ref="K10:L10"/>
    <mergeCell ref="M10:N10"/>
    <mergeCell ref="O10:P10"/>
    <mergeCell ref="Q10:R10"/>
    <mergeCell ref="S10:T10"/>
    <mergeCell ref="U10:V10"/>
    <mergeCell ref="G10:H10"/>
    <mergeCell ref="K8:M8"/>
    <mergeCell ref="B7:D7"/>
    <mergeCell ref="A14:E14"/>
    <mergeCell ref="F14:H14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workbookViewId="0">
      <selection activeCell="U16" sqref="U16"/>
    </sheetView>
  </sheetViews>
  <sheetFormatPr baseColWidth="10" defaultColWidth="86.5546875" defaultRowHeight="15.05" x14ac:dyDescent="0.3"/>
  <cols>
    <col min="1" max="1" width="5.5546875" customWidth="1"/>
    <col min="2" max="2" width="4.44140625" customWidth="1"/>
    <col min="3" max="5" width="4.33203125" customWidth="1"/>
    <col min="6" max="7" width="3" bestFit="1" customWidth="1"/>
    <col min="8" max="8" width="5.109375" customWidth="1"/>
    <col min="9" max="13" width="3" bestFit="1" customWidth="1"/>
    <col min="14" max="14" width="4" bestFit="1" customWidth="1"/>
    <col min="15" max="15" width="3" bestFit="1" customWidth="1"/>
    <col min="16" max="16" width="4" bestFit="1" customWidth="1"/>
    <col min="17" max="29" width="3" bestFit="1" customWidth="1"/>
    <col min="30" max="30" width="4.33203125" customWidth="1"/>
    <col min="31" max="31" width="3" customWidth="1"/>
    <col min="32" max="32" width="3.33203125" customWidth="1"/>
  </cols>
  <sheetData>
    <row r="1" spans="1:31" s="18" customFormat="1" x14ac:dyDescent="0.3">
      <c r="A1" s="7">
        <v>10</v>
      </c>
      <c r="B1" s="17">
        <v>11</v>
      </c>
      <c r="C1" s="17">
        <v>12</v>
      </c>
      <c r="D1" s="7">
        <v>13</v>
      </c>
      <c r="E1" s="7">
        <v>14</v>
      </c>
      <c r="F1" s="5">
        <v>15</v>
      </c>
      <c r="G1" s="6">
        <v>16</v>
      </c>
      <c r="H1" s="7">
        <v>17</v>
      </c>
      <c r="I1" s="7">
        <v>18</v>
      </c>
      <c r="J1" s="7">
        <v>19</v>
      </c>
      <c r="K1" s="7">
        <v>20</v>
      </c>
      <c r="L1" s="7">
        <v>21</v>
      </c>
      <c r="M1" s="7">
        <v>22</v>
      </c>
      <c r="N1" s="7">
        <v>23</v>
      </c>
      <c r="O1" s="7">
        <v>24</v>
      </c>
      <c r="P1" s="7">
        <v>25</v>
      </c>
      <c r="Q1" s="7">
        <v>26</v>
      </c>
      <c r="R1" s="7">
        <v>27</v>
      </c>
      <c r="S1" s="7">
        <v>28</v>
      </c>
      <c r="T1" s="7">
        <v>29</v>
      </c>
      <c r="U1" s="7">
        <v>30</v>
      </c>
      <c r="V1" s="7">
        <v>31</v>
      </c>
      <c r="W1" s="7">
        <v>32</v>
      </c>
      <c r="X1" s="7">
        <v>33</v>
      </c>
      <c r="Y1" s="7">
        <v>34</v>
      </c>
      <c r="Z1" s="7">
        <v>35</v>
      </c>
      <c r="AA1" s="7">
        <v>36</v>
      </c>
      <c r="AB1" s="7">
        <v>37</v>
      </c>
      <c r="AC1" s="7">
        <v>38</v>
      </c>
    </row>
    <row r="2" spans="1:31" s="18" customFormat="1" x14ac:dyDescent="0.3">
      <c r="A2" s="22"/>
      <c r="B2" s="23"/>
      <c r="C2" s="23"/>
      <c r="D2" s="22"/>
      <c r="E2" s="22"/>
      <c r="F2" s="11"/>
      <c r="G2" s="22"/>
      <c r="H2" s="22"/>
      <c r="I2" s="22"/>
      <c r="J2" s="22"/>
      <c r="K2" s="22"/>
      <c r="L2" s="22"/>
      <c r="M2" s="22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1" s="8" customFormat="1" ht="18.350000000000001" x14ac:dyDescent="0.3">
      <c r="A3" s="50" t="s">
        <v>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6" spans="1:31" x14ac:dyDescent="0.3">
      <c r="B6" s="47"/>
      <c r="C6" s="47"/>
      <c r="D6" s="47"/>
      <c r="E6" s="35" t="s">
        <v>49</v>
      </c>
      <c r="F6" s="35"/>
      <c r="G6" s="35"/>
      <c r="H6" s="35">
        <v>4</v>
      </c>
      <c r="I6" s="35"/>
      <c r="J6" s="35"/>
      <c r="K6" s="35" t="s">
        <v>12</v>
      </c>
      <c r="L6" s="35"/>
      <c r="M6" s="35"/>
      <c r="N6" s="35">
        <v>7</v>
      </c>
      <c r="O6" s="35"/>
      <c r="P6" s="35"/>
    </row>
    <row r="7" spans="1:31" x14ac:dyDescent="0.3">
      <c r="B7" s="47"/>
      <c r="C7" s="47"/>
      <c r="D7" s="47"/>
      <c r="E7" s="35">
        <v>3</v>
      </c>
      <c r="F7" s="35"/>
      <c r="G7" s="35"/>
      <c r="H7" s="35">
        <v>2</v>
      </c>
      <c r="I7" s="35"/>
      <c r="J7" s="35"/>
      <c r="K7" s="35">
        <v>1</v>
      </c>
      <c r="L7" s="35"/>
      <c r="M7" s="35"/>
      <c r="N7" s="35">
        <v>0</v>
      </c>
      <c r="O7" s="35"/>
      <c r="P7" s="35"/>
    </row>
    <row r="8" spans="1:31" x14ac:dyDescent="0.3">
      <c r="B8" s="47"/>
      <c r="C8" s="47"/>
      <c r="D8" s="47"/>
      <c r="E8" s="35" t="s">
        <v>52</v>
      </c>
      <c r="F8" s="35"/>
      <c r="G8" s="35"/>
      <c r="H8" s="35" t="s">
        <v>51</v>
      </c>
      <c r="I8" s="35"/>
      <c r="J8" s="35"/>
      <c r="K8" s="35" t="s">
        <v>54</v>
      </c>
      <c r="L8" s="35"/>
      <c r="M8" s="35"/>
      <c r="N8" s="35" t="s">
        <v>50</v>
      </c>
      <c r="O8" s="35"/>
      <c r="P8" s="35"/>
    </row>
    <row r="9" spans="1:31" x14ac:dyDescent="0.3">
      <c r="B9" s="47"/>
      <c r="C9" s="47"/>
      <c r="D9" s="47"/>
      <c r="E9" s="35">
        <f>18^3*(16)</f>
        <v>93312</v>
      </c>
      <c r="F9" s="35"/>
      <c r="G9" s="35"/>
      <c r="H9" s="35">
        <f>18^2*(4)</f>
        <v>1296</v>
      </c>
      <c r="I9" s="35"/>
      <c r="J9" s="35"/>
      <c r="K9" s="35">
        <f>18^1*(15)</f>
        <v>270</v>
      </c>
      <c r="L9" s="35"/>
      <c r="M9" s="35"/>
      <c r="N9" s="35">
        <f>18^0*(7)</f>
        <v>7</v>
      </c>
      <c r="O9" s="35"/>
      <c r="P9" s="35"/>
      <c r="Q9" s="31">
        <f>E9+H9+K9+N9</f>
        <v>94885</v>
      </c>
      <c r="R9" s="31"/>
      <c r="S9" s="31"/>
      <c r="T9" s="32" t="s">
        <v>15</v>
      </c>
      <c r="U9" s="32"/>
      <c r="V9" s="32"/>
      <c r="W9" s="32"/>
      <c r="X9" s="32"/>
      <c r="Y9" s="32"/>
    </row>
    <row r="11" spans="1:31" s="25" customFormat="1" x14ac:dyDescent="0.3">
      <c r="B11" s="43">
        <f>2^16</f>
        <v>65536</v>
      </c>
      <c r="C11" s="43"/>
      <c r="D11" s="43">
        <f>2^15</f>
        <v>32768</v>
      </c>
      <c r="E11" s="43"/>
      <c r="F11" s="43">
        <f>2^14</f>
        <v>16384</v>
      </c>
      <c r="G11" s="43"/>
      <c r="H11" s="43">
        <f>2^13</f>
        <v>8192</v>
      </c>
      <c r="I11" s="43"/>
      <c r="J11" s="43">
        <f>2^12</f>
        <v>4096</v>
      </c>
      <c r="K11" s="43"/>
      <c r="L11" s="43">
        <f>2^11</f>
        <v>2048</v>
      </c>
      <c r="M11" s="43"/>
      <c r="N11" s="43">
        <f>2^10</f>
        <v>1024</v>
      </c>
      <c r="O11" s="43"/>
      <c r="P11" s="43">
        <f>2^9</f>
        <v>512</v>
      </c>
      <c r="Q11" s="43"/>
      <c r="R11" s="43">
        <f>2^8</f>
        <v>256</v>
      </c>
      <c r="S11" s="43"/>
      <c r="T11" s="43">
        <f>2^7</f>
        <v>128</v>
      </c>
      <c r="U11" s="43"/>
      <c r="V11" s="43">
        <f>2^6</f>
        <v>64</v>
      </c>
      <c r="W11" s="43"/>
      <c r="X11" s="43">
        <f>2^5</f>
        <v>32</v>
      </c>
      <c r="Y11" s="43"/>
      <c r="Z11" s="43">
        <f>2^4</f>
        <v>16</v>
      </c>
      <c r="AA11" s="43">
        <f>2^3</f>
        <v>8</v>
      </c>
      <c r="AB11" s="30">
        <v>8</v>
      </c>
      <c r="AC11" s="30">
        <f>2^2</f>
        <v>4</v>
      </c>
      <c r="AD11" s="30">
        <f>2^1</f>
        <v>2</v>
      </c>
      <c r="AE11" s="30">
        <f>2^0</f>
        <v>1</v>
      </c>
    </row>
    <row r="12" spans="1:31" x14ac:dyDescent="0.3">
      <c r="B12" s="35">
        <v>1</v>
      </c>
      <c r="C12" s="35"/>
      <c r="D12" s="35">
        <v>0</v>
      </c>
      <c r="E12" s="35"/>
      <c r="F12" s="35">
        <v>1</v>
      </c>
      <c r="G12" s="35"/>
      <c r="H12" s="35">
        <v>1</v>
      </c>
      <c r="I12" s="35"/>
      <c r="J12" s="35">
        <v>1</v>
      </c>
      <c r="K12" s="35"/>
      <c r="L12" s="35">
        <v>0</v>
      </c>
      <c r="M12" s="35"/>
      <c r="N12" s="35">
        <v>0</v>
      </c>
      <c r="O12" s="35"/>
      <c r="P12" s="35">
        <v>1</v>
      </c>
      <c r="Q12" s="35"/>
      <c r="R12" s="35">
        <v>0</v>
      </c>
      <c r="S12" s="35"/>
      <c r="T12" s="35">
        <v>1</v>
      </c>
      <c r="U12" s="35"/>
      <c r="V12" s="35">
        <v>0</v>
      </c>
      <c r="W12" s="35"/>
      <c r="X12" s="35">
        <v>1</v>
      </c>
      <c r="Y12" s="35"/>
      <c r="Z12" s="35">
        <v>0</v>
      </c>
      <c r="AA12" s="35">
        <v>0</v>
      </c>
      <c r="AB12" s="29">
        <v>0</v>
      </c>
      <c r="AC12" s="29">
        <v>1</v>
      </c>
      <c r="AD12" s="29">
        <v>0</v>
      </c>
      <c r="AE12" s="29">
        <v>1</v>
      </c>
    </row>
    <row r="13" spans="1:31" s="4" customFormat="1" x14ac:dyDescent="0.3">
      <c r="B13" s="44">
        <f>Q9-B11</f>
        <v>29349</v>
      </c>
      <c r="C13" s="44"/>
      <c r="D13" s="40">
        <v>29349</v>
      </c>
      <c r="E13" s="40"/>
      <c r="F13" s="44">
        <f>D13-F11</f>
        <v>12965</v>
      </c>
      <c r="G13" s="40"/>
      <c r="H13" s="44">
        <f>F13-H11</f>
        <v>4773</v>
      </c>
      <c r="I13" s="40"/>
      <c r="J13" s="44">
        <f>H13-J11</f>
        <v>677</v>
      </c>
      <c r="K13" s="40"/>
      <c r="L13" s="40">
        <v>677</v>
      </c>
      <c r="M13" s="40"/>
      <c r="N13" s="40">
        <v>677</v>
      </c>
      <c r="O13" s="40"/>
      <c r="P13" s="44">
        <f>N13-P11</f>
        <v>165</v>
      </c>
      <c r="Q13" s="44"/>
      <c r="R13" s="40">
        <v>165</v>
      </c>
      <c r="S13" s="40"/>
      <c r="T13" s="44">
        <f>R13-T11</f>
        <v>37</v>
      </c>
      <c r="U13" s="40"/>
      <c r="V13" s="44">
        <v>37</v>
      </c>
      <c r="W13" s="44"/>
      <c r="X13" s="44">
        <f>T13-X11</f>
        <v>5</v>
      </c>
      <c r="Y13" s="40"/>
      <c r="Z13" s="40">
        <v>5</v>
      </c>
      <c r="AA13" s="40"/>
      <c r="AB13" s="4">
        <v>5</v>
      </c>
      <c r="AC13" s="24">
        <f>AB13-AC11</f>
        <v>1</v>
      </c>
      <c r="AD13" s="4">
        <v>1</v>
      </c>
      <c r="AE13" s="4">
        <v>0</v>
      </c>
    </row>
    <row r="15" spans="1:31" ht="18.350000000000001" x14ac:dyDescent="0.35">
      <c r="A15" s="48" t="s">
        <v>53</v>
      </c>
      <c r="B15" s="49"/>
      <c r="C15" s="49"/>
      <c r="D15" s="49"/>
      <c r="E15" s="49"/>
      <c r="F15" s="33" t="s">
        <v>56</v>
      </c>
      <c r="G15" s="33"/>
      <c r="H15" s="33"/>
    </row>
    <row r="16" spans="1:31" ht="18.350000000000001" x14ac:dyDescent="0.35">
      <c r="A16" s="48">
        <f>Q9</f>
        <v>94885</v>
      </c>
      <c r="B16" s="49"/>
      <c r="C16" s="49"/>
      <c r="D16" s="49"/>
      <c r="E16" s="49"/>
      <c r="F16" s="33" t="s">
        <v>20</v>
      </c>
      <c r="G16" s="33"/>
      <c r="H16" s="33"/>
    </row>
    <row r="17" spans="1:8" ht="18.350000000000001" x14ac:dyDescent="0.35">
      <c r="A17" s="48" t="s">
        <v>55</v>
      </c>
      <c r="B17" s="49"/>
      <c r="C17" s="49"/>
      <c r="D17" s="49"/>
      <c r="E17" s="49"/>
      <c r="F17" s="33" t="s">
        <v>37</v>
      </c>
      <c r="G17" s="33"/>
      <c r="H17" s="33"/>
    </row>
  </sheetData>
  <mergeCells count="68">
    <mergeCell ref="A3:M3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  <mergeCell ref="N8:P8"/>
    <mergeCell ref="T9:Y9"/>
    <mergeCell ref="H11:I11"/>
    <mergeCell ref="J11:K11"/>
    <mergeCell ref="L11:M11"/>
    <mergeCell ref="B9:D9"/>
    <mergeCell ref="E9:G9"/>
    <mergeCell ref="H9:J9"/>
    <mergeCell ref="K9:M9"/>
    <mergeCell ref="N9:P9"/>
    <mergeCell ref="B13:C13"/>
    <mergeCell ref="D13:E13"/>
    <mergeCell ref="F13:G13"/>
    <mergeCell ref="H13:I13"/>
    <mergeCell ref="Q9:S9"/>
    <mergeCell ref="A15:E15"/>
    <mergeCell ref="F15:H15"/>
    <mergeCell ref="A16:E16"/>
    <mergeCell ref="F16:H16"/>
    <mergeCell ref="A17:E17"/>
    <mergeCell ref="F17:H17"/>
    <mergeCell ref="P11:Q11"/>
    <mergeCell ref="R11:S11"/>
    <mergeCell ref="T11:U11"/>
    <mergeCell ref="V11:W11"/>
    <mergeCell ref="B11:C11"/>
    <mergeCell ref="D11:E11"/>
    <mergeCell ref="F11:G11"/>
    <mergeCell ref="Z11:AA11"/>
    <mergeCell ref="Z12:AA12"/>
    <mergeCell ref="X11:Y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N11:O11"/>
    <mergeCell ref="T13:U13"/>
    <mergeCell ref="V13:W13"/>
    <mergeCell ref="X13:Y13"/>
    <mergeCell ref="Z13:AA13"/>
    <mergeCell ref="J13:K13"/>
    <mergeCell ref="L13:M13"/>
    <mergeCell ref="P13:Q13"/>
    <mergeCell ref="N13:O13"/>
    <mergeCell ref="R13:S1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Ejercicio1</vt:lpstr>
      <vt:lpstr>Ejercicio2</vt:lpstr>
      <vt:lpstr>Ejercicio3</vt:lpstr>
      <vt:lpstr>Ejercicio4</vt:lpstr>
      <vt:lpstr>Ejercicio5</vt:lpstr>
      <vt:lpstr>Ejercicio6</vt:lpstr>
      <vt:lpstr>Ejercicio7</vt:lpstr>
      <vt:lpstr>Ejercicio8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2024-04-04T14:51:55Z</cp:lastPrinted>
  <dcterms:created xsi:type="dcterms:W3CDTF">2024-04-04T11:18:23Z</dcterms:created>
  <dcterms:modified xsi:type="dcterms:W3CDTF">2024-04-04T22:34:30Z</dcterms:modified>
</cp:coreProperties>
</file>