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 2024\Documentos\UTN\TUP\2do CUATRIMESTRE\Probabilidad y Estadistica (Martes 18-22hs)\Actividades\Parcial\"/>
    </mc:Choice>
  </mc:AlternateContent>
  <xr:revisionPtr revIDLastSave="0" documentId="8_{D153EF23-5036-46D2-A83C-0D3C70612EA1}" xr6:coauthVersionLast="47" xr6:coauthVersionMax="47" xr10:uidLastSave="{00000000-0000-0000-0000-000000000000}"/>
  <bookViews>
    <workbookView xWindow="2235" yWindow="345" windowWidth="21840" windowHeight="15195" xr2:uid="{EB2917D2-F18D-4FA3-B8F2-7326B2D9845F}"/>
  </bookViews>
  <sheets>
    <sheet name="Reg. Lineal 5" sheetId="2" r:id="rId1"/>
    <sheet name="Reg, Lineal 10" sheetId="4" r:id="rId2"/>
    <sheet name="Reg, Lineal 15" sheetId="5" r:id="rId3"/>
    <sheet name="Reg, Lineal 9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9" l="1"/>
  <c r="C10" i="9"/>
  <c r="D10" i="9"/>
  <c r="D9" i="9"/>
  <c r="D8" i="9"/>
  <c r="D7" i="9"/>
  <c r="D6" i="9"/>
  <c r="C4" i="9"/>
  <c r="C3" i="9"/>
  <c r="C9" i="9"/>
  <c r="C8" i="9"/>
  <c r="C7" i="9"/>
  <c r="C6" i="9"/>
  <c r="C19" i="9" l="1"/>
  <c r="C22" i="9" s="1"/>
  <c r="D22" i="9" s="1"/>
  <c r="D19" i="9"/>
  <c r="C12" i="9"/>
  <c r="C15" i="9" s="1"/>
  <c r="C17" i="9" s="1"/>
  <c r="D12" i="9"/>
  <c r="D15" i="9" s="1"/>
  <c r="D17" i="9" s="1"/>
  <c r="D10" i="5" l="1"/>
  <c r="D12" i="5" s="1"/>
  <c r="C10" i="5"/>
  <c r="C19" i="5" s="1"/>
  <c r="C22" i="5" s="1"/>
  <c r="D22" i="5" s="1"/>
  <c r="D9" i="5"/>
  <c r="C9" i="5"/>
  <c r="D8" i="5"/>
  <c r="C8" i="5"/>
  <c r="D7" i="5"/>
  <c r="C7" i="5"/>
  <c r="D6" i="5"/>
  <c r="C6" i="5"/>
  <c r="C4" i="5"/>
  <c r="C3" i="5"/>
  <c r="D10" i="4"/>
  <c r="D12" i="4" s="1"/>
  <c r="C10" i="4"/>
  <c r="C12" i="4" s="1"/>
  <c r="D9" i="4"/>
  <c r="C9" i="4"/>
  <c r="D8" i="4"/>
  <c r="C8" i="4"/>
  <c r="D7" i="4"/>
  <c r="C7" i="4"/>
  <c r="D6" i="4"/>
  <c r="C6" i="4"/>
  <c r="C4" i="4"/>
  <c r="C3" i="4"/>
  <c r="D17" i="5" l="1"/>
  <c r="D15" i="5"/>
  <c r="C12" i="5"/>
  <c r="D19" i="5"/>
  <c r="D17" i="4"/>
  <c r="D15" i="4"/>
  <c r="C15" i="4"/>
  <c r="C17" i="4"/>
  <c r="C19" i="4"/>
  <c r="C22" i="4" s="1"/>
  <c r="D22" i="4" s="1"/>
  <c r="D19" i="4"/>
  <c r="C15" i="5" l="1"/>
  <c r="C17" i="5" s="1"/>
  <c r="D10" i="2"/>
  <c r="D12" i="2" s="1"/>
  <c r="C10" i="2"/>
  <c r="C12" i="2" s="1"/>
  <c r="D9" i="2"/>
  <c r="C9" i="2"/>
  <c r="D8" i="2"/>
  <c r="C8" i="2"/>
  <c r="D7" i="2"/>
  <c r="C7" i="2"/>
  <c r="D6" i="2"/>
  <c r="C6" i="2"/>
  <c r="C4" i="2"/>
  <c r="C3" i="2"/>
  <c r="C15" i="2" l="1"/>
  <c r="C17" i="2" s="1"/>
  <c r="D15" i="2"/>
  <c r="D17" i="2" s="1"/>
  <c r="C19" i="2"/>
  <c r="C22" i="2" s="1"/>
  <c r="D22" i="2" s="1"/>
  <c r="D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tc={5DBC2A61-AA29-4936-86DD-3D5E47FB5CF7}</author>
    <author>tc={EFF54345-5201-43CC-9AD0-D9038AA2E08A}</author>
  </authors>
  <commentList>
    <comment ref="E19" authorId="0" shapeId="0" xr:uid="{5DBC2A61-AA29-4936-86DD-3D5E47FB5CF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EFF54345-5201-43CC-9AD0-D9038AA2E08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tc={EF29085A-CC21-4D10-87AE-8337BBE9E390}</author>
    <author>tc={A86FCB13-2298-4F7C-8489-5959C31CFF40}</author>
  </authors>
  <commentList>
    <comment ref="E19" authorId="0" shapeId="0" xr:uid="{EF29085A-CC21-4D10-87AE-8337BBE9E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A86FCB13-2298-4F7C-8489-5959C31CFF4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tc={F535572C-D6E1-4B0D-B92E-E7F2E6AC0C14}</author>
    <author>tc={BD3DBA41-43A6-4568-ABAE-028535C0A2A5}</author>
  </authors>
  <commentList>
    <comment ref="E19" authorId="0" shapeId="0" xr:uid="{F535572C-D6E1-4B0D-B92E-E7F2E6AC0C1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BD3DBA41-43A6-4568-ABAE-028535C0A2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tc={A73946A2-288A-421C-87BA-07E68CA73F39}</author>
    <author>tc={17D2966C-487B-4868-A452-160F5539311F}</author>
  </authors>
  <commentList>
    <comment ref="E19" authorId="0" shapeId="0" xr:uid="{A73946A2-288A-421C-87BA-07E68CA73F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Coeficiente de Pearson.
Indica que tan aproximada es la recta a los datos. Cuanto mas cerca a uno resulte mas perfecta es la relación entre las variables.
Si es =0, no hay correlación lineal entre las variables.</t>
      </text>
    </comment>
    <comment ref="E22" authorId="1" shapeId="0" xr:uid="{17D2966C-487B-4868-A452-160F553931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en que porcentaje la variación de Y depende de la variación de X</t>
      </text>
    </comment>
  </commentList>
</comments>
</file>

<file path=xl/sharedStrings.xml><?xml version="1.0" encoding="utf-8"?>
<sst xmlns="http://schemas.openxmlformats.org/spreadsheetml/2006/main" count="52" uniqueCount="13">
  <si>
    <t xml:space="preserve">Media X </t>
  </si>
  <si>
    <t>X</t>
  </si>
  <si>
    <t>Y</t>
  </si>
  <si>
    <t>Media Y</t>
  </si>
  <si>
    <t>POBLACIONAL</t>
  </si>
  <si>
    <t>MUESTRAL</t>
  </si>
  <si>
    <t>Desvio X</t>
  </si>
  <si>
    <t>Desvio Y</t>
  </si>
  <si>
    <t>Varianza X</t>
  </si>
  <si>
    <t>Varianza Y</t>
  </si>
  <si>
    <t>Covarianza XY</t>
  </si>
  <si>
    <t>Coeficiente de correlacion</t>
  </si>
  <si>
    <t>Coeficiente de determinacion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</si>
</sst>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164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1" fillId="2" borderId="3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/>
    <xf numFmtId="164" fontId="0" fillId="3" borderId="6" xfId="0" applyNumberFormat="1" applyFill="1" applyBorder="1"/>
    <xf numFmtId="164" fontId="0" fillId="4" borderId="6" xfId="0" applyNumberFormat="1" applyFill="1" applyBorder="1"/>
    <xf numFmtId="0" fontId="1" fillId="0" borderId="7" xfId="0" applyFont="1" applyBorder="1"/>
    <xf numFmtId="164" fontId="0" fillId="3" borderId="7" xfId="0" applyNumberFormat="1" applyFill="1" applyBorder="1"/>
    <xf numFmtId="164" fontId="0" fillId="4" borderId="7" xfId="0" applyNumberFormat="1" applyFill="1" applyBorder="1"/>
    <xf numFmtId="0" fontId="0" fillId="0" borderId="4" xfId="0" applyBorder="1" applyAlignment="1">
      <alignment horizontal="center" vertical="center"/>
    </xf>
    <xf numFmtId="164" fontId="0" fillId="3" borderId="4" xfId="0" applyNumberFormat="1" applyFill="1" applyBorder="1"/>
    <xf numFmtId="164" fontId="0" fillId="4" borderId="4" xfId="0" applyNumberFormat="1" applyFill="1" applyBorder="1"/>
    <xf numFmtId="164" fontId="0" fillId="0" borderId="0" xfId="0" applyNumberFormat="1" applyAlignment="1">
      <alignment horizontal="right" vertical="center"/>
    </xf>
    <xf numFmtId="0" fontId="0" fillId="0" borderId="14" xfId="0" applyBorder="1"/>
    <xf numFmtId="164" fontId="0" fillId="3" borderId="15" xfId="0" applyNumberFormat="1" applyFill="1" applyBorder="1" applyAlignment="1">
      <alignment horizontal="right" vertical="center"/>
    </xf>
    <xf numFmtId="164" fontId="0" fillId="4" borderId="16" xfId="0" applyNumberFormat="1" applyFill="1" applyBorder="1" applyAlignment="1">
      <alignment horizontal="right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3" borderId="9" xfId="0" applyNumberFormat="1" applyFill="1" applyBorder="1" applyAlignment="1">
      <alignment horizontal="right" vertical="center"/>
    </xf>
    <xf numFmtId="164" fontId="0" fillId="3" borderId="12" xfId="0" applyNumberFormat="1" applyFill="1" applyBorder="1" applyAlignment="1">
      <alignment horizontal="right" vertical="center"/>
    </xf>
    <xf numFmtId="10" fontId="0" fillId="4" borderId="10" xfId="0" applyNumberFormat="1" applyFill="1" applyBorder="1" applyAlignment="1">
      <alignment horizontal="right" vertical="center"/>
    </xf>
    <xf numFmtId="10" fontId="0" fillId="4" borderId="13" xfId="0" applyNumberFormat="1" applyFill="1" applyBorder="1" applyAlignment="1">
      <alignment horizontal="right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4" borderId="10" xfId="0" applyNumberFormat="1" applyFill="1" applyBorder="1" applyAlignment="1">
      <alignment horizontal="right" vertical="center"/>
    </xf>
    <xf numFmtId="164" fontId="0" fillId="4" borderId="13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'Reg. Lineal 5'!$H$3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76574803149607"/>
                  <c:y val="-0.180972222222222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chemeClr val="tx1"/>
                        </a:solidFill>
                      </a:rPr>
                      <a:t>y = 1,9318x + 0,8182</a:t>
                    </a:r>
                    <a:br>
                      <a:rPr lang="en-US" sz="1100" b="1" baseline="0">
                        <a:solidFill>
                          <a:schemeClr val="tx1"/>
                        </a:solidFill>
                      </a:rPr>
                    </a:br>
                    <a:r>
                      <a:rPr lang="en-US" sz="1100" b="1" baseline="0">
                        <a:solidFill>
                          <a:schemeClr val="tx1"/>
                        </a:solidFill>
                      </a:rPr>
                      <a:t>R² = 0,9659</a:t>
                    </a:r>
                    <a:endParaRPr lang="en-US" sz="11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'Reg. Lineal 5'!$G$4:$G$8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xVal>
          <c:yVal>
            <c:numRef>
              <c:f>'Reg. Lineal 5'!$H$4:$H$8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8</c:v>
                </c:pt>
                <c:pt idx="3">
                  <c:v>6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A-4631-A67D-FAF2BE03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3727"/>
        <c:axId val="111006607"/>
      </c:scatterChart>
      <c:valAx>
        <c:axId val="1110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6607"/>
        <c:crosses val="autoZero"/>
        <c:crossBetween val="midCat"/>
      </c:valAx>
      <c:valAx>
        <c:axId val="111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>
                    <a:solidFill>
                      <a:schemeClr val="tx1"/>
                    </a:solidFill>
                  </a:rPr>
                  <a:t>Título del eje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'Reg, Lineal 10'!$H$3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26574803149608"/>
                  <c:y val="-0.22876166520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'Reg, Lineal 10'!$G$4:$G$13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'Reg, Lineal 10'!$H$4:$H$13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5-4917-B448-B76141889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6399"/>
        <c:axId val="82854559"/>
      </c:scatterChart>
      <c:valAx>
        <c:axId val="828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559"/>
        <c:crosses val="autoZero"/>
        <c:crossBetween val="midCat"/>
      </c:valAx>
      <c:valAx>
        <c:axId val="828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'Reg, Lineal 15'!$H$3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04965004374451"/>
                  <c:y val="-0.20597513852435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'Reg, Lineal 15'!$G$4:$G$18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3</c:v>
                </c:pt>
                <c:pt idx="12">
                  <c:v>8</c:v>
                </c:pt>
                <c:pt idx="13">
                  <c:v>6</c:v>
                </c:pt>
                <c:pt idx="14">
                  <c:v>11</c:v>
                </c:pt>
              </c:numCache>
            </c:numRef>
          </c:xVal>
          <c:yVal>
            <c:numRef>
              <c:f>'Reg, Lineal 15'!$H$4:$H$18</c:f>
              <c:numCache>
                <c:formatCode>General</c:formatCode>
                <c:ptCount val="1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F-454F-8D40-3EFA307F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24847"/>
        <c:axId val="108704815"/>
      </c:scatterChart>
      <c:valAx>
        <c:axId val="111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4815"/>
        <c:crosses val="autoZero"/>
        <c:crossBetween val="midCat"/>
      </c:valAx>
      <c:valAx>
        <c:axId val="108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'Reg, Lineal 9'!$H$3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21157233711068"/>
                  <c:y val="-0.47906909083352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'Reg, Lineal 9'!$G$4:$G$13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22</c:v>
                </c:pt>
                <c:pt idx="5">
                  <c:v>26</c:v>
                </c:pt>
                <c:pt idx="6">
                  <c:v>28</c:v>
                </c:pt>
                <c:pt idx="7">
                  <c:v>33</c:v>
                </c:pt>
                <c:pt idx="8">
                  <c:v>35</c:v>
                </c:pt>
              </c:numCache>
            </c:numRef>
          </c:xVal>
          <c:yVal>
            <c:numRef>
              <c:f>'Reg, Lineal 9'!$H$4:$H$13</c:f>
              <c:numCache>
                <c:formatCode>General</c:formatCode>
                <c:ptCount val="10"/>
                <c:pt idx="0">
                  <c:v>68</c:v>
                </c:pt>
                <c:pt idx="1">
                  <c:v>67</c:v>
                </c:pt>
                <c:pt idx="2">
                  <c:v>65</c:v>
                </c:pt>
                <c:pt idx="3">
                  <c:v>53</c:v>
                </c:pt>
                <c:pt idx="4">
                  <c:v>44</c:v>
                </c:pt>
                <c:pt idx="5">
                  <c:v>40</c:v>
                </c:pt>
                <c:pt idx="6">
                  <c:v>37</c:v>
                </c:pt>
                <c:pt idx="7">
                  <c:v>34</c:v>
                </c:pt>
                <c:pt idx="8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02-4A04-B52B-2E50AB974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46399"/>
        <c:axId val="82854559"/>
      </c:scatterChart>
      <c:valAx>
        <c:axId val="828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559"/>
        <c:crosses val="autoZero"/>
        <c:crossBetween val="midCat"/>
      </c:valAx>
      <c:valAx>
        <c:axId val="8285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FCFF9E-E38C-4A75-B094-B2FCF4DAED7F}"/>
                </a:ext>
              </a:extLst>
            </xdr:cNvPr>
            <xdr:cNvSpPr txBox="1"/>
          </xdr:nvSpPr>
          <xdr:spPr>
            <a:xfrm>
              <a:off x="1000125" y="2171700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AFCFF9E-E38C-4A75-B094-B2FCF4DAED7F}"/>
                </a:ext>
              </a:extLst>
            </xdr:cNvPr>
            <xdr:cNvSpPr txBox="1"/>
          </xdr:nvSpPr>
          <xdr:spPr>
            <a:xfrm>
              <a:off x="1000125" y="2171700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2E6FC7-6B80-4B23-990E-041EB4801B80}"/>
                </a:ext>
              </a:extLst>
            </xdr:cNvPr>
            <xdr:cNvSpPr txBox="1"/>
          </xdr:nvSpPr>
          <xdr:spPr>
            <a:xfrm>
              <a:off x="762000" y="3124200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52E6FC7-6B80-4B23-990E-041EB4801B80}"/>
                </a:ext>
              </a:extLst>
            </xdr:cNvPr>
            <xdr:cNvSpPr txBox="1"/>
          </xdr:nvSpPr>
          <xdr:spPr>
            <a:xfrm>
              <a:off x="762000" y="3124200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FE78AF-F065-4801-B7B9-1698B6BC5479}"/>
                </a:ext>
              </a:extLst>
            </xdr:cNvPr>
            <xdr:cNvSpPr txBox="1"/>
          </xdr:nvSpPr>
          <xdr:spPr>
            <a:xfrm>
              <a:off x="738186" y="2728912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2FE78AF-F065-4801-B7B9-1698B6BC5479}"/>
                </a:ext>
              </a:extLst>
            </xdr:cNvPr>
            <xdr:cNvSpPr txBox="1"/>
          </xdr:nvSpPr>
          <xdr:spPr>
            <a:xfrm>
              <a:off x="738186" y="2728912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5E948DE-565D-4646-B7A5-2BDF5646D76C}"/>
                </a:ext>
              </a:extLst>
            </xdr:cNvPr>
            <xdr:cNvSpPr txBox="1"/>
          </xdr:nvSpPr>
          <xdr:spPr>
            <a:xfrm>
              <a:off x="895350" y="3552825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55E948DE-565D-4646-B7A5-2BDF5646D76C}"/>
                </a:ext>
              </a:extLst>
            </xdr:cNvPr>
            <xdr:cNvSpPr txBox="1"/>
          </xdr:nvSpPr>
          <xdr:spPr>
            <a:xfrm>
              <a:off x="895350" y="3552825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7EBBE99-FD65-4A2F-BC41-F723A2958203}"/>
                </a:ext>
              </a:extLst>
            </xdr:cNvPr>
            <xdr:cNvSpPr txBox="1"/>
          </xdr:nvSpPr>
          <xdr:spPr>
            <a:xfrm>
              <a:off x="1171575" y="4210050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7EBBE99-FD65-4A2F-BC41-F723A2958203}"/>
                </a:ext>
              </a:extLst>
            </xdr:cNvPr>
            <xdr:cNvSpPr txBox="1"/>
          </xdr:nvSpPr>
          <xdr:spPr>
            <a:xfrm>
              <a:off x="1171575" y="4210050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40836B-D74E-45F5-BC7B-E1E9A1ADD9B5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F440836B-D74E-45F5-BC7B-E1E9A1ADD9B5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AD385E-1C75-45BC-8F73-5B07C4AF7F07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AD385E-1C75-45BC-8F73-5B07C4AF7F07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893DFAE-AC7C-411E-959E-25C4C47097EC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9893DFAE-AC7C-411E-959E-25C4C47097EC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374EAA8-022E-453E-8ED6-E98A15D2F678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374EAA8-022E-453E-8ED6-E98A15D2F678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60992D8-0C32-40CE-AB2B-E41FCE89BD7B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960992D8-0C32-40CE-AB2B-E41FCE89BD7B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06851F9-FD94-4822-8084-739667BBCA8B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06851F9-FD94-4822-8084-739667BBCA8B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788A9F0-B370-4C49-ACFE-9659B7F2570F}"/>
                </a:ext>
              </a:extLst>
            </xdr:cNvPr>
            <xdr:cNvSpPr txBox="1"/>
          </xdr:nvSpPr>
          <xdr:spPr>
            <a:xfrm>
              <a:off x="1728787" y="1719262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8788A9F0-B370-4C49-ACFE-9659B7F2570F}"/>
                </a:ext>
              </a:extLst>
            </xdr:cNvPr>
            <xdr:cNvSpPr txBox="1"/>
          </xdr:nvSpPr>
          <xdr:spPr>
            <a:xfrm>
              <a:off x="1728787" y="1719262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E6A65AE-9286-46F7-870B-9B77B1BD8EFA}"/>
                </a:ext>
              </a:extLst>
            </xdr:cNvPr>
            <xdr:cNvSpPr txBox="1"/>
          </xdr:nvSpPr>
          <xdr:spPr>
            <a:xfrm>
              <a:off x="3957637" y="1785937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1E6A65AE-9286-46F7-870B-9B77B1BD8EFA}"/>
                </a:ext>
              </a:extLst>
            </xdr:cNvPr>
            <xdr:cNvSpPr txBox="1"/>
          </xdr:nvSpPr>
          <xdr:spPr>
            <a:xfrm>
              <a:off x="3957637" y="1785937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0</xdr:row>
      <xdr:rowOff>185737</xdr:rowOff>
    </xdr:from>
    <xdr:to>
      <xdr:col>15</xdr:col>
      <xdr:colOff>4762</xdr:colOff>
      <xdr:row>14</xdr:row>
      <xdr:rowOff>176212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C990E6B-B616-44A0-98BF-95848505F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59B27A7-932A-43F1-9A98-930DA39A9A1E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59B27A7-932A-43F1-9A98-930DA39A9A1E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B521BD-B72A-48CF-BA26-0C5B42A3AF3E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B521BD-B72A-48CF-BA26-0C5B42A3AF3E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B23E19-A8C3-4F8D-8F83-93F4FF80DC96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6B23E19-A8C3-4F8D-8F83-93F4FF80DC96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3E3803-14BB-4C0F-B062-8B4D979570CD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03E3803-14BB-4C0F-B062-8B4D979570CD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F96FD84-8E35-4F0F-AB26-6266173A5FBC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F96FD84-8E35-4F0F-AB26-6266173A5FBC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958EF31-62E1-4C48-B61C-C994E260B331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7958EF31-62E1-4C48-B61C-C994E260B331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2234481-B5DE-4835-BAFE-5D32C57CCD75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2234481-B5DE-4835-BAFE-5D32C57CCD75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D8AA8DA-4D15-4E56-8D71-76326D77773A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D8AA8DA-4D15-4E56-8D71-76326D77773A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9668649-AA81-4F1A-B2B8-FCC0886A95A3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9668649-AA81-4F1A-B2B8-FCC0886A95A3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6289B08-8686-4CE8-8D97-39D545B09870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A6289B08-8686-4CE8-8D97-39D545B09870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A356A4A-1F1D-44C2-A5B7-7884307FC56E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A356A4A-1F1D-44C2-A5B7-7884307FC56E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3434376-18DA-4E4D-9C7E-2868B3601DD5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D3434376-18DA-4E4D-9C7E-2868B3601DD5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05E6BD8-DDD1-4E05-949A-4DB089255CD4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05E6BD8-DDD1-4E05-949A-4DB089255CD4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1</xdr:row>
      <xdr:rowOff>195262</xdr:rowOff>
    </xdr:from>
    <xdr:to>
      <xdr:col>15</xdr:col>
      <xdr:colOff>4762</xdr:colOff>
      <xdr:row>15</xdr:row>
      <xdr:rowOff>185737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0A9D476-5809-4AB8-8C57-E4D6B829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F170F0-C675-4E87-A2B8-5F893D36F54C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0F170F0-C675-4E87-A2B8-5F893D36F54C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F7F7A8-5C79-4262-93E4-6F5BEF4102F7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DF7F7A8-5C79-4262-93E4-6F5BEF4102F7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0A9D8E7-3371-4A49-8C3D-8DB8743F8035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0A9D8E7-3371-4A49-8C3D-8DB8743F8035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E5F8C25-FBBB-40AB-8E2F-47B70746764E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AE5F8C25-FBBB-40AB-8E2F-47B70746764E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869923-00DA-4C16-9ECD-2B24031606D2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869923-00DA-4C16-9ECD-2B24031606D2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45FC639-2785-4278-BB48-03BEECF473A3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645FC639-2785-4278-BB48-03BEECF473A3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5366B21-3A5F-4CFF-82F7-B0937D20E5CF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5366B21-3A5F-4CFF-82F7-B0937D20E5CF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4B2A4D-4246-48A4-84C0-56A053FFC67F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F84B2A4D-4246-48A4-84C0-56A053FFC67F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4088CF9-C6CD-4276-A776-2217A4B8857B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14088CF9-C6CD-4276-A776-2217A4B8857B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37685CA-9CE7-4CCD-8429-1B5B462FFB7E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37685CA-9CE7-4CCD-8429-1B5B462FFB7E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EE9BF31-2486-49A4-95B8-A654DA33E05A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EE9BF31-2486-49A4-95B8-A654DA33E05A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9D6BFBD-0EEF-4B31-98EA-DF81A171DBEA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9D6BFBD-0EEF-4B31-98EA-DF81A171DBEA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21758BC-AD21-4C52-B3A7-03831FBBC64C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21758BC-AD21-4C52-B3A7-03831FBBC64C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2</xdr:row>
      <xdr:rowOff>14287</xdr:rowOff>
    </xdr:from>
    <xdr:to>
      <xdr:col>15</xdr:col>
      <xdr:colOff>4762</xdr:colOff>
      <xdr:row>16</xdr:row>
      <xdr:rowOff>4762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76AE44D-4318-4F58-A987-E030C168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11</xdr:row>
      <xdr:rowOff>9525</xdr:rowOff>
    </xdr:from>
    <xdr:ext cx="514350" cy="371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F57D3AB-F172-4639-A61D-D3EE4F729BE9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𝒃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𝒗</m:t>
                            </m:r>
                          </m:e>
                          <m:sub>
                            <m:d>
                              <m:dPr>
                                <m:ctrlPr>
                                  <a:rPr lang="es-AR" sz="120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AR" sz="12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d>
                          </m:sub>
                        </m:sSub>
                      </m:den>
                    </m:f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F57D3AB-F172-4639-A61D-D3EE4F729BE9}"/>
                </a:ext>
              </a:extLst>
            </xdr:cNvPr>
            <xdr:cNvSpPr txBox="1"/>
          </xdr:nvSpPr>
          <xdr:spPr>
            <a:xfrm>
              <a:off x="1000125" y="2162175"/>
              <a:ext cx="514350" cy="371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𝒃=𝝈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AR" sz="1200" b="1" i="0">
                  <a:latin typeface="Cambria Math" panose="02040503050406030204" pitchFamily="18" charset="0"/>
                </a:rPr>
                <a:t>𝒗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200" b="1" i="0">
                  <a:latin typeface="Cambria Math" panose="02040503050406030204" pitchFamily="18" charset="0"/>
                </a:rPr>
                <a:t>𝒙)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1</xdr:col>
      <xdr:colOff>0</xdr:colOff>
      <xdr:row>15</xdr:row>
      <xdr:rowOff>171450</xdr:rowOff>
    </xdr:from>
    <xdr:ext cx="981075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CBF3909-0EDE-4190-989D-F98F16665D74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400" b="1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</m:oMath>
                </m:oMathPara>
              </a14:m>
              <a:endParaRPr lang="es-AR" sz="600" b="1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CBF3909-0EDE-4190-989D-F98F16665D74}"/>
                </a:ext>
              </a:extLst>
            </xdr:cNvPr>
            <xdr:cNvSpPr txBox="1"/>
          </xdr:nvSpPr>
          <xdr:spPr>
            <a:xfrm>
              <a:off x="762000" y="3114675"/>
              <a:ext cx="981075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=𝒃𝒙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+𝒂</a:t>
              </a:r>
              <a:endParaRPr lang="es-AR" sz="600" b="1"/>
            </a:p>
          </xdr:txBody>
        </xdr:sp>
      </mc:Fallback>
    </mc:AlternateContent>
    <xdr:clientData/>
  </xdr:oneCellAnchor>
  <xdr:oneCellAnchor>
    <xdr:from>
      <xdr:col>0</xdr:col>
      <xdr:colOff>738186</xdr:colOff>
      <xdr:row>13</xdr:row>
      <xdr:rowOff>176212</xdr:rowOff>
    </xdr:from>
    <xdr:ext cx="100488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11BB63-147B-4709-9473-87EDF791889B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400" b="1" i="1">
                        <a:latin typeface="Cambria Math" panose="02040503050406030204" pitchFamily="18" charset="0"/>
                      </a:rPr>
                      <m:t>𝒂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  <m:r>
                      <a:rPr lang="es-AR" sz="14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400" b="1" i="1">
                        <a:latin typeface="Cambria Math" panose="02040503050406030204" pitchFamily="18" charset="0"/>
                      </a:rPr>
                      <m:t>𝒃</m:t>
                    </m:r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11BB63-147B-4709-9473-87EDF791889B}"/>
                </a:ext>
              </a:extLst>
            </xdr:cNvPr>
            <xdr:cNvSpPr txBox="1"/>
          </xdr:nvSpPr>
          <xdr:spPr>
            <a:xfrm>
              <a:off x="738186" y="2719387"/>
              <a:ext cx="100488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𝒂=𝒚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400" b="1" i="0">
                  <a:latin typeface="Cambria Math" panose="02040503050406030204" pitchFamily="18" charset="0"/>
                </a:rPr>
                <a:t>−𝒃𝒙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133350</xdr:colOff>
      <xdr:row>18</xdr:row>
      <xdr:rowOff>0</xdr:rowOff>
    </xdr:from>
    <xdr:ext cx="761427" cy="3793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3757088-0D96-4252-BDD3-E79382C037A6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2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es-AR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2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sub>
                        </m:sSub>
                        <m:r>
                          <a:rPr lang="es-AR" sz="1200" b="1" i="1">
                            <a:latin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es-AR" sz="12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𝝈</m:t>
                            </m:r>
                          </m:e>
                          <m:sub>
                            <m:r>
                              <a:rPr lang="es-AR" sz="12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AR" sz="12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3757088-0D96-4252-BDD3-E79382C037A6}"/>
                </a:ext>
              </a:extLst>
            </xdr:cNvPr>
            <xdr:cNvSpPr txBox="1"/>
          </xdr:nvSpPr>
          <xdr:spPr>
            <a:xfrm>
              <a:off x="895350" y="3543300"/>
              <a:ext cx="761427" cy="3793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200" b="1" i="0">
                  <a:latin typeface="Cambria Math" panose="02040503050406030204" pitchFamily="18" charset="0"/>
                </a:rPr>
                <a:t>𝒓=𝝈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𝒙𝒚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AR" sz="1200" b="1" i="0">
                  <a:latin typeface="Cambria Math" panose="02040503050406030204" pitchFamily="18" charset="0"/>
                </a:rPr>
                <a:t>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𝒙⋅𝝈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200" b="1" i="0">
                  <a:latin typeface="Cambria Math" panose="02040503050406030204" pitchFamily="18" charset="0"/>
                </a:rPr>
                <a:t>𝒚 </a:t>
              </a:r>
              <a:r>
                <a:rPr lang="es-AR" sz="12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200" b="1"/>
            </a:p>
          </xdr:txBody>
        </xdr:sp>
      </mc:Fallback>
    </mc:AlternateContent>
    <xdr:clientData/>
  </xdr:oneCellAnchor>
  <xdr:oneCellAnchor>
    <xdr:from>
      <xdr:col>1</xdr:col>
      <xdr:colOff>409575</xdr:colOff>
      <xdr:row>21</xdr:row>
      <xdr:rowOff>66675</xdr:rowOff>
    </xdr:from>
    <xdr:ext cx="306622" cy="3300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D37143-BA13-414D-B6DC-0FF4B15CCE4B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AR" sz="20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p>
                        <m:r>
                          <a:rPr lang="es-AR" sz="20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s-AR" sz="2000" b="1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D37143-BA13-414D-B6DC-0FF4B15CCE4B}"/>
                </a:ext>
              </a:extLst>
            </xdr:cNvPr>
            <xdr:cNvSpPr txBox="1"/>
          </xdr:nvSpPr>
          <xdr:spPr>
            <a:xfrm>
              <a:off x="1171575" y="4200525"/>
              <a:ext cx="306622" cy="3300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2000" b="1" i="0">
                  <a:latin typeface="Cambria Math" panose="02040503050406030204" pitchFamily="18" charset="0"/>
                </a:rPr>
                <a:t>𝒓</a:t>
              </a:r>
              <a:r>
                <a:rPr lang="es-AR" sz="20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AR" sz="2000" b="1" i="0">
                  <a:latin typeface="Cambria Math" panose="02040503050406030204" pitchFamily="18" charset="0"/>
                </a:rPr>
                <a:t>𝟐</a:t>
              </a:r>
              <a:endParaRPr lang="es-AR" sz="20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1</xdr:row>
      <xdr:rowOff>195262</xdr:rowOff>
    </xdr:from>
    <xdr:ext cx="135999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EBE0E17-8A7A-46E4-9415-8732E579330C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EBE0E17-8A7A-46E4-9415-8732E579330C}"/>
                </a:ext>
              </a:extLst>
            </xdr:cNvPr>
            <xdr:cNvSpPr txBox="1"/>
          </xdr:nvSpPr>
          <xdr:spPr>
            <a:xfrm>
              <a:off x="1900237" y="385762"/>
              <a:ext cx="135999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1138237</xdr:colOff>
      <xdr:row>2</xdr:row>
      <xdr:rowOff>176212</xdr:rowOff>
    </xdr:from>
    <xdr:ext cx="13971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D85324C-74A2-42C3-9FCE-8AF95B552978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ED85324C-74A2-42C3-9FCE-8AF95B552978}"/>
                </a:ext>
              </a:extLst>
            </xdr:cNvPr>
            <xdr:cNvSpPr txBox="1"/>
          </xdr:nvSpPr>
          <xdr:spPr>
            <a:xfrm>
              <a:off x="1900237" y="566737"/>
              <a:ext cx="13971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4</xdr:row>
      <xdr:rowOff>166687</xdr:rowOff>
    </xdr:from>
    <xdr:ext cx="228652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9C16972-F545-46E1-8F6D-6FBE74B2D641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9C16972-F545-46E1-8F6D-6FBE74B2D641}"/>
                </a:ext>
              </a:extLst>
            </xdr:cNvPr>
            <xdr:cNvSpPr txBox="1"/>
          </xdr:nvSpPr>
          <xdr:spPr>
            <a:xfrm>
              <a:off x="1804987" y="957262"/>
              <a:ext cx="228652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1042987</xdr:colOff>
      <xdr:row>5</xdr:row>
      <xdr:rowOff>147637</xdr:rowOff>
    </xdr:from>
    <xdr:ext cx="231409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007CDC1-4D02-4F02-81C6-A5A0B8870877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007CDC1-4D02-4F02-81C6-A5A0B8870877}"/>
                </a:ext>
              </a:extLst>
            </xdr:cNvPr>
            <xdr:cNvSpPr txBox="1"/>
          </xdr:nvSpPr>
          <xdr:spPr>
            <a:xfrm>
              <a:off x="1804987" y="1138237"/>
              <a:ext cx="231409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6</xdr:row>
      <xdr:rowOff>147637</xdr:rowOff>
    </xdr:from>
    <xdr:ext cx="331950" cy="230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163BA0C-F6FF-4FD3-94BA-323FFAA4D4D3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𝒙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F163BA0C-F6FF-4FD3-94BA-323FFAA4D4D3}"/>
                </a:ext>
              </a:extLst>
            </xdr:cNvPr>
            <xdr:cNvSpPr txBox="1"/>
          </xdr:nvSpPr>
          <xdr:spPr>
            <a:xfrm>
              <a:off x="1728787" y="1328737"/>
              <a:ext cx="331950" cy="2305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𝒙)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957262</xdr:colOff>
      <xdr:row>7</xdr:row>
      <xdr:rowOff>138112</xdr:rowOff>
    </xdr:from>
    <xdr:ext cx="3347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C7DCF49-2749-4894-B7F2-28FA85D6803D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𝒗</m:t>
                        </m:r>
                      </m:e>
                      <m:sub>
                        <m:d>
                          <m:dPr>
                            <m:ctrlPr>
                              <a:rPr lang="es-AR" sz="140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400" b="1" i="1">
                                <a:latin typeface="Cambria Math" panose="02040503050406030204" pitchFamily="18" charset="0"/>
                              </a:rPr>
                              <m:t>𝒚</m:t>
                            </m:r>
                          </m:e>
                        </m:d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5C7DCF49-2749-4894-B7F2-28FA85D6803D}"/>
                </a:ext>
              </a:extLst>
            </xdr:cNvPr>
            <xdr:cNvSpPr txBox="1"/>
          </xdr:nvSpPr>
          <xdr:spPr>
            <a:xfrm>
              <a:off x="1719262" y="1509712"/>
              <a:ext cx="3347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𝒗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es-AR" sz="1400" b="1" i="0">
                  <a:latin typeface="Cambria Math" panose="02040503050406030204" pitchFamily="18" charset="0"/>
                </a:rPr>
                <a:t>𝒚) 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1</xdr:col>
      <xdr:colOff>966787</xdr:colOff>
      <xdr:row>8</xdr:row>
      <xdr:rowOff>147637</xdr:rowOff>
    </xdr:from>
    <xdr:ext cx="307007" cy="2351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78E613D-A78B-4455-BFE9-AE260F3CD57E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40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40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</m:oMath>
                </m:oMathPara>
              </a14:m>
              <a:endParaRPr lang="es-AR" sz="1400" b="1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78E613D-A78B-4455-BFE9-AE260F3CD57E}"/>
                </a:ext>
              </a:extLst>
            </xdr:cNvPr>
            <xdr:cNvSpPr txBox="1"/>
          </xdr:nvSpPr>
          <xdr:spPr>
            <a:xfrm>
              <a:off x="1728787" y="1709737"/>
              <a:ext cx="307007" cy="2351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400" b="1" i="0">
                  <a:latin typeface="Cambria Math" panose="02040503050406030204" pitchFamily="18" charset="0"/>
                </a:rPr>
                <a:t>𝝈</a:t>
              </a:r>
              <a:r>
                <a:rPr lang="es-AR" sz="140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400" b="1" i="0">
                  <a:latin typeface="Cambria Math" panose="02040503050406030204" pitchFamily="18" charset="0"/>
                </a:rPr>
                <a:t>𝒙𝒚</a:t>
              </a:r>
              <a:endParaRPr lang="es-AR" sz="1400" b="1"/>
            </a:p>
          </xdr:txBody>
        </xdr:sp>
      </mc:Fallback>
    </mc:AlternateContent>
    <xdr:clientData/>
  </xdr:oneCellAnchor>
  <xdr:oneCellAnchor>
    <xdr:from>
      <xdr:col>4</xdr:col>
      <xdr:colOff>14287</xdr:colOff>
      <xdr:row>9</xdr:row>
      <xdr:rowOff>23812</xdr:rowOff>
    </xdr:from>
    <xdr:ext cx="1521442" cy="1763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1402C2-0CE7-4657-8ADF-6D4A6C2944C9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𝒙𝒚</m:t>
                        </m:r>
                      </m:sub>
                    </m:sSub>
                    <m:r>
                      <a:rPr lang="es-AR" sz="105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lin"/>
                        <m:ctrlPr>
                          <a:rPr lang="es-AR" sz="105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AR" sz="1050" b="1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𝜮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  <m:r>
                              <a:rPr lang="es-AR" sz="1050" b="1" i="1">
                                <a:latin typeface="Cambria Math" panose="02040503050406030204" pitchFamily="18" charset="0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s-AR" sz="1050" b="1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  <m:sub>
                                <m:r>
                                  <a:rPr lang="es-AR" sz="1050" b="1" i="1">
                                    <a:latin typeface="Cambria Math" panose="02040503050406030204" pitchFamily="18" charset="0"/>
                                  </a:rPr>
                                  <m:t>𝒊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𝒏</m:t>
                        </m:r>
                      </m:den>
                    </m:f>
                    <m:r>
                      <a:rPr lang="es-AR" sz="105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  <m:r>
                      <a:rPr lang="es-AR" sz="1050" b="1" i="1">
                        <a:latin typeface="Cambria Math" panose="02040503050406030204" pitchFamily="18" charset="0"/>
                      </a:rPr>
                      <m:t>⋅</m:t>
                    </m:r>
                    <m:acc>
                      <m:accPr>
                        <m:chr m:val="̅"/>
                        <m:ctrlPr>
                          <a:rPr lang="es-AR" sz="1050" b="1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AR" sz="105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1402C2-0CE7-4657-8ADF-6D4A6C2944C9}"/>
                </a:ext>
              </a:extLst>
            </xdr:cNvPr>
            <xdr:cNvSpPr txBox="1"/>
          </xdr:nvSpPr>
          <xdr:spPr>
            <a:xfrm>
              <a:off x="3957637" y="1776412"/>
              <a:ext cx="1521442" cy="176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050" b="1" i="0">
                  <a:latin typeface="Cambria Math" panose="02040503050406030204" pitchFamily="18" charset="0"/>
                </a:rPr>
                <a:t>𝝈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𝒙𝒚=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AR" sz="1050" b="1" i="0">
                  <a:latin typeface="Cambria Math" panose="02040503050406030204" pitchFamily="18" charset="0"/>
                </a:rPr>
                <a:t>𝜮𝒙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AR" sz="1050" b="1" i="0">
                  <a:latin typeface="Cambria Math" panose="02040503050406030204" pitchFamily="18" charset="0"/>
                </a:rPr>
                <a:t>𝒊 )∕𝒏−𝒙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es-AR" sz="1050" b="1" i="0">
                  <a:latin typeface="Cambria Math" panose="02040503050406030204" pitchFamily="18" charset="0"/>
                </a:rPr>
                <a:t>⋅𝒚</a:t>
              </a:r>
              <a:r>
                <a:rPr lang="es-AR" sz="1050" b="1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s-AR" sz="1100" b="1"/>
            </a:p>
          </xdr:txBody>
        </xdr:sp>
      </mc:Fallback>
    </mc:AlternateContent>
    <xdr:clientData/>
  </xdr:oneCellAnchor>
  <xdr:twoCellAnchor>
    <xdr:from>
      <xdr:col>9</xdr:col>
      <xdr:colOff>4762</xdr:colOff>
      <xdr:row>1</xdr:row>
      <xdr:rowOff>195262</xdr:rowOff>
    </xdr:from>
    <xdr:to>
      <xdr:col>15</xdr:col>
      <xdr:colOff>4762</xdr:colOff>
      <xdr:row>15</xdr:row>
      <xdr:rowOff>185737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CD70656-4F2B-4D66-9B4B-F8B9D15FE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 O" id="{5B9ACE3A-1D9D-4F9F-B8F6-AD47FDFA4D44}" userId="9291d7ffdb0b62d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9" dT="2024-09-08T21:40:39.14" personId="{5B9ACE3A-1D9D-4F9F-B8F6-AD47FDFA4D44}" id="{5DBC2A61-AA29-4936-86DD-3D5E47FB5CF7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32.49" personId="{5B9ACE3A-1D9D-4F9F-B8F6-AD47FDFA4D44}" id="{EFF54345-5201-43CC-9AD0-D9038AA2E08A}">
    <text>Indica en que porcentaje la variación de Y depende de la variación de 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9" dT="2024-09-08T21:41:41.60" personId="{5B9ACE3A-1D9D-4F9F-B8F6-AD47FDFA4D44}" id="{EF29085A-CC21-4D10-87AE-8337BBE9E390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42.17" personId="{5B9ACE3A-1D9D-4F9F-B8F6-AD47FDFA4D44}" id="{A86FCB13-2298-4F7C-8489-5959C31CFF40}">
    <text>Indica en que porcentaje la variación de Y depende de la variación de 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9" dT="2024-09-08T21:41:49.75" personId="{5B9ACE3A-1D9D-4F9F-B8F6-AD47FDFA4D44}" id="{F535572C-D6E1-4B0D-B92E-E7F2E6AC0C14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49.86" personId="{5B9ACE3A-1D9D-4F9F-B8F6-AD47FDFA4D44}" id="{BD3DBA41-43A6-4568-ABAE-028535C0A2A5}">
    <text>Indica en que porcentaje la variación de Y depende de la variación de X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9" dT="2024-09-08T21:41:41.60" personId="{5B9ACE3A-1D9D-4F9F-B8F6-AD47FDFA4D44}" id="{A73946A2-288A-421C-87BA-07E68CA73F39}">
    <text>Coeficiente de Pearson.
Indica que tan aproximada es la recta a los datos. Cuanto mas cerca a uno resulte mas perfecta es la relación entre las variables.
Si es =0, no hay correlación lineal entre las variables.</text>
  </threadedComment>
  <threadedComment ref="E22" dT="2024-09-08T21:42:42.17" personId="{5B9ACE3A-1D9D-4F9F-B8F6-AD47FDFA4D44}" id="{17D2966C-487B-4868-A452-160F5539311F}">
    <text>Indica en que porcentaje la variación de Y depende de la variación de X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D31B2-7450-4044-B3CE-6675C6558C1F}">
  <dimension ref="B2:H23"/>
  <sheetViews>
    <sheetView tabSelected="1" zoomScale="106" zoomScaleNormal="106" workbookViewId="0">
      <selection activeCell="C6" sqref="C6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AVERAGE(G4:G8)</f>
        <v>3.2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AVERAGE(H4:H8)</f>
        <v>7</v>
      </c>
      <c r="G4" s="6">
        <v>3</v>
      </c>
      <c r="H4" s="6">
        <v>7</v>
      </c>
    </row>
    <row r="5" spans="2:8" ht="15.75" thickBot="1" x14ac:dyDescent="0.3">
      <c r="B5" s="7"/>
      <c r="C5" s="8" t="s">
        <v>4</v>
      </c>
      <c r="D5" s="9" t="s">
        <v>5</v>
      </c>
      <c r="G5" s="10">
        <v>1</v>
      </c>
      <c r="H5" s="10">
        <v>3</v>
      </c>
    </row>
    <row r="6" spans="2:8" x14ac:dyDescent="0.25">
      <c r="B6" s="11" t="s">
        <v>6</v>
      </c>
      <c r="C6" s="12">
        <f>_xlfn.STDEV.P(G4:G8)</f>
        <v>1.3266499161421599</v>
      </c>
      <c r="D6" s="13">
        <f>_xlfn.STDEV.S(G4:G8)</f>
        <v>1.4832396974191324</v>
      </c>
      <c r="G6" s="10">
        <v>4</v>
      </c>
      <c r="H6" s="10">
        <v>8</v>
      </c>
    </row>
    <row r="7" spans="2:8" x14ac:dyDescent="0.25">
      <c r="B7" s="14" t="s">
        <v>7</v>
      </c>
      <c r="C7" s="15">
        <f>_xlfn.STDEV.P(H4:H8)</f>
        <v>2.6076809620810595</v>
      </c>
      <c r="D7" s="16">
        <f>_xlfn.STDEV.S(H4:H8)</f>
        <v>2.9154759474226504</v>
      </c>
      <c r="G7" s="10">
        <v>3</v>
      </c>
      <c r="H7" s="10">
        <v>6</v>
      </c>
    </row>
    <row r="8" spans="2:8" ht="15.75" thickBot="1" x14ac:dyDescent="0.3">
      <c r="B8" s="14" t="s">
        <v>8</v>
      </c>
      <c r="C8" s="15">
        <f>_xlfn.VAR.P(G4:G8)</f>
        <v>1.76</v>
      </c>
      <c r="D8" s="16">
        <f>_xlfn.VAR.S(G4:G8)</f>
        <v>2.1999999999999993</v>
      </c>
      <c r="G8" s="17">
        <v>5</v>
      </c>
      <c r="H8" s="17">
        <v>11</v>
      </c>
    </row>
    <row r="9" spans="2:8" x14ac:dyDescent="0.25">
      <c r="B9" s="14" t="s">
        <v>9</v>
      </c>
      <c r="C9" s="15">
        <f>_xlfn.VAR.P(H4:H8)</f>
        <v>6.8</v>
      </c>
      <c r="D9" s="16">
        <f>_xlfn.VAR.S(H4:H8)</f>
        <v>8.5</v>
      </c>
    </row>
    <row r="10" spans="2:8" ht="15.75" thickBot="1" x14ac:dyDescent="0.3">
      <c r="B10" s="4" t="s">
        <v>10</v>
      </c>
      <c r="C10" s="18">
        <f>_xlfn.COVARIANCE.P(G4:G8,H4:H8)</f>
        <v>3.4</v>
      </c>
      <c r="D10" s="19">
        <f>_xlfn.COVARIANCE.S(G4:G8,H4:H8)</f>
        <v>4.25</v>
      </c>
    </row>
    <row r="11" spans="2:8" ht="15.75" thickBot="1" x14ac:dyDescent="0.3"/>
    <row r="12" spans="2:8" x14ac:dyDescent="0.25">
      <c r="B12" s="34"/>
      <c r="C12" s="30">
        <f>C10/C8</f>
        <v>1.9318181818181817</v>
      </c>
      <c r="D12" s="36">
        <f>D10/D8</f>
        <v>1.9318181818181825</v>
      </c>
    </row>
    <row r="13" spans="2:8" ht="15.75" thickBot="1" x14ac:dyDescent="0.3">
      <c r="B13" s="35"/>
      <c r="C13" s="31"/>
      <c r="D13" s="37"/>
    </row>
    <row r="14" spans="2:8" ht="15.75" thickBot="1" x14ac:dyDescent="0.3">
      <c r="C14" s="20"/>
      <c r="D14" s="20"/>
    </row>
    <row r="15" spans="2:8" ht="15.75" thickBot="1" x14ac:dyDescent="0.3">
      <c r="B15" s="21"/>
      <c r="C15" s="22">
        <f>C4-(C12*C3)</f>
        <v>0.81818181818181834</v>
      </c>
      <c r="D15" s="23">
        <f>C4-(D12*C3)</f>
        <v>0.81818181818181568</v>
      </c>
    </row>
    <row r="16" spans="2:8" ht="15.75" thickBot="1" x14ac:dyDescent="0.3">
      <c r="C16" s="20"/>
      <c r="D16" s="20"/>
    </row>
    <row r="17" spans="2:5" ht="15.75" thickBot="1" x14ac:dyDescent="0.3">
      <c r="B17" s="21"/>
      <c r="C17" s="22">
        <f>C12*C3+C15</f>
        <v>7</v>
      </c>
      <c r="D17" s="23">
        <f>D12*C3+D15</f>
        <v>7</v>
      </c>
    </row>
    <row r="18" spans="2:5" ht="15.75" thickBot="1" x14ac:dyDescent="0.3"/>
    <row r="19" spans="2:5" x14ac:dyDescent="0.25">
      <c r="B19" s="28"/>
      <c r="C19" s="30">
        <f>C10/(C6*C7)</f>
        <v>0.98280674138362056</v>
      </c>
      <c r="D19" s="36">
        <f>D10/(D6*D7)</f>
        <v>0.98280674138362079</v>
      </c>
      <c r="E19" s="26" t="s">
        <v>11</v>
      </c>
    </row>
    <row r="20" spans="2:5" ht="15.75" thickBot="1" x14ac:dyDescent="0.3">
      <c r="B20" s="29"/>
      <c r="C20" s="31"/>
      <c r="D20" s="37"/>
      <c r="E20" s="27"/>
    </row>
    <row r="21" spans="2:5" ht="15.75" thickBot="1" x14ac:dyDescent="0.3"/>
    <row r="22" spans="2:5" x14ac:dyDescent="0.25">
      <c r="B22" s="28"/>
      <c r="C22" s="30">
        <f>C19^2</f>
        <v>0.96590909090909083</v>
      </c>
      <c r="D22" s="32">
        <f>C22</f>
        <v>0.96590909090909083</v>
      </c>
      <c r="E22" s="26" t="s">
        <v>12</v>
      </c>
    </row>
    <row r="23" spans="2:5" ht="15.75" thickBot="1" x14ac:dyDescent="0.3">
      <c r="B23" s="29"/>
      <c r="C23" s="31"/>
      <c r="D23" s="33"/>
      <c r="E23" s="27"/>
    </row>
  </sheetData>
  <mergeCells count="11">
    <mergeCell ref="B12:B13"/>
    <mergeCell ref="C12:C13"/>
    <mergeCell ref="D12:D13"/>
    <mergeCell ref="B19:B20"/>
    <mergeCell ref="C19:C20"/>
    <mergeCell ref="D19:D20"/>
    <mergeCell ref="E19:E20"/>
    <mergeCell ref="B22:B23"/>
    <mergeCell ref="C22:C23"/>
    <mergeCell ref="D22:D23"/>
    <mergeCell ref="E22:E23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849B-BC81-4C0F-AE37-3F611621BF45}">
  <dimension ref="B2:H23"/>
  <sheetViews>
    <sheetView topLeftCell="A6" workbookViewId="0">
      <selection activeCell="I20" sqref="I20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AVERAGE(G4:G13)</f>
        <v>6.3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AVERAGE(H4:H13)</f>
        <v>3.5</v>
      </c>
      <c r="G4" s="6">
        <v>4</v>
      </c>
      <c r="H4" s="6">
        <v>2</v>
      </c>
    </row>
    <row r="5" spans="2:8" ht="15.75" thickBot="1" x14ac:dyDescent="0.3">
      <c r="B5" s="7"/>
      <c r="C5" s="8" t="s">
        <v>4</v>
      </c>
      <c r="D5" s="9" t="s">
        <v>5</v>
      </c>
      <c r="G5" s="10">
        <v>8</v>
      </c>
      <c r="H5" s="10">
        <v>5</v>
      </c>
    </row>
    <row r="6" spans="2:8" x14ac:dyDescent="0.25">
      <c r="B6" s="11" t="s">
        <v>6</v>
      </c>
      <c r="C6" s="12">
        <f>_xlfn.STDEV.P(G4:G13)</f>
        <v>2.6476404589747453</v>
      </c>
      <c r="D6" s="13">
        <f>_xlfn.STDEV.S(G4:G13)</f>
        <v>2.7908580918579311</v>
      </c>
      <c r="G6" s="10">
        <v>2</v>
      </c>
      <c r="H6" s="10">
        <v>1</v>
      </c>
    </row>
    <row r="7" spans="2:8" x14ac:dyDescent="0.25">
      <c r="B7" s="14" t="s">
        <v>7</v>
      </c>
      <c r="C7" s="15">
        <f>_xlfn.STDEV.P(H4:H13)</f>
        <v>1.5</v>
      </c>
      <c r="D7" s="16">
        <f>_xlfn.STDEV.S(H4:H13)</f>
        <v>1.5811388300841898</v>
      </c>
      <c r="G7" s="10">
        <v>5</v>
      </c>
      <c r="H7" s="10">
        <v>4</v>
      </c>
    </row>
    <row r="8" spans="2:8" x14ac:dyDescent="0.25">
      <c r="B8" s="14" t="s">
        <v>8</v>
      </c>
      <c r="C8" s="15">
        <f>_xlfn.VAR.P(G4:G13)</f>
        <v>7.01</v>
      </c>
      <c r="D8" s="16">
        <f>_xlfn.VAR.S(G4:G13)</f>
        <v>7.7888888888888914</v>
      </c>
      <c r="G8" s="10">
        <v>6</v>
      </c>
      <c r="H8" s="10">
        <v>3</v>
      </c>
    </row>
    <row r="9" spans="2:8" x14ac:dyDescent="0.25">
      <c r="B9" s="14" t="s">
        <v>9</v>
      </c>
      <c r="C9" s="15">
        <f>_xlfn.VAR.P(H4:H13)</f>
        <v>2.25</v>
      </c>
      <c r="D9" s="16">
        <f>_xlfn.VAR.S(H4:H13)</f>
        <v>2.5</v>
      </c>
      <c r="G9" s="10">
        <v>3</v>
      </c>
      <c r="H9" s="10">
        <v>2</v>
      </c>
    </row>
    <row r="10" spans="2:8" ht="15.75" thickBot="1" x14ac:dyDescent="0.3">
      <c r="B10" s="4" t="s">
        <v>10</v>
      </c>
      <c r="C10" s="18">
        <f>_xlfn.COVARIANCE.P(G4:G13,H4:H13)</f>
        <v>3.65</v>
      </c>
      <c r="D10" s="19">
        <f>_xlfn.COVARIANCE.S(G4:G13,H4:H13)</f>
        <v>4.0555555555555554</v>
      </c>
      <c r="G10" s="10">
        <v>10</v>
      </c>
      <c r="H10" s="10">
        <v>5</v>
      </c>
    </row>
    <row r="11" spans="2:8" ht="15.75" thickBot="1" x14ac:dyDescent="0.3">
      <c r="G11" s="10">
        <v>10</v>
      </c>
      <c r="H11" s="10">
        <v>6</v>
      </c>
    </row>
    <row r="12" spans="2:8" x14ac:dyDescent="0.25">
      <c r="B12" s="34"/>
      <c r="C12" s="30">
        <f>C10/C8</f>
        <v>0.52068473609129817</v>
      </c>
      <c r="D12" s="36">
        <f>D10/D8</f>
        <v>0.52068473609129795</v>
      </c>
      <c r="G12" s="10">
        <v>7</v>
      </c>
      <c r="H12" s="10">
        <v>3</v>
      </c>
    </row>
    <row r="13" spans="2:8" ht="15.75" thickBot="1" x14ac:dyDescent="0.3">
      <c r="B13" s="35"/>
      <c r="C13" s="31"/>
      <c r="D13" s="37"/>
      <c r="G13" s="17">
        <v>8</v>
      </c>
      <c r="H13" s="17">
        <v>4</v>
      </c>
    </row>
    <row r="14" spans="2:8" ht="15.75" thickBot="1" x14ac:dyDescent="0.3">
      <c r="C14" s="20"/>
      <c r="D14" s="20"/>
    </row>
    <row r="15" spans="2:8" ht="15.75" thickBot="1" x14ac:dyDescent="0.3">
      <c r="B15" s="21"/>
      <c r="C15" s="22">
        <f>C4-(C12*C3)</f>
        <v>0.21968616262482143</v>
      </c>
      <c r="D15" s="23">
        <f>C4-(D12*C3)</f>
        <v>0.21968616262482321</v>
      </c>
    </row>
    <row r="16" spans="2:8" ht="15.75" thickBot="1" x14ac:dyDescent="0.3">
      <c r="C16" s="20"/>
      <c r="D16" s="20"/>
    </row>
    <row r="17" spans="2:5" ht="15.75" thickBot="1" x14ac:dyDescent="0.3">
      <c r="B17" s="21"/>
      <c r="C17" s="22">
        <f>C12*C3+C15</f>
        <v>3.5</v>
      </c>
      <c r="D17" s="23">
        <f>D12*C3+D15</f>
        <v>3.5</v>
      </c>
    </row>
    <row r="18" spans="2:5" ht="15.75" thickBot="1" x14ac:dyDescent="0.3"/>
    <row r="19" spans="2:5" x14ac:dyDescent="0.25">
      <c r="B19" s="28"/>
      <c r="C19" s="30">
        <f>C10/(C6*C7)</f>
        <v>0.91905731576393912</v>
      </c>
      <c r="D19" s="36">
        <f>D10/(D6*D7)</f>
        <v>0.9190573157639389</v>
      </c>
      <c r="E19" s="26" t="s">
        <v>11</v>
      </c>
    </row>
    <row r="20" spans="2:5" ht="15.75" thickBot="1" x14ac:dyDescent="0.3">
      <c r="B20" s="29"/>
      <c r="C20" s="31"/>
      <c r="D20" s="37"/>
      <c r="E20" s="27"/>
    </row>
    <row r="21" spans="2:5" ht="15.75" thickBot="1" x14ac:dyDescent="0.3"/>
    <row r="22" spans="2:5" x14ac:dyDescent="0.25">
      <c r="B22" s="28"/>
      <c r="C22" s="30">
        <f>C19^2</f>
        <v>0.84466634965921694</v>
      </c>
      <c r="D22" s="32">
        <f>C22</f>
        <v>0.84466634965921694</v>
      </c>
      <c r="E22" s="26" t="s">
        <v>12</v>
      </c>
    </row>
    <row r="23" spans="2:5" ht="15.75" thickBot="1" x14ac:dyDescent="0.3">
      <c r="B23" s="29"/>
      <c r="C23" s="31"/>
      <c r="D23" s="33"/>
      <c r="E23" s="27"/>
    </row>
  </sheetData>
  <mergeCells count="11">
    <mergeCell ref="B12:B13"/>
    <mergeCell ref="C12:C13"/>
    <mergeCell ref="D12:D13"/>
    <mergeCell ref="B19:B20"/>
    <mergeCell ref="C19:C20"/>
    <mergeCell ref="D19:D20"/>
    <mergeCell ref="E19:E20"/>
    <mergeCell ref="B22:B23"/>
    <mergeCell ref="C22:C23"/>
    <mergeCell ref="D22:D23"/>
    <mergeCell ref="E22:E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5A98-AE37-4C85-AA58-5089721CCA99}">
  <dimension ref="B2:H23"/>
  <sheetViews>
    <sheetView workbookViewId="0">
      <selection activeCell="K22" sqref="K22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AVERAGE(G4:G18)</f>
        <v>6.5333333333333332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AVERAGE(H4:H18)</f>
        <v>3.4</v>
      </c>
      <c r="G4" s="6">
        <v>4</v>
      </c>
      <c r="H4" s="6">
        <v>2</v>
      </c>
    </row>
    <row r="5" spans="2:8" ht="15.75" thickBot="1" x14ac:dyDescent="0.3">
      <c r="B5" s="7"/>
      <c r="C5" s="8" t="s">
        <v>4</v>
      </c>
      <c r="D5" s="9" t="s">
        <v>5</v>
      </c>
      <c r="G5" s="10">
        <v>8</v>
      </c>
      <c r="H5" s="10">
        <v>5</v>
      </c>
    </row>
    <row r="6" spans="2:8" x14ac:dyDescent="0.25">
      <c r="B6" s="11" t="s">
        <v>6</v>
      </c>
      <c r="C6" s="12">
        <f>_xlfn.STDEV.P(G4:G18)</f>
        <v>2.6549743668986503</v>
      </c>
      <c r="D6" s="13">
        <f>_xlfn.STDEV.S(G4:G18)</f>
        <v>2.748159557300295</v>
      </c>
      <c r="G6" s="10">
        <v>2</v>
      </c>
      <c r="H6" s="10">
        <v>1</v>
      </c>
    </row>
    <row r="7" spans="2:8" x14ac:dyDescent="0.25">
      <c r="B7" s="14" t="s">
        <v>7</v>
      </c>
      <c r="C7" s="15">
        <f>_xlfn.STDEV.P(H4:H18)</f>
        <v>1.4514360704718161</v>
      </c>
      <c r="D7" s="16">
        <f>_xlfn.STDEV.S(H4:H18)</f>
        <v>1.5023790657297034</v>
      </c>
      <c r="G7" s="10">
        <v>5</v>
      </c>
      <c r="H7" s="10">
        <v>4</v>
      </c>
    </row>
    <row r="8" spans="2:8" x14ac:dyDescent="0.25">
      <c r="B8" s="14" t="s">
        <v>8</v>
      </c>
      <c r="C8" s="15">
        <f>_xlfn.VAR.P(G4:G18)</f>
        <v>7.0488888888888885</v>
      </c>
      <c r="D8" s="16">
        <f>_xlfn.VAR.S(G4:G18)</f>
        <v>7.5523809523809531</v>
      </c>
      <c r="G8" s="10">
        <v>6</v>
      </c>
      <c r="H8" s="10">
        <v>3</v>
      </c>
    </row>
    <row r="9" spans="2:8" x14ac:dyDescent="0.25">
      <c r="B9" s="14" t="s">
        <v>9</v>
      </c>
      <c r="C9" s="15">
        <f>_xlfn.VAR.P(H4:H18)</f>
        <v>2.1066666666666665</v>
      </c>
      <c r="D9" s="16">
        <f>_xlfn.VAR.S(H4:H18)</f>
        <v>2.2571428571428567</v>
      </c>
      <c r="G9" s="10">
        <v>3</v>
      </c>
      <c r="H9" s="10">
        <v>2</v>
      </c>
    </row>
    <row r="10" spans="2:8" ht="15.75" thickBot="1" x14ac:dyDescent="0.3">
      <c r="B10" s="4" t="s">
        <v>10</v>
      </c>
      <c r="C10" s="18">
        <f>_xlfn.COVARIANCE.P(G4:G18,H4:H18)</f>
        <v>3.52</v>
      </c>
      <c r="D10" s="19">
        <f>_xlfn.COVARIANCE.S(G4:G18,H4:H18)</f>
        <v>3.7714285714285714</v>
      </c>
      <c r="G10" s="10">
        <v>10</v>
      </c>
      <c r="H10" s="10">
        <v>5</v>
      </c>
    </row>
    <row r="11" spans="2:8" ht="15.75" thickBot="1" x14ac:dyDescent="0.3">
      <c r="G11" s="10">
        <v>10</v>
      </c>
      <c r="H11" s="10">
        <v>6</v>
      </c>
    </row>
    <row r="12" spans="2:8" x14ac:dyDescent="0.25">
      <c r="B12" s="34"/>
      <c r="C12" s="30">
        <f>C10/C8</f>
        <v>0.49936948297604039</v>
      </c>
      <c r="D12" s="36">
        <f>D10/D8</f>
        <v>0.49936948297604028</v>
      </c>
      <c r="G12" s="10">
        <v>7</v>
      </c>
      <c r="H12" s="10">
        <v>3</v>
      </c>
    </row>
    <row r="13" spans="2:8" ht="15.75" thickBot="1" x14ac:dyDescent="0.3">
      <c r="B13" s="35"/>
      <c r="C13" s="31"/>
      <c r="D13" s="37"/>
      <c r="G13" s="24">
        <v>8</v>
      </c>
      <c r="H13" s="24">
        <v>4</v>
      </c>
    </row>
    <row r="14" spans="2:8" ht="15.75" thickBot="1" x14ac:dyDescent="0.3">
      <c r="C14" s="20"/>
      <c r="D14" s="20"/>
      <c r="G14" s="10">
        <v>7</v>
      </c>
      <c r="H14" s="10">
        <v>3</v>
      </c>
    </row>
    <row r="15" spans="2:8" ht="15.75" thickBot="1" x14ac:dyDescent="0.3">
      <c r="B15" s="21"/>
      <c r="C15" s="22">
        <f>C4-(C12*C3)</f>
        <v>0.13745271122320268</v>
      </c>
      <c r="D15" s="23">
        <f>C4-(D12*C3)</f>
        <v>0.13745271122320357</v>
      </c>
      <c r="G15" s="10">
        <v>3</v>
      </c>
      <c r="H15" s="10">
        <v>1</v>
      </c>
    </row>
    <row r="16" spans="2:8" ht="15.75" thickBot="1" x14ac:dyDescent="0.3">
      <c r="C16" s="20"/>
      <c r="D16" s="20"/>
      <c r="G16" s="10">
        <v>8</v>
      </c>
      <c r="H16" s="10">
        <v>4</v>
      </c>
    </row>
    <row r="17" spans="2:8" ht="15.75" thickBot="1" x14ac:dyDescent="0.3">
      <c r="B17" s="21"/>
      <c r="C17" s="22">
        <f>C12*C3+C15</f>
        <v>3.4</v>
      </c>
      <c r="D17" s="23">
        <f>D12*C3+D15</f>
        <v>3.4</v>
      </c>
      <c r="G17" s="10">
        <v>6</v>
      </c>
      <c r="H17" s="10">
        <v>3</v>
      </c>
    </row>
    <row r="18" spans="2:8" ht="15.75" thickBot="1" x14ac:dyDescent="0.3">
      <c r="G18" s="17">
        <v>11</v>
      </c>
      <c r="H18" s="17">
        <v>5</v>
      </c>
    </row>
    <row r="19" spans="2:8" x14ac:dyDescent="0.25">
      <c r="B19" s="28"/>
      <c r="C19" s="30">
        <f>C10/(C6*C7)</f>
        <v>0.91344924098643843</v>
      </c>
      <c r="D19" s="36">
        <f>D10/(D6*D7)</f>
        <v>0.91344924098643843</v>
      </c>
      <c r="E19" s="26" t="s">
        <v>11</v>
      </c>
    </row>
    <row r="20" spans="2:8" ht="15.75" thickBot="1" x14ac:dyDescent="0.3">
      <c r="B20" s="29"/>
      <c r="C20" s="31"/>
      <c r="D20" s="37"/>
      <c r="E20" s="27"/>
    </row>
    <row r="21" spans="2:8" ht="15.75" thickBot="1" x14ac:dyDescent="0.3"/>
    <row r="22" spans="2:8" x14ac:dyDescent="0.25">
      <c r="B22" s="28"/>
      <c r="C22" s="30">
        <f>C19^2</f>
        <v>0.83438951585870047</v>
      </c>
      <c r="D22" s="32">
        <f>C22</f>
        <v>0.83438951585870047</v>
      </c>
      <c r="E22" s="26" t="s">
        <v>12</v>
      </c>
    </row>
    <row r="23" spans="2:8" ht="15.75" thickBot="1" x14ac:dyDescent="0.3">
      <c r="B23" s="29"/>
      <c r="C23" s="31"/>
      <c r="D23" s="33"/>
      <c r="E23" s="27"/>
    </row>
  </sheetData>
  <mergeCells count="11">
    <mergeCell ref="B12:B13"/>
    <mergeCell ref="C12:C13"/>
    <mergeCell ref="D12:D13"/>
    <mergeCell ref="B19:B20"/>
    <mergeCell ref="C19:C20"/>
    <mergeCell ref="D19:D20"/>
    <mergeCell ref="E19:E20"/>
    <mergeCell ref="B22:B23"/>
    <mergeCell ref="C22:C23"/>
    <mergeCell ref="D22:D23"/>
    <mergeCell ref="E22:E2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1939-D9B5-4252-93D6-1659B6431A70}">
  <dimension ref="B2:H23"/>
  <sheetViews>
    <sheetView zoomScale="87" zoomScaleNormal="87" workbookViewId="0">
      <selection activeCell="I21" sqref="I21"/>
    </sheetView>
  </sheetViews>
  <sheetFormatPr baseColWidth="10" defaultRowHeight="15" x14ac:dyDescent="0.25"/>
  <cols>
    <col min="2" max="2" width="19.7109375" customWidth="1"/>
    <col min="3" max="4" width="14" customWidth="1"/>
    <col min="5" max="5" width="23.42578125" customWidth="1"/>
  </cols>
  <sheetData>
    <row r="2" spans="2:8" ht="15.75" thickBot="1" x14ac:dyDescent="0.3"/>
    <row r="3" spans="2:8" ht="15.75" thickBot="1" x14ac:dyDescent="0.3">
      <c r="B3" s="1" t="s">
        <v>0</v>
      </c>
      <c r="C3" s="2">
        <f>AVERAGE(G4:G12)</f>
        <v>20.333333333333332</v>
      </c>
      <c r="G3" s="3" t="s">
        <v>1</v>
      </c>
      <c r="H3" s="3" t="s">
        <v>2</v>
      </c>
    </row>
    <row r="4" spans="2:8" ht="15.75" thickBot="1" x14ac:dyDescent="0.3">
      <c r="B4" s="4" t="s">
        <v>3</v>
      </c>
      <c r="C4" s="5">
        <f>AVERAGE(H4:H12)</f>
        <v>48.888888888888886</v>
      </c>
      <c r="G4" s="6">
        <v>6</v>
      </c>
      <c r="H4" s="6">
        <v>68</v>
      </c>
    </row>
    <row r="5" spans="2:8" ht="15.75" thickBot="1" x14ac:dyDescent="0.3">
      <c r="B5" s="7"/>
      <c r="C5" s="8" t="s">
        <v>4</v>
      </c>
      <c r="D5" s="9" t="s">
        <v>5</v>
      </c>
      <c r="G5" s="10">
        <v>9</v>
      </c>
      <c r="H5" s="10">
        <v>67</v>
      </c>
    </row>
    <row r="6" spans="2:8" x14ac:dyDescent="0.25">
      <c r="B6" s="11" t="s">
        <v>6</v>
      </c>
      <c r="C6" s="12">
        <f>_xlfn.STDEV.P(G4:G12)</f>
        <v>10.241527663824812</v>
      </c>
      <c r="D6" s="13">
        <f>_xlfn.STDEV.S(G4:G12)</f>
        <v>10.862780491200215</v>
      </c>
      <c r="G6" s="10">
        <v>11</v>
      </c>
      <c r="H6" s="10">
        <v>65</v>
      </c>
    </row>
    <row r="7" spans="2:8" x14ac:dyDescent="0.25">
      <c r="B7" s="14" t="s">
        <v>7</v>
      </c>
      <c r="C7" s="15">
        <f>_xlfn.STDEV.P(H4:H12)</f>
        <v>13.827865943203596</v>
      </c>
      <c r="D7" s="16">
        <f>_xlfn.STDEV.S(H4:H12)</f>
        <v>14.666666666666673</v>
      </c>
      <c r="G7" s="10">
        <v>13</v>
      </c>
      <c r="H7" s="10">
        <v>53</v>
      </c>
    </row>
    <row r="8" spans="2:8" x14ac:dyDescent="0.25">
      <c r="B8" s="14" t="s">
        <v>8</v>
      </c>
      <c r="C8" s="15">
        <f>_xlfn.VAR.P(G4:G12)</f>
        <v>104.88888888888889</v>
      </c>
      <c r="D8" s="16">
        <f>_xlfn.VAR.S(G4:G12)</f>
        <v>118</v>
      </c>
      <c r="G8" s="10">
        <v>22</v>
      </c>
      <c r="H8" s="10">
        <v>44</v>
      </c>
    </row>
    <row r="9" spans="2:8" x14ac:dyDescent="0.25">
      <c r="B9" s="14" t="s">
        <v>9</v>
      </c>
      <c r="C9" s="15">
        <f>_xlfn.VAR.P(H4:H12)</f>
        <v>191.20987654320987</v>
      </c>
      <c r="D9" s="16">
        <f>_xlfn.VAR.S(H4:H12)</f>
        <v>215.11111111111131</v>
      </c>
      <c r="G9" s="10">
        <v>26</v>
      </c>
      <c r="H9" s="10">
        <v>40</v>
      </c>
    </row>
    <row r="10" spans="2:8" ht="15.75" thickBot="1" x14ac:dyDescent="0.3">
      <c r="B10" s="4" t="s">
        <v>10</v>
      </c>
      <c r="C10" s="18">
        <f>_xlfn.COVARIANCE.P(G4:G12,H4:H12)</f>
        <v>-138.40740740740742</v>
      </c>
      <c r="D10" s="19">
        <f>_xlfn.COVARIANCE.S(G4:G12,H4:H12)</f>
        <v>-155.70833333333334</v>
      </c>
      <c r="G10" s="10">
        <v>28</v>
      </c>
      <c r="H10" s="10">
        <v>37</v>
      </c>
    </row>
    <row r="11" spans="2:8" ht="15.75" thickBot="1" x14ac:dyDescent="0.3">
      <c r="G11" s="24">
        <v>33</v>
      </c>
      <c r="H11" s="24">
        <v>34</v>
      </c>
    </row>
    <row r="12" spans="2:8" ht="15.75" thickBot="1" x14ac:dyDescent="0.3">
      <c r="B12" s="34"/>
      <c r="C12" s="30">
        <f>C10/C8</f>
        <v>-1.3195621468926555</v>
      </c>
      <c r="D12" s="36">
        <f>D10/D8</f>
        <v>-1.3195621468926555</v>
      </c>
      <c r="G12" s="17">
        <v>35</v>
      </c>
      <c r="H12" s="17">
        <v>32</v>
      </c>
    </row>
    <row r="13" spans="2:8" ht="15.75" thickBot="1" x14ac:dyDescent="0.3">
      <c r="B13" s="35"/>
      <c r="C13" s="31"/>
      <c r="D13" s="37"/>
    </row>
    <row r="14" spans="2:8" ht="15.75" thickBot="1" x14ac:dyDescent="0.3">
      <c r="C14" s="20"/>
      <c r="D14" s="20"/>
      <c r="G14">
        <f>(H14-C15)/D12</f>
        <v>4.3347605030773346</v>
      </c>
      <c r="H14" s="25">
        <v>70</v>
      </c>
    </row>
    <row r="15" spans="2:8" ht="15.75" thickBot="1" x14ac:dyDescent="0.3">
      <c r="B15" s="21"/>
      <c r="C15" s="22">
        <f>C4-(C12*C3)</f>
        <v>75.719985875706215</v>
      </c>
      <c r="D15" s="23">
        <f>C4-(D12*C3)</f>
        <v>75.719985875706215</v>
      </c>
    </row>
    <row r="16" spans="2:8" ht="15.75" thickBot="1" x14ac:dyDescent="0.3">
      <c r="C16" s="20"/>
      <c r="D16" s="20"/>
    </row>
    <row r="17" spans="2:5" ht="15.75" thickBot="1" x14ac:dyDescent="0.3">
      <c r="B17" s="21"/>
      <c r="C17" s="22">
        <f>C12*C3+C15</f>
        <v>48.888888888888886</v>
      </c>
      <c r="D17" s="23">
        <f>D12*C3+D15</f>
        <v>48.888888888888886</v>
      </c>
    </row>
    <row r="18" spans="2:5" ht="15.75" thickBot="1" x14ac:dyDescent="0.3"/>
    <row r="19" spans="2:5" x14ac:dyDescent="0.25">
      <c r="B19" s="28"/>
      <c r="C19" s="30">
        <f>C10/(C6*C7)</f>
        <v>-0.97732595087671426</v>
      </c>
      <c r="D19" s="36">
        <f>D10/(D6*D7)</f>
        <v>-0.97732595087671392</v>
      </c>
      <c r="E19" s="26" t="s">
        <v>11</v>
      </c>
    </row>
    <row r="20" spans="2:5" ht="15.75" thickBot="1" x14ac:dyDescent="0.3">
      <c r="B20" s="29"/>
      <c r="C20" s="31"/>
      <c r="D20" s="37"/>
      <c r="E20" s="27"/>
    </row>
    <row r="21" spans="2:5" ht="15.75" thickBot="1" x14ac:dyDescent="0.3"/>
    <row r="22" spans="2:5" x14ac:dyDescent="0.25">
      <c r="B22" s="28"/>
      <c r="C22" s="30">
        <f>C19^2</f>
        <v>0.9551660142570737</v>
      </c>
      <c r="D22" s="32">
        <f>C22</f>
        <v>0.9551660142570737</v>
      </c>
      <c r="E22" s="26" t="s">
        <v>12</v>
      </c>
    </row>
    <row r="23" spans="2:5" ht="15.75" thickBot="1" x14ac:dyDescent="0.3">
      <c r="B23" s="29"/>
      <c r="C23" s="31"/>
      <c r="D23" s="33"/>
      <c r="E23" s="27"/>
    </row>
  </sheetData>
  <mergeCells count="11">
    <mergeCell ref="E19:E20"/>
    <mergeCell ref="B22:B23"/>
    <mergeCell ref="C22:C23"/>
    <mergeCell ref="D22:D23"/>
    <mergeCell ref="E22:E23"/>
    <mergeCell ref="B12:B13"/>
    <mergeCell ref="C12:C13"/>
    <mergeCell ref="D12:D13"/>
    <mergeCell ref="B19:B20"/>
    <mergeCell ref="C19:C20"/>
    <mergeCell ref="D19:D2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Reg. Lineal 5</vt:lpstr>
      <vt:lpstr>Reg, Lineal 10</vt:lpstr>
      <vt:lpstr>Reg, Lineal 15</vt:lpstr>
      <vt:lpstr>Reg, Lineal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O</dc:creator>
  <cp:lastModifiedBy>Olguera Sanchez Alejandro Benjamin</cp:lastModifiedBy>
  <dcterms:created xsi:type="dcterms:W3CDTF">2024-09-10T18:33:10Z</dcterms:created>
  <dcterms:modified xsi:type="dcterms:W3CDTF">2024-09-24T19:46:51Z</dcterms:modified>
</cp:coreProperties>
</file>