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UP-UTN\2c\Estadistica\2024\"/>
    </mc:Choice>
  </mc:AlternateContent>
  <xr:revisionPtr revIDLastSave="0" documentId="8_{8FE79FC3-2A4F-42A3-BB89-5501C6033760}" xr6:coauthVersionLast="47" xr6:coauthVersionMax="47" xr10:uidLastSave="{00000000-0000-0000-0000-000000000000}"/>
  <bookViews>
    <workbookView xWindow="-120" yWindow="-120" windowWidth="20730" windowHeight="11160" xr2:uid="{DF066605-94D1-4EDD-A4AC-E3916122236D}"/>
  </bookViews>
  <sheets>
    <sheet name="ej 1" sheetId="1" r:id="rId1"/>
    <sheet name="ej 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C24" i="3"/>
  <c r="D23" i="3"/>
  <c r="C23" i="3"/>
  <c r="D22" i="3"/>
  <c r="C22" i="3"/>
  <c r="D21" i="3"/>
  <c r="C21" i="3"/>
  <c r="D20" i="3"/>
  <c r="C20" i="3"/>
  <c r="C18" i="3"/>
  <c r="C17" i="3"/>
  <c r="D26" i="3" l="1"/>
  <c r="C33" i="3"/>
  <c r="C36" i="3" s="1"/>
  <c r="D36" i="3" s="1"/>
  <c r="D29" i="3"/>
  <c r="D31" i="3" s="1"/>
  <c r="D33" i="3"/>
  <c r="C26" i="3"/>
  <c r="C29" i="3" l="1"/>
  <c r="C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tc={FCE0A973-8E25-4969-8C16-45B9C9F216C8}</author>
    <author>tc={94573059-BCC2-4D7C-BB8C-F7FF80A7A430}</author>
  </authors>
  <commentList>
    <comment ref="E33" authorId="0" shapeId="0" xr:uid="{FCE0A973-8E25-4969-8C16-45B9C9F216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36" authorId="1" shapeId="0" xr:uid="{94573059-BCC2-4D7C-BB8C-F7FF80A7A4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sharedStrings.xml><?xml version="1.0" encoding="utf-8"?>
<sst xmlns="http://schemas.openxmlformats.org/spreadsheetml/2006/main" count="15" uniqueCount="15">
  <si>
    <t>Xi</t>
  </si>
  <si>
    <t>F</t>
  </si>
  <si>
    <t>X</t>
  </si>
  <si>
    <t>Y</t>
  </si>
  <si>
    <t xml:space="preserve">Media X </t>
  </si>
  <si>
    <t>Media Y</t>
  </si>
  <si>
    <t>POBLACIONAL</t>
  </si>
  <si>
    <t>MUESTRAL</t>
  </si>
  <si>
    <t>Desvio X</t>
  </si>
  <si>
    <t>Desvio Y</t>
  </si>
  <si>
    <t>Varianza X</t>
  </si>
  <si>
    <t>Varianza Y</t>
  </si>
  <si>
    <t>Covarianza XY</t>
  </si>
  <si>
    <t>Coeficiente de correlacion</t>
  </si>
  <si>
    <t>Coeficiente de determinacion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</si>
</sst>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164" fontId="0" fillId="0" borderId="7" xfId="0" applyNumberFormat="1" applyBorder="1"/>
    <xf numFmtId="0" fontId="1" fillId="0" borderId="5" xfId="0" applyFont="1" applyBorder="1"/>
    <xf numFmtId="164" fontId="0" fillId="0" borderId="8" xfId="0" applyNumberForma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3" xfId="0" applyFont="1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0" fontId="1" fillId="0" borderId="4" xfId="0" applyFont="1" applyBorder="1"/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3" borderId="5" xfId="0" applyNumberFormat="1" applyFill="1" applyBorder="1"/>
    <xf numFmtId="164" fontId="0" fillId="4" borderId="5" xfId="0" applyNumberFormat="1" applyFill="1" applyBorder="1"/>
    <xf numFmtId="0" fontId="0" fillId="0" borderId="9" xfId="0" applyBorder="1" applyAlignment="1">
      <alignment horizontal="center"/>
    </xf>
    <xf numFmtId="164" fontId="0" fillId="3" borderId="10" xfId="0" applyNumberFormat="1" applyFill="1" applyBorder="1" applyAlignment="1">
      <alignment horizontal="right" vertical="center"/>
    </xf>
    <xf numFmtId="164" fontId="0" fillId="4" borderId="11" xfId="0" applyNumberForma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164" fontId="0" fillId="3" borderId="13" xfId="0" applyNumberFormat="1" applyFill="1" applyBorder="1" applyAlignment="1">
      <alignment horizontal="right" vertical="center"/>
    </xf>
    <xf numFmtId="164" fontId="0" fillId="4" borderId="14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15" xfId="0" applyBorder="1"/>
    <xf numFmtId="164" fontId="0" fillId="3" borderId="16" xfId="0" applyNumberFormat="1" applyFill="1" applyBorder="1" applyAlignment="1">
      <alignment horizontal="right" vertical="center"/>
    </xf>
    <xf numFmtId="164" fontId="0" fillId="4" borderId="17" xfId="0" applyNumberFormat="1" applyFill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10" fontId="0" fillId="4" borderId="11" xfId="0" applyNumberFormat="1" applyFill="1" applyBorder="1" applyAlignment="1">
      <alignment horizontal="right" vertical="center"/>
    </xf>
    <xf numFmtId="10" fontId="0" fillId="4" borderId="14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'[1]Ejer Cuestionario'!$I$2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43722659667545"/>
                  <c:y val="-0.24418708078156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'[1]Ejer Cuestionario'!$H$3:$H$12</c:f>
              <c:numCache>
                <c:formatCode>General</c:formatCode>
                <c:ptCount val="10"/>
                <c:pt idx="0">
                  <c:v>75</c:v>
                </c:pt>
                <c:pt idx="1">
                  <c:v>76</c:v>
                </c:pt>
                <c:pt idx="2">
                  <c:v>93</c:v>
                </c:pt>
                <c:pt idx="3">
                  <c:v>65</c:v>
                </c:pt>
                <c:pt idx="4">
                  <c:v>87</c:v>
                </c:pt>
                <c:pt idx="5">
                  <c:v>77</c:v>
                </c:pt>
                <c:pt idx="6">
                  <c:v>72</c:v>
                </c:pt>
                <c:pt idx="7">
                  <c:v>70</c:v>
                </c:pt>
                <c:pt idx="8">
                  <c:v>90</c:v>
                </c:pt>
              </c:numCache>
            </c:numRef>
          </c:xVal>
          <c:yVal>
            <c:numRef>
              <c:f>'[1]Ejer Cuestionario'!$I$3:$I$12</c:f>
              <c:numCache>
                <c:formatCode>General</c:formatCode>
                <c:ptCount val="10"/>
                <c:pt idx="0">
                  <c:v>82</c:v>
                </c:pt>
                <c:pt idx="1">
                  <c:v>78</c:v>
                </c:pt>
                <c:pt idx="2">
                  <c:v>100</c:v>
                </c:pt>
                <c:pt idx="3">
                  <c:v>73</c:v>
                </c:pt>
                <c:pt idx="4">
                  <c:v>95</c:v>
                </c:pt>
                <c:pt idx="5">
                  <c:v>80</c:v>
                </c:pt>
                <c:pt idx="6">
                  <c:v>85</c:v>
                </c:pt>
                <c:pt idx="7">
                  <c:v>80</c:v>
                </c:pt>
                <c:pt idx="8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4-4345-86F5-901AFD68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6399"/>
        <c:axId val="82854559"/>
      </c:scatterChart>
      <c:valAx>
        <c:axId val="82846399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54559"/>
        <c:crosses val="autoZero"/>
        <c:crossBetween val="midCat"/>
      </c:valAx>
      <c:valAx>
        <c:axId val="828545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10</xdr:row>
      <xdr:rowOff>114299</xdr:rowOff>
    </xdr:from>
    <xdr:to>
      <xdr:col>11</xdr:col>
      <xdr:colOff>542926</xdr:colOff>
      <xdr:row>24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51A4D-1984-8C46-AC17-FB283B91CA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54" t="41282" r="5041" b="23818"/>
        <a:stretch/>
      </xdr:blipFill>
      <xdr:spPr>
        <a:xfrm>
          <a:off x="285750" y="2019299"/>
          <a:ext cx="8639176" cy="2552701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21</xdr:row>
      <xdr:rowOff>66674</xdr:rowOff>
    </xdr:from>
    <xdr:to>
      <xdr:col>1</xdr:col>
      <xdr:colOff>638175</xdr:colOff>
      <xdr:row>22</xdr:row>
      <xdr:rowOff>133349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AB6D412-CECA-205F-88DD-FA85E351E4C2}"/>
            </a:ext>
          </a:extLst>
        </xdr:cNvPr>
        <xdr:cNvSpPr txBox="1"/>
      </xdr:nvSpPr>
      <xdr:spPr>
        <a:xfrm>
          <a:off x="895350" y="4067174"/>
          <a:ext cx="504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es</a:t>
          </a:r>
        </a:p>
      </xdr:txBody>
    </xdr:sp>
    <xdr:clientData/>
  </xdr:twoCellAnchor>
  <xdr:twoCellAnchor>
    <xdr:from>
      <xdr:col>2</xdr:col>
      <xdr:colOff>266700</xdr:colOff>
      <xdr:row>19</xdr:row>
      <xdr:rowOff>57150</xdr:rowOff>
    </xdr:from>
    <xdr:to>
      <xdr:col>3</xdr:col>
      <xdr:colOff>219075</xdr:colOff>
      <xdr:row>20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512D768-7930-4E29-89F9-AE94286062D1}"/>
            </a:ext>
          </a:extLst>
        </xdr:cNvPr>
        <xdr:cNvSpPr txBox="1"/>
      </xdr:nvSpPr>
      <xdr:spPr>
        <a:xfrm>
          <a:off x="1790700" y="3676650"/>
          <a:ext cx="7143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11,32</a:t>
          </a:r>
        </a:p>
      </xdr:txBody>
    </xdr:sp>
    <xdr:clientData/>
  </xdr:twoCellAnchor>
  <xdr:twoCellAnchor>
    <xdr:from>
      <xdr:col>2</xdr:col>
      <xdr:colOff>133350</xdr:colOff>
      <xdr:row>17</xdr:row>
      <xdr:rowOff>114298</xdr:rowOff>
    </xdr:from>
    <xdr:to>
      <xdr:col>3</xdr:col>
      <xdr:colOff>85725</xdr:colOff>
      <xdr:row>18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A40331F-6F91-47A4-AB15-1830440ED6D9}"/>
            </a:ext>
          </a:extLst>
        </xdr:cNvPr>
        <xdr:cNvSpPr txBox="1"/>
      </xdr:nvSpPr>
      <xdr:spPr>
        <a:xfrm>
          <a:off x="1657350" y="3352798"/>
          <a:ext cx="714375" cy="228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14,96</a:t>
          </a:r>
        </a:p>
      </xdr:txBody>
    </xdr:sp>
    <xdr:clientData/>
  </xdr:twoCellAnchor>
  <xdr:twoCellAnchor>
    <xdr:from>
      <xdr:col>2</xdr:col>
      <xdr:colOff>295275</xdr:colOff>
      <xdr:row>15</xdr:row>
      <xdr:rowOff>114298</xdr:rowOff>
    </xdr:from>
    <xdr:to>
      <xdr:col>3</xdr:col>
      <xdr:colOff>247650</xdr:colOff>
      <xdr:row>16</xdr:row>
      <xdr:rowOff>190499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D1A017D-4DBA-428E-8B42-F9B1A875379E}"/>
            </a:ext>
          </a:extLst>
        </xdr:cNvPr>
        <xdr:cNvSpPr txBox="1"/>
      </xdr:nvSpPr>
      <xdr:spPr>
        <a:xfrm>
          <a:off x="1819275" y="2971798"/>
          <a:ext cx="714375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132,142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238124</xdr:colOff>
      <xdr:row>25</xdr:row>
      <xdr:rowOff>9525</xdr:rowOff>
    </xdr:from>
    <xdr:ext cx="638175" cy="371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59332F-92F6-4463-9FF0-6349082CACF4}"/>
                </a:ext>
              </a:extLst>
            </xdr:cNvPr>
            <xdr:cNvSpPr txBox="1"/>
          </xdr:nvSpPr>
          <xdr:spPr>
            <a:xfrm>
              <a:off x="1000124" y="4848225"/>
              <a:ext cx="638175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59332F-92F6-4463-9FF0-6349082CACF4}"/>
                </a:ext>
              </a:extLst>
            </xdr:cNvPr>
            <xdr:cNvSpPr txBox="1"/>
          </xdr:nvSpPr>
          <xdr:spPr>
            <a:xfrm>
              <a:off x="1000124" y="4848225"/>
              <a:ext cx="638175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171450</xdr:rowOff>
    </xdr:from>
    <xdr:ext cx="981075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4F99E2F-3F14-4AC6-9ADC-5813D2A86F95}"/>
                </a:ext>
              </a:extLst>
            </xdr:cNvPr>
            <xdr:cNvSpPr txBox="1"/>
          </xdr:nvSpPr>
          <xdr:spPr>
            <a:xfrm>
              <a:off x="762000" y="580072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4F99E2F-3F14-4AC6-9ADC-5813D2A86F95}"/>
                </a:ext>
              </a:extLst>
            </xdr:cNvPr>
            <xdr:cNvSpPr txBox="1"/>
          </xdr:nvSpPr>
          <xdr:spPr>
            <a:xfrm>
              <a:off x="762000" y="580072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27</xdr:row>
      <xdr:rowOff>176212</xdr:rowOff>
    </xdr:from>
    <xdr:ext cx="100488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44796F-96E0-4D03-9F98-0EB93F01BF1C}"/>
                </a:ext>
              </a:extLst>
            </xdr:cNvPr>
            <xdr:cNvSpPr txBox="1"/>
          </xdr:nvSpPr>
          <xdr:spPr>
            <a:xfrm>
              <a:off x="738186" y="540543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44796F-96E0-4D03-9F98-0EB93F01BF1C}"/>
                </a:ext>
              </a:extLst>
            </xdr:cNvPr>
            <xdr:cNvSpPr txBox="1"/>
          </xdr:nvSpPr>
          <xdr:spPr>
            <a:xfrm>
              <a:off x="738186" y="540543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32</xdr:row>
      <xdr:rowOff>0</xdr:rowOff>
    </xdr:from>
    <xdr:ext cx="761427" cy="379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ADE61B4-8928-49AF-A0D6-AA355A4B98ED}"/>
                </a:ext>
              </a:extLst>
            </xdr:cNvPr>
            <xdr:cNvSpPr txBox="1"/>
          </xdr:nvSpPr>
          <xdr:spPr>
            <a:xfrm>
              <a:off x="895350" y="622935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ADE61B4-8928-49AF-A0D6-AA355A4B98ED}"/>
                </a:ext>
              </a:extLst>
            </xdr:cNvPr>
            <xdr:cNvSpPr txBox="1"/>
          </xdr:nvSpPr>
          <xdr:spPr>
            <a:xfrm>
              <a:off x="895350" y="622935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35</xdr:row>
      <xdr:rowOff>66675</xdr:rowOff>
    </xdr:from>
    <xdr:ext cx="306622" cy="3300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479D7B-C839-47B2-B0AA-3FD91CD7B1B6}"/>
                </a:ext>
              </a:extLst>
            </xdr:cNvPr>
            <xdr:cNvSpPr txBox="1"/>
          </xdr:nvSpPr>
          <xdr:spPr>
            <a:xfrm>
              <a:off x="1171575" y="688657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479D7B-C839-47B2-B0AA-3FD91CD7B1B6}"/>
                </a:ext>
              </a:extLst>
            </xdr:cNvPr>
            <xdr:cNvSpPr txBox="1"/>
          </xdr:nvSpPr>
          <xdr:spPr>
            <a:xfrm>
              <a:off x="1171575" y="688657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15</xdr:row>
      <xdr:rowOff>195262</xdr:rowOff>
    </xdr:from>
    <xdr:ext cx="13599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FA70C50-437A-4328-A83D-DA46905719BB}"/>
                </a:ext>
              </a:extLst>
            </xdr:cNvPr>
            <xdr:cNvSpPr txBox="1"/>
          </xdr:nvSpPr>
          <xdr:spPr>
            <a:xfrm>
              <a:off x="1900237" y="3081337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FA70C50-437A-4328-A83D-DA46905719BB}"/>
                </a:ext>
              </a:extLst>
            </xdr:cNvPr>
            <xdr:cNvSpPr txBox="1"/>
          </xdr:nvSpPr>
          <xdr:spPr>
            <a:xfrm>
              <a:off x="1900237" y="3081337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16</xdr:row>
      <xdr:rowOff>176212</xdr:rowOff>
    </xdr:from>
    <xdr:ext cx="13971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EBAE3B8-DFF3-4498-A0F2-B412ABDCF18A}"/>
                </a:ext>
              </a:extLst>
            </xdr:cNvPr>
            <xdr:cNvSpPr txBox="1"/>
          </xdr:nvSpPr>
          <xdr:spPr>
            <a:xfrm>
              <a:off x="1900237" y="3262312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EBAE3B8-DFF3-4498-A0F2-B412ABDCF18A}"/>
                </a:ext>
              </a:extLst>
            </xdr:cNvPr>
            <xdr:cNvSpPr txBox="1"/>
          </xdr:nvSpPr>
          <xdr:spPr>
            <a:xfrm>
              <a:off x="1900237" y="3262312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18</xdr:row>
      <xdr:rowOff>166687</xdr:rowOff>
    </xdr:from>
    <xdr:ext cx="22865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5355F63-AAC8-422E-9A97-F023003F9788}"/>
                </a:ext>
              </a:extLst>
            </xdr:cNvPr>
            <xdr:cNvSpPr txBox="1"/>
          </xdr:nvSpPr>
          <xdr:spPr>
            <a:xfrm>
              <a:off x="1804987" y="364331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5355F63-AAC8-422E-9A97-F023003F9788}"/>
                </a:ext>
              </a:extLst>
            </xdr:cNvPr>
            <xdr:cNvSpPr txBox="1"/>
          </xdr:nvSpPr>
          <xdr:spPr>
            <a:xfrm>
              <a:off x="1804987" y="364331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19</xdr:row>
      <xdr:rowOff>147637</xdr:rowOff>
    </xdr:from>
    <xdr:ext cx="231409" cy="2351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016A609-817D-4FE0-879E-423177CA83C1}"/>
                </a:ext>
              </a:extLst>
            </xdr:cNvPr>
            <xdr:cNvSpPr txBox="1"/>
          </xdr:nvSpPr>
          <xdr:spPr>
            <a:xfrm>
              <a:off x="1804987" y="382428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016A609-817D-4FE0-879E-423177CA83C1}"/>
                </a:ext>
              </a:extLst>
            </xdr:cNvPr>
            <xdr:cNvSpPr txBox="1"/>
          </xdr:nvSpPr>
          <xdr:spPr>
            <a:xfrm>
              <a:off x="1804987" y="382428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20</xdr:row>
      <xdr:rowOff>147637</xdr:rowOff>
    </xdr:from>
    <xdr:ext cx="331950" cy="2305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C7FF55-273C-443D-9A65-9038D7453DF4}"/>
                </a:ext>
              </a:extLst>
            </xdr:cNvPr>
            <xdr:cNvSpPr txBox="1"/>
          </xdr:nvSpPr>
          <xdr:spPr>
            <a:xfrm>
              <a:off x="1728787" y="401478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C7FF55-273C-443D-9A65-9038D7453DF4}"/>
                </a:ext>
              </a:extLst>
            </xdr:cNvPr>
            <xdr:cNvSpPr txBox="1"/>
          </xdr:nvSpPr>
          <xdr:spPr>
            <a:xfrm>
              <a:off x="1728787" y="401478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21</xdr:row>
      <xdr:rowOff>138112</xdr:rowOff>
    </xdr:from>
    <xdr:ext cx="334707" cy="2351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7DCF5A0-37A4-4E18-BBAF-424F9A3E3FF7}"/>
                </a:ext>
              </a:extLst>
            </xdr:cNvPr>
            <xdr:cNvSpPr txBox="1"/>
          </xdr:nvSpPr>
          <xdr:spPr>
            <a:xfrm>
              <a:off x="1719262" y="419576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7DCF5A0-37A4-4E18-BBAF-424F9A3E3FF7}"/>
                </a:ext>
              </a:extLst>
            </xdr:cNvPr>
            <xdr:cNvSpPr txBox="1"/>
          </xdr:nvSpPr>
          <xdr:spPr>
            <a:xfrm>
              <a:off x="1719262" y="419576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22</xdr:row>
      <xdr:rowOff>147637</xdr:rowOff>
    </xdr:from>
    <xdr:ext cx="307007" cy="2351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85E2501-493A-450C-B3F1-41138B43094C}"/>
                </a:ext>
              </a:extLst>
            </xdr:cNvPr>
            <xdr:cNvSpPr txBox="1"/>
          </xdr:nvSpPr>
          <xdr:spPr>
            <a:xfrm>
              <a:off x="1728787" y="439578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85E2501-493A-450C-B3F1-41138B43094C}"/>
                </a:ext>
              </a:extLst>
            </xdr:cNvPr>
            <xdr:cNvSpPr txBox="1"/>
          </xdr:nvSpPr>
          <xdr:spPr>
            <a:xfrm>
              <a:off x="1728787" y="439578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23</xdr:row>
      <xdr:rowOff>23812</xdr:rowOff>
    </xdr:from>
    <xdr:ext cx="1521442" cy="1763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42D14D-A107-40C5-AF07-9D3B262E2DE3}"/>
                </a:ext>
              </a:extLst>
            </xdr:cNvPr>
            <xdr:cNvSpPr txBox="1"/>
          </xdr:nvSpPr>
          <xdr:spPr>
            <a:xfrm>
              <a:off x="3957637" y="446246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42D14D-A107-40C5-AF07-9D3B262E2DE3}"/>
                </a:ext>
              </a:extLst>
            </xdr:cNvPr>
            <xdr:cNvSpPr txBox="1"/>
          </xdr:nvSpPr>
          <xdr:spPr>
            <a:xfrm>
              <a:off x="3957637" y="446246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5</xdr:col>
      <xdr:colOff>271462</xdr:colOff>
      <xdr:row>16</xdr:row>
      <xdr:rowOff>90487</xdr:rowOff>
    </xdr:from>
    <xdr:to>
      <xdr:col>10</xdr:col>
      <xdr:colOff>709612</xdr:colOff>
      <xdr:row>30</xdr:row>
      <xdr:rowOff>33337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4DA6922-E225-423F-8164-D2DB16DBA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676275</xdr:colOff>
      <xdr:row>13</xdr:row>
      <xdr:rowOff>95250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52CA620-3395-42E0-9CCD-EB37661336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116" t="39849" r="4087" b="24600"/>
        <a:stretch/>
      </xdr:blipFill>
      <xdr:spPr>
        <a:xfrm>
          <a:off x="0" y="0"/>
          <a:ext cx="6943725" cy="2600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TUP-UTN\2c\Estadistica\2024\Unidad%202-Regresion%20Lineal\Plantilla%20de%20calculos.xlsx" TargetMode="External"/><Relationship Id="rId1" Type="http://schemas.openxmlformats.org/officeDocument/2006/relationships/externalLinkPath" Target="Unidad%202-Regresion%20Lineal/Plantilla%20de%20cal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 Cuestionario"/>
      <sheetName val="Reg. Lineal 5"/>
      <sheetName val="Reg, Lineal 10"/>
      <sheetName val="Reg, Lineal 15"/>
    </sheetNames>
    <sheetDataSet>
      <sheetData sheetId="0">
        <row r="2">
          <cell r="I2" t="str">
            <v>Y</v>
          </cell>
        </row>
        <row r="3">
          <cell r="H3">
            <v>75</v>
          </cell>
          <cell r="I3">
            <v>82</v>
          </cell>
        </row>
        <row r="4">
          <cell r="H4">
            <v>76</v>
          </cell>
          <cell r="I4">
            <v>78</v>
          </cell>
        </row>
        <row r="5">
          <cell r="H5">
            <v>93</v>
          </cell>
          <cell r="I5">
            <v>100</v>
          </cell>
        </row>
        <row r="6">
          <cell r="H6">
            <v>65</v>
          </cell>
          <cell r="I6">
            <v>73</v>
          </cell>
        </row>
        <row r="7">
          <cell r="H7">
            <v>87</v>
          </cell>
          <cell r="I7">
            <v>95</v>
          </cell>
        </row>
        <row r="8">
          <cell r="H8">
            <v>77</v>
          </cell>
          <cell r="I8">
            <v>80</v>
          </cell>
        </row>
        <row r="9">
          <cell r="H9">
            <v>72</v>
          </cell>
          <cell r="I9">
            <v>85</v>
          </cell>
        </row>
        <row r="10">
          <cell r="H10">
            <v>70</v>
          </cell>
          <cell r="I10">
            <v>80</v>
          </cell>
        </row>
        <row r="11">
          <cell r="H11">
            <v>90</v>
          </cell>
          <cell r="I11">
            <v>110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 O" id="{865C6C18-E8D5-4BCC-A994-E495F461E83C}" userId="9291d7ffdb0b62d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24-09-08T21:41:41.60" personId="{865C6C18-E8D5-4BCC-A994-E495F461E83C}" id="{FCE0A973-8E25-4969-8C16-45B9C9F216C8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36" dT="2024-09-08T21:42:42.17" personId="{865C6C18-E8D5-4BCC-A994-E495F461E83C}" id="{94573059-BCC2-4D7C-BB8C-F7FF80A7A430}">
    <text>Indica en que porcentaje la variación de Y depende de la variación de X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4042-9A5B-48DE-A127-6E1C68EC7986}">
  <dimension ref="B26:C32"/>
  <sheetViews>
    <sheetView tabSelected="1" topLeftCell="A8" workbookViewId="0">
      <selection activeCell="E36" sqref="E36"/>
    </sheetView>
  </sheetViews>
  <sheetFormatPr baseColWidth="10" defaultRowHeight="15" x14ac:dyDescent="0.25"/>
  <sheetData>
    <row r="26" spans="2:3" x14ac:dyDescent="0.25">
      <c r="B26" s="1" t="s">
        <v>0</v>
      </c>
      <c r="C26" s="1" t="s">
        <v>1</v>
      </c>
    </row>
    <row r="27" spans="2:3" x14ac:dyDescent="0.25">
      <c r="B27" s="1">
        <v>110</v>
      </c>
      <c r="C27" s="1">
        <v>1</v>
      </c>
    </row>
    <row r="28" spans="2:3" x14ac:dyDescent="0.25">
      <c r="B28" s="1">
        <v>120</v>
      </c>
      <c r="C28" s="1">
        <v>1</v>
      </c>
    </row>
    <row r="29" spans="2:3" x14ac:dyDescent="0.25">
      <c r="B29" s="1">
        <v>130</v>
      </c>
      <c r="C29" s="1">
        <v>2</v>
      </c>
    </row>
    <row r="30" spans="2:3" x14ac:dyDescent="0.25">
      <c r="B30" s="1">
        <v>135</v>
      </c>
      <c r="C30" s="1">
        <v>1</v>
      </c>
    </row>
    <row r="31" spans="2:3" x14ac:dyDescent="0.25">
      <c r="B31" s="1">
        <v>145</v>
      </c>
      <c r="C31" s="1">
        <v>1</v>
      </c>
    </row>
    <row r="32" spans="2:3" x14ac:dyDescent="0.25">
      <c r="B32" s="1">
        <v>155</v>
      </c>
      <c r="C32" s="1">
        <v>1</v>
      </c>
    </row>
  </sheetData>
  <sortState xmlns:xlrd2="http://schemas.microsoft.com/office/spreadsheetml/2017/richdata2" ref="B27:B32">
    <sortCondition ref="B27:B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73BB-3CC0-47A0-9F9E-045F2FC9AA79}">
  <dimension ref="B1:I37"/>
  <sheetViews>
    <sheetView topLeftCell="A20" workbookViewId="0">
      <selection activeCell="E16" sqref="E16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  <col min="7" max="7" width="16.28515625" customWidth="1"/>
  </cols>
  <sheetData>
    <row r="1" spans="8:9" ht="15.75" thickBot="1" x14ac:dyDescent="0.3"/>
    <row r="2" spans="8:9" ht="15.75" thickBot="1" x14ac:dyDescent="0.3">
      <c r="H2" s="2" t="s">
        <v>2</v>
      </c>
      <c r="I2" s="2" t="s">
        <v>3</v>
      </c>
    </row>
    <row r="3" spans="8:9" x14ac:dyDescent="0.25">
      <c r="H3" s="3">
        <v>3</v>
      </c>
      <c r="I3" s="3">
        <v>150</v>
      </c>
    </row>
    <row r="4" spans="8:9" x14ac:dyDescent="0.25">
      <c r="H4" s="4">
        <v>5</v>
      </c>
      <c r="I4" s="4">
        <v>150</v>
      </c>
    </row>
    <row r="5" spans="8:9" x14ac:dyDescent="0.25">
      <c r="H5" s="4">
        <v>1</v>
      </c>
      <c r="I5" s="4">
        <v>250</v>
      </c>
    </row>
    <row r="6" spans="8:9" x14ac:dyDescent="0.25">
      <c r="H6" s="4">
        <v>3</v>
      </c>
      <c r="I6" s="4">
        <v>200</v>
      </c>
    </row>
    <row r="7" spans="8:9" x14ac:dyDescent="0.25">
      <c r="H7" s="4">
        <v>1</v>
      </c>
      <c r="I7" s="4">
        <v>350</v>
      </c>
    </row>
    <row r="8" spans="8:9" x14ac:dyDescent="0.25">
      <c r="H8" s="4">
        <v>4</v>
      </c>
      <c r="I8" s="4">
        <v>200</v>
      </c>
    </row>
    <row r="9" spans="8:9" x14ac:dyDescent="0.25">
      <c r="H9" s="4">
        <v>6</v>
      </c>
      <c r="I9" s="4">
        <v>50</v>
      </c>
    </row>
    <row r="10" spans="8:9" x14ac:dyDescent="0.25">
      <c r="H10" s="4">
        <v>4</v>
      </c>
      <c r="I10" s="4">
        <v>125</v>
      </c>
    </row>
    <row r="11" spans="8:9" ht="15.75" thickBot="1" x14ac:dyDescent="0.3">
      <c r="H11" s="5"/>
      <c r="I11" s="5"/>
    </row>
    <row r="16" spans="8:9" ht="15.75" thickBot="1" x14ac:dyDescent="0.3"/>
    <row r="17" spans="2:4" x14ac:dyDescent="0.25">
      <c r="B17" s="6" t="s">
        <v>4</v>
      </c>
      <c r="C17" s="7">
        <f>AVERAGE(H3:H11)</f>
        <v>3.375</v>
      </c>
    </row>
    <row r="18" spans="2:4" ht="15.75" thickBot="1" x14ac:dyDescent="0.3">
      <c r="B18" s="8" t="s">
        <v>5</v>
      </c>
      <c r="C18" s="9">
        <f>AVERAGE(I3:I11)</f>
        <v>184.375</v>
      </c>
    </row>
    <row r="19" spans="2:4" ht="15.75" thickBot="1" x14ac:dyDescent="0.3">
      <c r="B19" s="10"/>
      <c r="C19" s="11" t="s">
        <v>6</v>
      </c>
      <c r="D19" s="12" t="s">
        <v>7</v>
      </c>
    </row>
    <row r="20" spans="2:4" x14ac:dyDescent="0.25">
      <c r="B20" s="13" t="s">
        <v>8</v>
      </c>
      <c r="C20" s="14">
        <f>_xlfn.STDEV.P(H3:H11)</f>
        <v>1.6535945694153691</v>
      </c>
      <c r="D20" s="15">
        <f>_xlfn.STDEV.S(H3:H11)</f>
        <v>1.7677669529663689</v>
      </c>
    </row>
    <row r="21" spans="2:4" x14ac:dyDescent="0.25">
      <c r="B21" s="16" t="s">
        <v>9</v>
      </c>
      <c r="C21" s="17">
        <f>_xlfn.STDEV.P(I3:I11)</f>
        <v>83.79429798619951</v>
      </c>
      <c r="D21" s="18">
        <f>_xlfn.STDEV.S(I3:I11)</f>
        <v>89.579872579885773</v>
      </c>
    </row>
    <row r="22" spans="2:4" x14ac:dyDescent="0.25">
      <c r="B22" s="16" t="s">
        <v>10</v>
      </c>
      <c r="C22" s="17">
        <f>_xlfn.VAR.P(H3:H11)</f>
        <v>2.734375</v>
      </c>
      <c r="D22" s="18">
        <f>_xlfn.VAR.S(H3:H11)</f>
        <v>3.125</v>
      </c>
    </row>
    <row r="23" spans="2:4" x14ac:dyDescent="0.25">
      <c r="B23" s="16" t="s">
        <v>11</v>
      </c>
      <c r="C23" s="17">
        <f>_xlfn.VAR.P(I3:I11)</f>
        <v>7021.484375</v>
      </c>
      <c r="D23" s="18">
        <f>_xlfn.VAR.S(I3:I11)</f>
        <v>8024.5535714285716</v>
      </c>
    </row>
    <row r="24" spans="2:4" ht="15.75" thickBot="1" x14ac:dyDescent="0.3">
      <c r="B24" s="8" t="s">
        <v>12</v>
      </c>
      <c r="C24" s="19">
        <f>_xlfn.COVARIANCE.P(H3:H11,I3:I11)</f>
        <v>-122.265625</v>
      </c>
      <c r="D24" s="20">
        <f>_xlfn.COVARIANCE.S(H3:H11,I3:I11)</f>
        <v>-139.73214285714286</v>
      </c>
    </row>
    <row r="25" spans="2:4" ht="15.75" thickBot="1" x14ac:dyDescent="0.3"/>
    <row r="26" spans="2:4" x14ac:dyDescent="0.25">
      <c r="B26" s="21"/>
      <c r="C26" s="22">
        <f>C24/C22</f>
        <v>-44.714285714285715</v>
      </c>
      <c r="D26" s="23">
        <f>D24/D22</f>
        <v>-44.714285714285715</v>
      </c>
    </row>
    <row r="27" spans="2:4" ht="15.75" thickBot="1" x14ac:dyDescent="0.3">
      <c r="B27" s="24"/>
      <c r="C27" s="25"/>
      <c r="D27" s="26"/>
    </row>
    <row r="28" spans="2:4" ht="15.75" thickBot="1" x14ac:dyDescent="0.3">
      <c r="C28" s="27"/>
      <c r="D28" s="27"/>
    </row>
    <row r="29" spans="2:4" ht="15.75" thickBot="1" x14ac:dyDescent="0.3">
      <c r="B29" s="28"/>
      <c r="C29" s="29">
        <f>C18-(C26*C17)</f>
        <v>335.28571428571428</v>
      </c>
      <c r="D29" s="30">
        <f>C18-(D26*C17)</f>
        <v>335.28571428571428</v>
      </c>
    </row>
    <row r="30" spans="2:4" ht="15.75" thickBot="1" x14ac:dyDescent="0.3">
      <c r="C30" s="27"/>
      <c r="D30" s="27"/>
    </row>
    <row r="31" spans="2:4" ht="15.75" thickBot="1" x14ac:dyDescent="0.3">
      <c r="B31" s="28"/>
      <c r="C31" s="29">
        <f>C26*C17+C29</f>
        <v>184.375</v>
      </c>
      <c r="D31" s="30">
        <f>D26*C17+D29</f>
        <v>184.375</v>
      </c>
    </row>
    <row r="32" spans="2:4" ht="15.75" thickBot="1" x14ac:dyDescent="0.3"/>
    <row r="33" spans="2:5" x14ac:dyDescent="0.25">
      <c r="B33" s="31"/>
      <c r="C33" s="22">
        <f>C24/(C20*C21)</f>
        <v>-0.88239058992543262</v>
      </c>
      <c r="D33" s="23">
        <f>D24/(D20*D21)</f>
        <v>-0.88239058992543262</v>
      </c>
      <c r="E33" s="32" t="s">
        <v>13</v>
      </c>
    </row>
    <row r="34" spans="2:5" ht="15.75" thickBot="1" x14ac:dyDescent="0.3">
      <c r="B34" s="33"/>
      <c r="C34" s="25"/>
      <c r="D34" s="26"/>
      <c r="E34" s="34"/>
    </row>
    <row r="35" spans="2:5" ht="15.75" thickBot="1" x14ac:dyDescent="0.3"/>
    <row r="36" spans="2:5" x14ac:dyDescent="0.25">
      <c r="B36" s="31"/>
      <c r="C36" s="22">
        <f>C33^2</f>
        <v>0.77861315318895297</v>
      </c>
      <c r="D36" s="35">
        <f>C36</f>
        <v>0.77861315318895297</v>
      </c>
      <c r="E36" s="32" t="s">
        <v>14</v>
      </c>
    </row>
    <row r="37" spans="2:5" ht="15.75" thickBot="1" x14ac:dyDescent="0.3">
      <c r="B37" s="33"/>
      <c r="C37" s="25"/>
      <c r="D37" s="36"/>
      <c r="E37" s="34"/>
    </row>
  </sheetData>
  <mergeCells count="11">
    <mergeCell ref="E33:E34"/>
    <mergeCell ref="B36:B37"/>
    <mergeCell ref="C36:C37"/>
    <mergeCell ref="D36:D37"/>
    <mergeCell ref="E36:E37"/>
    <mergeCell ref="B26:B27"/>
    <mergeCell ref="C26:C27"/>
    <mergeCell ref="D26:D27"/>
    <mergeCell ref="B33:B34"/>
    <mergeCell ref="C33:C34"/>
    <mergeCell ref="D33:D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 1</vt:lpstr>
      <vt:lpstr>ej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 Natalia Patricia</dc:creator>
  <cp:lastModifiedBy>Mucci Natalia Patricia</cp:lastModifiedBy>
  <dcterms:created xsi:type="dcterms:W3CDTF">2024-09-13T02:26:15Z</dcterms:created>
  <dcterms:modified xsi:type="dcterms:W3CDTF">2024-09-13T02:48:53Z</dcterms:modified>
</cp:coreProperties>
</file>