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UP-UTN\2c\Estadistica\2024\Unidad 2-Regresion Lineal\"/>
    </mc:Choice>
  </mc:AlternateContent>
  <xr:revisionPtr revIDLastSave="0" documentId="13_ncr:1_{E7C8386B-AC86-4EC5-BD76-05E9DBE6A02E}" xr6:coauthVersionLast="47" xr6:coauthVersionMax="47" xr10:uidLastSave="{00000000-0000-0000-0000-000000000000}"/>
  <bookViews>
    <workbookView xWindow="-120" yWindow="-120" windowWidth="20730" windowHeight="11160" activeTab="1" xr2:uid="{EB2917D2-F18D-4FA3-B8F2-7326B2D9845F}"/>
  </bookViews>
  <sheets>
    <sheet name="Ejer Cuestionario" sheetId="6" r:id="rId1"/>
    <sheet name="Reg. Lineal 5" sheetId="2" r:id="rId2"/>
    <sheet name="Reg, Lineal 10" sheetId="4" r:id="rId3"/>
    <sheet name="Reg, Lineal 1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C24" i="6"/>
  <c r="D23" i="6"/>
  <c r="C23" i="6"/>
  <c r="D22" i="6"/>
  <c r="C22" i="6"/>
  <c r="D21" i="6"/>
  <c r="C21" i="6"/>
  <c r="D20" i="6"/>
  <c r="C20" i="6"/>
  <c r="C18" i="6"/>
  <c r="C17" i="6"/>
  <c r="C33" i="6" l="1"/>
  <c r="C36" i="6" s="1"/>
  <c r="D36" i="6" s="1"/>
  <c r="D26" i="6"/>
  <c r="D29" i="6"/>
  <c r="D31" i="6" s="1"/>
  <c r="D33" i="6"/>
  <c r="C26" i="6"/>
  <c r="C29" i="6" l="1"/>
  <c r="C31" i="6" s="1"/>
  <c r="D10" i="5"/>
  <c r="D12" i="5" s="1"/>
  <c r="C10" i="5"/>
  <c r="C19" i="5" s="1"/>
  <c r="C22" i="5" s="1"/>
  <c r="D22" i="5" s="1"/>
  <c r="D9" i="5"/>
  <c r="C9" i="5"/>
  <c r="D8" i="5"/>
  <c r="C8" i="5"/>
  <c r="D7" i="5"/>
  <c r="C7" i="5"/>
  <c r="D6" i="5"/>
  <c r="C6" i="5"/>
  <c r="C4" i="5"/>
  <c r="C3" i="5"/>
  <c r="D10" i="4"/>
  <c r="D12" i="4" s="1"/>
  <c r="C10" i="4"/>
  <c r="C12" i="4" s="1"/>
  <c r="D9" i="4"/>
  <c r="C9" i="4"/>
  <c r="D8" i="4"/>
  <c r="C8" i="4"/>
  <c r="D7" i="4"/>
  <c r="C7" i="4"/>
  <c r="D6" i="4"/>
  <c r="C6" i="4"/>
  <c r="C4" i="4"/>
  <c r="C3" i="4"/>
  <c r="D17" i="5" l="1"/>
  <c r="D15" i="5"/>
  <c r="C12" i="5"/>
  <c r="D19" i="5"/>
  <c r="D17" i="4"/>
  <c r="D15" i="4"/>
  <c r="C15" i="4"/>
  <c r="C17" i="4"/>
  <c r="C19" i="4"/>
  <c r="C22" i="4" s="1"/>
  <c r="D22" i="4" s="1"/>
  <c r="D19" i="4"/>
  <c r="C15" i="5" l="1"/>
  <c r="C17" i="5" s="1"/>
  <c r="D10" i="2"/>
  <c r="C10" i="2"/>
  <c r="D9" i="2"/>
  <c r="C9" i="2"/>
  <c r="D8" i="2"/>
  <c r="C8" i="2"/>
  <c r="D7" i="2"/>
  <c r="C7" i="2"/>
  <c r="D6" i="2"/>
  <c r="C6" i="2"/>
  <c r="C4" i="2"/>
  <c r="C3" i="2"/>
  <c r="C12" i="2" l="1"/>
  <c r="D12" i="2"/>
  <c r="C15" i="2"/>
  <c r="C17" i="2" s="1"/>
  <c r="D15" i="2"/>
  <c r="D17" i="2" s="1"/>
  <c r="C19" i="2"/>
  <c r="C22" i="2" s="1"/>
  <c r="D22" i="2" s="1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tc={FD6436C7-A3FA-482A-A4F0-26B2B3C49387}</author>
    <author>tc={F44A0692-3697-40D9-959B-58F07809F5E3}</author>
  </authors>
  <commentList>
    <comment ref="E33" authorId="0" shapeId="0" xr:uid="{FD6436C7-A3FA-482A-A4F0-26B2B3C493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36" authorId="1" shapeId="0" xr:uid="{F44A0692-3697-40D9-959B-58F07809F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tc={5DBC2A61-AA29-4936-86DD-3D5E47FB5CF7}</author>
    <author>tc={EFF54345-5201-43CC-9AD0-D9038AA2E08A}</author>
  </authors>
  <commentList>
    <comment ref="E19" authorId="0" shapeId="0" xr:uid="{5DBC2A61-AA29-4936-86DD-3D5E47FB5C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EFF54345-5201-43CC-9AD0-D9038AA2E0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tc={EF29085A-CC21-4D10-87AE-8337BBE9E390}</author>
    <author>tc={A86FCB13-2298-4F7C-8489-5959C31CFF40}</author>
  </authors>
  <commentList>
    <comment ref="E19" authorId="0" shapeId="0" xr:uid="{EF29085A-CC21-4D10-87AE-8337BBE9E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A86FCB13-2298-4F7C-8489-5959C31CFF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tc={F535572C-D6E1-4B0D-B92E-E7F2E6AC0C14}</author>
    <author>tc={BD3DBA41-43A6-4568-ABAE-028535C0A2A5}</author>
  </authors>
  <commentList>
    <comment ref="E19" authorId="0" shapeId="0" xr:uid="{F535572C-D6E1-4B0D-B92E-E7F2E6AC0C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BD3DBA41-43A6-4568-ABAE-028535C0A2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sharedStrings.xml><?xml version="1.0" encoding="utf-8"?>
<sst xmlns="http://schemas.openxmlformats.org/spreadsheetml/2006/main" count="52" uniqueCount="13">
  <si>
    <t xml:space="preserve">Media X </t>
  </si>
  <si>
    <t>X</t>
  </si>
  <si>
    <t>Y</t>
  </si>
  <si>
    <t>Media Y</t>
  </si>
  <si>
    <t>POBLACIONAL</t>
  </si>
  <si>
    <t>MUESTRAL</t>
  </si>
  <si>
    <t>Desvio X</t>
  </si>
  <si>
    <t>Desvio Y</t>
  </si>
  <si>
    <t>Varianza X</t>
  </si>
  <si>
    <t>Varianza Y</t>
  </si>
  <si>
    <t>Covarianza XY</t>
  </si>
  <si>
    <t>Coeficiente de correlacion</t>
  </si>
  <si>
    <t>Coeficiente de determinacion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</si>
</sst>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0" fontId="1" fillId="0" borderId="7" xfId="0" applyFont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0" fontId="0" fillId="0" borderId="4" xfId="0" applyBorder="1" applyAlignment="1">
      <alignment horizontal="center" vertical="center"/>
    </xf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0" borderId="0" xfId="0" applyNumberFormat="1" applyAlignment="1">
      <alignment horizontal="right" vertical="center"/>
    </xf>
    <xf numFmtId="0" fontId="0" fillId="0" borderId="14" xfId="0" applyBorder="1"/>
    <xf numFmtId="164" fontId="0" fillId="3" borderId="15" xfId="0" applyNumberFormat="1" applyFill="1" applyBorder="1" applyAlignment="1">
      <alignment horizontal="right" vertical="center"/>
    </xf>
    <xf numFmtId="164" fontId="0" fillId="4" borderId="16" xfId="0" applyNumberFormat="1" applyFill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3" borderId="9" xfId="0" applyNumberFormat="1" applyFill="1" applyBorder="1" applyAlignment="1">
      <alignment horizontal="right" vertical="center"/>
    </xf>
    <xf numFmtId="164" fontId="0" fillId="3" borderId="12" xfId="0" applyNumberFormat="1" applyFill="1" applyBorder="1" applyAlignment="1">
      <alignment horizontal="right" vertical="center"/>
    </xf>
    <xf numFmtId="164" fontId="0" fillId="4" borderId="10" xfId="0" applyNumberFormat="1" applyFill="1" applyBorder="1" applyAlignment="1">
      <alignment horizontal="right" vertical="center"/>
    </xf>
    <xf numFmtId="164" fontId="0" fillId="4" borderId="13" xfId="0" applyNumberFormat="1" applyFill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0" fontId="0" fillId="4" borderId="10" xfId="0" applyNumberFormat="1" applyFill="1" applyBorder="1" applyAlignment="1">
      <alignment horizontal="right" vertical="center"/>
    </xf>
    <xf numFmtId="10" fontId="0" fillId="4" borderId="13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 Cuestionario'!$I$2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43722659667545"/>
                  <c:y val="-0.24418708078156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 Cuestionario'!$H$3:$H$12</c:f>
              <c:numCache>
                <c:formatCode>General</c:formatCode>
                <c:ptCount val="10"/>
                <c:pt idx="0">
                  <c:v>75</c:v>
                </c:pt>
                <c:pt idx="1">
                  <c:v>76</c:v>
                </c:pt>
                <c:pt idx="2">
                  <c:v>93</c:v>
                </c:pt>
                <c:pt idx="3">
                  <c:v>65</c:v>
                </c:pt>
                <c:pt idx="4">
                  <c:v>87</c:v>
                </c:pt>
                <c:pt idx="5">
                  <c:v>77</c:v>
                </c:pt>
                <c:pt idx="6">
                  <c:v>72</c:v>
                </c:pt>
                <c:pt idx="7">
                  <c:v>70</c:v>
                </c:pt>
                <c:pt idx="8">
                  <c:v>90</c:v>
                </c:pt>
              </c:numCache>
            </c:numRef>
          </c:xVal>
          <c:yVal>
            <c:numRef>
              <c:f>'Ejer Cuestionario'!$I$3:$I$12</c:f>
              <c:numCache>
                <c:formatCode>General</c:formatCode>
                <c:ptCount val="10"/>
                <c:pt idx="0">
                  <c:v>82</c:v>
                </c:pt>
                <c:pt idx="1">
                  <c:v>78</c:v>
                </c:pt>
                <c:pt idx="2">
                  <c:v>100</c:v>
                </c:pt>
                <c:pt idx="3">
                  <c:v>73</c:v>
                </c:pt>
                <c:pt idx="4">
                  <c:v>95</c:v>
                </c:pt>
                <c:pt idx="5">
                  <c:v>80</c:v>
                </c:pt>
                <c:pt idx="6">
                  <c:v>85</c:v>
                </c:pt>
                <c:pt idx="7">
                  <c:v>80</c:v>
                </c:pt>
                <c:pt idx="8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7-4C31-A705-2976C188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6399"/>
        <c:axId val="82854559"/>
      </c:scatterChart>
      <c:valAx>
        <c:axId val="82846399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54559"/>
        <c:crosses val="autoZero"/>
        <c:crossBetween val="midCat"/>
      </c:valAx>
      <c:valAx>
        <c:axId val="828545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'Reg. Lineal 5'!$H$3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76574803149607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tx1"/>
                        </a:solidFill>
                      </a:rPr>
                      <a:t>y = 1,9318x + 0,8182</a:t>
                    </a:r>
                    <a:br>
                      <a:rPr lang="en-US" sz="110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100" b="1" baseline="0">
                        <a:solidFill>
                          <a:schemeClr val="tx1"/>
                        </a:solidFill>
                      </a:rPr>
                      <a:t>R² = 0,9659</a:t>
                    </a:r>
                    <a:endParaRPr lang="en-US" sz="11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'Reg. Lineal 5'!$G$4:$G$8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'Reg. Lineal 5'!$H$4:$H$8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A-4631-A67D-FAF2BE03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3727"/>
        <c:axId val="111006607"/>
      </c:scatterChart>
      <c:valAx>
        <c:axId val="1110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6607"/>
        <c:crosses val="autoZero"/>
        <c:crossBetween val="midCat"/>
      </c:valAx>
      <c:valAx>
        <c:axId val="111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>
                    <a:solidFill>
                      <a:schemeClr val="tx1"/>
                    </a:solidFill>
                  </a:rPr>
                  <a:t>Título del 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'Reg, Lineal 10'!$H$3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26574803149608"/>
                  <c:y val="-0.22876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'Reg, Lineal 10'!$G$4:$G$13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'Reg, Lineal 10'!$H$4:$H$13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5-4917-B448-B7614188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6399"/>
        <c:axId val="82854559"/>
      </c:scatterChart>
      <c:valAx>
        <c:axId val="828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54559"/>
        <c:crosses val="autoZero"/>
        <c:crossBetween val="midCat"/>
      </c:valAx>
      <c:valAx>
        <c:axId val="828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'Reg, Lineal 15'!$H$3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04965004374451"/>
                  <c:y val="-0.20597513852435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'Reg, Lineal 15'!$G$4:$G$18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11</c:v>
                </c:pt>
              </c:numCache>
            </c:numRef>
          </c:xVal>
          <c:yVal>
            <c:numRef>
              <c:f>'Reg, Lineal 15'!$H$4:$H$18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F-454F-8D40-3EFA307F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4847"/>
        <c:axId val="108704815"/>
      </c:scatterChart>
      <c:valAx>
        <c:axId val="111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704815"/>
        <c:crosses val="autoZero"/>
        <c:crossBetween val="midCat"/>
      </c:valAx>
      <c:valAx>
        <c:axId val="108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238124</xdr:colOff>
      <xdr:row>25</xdr:row>
      <xdr:rowOff>9525</xdr:rowOff>
    </xdr:from>
    <xdr:ext cx="638175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378D4CC-5E9E-4F35-ADA2-3820C4ECB408}"/>
                </a:ext>
              </a:extLst>
            </xdr:cNvPr>
            <xdr:cNvSpPr txBox="1"/>
          </xdr:nvSpPr>
          <xdr:spPr>
            <a:xfrm>
              <a:off x="1000124" y="2162175"/>
              <a:ext cx="638175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378D4CC-5E9E-4F35-ADA2-3820C4ECB408}"/>
                </a:ext>
              </a:extLst>
            </xdr:cNvPr>
            <xdr:cNvSpPr txBox="1"/>
          </xdr:nvSpPr>
          <xdr:spPr>
            <a:xfrm>
              <a:off x="1000124" y="2162175"/>
              <a:ext cx="638175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B5F68AD-F761-4D11-8403-CA26B596DC99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B5F68AD-F761-4D11-8403-CA26B596DC99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27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FD383C9-C410-436E-8800-89D99BC30081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FD383C9-C410-436E-8800-89D99BC30081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32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12727DE-FB02-4100-A62D-52106BC9CF70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12727DE-FB02-4100-A62D-52106BC9CF70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35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7FC41C-EEB3-4147-A94E-E1C36582A8D8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7FC41C-EEB3-4147-A94E-E1C36582A8D8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15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3CB0C8-FCD6-4F2A-8026-981F4007C399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3CB0C8-FCD6-4F2A-8026-981F4007C399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16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07A5B4D-9FF4-4DA2-AD1E-77D2D8900620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07A5B4D-9FF4-4DA2-AD1E-77D2D8900620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18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D9140BA-3280-4E2A-A418-687036E6C64B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D9140BA-3280-4E2A-A418-687036E6C64B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19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AFCABF1-C680-44EF-A9CF-90355874AB46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AFCABF1-C680-44EF-A9CF-90355874AB46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20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683C65-F7C2-46E8-8E54-7AA697E11CC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683C65-F7C2-46E8-8E54-7AA697E11CC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21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0157434-B511-4B34-A42D-1DE7B0D5BB52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0157434-B511-4B34-A42D-1DE7B0D5BB52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22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5FE13F9-6360-4E7E-AD27-FB71563D6BD6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5FE13F9-6360-4E7E-AD27-FB71563D6BD6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23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03972AB-0D3C-4DD7-86E1-D6933527B686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03972AB-0D3C-4DD7-86E1-D6933527B686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5</xdr:col>
      <xdr:colOff>271462</xdr:colOff>
      <xdr:row>16</xdr:row>
      <xdr:rowOff>90487</xdr:rowOff>
    </xdr:from>
    <xdr:to>
      <xdr:col>10</xdr:col>
      <xdr:colOff>709612</xdr:colOff>
      <xdr:row>30</xdr:row>
      <xdr:rowOff>33337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D23B3F-0A5B-4859-88A2-CF6E8F165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514350</xdr:colOff>
      <xdr:row>0</xdr:row>
      <xdr:rowOff>0</xdr:rowOff>
    </xdr:from>
    <xdr:to>
      <xdr:col>6</xdr:col>
      <xdr:colOff>575708</xdr:colOff>
      <xdr:row>15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1C6437F-9700-41A1-8989-432AE6ED5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0"/>
          <a:ext cx="6328808" cy="3000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FCFF9E-E38C-4A75-B094-B2FCF4DAED7F}"/>
                </a:ext>
              </a:extLst>
            </xdr:cNvPr>
            <xdr:cNvSpPr txBox="1"/>
          </xdr:nvSpPr>
          <xdr:spPr>
            <a:xfrm>
              <a:off x="1000125" y="2171700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FCFF9E-E38C-4A75-B094-B2FCF4DAED7F}"/>
                </a:ext>
              </a:extLst>
            </xdr:cNvPr>
            <xdr:cNvSpPr txBox="1"/>
          </xdr:nvSpPr>
          <xdr:spPr>
            <a:xfrm>
              <a:off x="1000125" y="2171700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2E6FC7-6B80-4B23-990E-041EB4801B80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2E6FC7-6B80-4B23-990E-041EB4801B80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FE78AF-F065-4801-B7B9-1698B6BC5479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FE78AF-F065-4801-B7B9-1698B6BC5479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5E948DE-565D-4646-B7A5-2BDF5646D76C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5E948DE-565D-4646-B7A5-2BDF5646D76C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EBBE99-FD65-4A2F-BC41-F723A2958203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EBBE99-FD65-4A2F-BC41-F723A2958203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40836B-D74E-45F5-BC7B-E1E9A1ADD9B5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40836B-D74E-45F5-BC7B-E1E9A1ADD9B5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AD385E-1C75-45BC-8F73-5B07C4AF7F07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AD385E-1C75-45BC-8F73-5B07C4AF7F07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893DFAE-AC7C-411E-959E-25C4C47097EC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893DFAE-AC7C-411E-959E-25C4C47097EC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374EAA8-022E-453E-8ED6-E98A15D2F678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374EAA8-022E-453E-8ED6-E98A15D2F678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0992D8-0C32-40CE-AB2B-E41FCE89BD7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0992D8-0C32-40CE-AB2B-E41FCE89BD7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6851F9-FD94-4822-8084-739667BBCA8B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6851F9-FD94-4822-8084-739667BBCA8B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88A9F0-B370-4C49-ACFE-9659B7F2570F}"/>
                </a:ext>
              </a:extLst>
            </xdr:cNvPr>
            <xdr:cNvSpPr txBox="1"/>
          </xdr:nvSpPr>
          <xdr:spPr>
            <a:xfrm>
              <a:off x="1728787" y="1719262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88A9F0-B370-4C49-ACFE-9659B7F2570F}"/>
                </a:ext>
              </a:extLst>
            </xdr:cNvPr>
            <xdr:cNvSpPr txBox="1"/>
          </xdr:nvSpPr>
          <xdr:spPr>
            <a:xfrm>
              <a:off x="1728787" y="1719262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E6A65AE-9286-46F7-870B-9B77B1BD8EFA}"/>
                </a:ext>
              </a:extLst>
            </xdr:cNvPr>
            <xdr:cNvSpPr txBox="1"/>
          </xdr:nvSpPr>
          <xdr:spPr>
            <a:xfrm>
              <a:off x="3957637" y="1785937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E6A65AE-9286-46F7-870B-9B77B1BD8EFA}"/>
                </a:ext>
              </a:extLst>
            </xdr:cNvPr>
            <xdr:cNvSpPr txBox="1"/>
          </xdr:nvSpPr>
          <xdr:spPr>
            <a:xfrm>
              <a:off x="3957637" y="1785937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0</xdr:row>
      <xdr:rowOff>185737</xdr:rowOff>
    </xdr:from>
    <xdr:to>
      <xdr:col>15</xdr:col>
      <xdr:colOff>4762</xdr:colOff>
      <xdr:row>14</xdr:row>
      <xdr:rowOff>176212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990E6B-B616-44A0-98BF-95848505F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B27A7-932A-43F1-9A98-930DA39A9A1E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B27A7-932A-43F1-9A98-930DA39A9A1E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B521BD-B72A-48CF-BA26-0C5B42A3AF3E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B521BD-B72A-48CF-BA26-0C5B42A3AF3E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B23E19-A8C3-4F8D-8F83-93F4FF80DC96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B23E19-A8C3-4F8D-8F83-93F4FF80DC96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3E3803-14BB-4C0F-B062-8B4D979570CD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3E3803-14BB-4C0F-B062-8B4D979570CD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96FD84-8E35-4F0F-AB26-6266173A5FBC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96FD84-8E35-4F0F-AB26-6266173A5FBC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958EF31-62E1-4C48-B61C-C994E260B331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958EF31-62E1-4C48-B61C-C994E260B331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2234481-B5DE-4835-BAFE-5D32C57CCD75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2234481-B5DE-4835-BAFE-5D32C57CCD75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D8AA8DA-4D15-4E56-8D71-76326D77773A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D8AA8DA-4D15-4E56-8D71-76326D77773A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668649-AA81-4F1A-B2B8-FCC0886A95A3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668649-AA81-4F1A-B2B8-FCC0886A95A3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289B08-8686-4CE8-8D97-39D545B09870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289B08-8686-4CE8-8D97-39D545B09870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A356A4A-1F1D-44C2-A5B7-7884307FC56E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A356A4A-1F1D-44C2-A5B7-7884307FC56E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3434376-18DA-4E4D-9C7E-2868B3601DD5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3434376-18DA-4E4D-9C7E-2868B3601DD5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05E6BD8-DDD1-4E05-949A-4DB089255CD4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05E6BD8-DDD1-4E05-949A-4DB089255CD4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1</xdr:row>
      <xdr:rowOff>195262</xdr:rowOff>
    </xdr:from>
    <xdr:to>
      <xdr:col>15</xdr:col>
      <xdr:colOff>4762</xdr:colOff>
      <xdr:row>15</xdr:row>
      <xdr:rowOff>185737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0A9D476-5809-4AB8-8C57-E4D6B829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F170F0-C675-4E87-A2B8-5F893D36F54C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F170F0-C675-4E87-A2B8-5F893D36F54C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7F7A8-5C79-4262-93E4-6F5BEF4102F7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7F7A8-5C79-4262-93E4-6F5BEF4102F7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0A9D8E7-3371-4A49-8C3D-8DB8743F8035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0A9D8E7-3371-4A49-8C3D-8DB8743F8035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E5F8C25-FBBB-40AB-8E2F-47B70746764E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E5F8C25-FBBB-40AB-8E2F-47B70746764E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869923-00DA-4C16-9ECD-2B24031606D2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869923-00DA-4C16-9ECD-2B24031606D2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45FC639-2785-4278-BB48-03BEECF473A3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45FC639-2785-4278-BB48-03BEECF473A3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366B21-3A5F-4CFF-82F7-B0937D20E5CF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366B21-3A5F-4CFF-82F7-B0937D20E5CF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B2A4D-4246-48A4-84C0-56A053FFC67F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B2A4D-4246-48A4-84C0-56A053FFC67F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088CF9-C6CD-4276-A776-2217A4B8857B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088CF9-C6CD-4276-A776-2217A4B8857B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37685CA-9CE7-4CCD-8429-1B5B462FFB7E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37685CA-9CE7-4CCD-8429-1B5B462FFB7E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EE9BF31-2486-49A4-95B8-A654DA33E05A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EE9BF31-2486-49A4-95B8-A654DA33E05A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9D6BFBD-0EEF-4B31-98EA-DF81A171DBEA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9D6BFBD-0EEF-4B31-98EA-DF81A171DBEA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1758BC-AD21-4C52-B3A7-03831FBBC64C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1758BC-AD21-4C52-B3A7-03831FBBC64C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2</xdr:row>
      <xdr:rowOff>14287</xdr:rowOff>
    </xdr:from>
    <xdr:to>
      <xdr:col>15</xdr:col>
      <xdr:colOff>4762</xdr:colOff>
      <xdr:row>16</xdr:row>
      <xdr:rowOff>4762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76AE44D-4318-4F58-A987-E030C168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 O" id="{5B9ACE3A-1D9D-4F9F-B8F6-AD47FDFA4D44}" userId="9291d7ffdb0b62d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24-09-08T21:41:41.60" personId="{5B9ACE3A-1D9D-4F9F-B8F6-AD47FDFA4D44}" id="{FD6436C7-A3FA-482A-A4F0-26B2B3C49387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36" dT="2024-09-08T21:42:42.17" personId="{5B9ACE3A-1D9D-4F9F-B8F6-AD47FDFA4D44}" id="{F44A0692-3697-40D9-959B-58F07809F5E3}">
    <text>Indica en que porcentaje la variación de Y depende de la variación de 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9" dT="2024-09-08T21:40:39.14" personId="{5B9ACE3A-1D9D-4F9F-B8F6-AD47FDFA4D44}" id="{5DBC2A61-AA29-4936-86DD-3D5E47FB5CF7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32.49" personId="{5B9ACE3A-1D9D-4F9F-B8F6-AD47FDFA4D44}" id="{EFF54345-5201-43CC-9AD0-D9038AA2E08A}">
    <text>Indica en que porcentaje la variación de Y depende de la variación de 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9" dT="2024-09-08T21:41:41.60" personId="{5B9ACE3A-1D9D-4F9F-B8F6-AD47FDFA4D44}" id="{EF29085A-CC21-4D10-87AE-8337BBE9E390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42.17" personId="{5B9ACE3A-1D9D-4F9F-B8F6-AD47FDFA4D44}" id="{A86FCB13-2298-4F7C-8489-5959C31CFF40}">
    <text>Indica en que porcentaje la variación de Y depende de la variación de 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9" dT="2024-09-08T21:41:49.75" personId="{5B9ACE3A-1D9D-4F9F-B8F6-AD47FDFA4D44}" id="{F535572C-D6E1-4B0D-B92E-E7F2E6AC0C14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49.86" personId="{5B9ACE3A-1D9D-4F9F-B8F6-AD47FDFA4D44}" id="{BD3DBA41-43A6-4568-ABAE-028535C0A2A5}">
    <text>Indica en que porcentaje la variación de Y depende de la variación de 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7CC6-ECE1-4A41-9DE7-A63CDAF2CC91}">
  <dimension ref="B1:I37"/>
  <sheetViews>
    <sheetView topLeftCell="A15" workbookViewId="0">
      <selection activeCell="D25" sqref="D25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  <col min="7" max="7" width="16.28515625" customWidth="1"/>
  </cols>
  <sheetData>
    <row r="1" spans="8:9" ht="15.75" thickBot="1" x14ac:dyDescent="0.3"/>
    <row r="2" spans="8:9" ht="15.75" thickBot="1" x14ac:dyDescent="0.3">
      <c r="H2" s="3" t="s">
        <v>1</v>
      </c>
      <c r="I2" s="3" t="s">
        <v>2</v>
      </c>
    </row>
    <row r="3" spans="8:9" x14ac:dyDescent="0.25">
      <c r="H3" s="6">
        <v>75</v>
      </c>
      <c r="I3" s="6">
        <v>82</v>
      </c>
    </row>
    <row r="4" spans="8:9" x14ac:dyDescent="0.25">
      <c r="H4" s="10">
        <v>76</v>
      </c>
      <c r="I4" s="10">
        <v>78</v>
      </c>
    </row>
    <row r="5" spans="8:9" x14ac:dyDescent="0.25">
      <c r="H5" s="10">
        <v>93</v>
      </c>
      <c r="I5" s="10">
        <v>100</v>
      </c>
    </row>
    <row r="6" spans="8:9" x14ac:dyDescent="0.25">
      <c r="H6" s="10">
        <v>65</v>
      </c>
      <c r="I6" s="10">
        <v>73</v>
      </c>
    </row>
    <row r="7" spans="8:9" x14ac:dyDescent="0.25">
      <c r="H7" s="10">
        <v>87</v>
      </c>
      <c r="I7" s="10">
        <v>95</v>
      </c>
    </row>
    <row r="8" spans="8:9" x14ac:dyDescent="0.25">
      <c r="H8" s="10">
        <v>77</v>
      </c>
      <c r="I8" s="10">
        <v>80</v>
      </c>
    </row>
    <row r="9" spans="8:9" x14ac:dyDescent="0.25">
      <c r="H9" s="10">
        <v>72</v>
      </c>
      <c r="I9" s="10">
        <v>85</v>
      </c>
    </row>
    <row r="10" spans="8:9" x14ac:dyDescent="0.25">
      <c r="H10" s="10">
        <v>70</v>
      </c>
      <c r="I10" s="10">
        <v>80</v>
      </c>
    </row>
    <row r="11" spans="8:9" ht="15.75" thickBot="1" x14ac:dyDescent="0.3">
      <c r="H11" s="17">
        <v>90</v>
      </c>
      <c r="I11" s="17">
        <v>110</v>
      </c>
    </row>
    <row r="16" spans="8:9" ht="15.75" thickBot="1" x14ac:dyDescent="0.3"/>
    <row r="17" spans="2:4" x14ac:dyDescent="0.25">
      <c r="B17" s="1" t="s">
        <v>0</v>
      </c>
      <c r="C17" s="2">
        <f>AVERAGE(H3:H11)</f>
        <v>78.333333333333329</v>
      </c>
    </row>
    <row r="18" spans="2:4" ht="15.75" thickBot="1" x14ac:dyDescent="0.3">
      <c r="B18" s="4" t="s">
        <v>3</v>
      </c>
      <c r="C18" s="5">
        <f>AVERAGE(I3:I11)</f>
        <v>87</v>
      </c>
    </row>
    <row r="19" spans="2:4" ht="15.75" thickBot="1" x14ac:dyDescent="0.3">
      <c r="B19" s="7"/>
      <c r="C19" s="8" t="s">
        <v>4</v>
      </c>
      <c r="D19" s="9" t="s">
        <v>5</v>
      </c>
    </row>
    <row r="20" spans="2:4" x14ac:dyDescent="0.25">
      <c r="B20" s="11" t="s">
        <v>6</v>
      </c>
      <c r="C20" s="12">
        <f>_xlfn.STDEV.P(H3:H11)</f>
        <v>9.0184995056457886</v>
      </c>
      <c r="D20" s="13">
        <f>_xlfn.STDEV.S(H3:H11)</f>
        <v>9.5655632348544959</v>
      </c>
    </row>
    <row r="21" spans="2:4" x14ac:dyDescent="0.25">
      <c r="B21" s="14" t="s">
        <v>7</v>
      </c>
      <c r="C21" s="15">
        <f>_xlfn.STDEV.P(I3:I11)</f>
        <v>11.382247385975914</v>
      </c>
      <c r="D21" s="16">
        <f>_xlfn.STDEV.S(I3:I11)</f>
        <v>12.072696467649637</v>
      </c>
    </row>
    <row r="22" spans="2:4" x14ac:dyDescent="0.25">
      <c r="B22" s="14" t="s">
        <v>8</v>
      </c>
      <c r="C22" s="15">
        <f>_xlfn.VAR.P(H3:H11)</f>
        <v>81.333333333333329</v>
      </c>
      <c r="D22" s="16">
        <f>_xlfn.VAR.S(H3:H11)</f>
        <v>91.5</v>
      </c>
    </row>
    <row r="23" spans="2:4" x14ac:dyDescent="0.25">
      <c r="B23" s="14" t="s">
        <v>9</v>
      </c>
      <c r="C23" s="15">
        <f>_xlfn.VAR.P(I3:I11)</f>
        <v>129.55555555555554</v>
      </c>
      <c r="D23" s="16">
        <f>_xlfn.VAR.S(I3:I11)</f>
        <v>145.75</v>
      </c>
    </row>
    <row r="24" spans="2:4" ht="15.75" thickBot="1" x14ac:dyDescent="0.3">
      <c r="B24" s="4" t="s">
        <v>10</v>
      </c>
      <c r="C24" s="18">
        <f>_xlfn.COVARIANCE.P(H3:H11,I3:I11)</f>
        <v>92.555555555555557</v>
      </c>
      <c r="D24" s="19">
        <f>_xlfn.COVARIANCE.S(H3:H11,I3:I11)</f>
        <v>104.125</v>
      </c>
    </row>
    <row r="25" spans="2:4" ht="15.75" thickBot="1" x14ac:dyDescent="0.3"/>
    <row r="26" spans="2:4" x14ac:dyDescent="0.25">
      <c r="B26" s="25"/>
      <c r="C26" s="27">
        <f>C24/C22</f>
        <v>1.1379781420765027</v>
      </c>
      <c r="D26" s="29">
        <f>D24/D22</f>
        <v>1.1379781420765027</v>
      </c>
    </row>
    <row r="27" spans="2:4" ht="15.75" thickBot="1" x14ac:dyDescent="0.3">
      <c r="B27" s="26"/>
      <c r="C27" s="28"/>
      <c r="D27" s="30"/>
    </row>
    <row r="28" spans="2:4" ht="15.75" thickBot="1" x14ac:dyDescent="0.3">
      <c r="C28" s="20"/>
      <c r="D28" s="20"/>
    </row>
    <row r="29" spans="2:4" ht="15.75" thickBot="1" x14ac:dyDescent="0.3">
      <c r="B29" s="21"/>
      <c r="C29" s="22">
        <f>C18-(C26*C17)</f>
        <v>-2.1416211293260403</v>
      </c>
      <c r="D29" s="23">
        <f>C18-(D26*C17)</f>
        <v>-2.1416211293260403</v>
      </c>
    </row>
    <row r="30" spans="2:4" ht="15.75" thickBot="1" x14ac:dyDescent="0.3">
      <c r="C30" s="20"/>
      <c r="D30" s="20"/>
    </row>
    <row r="31" spans="2:4" ht="15.75" thickBot="1" x14ac:dyDescent="0.3">
      <c r="B31" s="21"/>
      <c r="C31" s="22">
        <f>C26*C17+C29</f>
        <v>87</v>
      </c>
      <c r="D31" s="23">
        <f>D26*C17+D29</f>
        <v>87</v>
      </c>
    </row>
    <row r="32" spans="2:4" ht="15.75" thickBot="1" x14ac:dyDescent="0.3"/>
    <row r="33" spans="2:5" x14ac:dyDescent="0.25">
      <c r="B33" s="31"/>
      <c r="C33" s="27">
        <f>C24/(C20*C21)</f>
        <v>0.90165456466862015</v>
      </c>
      <c r="D33" s="29">
        <f>D24/(D20*D21)</f>
        <v>0.90165456466861993</v>
      </c>
      <c r="E33" s="33" t="s">
        <v>11</v>
      </c>
    </row>
    <row r="34" spans="2:5" ht="15.75" thickBot="1" x14ac:dyDescent="0.3">
      <c r="B34" s="32"/>
      <c r="C34" s="28"/>
      <c r="D34" s="30"/>
      <c r="E34" s="34"/>
    </row>
    <row r="35" spans="2:5" ht="15.75" thickBot="1" x14ac:dyDescent="0.3"/>
    <row r="36" spans="2:5" x14ac:dyDescent="0.25">
      <c r="B36" s="31"/>
      <c r="C36" s="27">
        <f>C33^2</f>
        <v>0.81298095398775894</v>
      </c>
      <c r="D36" s="35">
        <f>C36</f>
        <v>0.81298095398775894</v>
      </c>
      <c r="E36" s="33" t="s">
        <v>12</v>
      </c>
    </row>
    <row r="37" spans="2:5" ht="15.75" thickBot="1" x14ac:dyDescent="0.3">
      <c r="B37" s="32"/>
      <c r="C37" s="28"/>
      <c r="D37" s="36"/>
      <c r="E37" s="34"/>
    </row>
  </sheetData>
  <mergeCells count="11">
    <mergeCell ref="E33:E34"/>
    <mergeCell ref="B36:B37"/>
    <mergeCell ref="C36:C37"/>
    <mergeCell ref="D36:D37"/>
    <mergeCell ref="E36:E37"/>
    <mergeCell ref="B26:B27"/>
    <mergeCell ref="C26:C27"/>
    <mergeCell ref="D26:D27"/>
    <mergeCell ref="B33:B34"/>
    <mergeCell ref="C33:C34"/>
    <mergeCell ref="D33:D3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31B2-7450-4044-B3CE-6675C6558C1F}">
  <dimension ref="B2:H23"/>
  <sheetViews>
    <sheetView tabSelected="1" zoomScale="106" zoomScaleNormal="106" workbookViewId="0">
      <selection activeCell="C17" sqref="C17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AVERAGE(G4:G8)</f>
        <v>3.2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AVERAGE(H4:H8)</f>
        <v>7</v>
      </c>
      <c r="G4" s="6">
        <v>3</v>
      </c>
      <c r="H4" s="6">
        <v>7</v>
      </c>
    </row>
    <row r="5" spans="2:8" ht="15.75" thickBot="1" x14ac:dyDescent="0.3">
      <c r="B5" s="7"/>
      <c r="C5" s="8" t="s">
        <v>4</v>
      </c>
      <c r="D5" s="9" t="s">
        <v>5</v>
      </c>
      <c r="G5" s="10">
        <v>1</v>
      </c>
      <c r="H5" s="10">
        <v>3</v>
      </c>
    </row>
    <row r="6" spans="2:8" x14ac:dyDescent="0.25">
      <c r="B6" s="11" t="s">
        <v>6</v>
      </c>
      <c r="C6" s="12">
        <f>_xlfn.STDEV.P(G4:G8)</f>
        <v>1.3266499161421599</v>
      </c>
      <c r="D6" s="13">
        <f>_xlfn.STDEV.S(G4:G8)</f>
        <v>1.4832396974191324</v>
      </c>
      <c r="G6" s="10">
        <v>4</v>
      </c>
      <c r="H6" s="10">
        <v>8</v>
      </c>
    </row>
    <row r="7" spans="2:8" x14ac:dyDescent="0.25">
      <c r="B7" s="14" t="s">
        <v>7</v>
      </c>
      <c r="C7" s="15">
        <f>_xlfn.STDEV.P(H4:H8)</f>
        <v>2.6076809620810595</v>
      </c>
      <c r="D7" s="16">
        <f>_xlfn.STDEV.S(H4:H8)</f>
        <v>2.9154759474226504</v>
      </c>
      <c r="G7" s="10">
        <v>3</v>
      </c>
      <c r="H7" s="10">
        <v>6</v>
      </c>
    </row>
    <row r="8" spans="2:8" ht="15.75" thickBot="1" x14ac:dyDescent="0.3">
      <c r="B8" s="14" t="s">
        <v>8</v>
      </c>
      <c r="C8" s="15">
        <f>_xlfn.VAR.P(G4:G8)</f>
        <v>1.76</v>
      </c>
      <c r="D8" s="16">
        <f>_xlfn.VAR.S(G4:G8)</f>
        <v>2.1999999999999993</v>
      </c>
      <c r="G8" s="17">
        <v>5</v>
      </c>
      <c r="H8" s="17">
        <v>11</v>
      </c>
    </row>
    <row r="9" spans="2:8" x14ac:dyDescent="0.25">
      <c r="B9" s="14" t="s">
        <v>9</v>
      </c>
      <c r="C9" s="15">
        <f>_xlfn.VAR.P(H4:H8)</f>
        <v>6.8</v>
      </c>
      <c r="D9" s="16">
        <f>_xlfn.VAR.S(H4:H8)</f>
        <v>8.5</v>
      </c>
    </row>
    <row r="10" spans="2:8" ht="15.75" thickBot="1" x14ac:dyDescent="0.3">
      <c r="B10" s="4" t="s">
        <v>10</v>
      </c>
      <c r="C10" s="18">
        <f>_xlfn.COVARIANCE.P(G4:G8,H4:H8)</f>
        <v>3.4</v>
      </c>
      <c r="D10" s="19">
        <f>_xlfn.COVARIANCE.S(G4:G8,H4:H8)</f>
        <v>4.25</v>
      </c>
    </row>
    <row r="11" spans="2:8" ht="15.75" thickBot="1" x14ac:dyDescent="0.3"/>
    <row r="12" spans="2:8" x14ac:dyDescent="0.25">
      <c r="B12" s="25"/>
      <c r="C12" s="27">
        <f>C10/C8</f>
        <v>1.9318181818181817</v>
      </c>
      <c r="D12" s="29">
        <f>D10/D8</f>
        <v>1.9318181818181825</v>
      </c>
    </row>
    <row r="13" spans="2:8" ht="15.75" thickBot="1" x14ac:dyDescent="0.3">
      <c r="B13" s="26"/>
      <c r="C13" s="28"/>
      <c r="D13" s="30"/>
    </row>
    <row r="14" spans="2:8" ht="15.75" thickBot="1" x14ac:dyDescent="0.3">
      <c r="C14" s="20"/>
      <c r="D14" s="20"/>
    </row>
    <row r="15" spans="2:8" ht="15.75" thickBot="1" x14ac:dyDescent="0.3">
      <c r="B15" s="21"/>
      <c r="C15" s="22">
        <f>C4-(C12*C3)</f>
        <v>0.81818181818181834</v>
      </c>
      <c r="D15" s="23">
        <f>C4-(D12*C3)</f>
        <v>0.81818181818181568</v>
      </c>
    </row>
    <row r="16" spans="2:8" ht="15.75" thickBot="1" x14ac:dyDescent="0.3">
      <c r="C16" s="20"/>
      <c r="D16" s="20"/>
    </row>
    <row r="17" spans="2:5" ht="15.75" thickBot="1" x14ac:dyDescent="0.3">
      <c r="B17" s="21"/>
      <c r="C17" s="22">
        <f>C12*C3+C15</f>
        <v>7</v>
      </c>
      <c r="D17" s="23">
        <f>D12*C3+D15</f>
        <v>7</v>
      </c>
    </row>
    <row r="18" spans="2:5" ht="15.75" thickBot="1" x14ac:dyDescent="0.3"/>
    <row r="19" spans="2:5" x14ac:dyDescent="0.25">
      <c r="B19" s="31"/>
      <c r="C19" s="27">
        <f>C10/(C6*C7)</f>
        <v>0.98280674138362056</v>
      </c>
      <c r="D19" s="29">
        <f>D10/(D6*D7)</f>
        <v>0.98280674138362079</v>
      </c>
      <c r="E19" s="33" t="s">
        <v>11</v>
      </c>
    </row>
    <row r="20" spans="2:5" ht="15.75" thickBot="1" x14ac:dyDescent="0.3">
      <c r="B20" s="32"/>
      <c r="C20" s="28"/>
      <c r="D20" s="30"/>
      <c r="E20" s="34"/>
    </row>
    <row r="21" spans="2:5" ht="15.75" thickBot="1" x14ac:dyDescent="0.3"/>
    <row r="22" spans="2:5" x14ac:dyDescent="0.25">
      <c r="B22" s="31"/>
      <c r="C22" s="27">
        <f>C19^2</f>
        <v>0.96590909090909083</v>
      </c>
      <c r="D22" s="35">
        <f>C22</f>
        <v>0.96590909090909083</v>
      </c>
      <c r="E22" s="33" t="s">
        <v>12</v>
      </c>
    </row>
    <row r="23" spans="2:5" ht="15.75" thickBot="1" x14ac:dyDescent="0.3">
      <c r="B23" s="32"/>
      <c r="C23" s="28"/>
      <c r="D23" s="36"/>
      <c r="E23" s="34"/>
    </row>
  </sheetData>
  <mergeCells count="11">
    <mergeCell ref="E19:E20"/>
    <mergeCell ref="B22:B23"/>
    <mergeCell ref="C22:C23"/>
    <mergeCell ref="D22:D23"/>
    <mergeCell ref="E22:E23"/>
    <mergeCell ref="B12:B13"/>
    <mergeCell ref="C12:C13"/>
    <mergeCell ref="D12:D13"/>
    <mergeCell ref="B19:B20"/>
    <mergeCell ref="C19:C20"/>
    <mergeCell ref="D19:D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849B-BC81-4C0F-AE37-3F611621BF45}">
  <dimension ref="B2:H23"/>
  <sheetViews>
    <sheetView workbookViewId="0">
      <selection activeCell="I20" sqref="I20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AVERAGE(G4:G13)</f>
        <v>6.3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AVERAGE(H4:H13)</f>
        <v>3.5</v>
      </c>
      <c r="G4" s="6">
        <v>4</v>
      </c>
      <c r="H4" s="6">
        <v>2</v>
      </c>
    </row>
    <row r="5" spans="2:8" ht="15.75" thickBot="1" x14ac:dyDescent="0.3">
      <c r="B5" s="7"/>
      <c r="C5" s="8" t="s">
        <v>4</v>
      </c>
      <c r="D5" s="9" t="s">
        <v>5</v>
      </c>
      <c r="G5" s="10">
        <v>8</v>
      </c>
      <c r="H5" s="10">
        <v>5</v>
      </c>
    </row>
    <row r="6" spans="2:8" x14ac:dyDescent="0.25">
      <c r="B6" s="11" t="s">
        <v>6</v>
      </c>
      <c r="C6" s="12">
        <f>_xlfn.STDEV.P(G4:G13)</f>
        <v>2.6476404589747453</v>
      </c>
      <c r="D6" s="13">
        <f>_xlfn.STDEV.S(G4:G13)</f>
        <v>2.7908580918579311</v>
      </c>
      <c r="G6" s="10">
        <v>2</v>
      </c>
      <c r="H6" s="10">
        <v>1</v>
      </c>
    </row>
    <row r="7" spans="2:8" x14ac:dyDescent="0.25">
      <c r="B7" s="14" t="s">
        <v>7</v>
      </c>
      <c r="C7" s="15">
        <f>_xlfn.STDEV.P(H4:H13)</f>
        <v>1.5</v>
      </c>
      <c r="D7" s="16">
        <f>_xlfn.STDEV.S(H4:H13)</f>
        <v>1.5811388300841898</v>
      </c>
      <c r="G7" s="10">
        <v>5</v>
      </c>
      <c r="H7" s="10">
        <v>4</v>
      </c>
    </row>
    <row r="8" spans="2:8" x14ac:dyDescent="0.25">
      <c r="B8" s="14" t="s">
        <v>8</v>
      </c>
      <c r="C8" s="15">
        <f>_xlfn.VAR.P(G4:G13)</f>
        <v>7.01</v>
      </c>
      <c r="D8" s="16">
        <f>_xlfn.VAR.S(G4:G13)</f>
        <v>7.7888888888888914</v>
      </c>
      <c r="G8" s="10">
        <v>6</v>
      </c>
      <c r="H8" s="10">
        <v>3</v>
      </c>
    </row>
    <row r="9" spans="2:8" x14ac:dyDescent="0.25">
      <c r="B9" s="14" t="s">
        <v>9</v>
      </c>
      <c r="C9" s="15">
        <f>_xlfn.VAR.P(H4:H13)</f>
        <v>2.25</v>
      </c>
      <c r="D9" s="16">
        <f>_xlfn.VAR.S(H4:H13)</f>
        <v>2.5</v>
      </c>
      <c r="G9" s="10">
        <v>3</v>
      </c>
      <c r="H9" s="10">
        <v>2</v>
      </c>
    </row>
    <row r="10" spans="2:8" ht="15.75" thickBot="1" x14ac:dyDescent="0.3">
      <c r="B10" s="4" t="s">
        <v>10</v>
      </c>
      <c r="C10" s="18">
        <f>_xlfn.COVARIANCE.P(G4:G13,H4:H13)</f>
        <v>3.65</v>
      </c>
      <c r="D10" s="19">
        <f>_xlfn.COVARIANCE.S(G4:G13,H4:H13)</f>
        <v>4.0555555555555554</v>
      </c>
      <c r="G10" s="10">
        <v>10</v>
      </c>
      <c r="H10" s="10">
        <v>5</v>
      </c>
    </row>
    <row r="11" spans="2:8" ht="15.75" thickBot="1" x14ac:dyDescent="0.3">
      <c r="G11" s="10">
        <v>10</v>
      </c>
      <c r="H11" s="10">
        <v>6</v>
      </c>
    </row>
    <row r="12" spans="2:8" x14ac:dyDescent="0.25">
      <c r="B12" s="25"/>
      <c r="C12" s="27">
        <f>C10/C8</f>
        <v>0.52068473609129817</v>
      </c>
      <c r="D12" s="29">
        <f>D10/D8</f>
        <v>0.52068473609129795</v>
      </c>
      <c r="G12" s="10">
        <v>7</v>
      </c>
      <c r="H12" s="10">
        <v>3</v>
      </c>
    </row>
    <row r="13" spans="2:8" ht="15.75" thickBot="1" x14ac:dyDescent="0.3">
      <c r="B13" s="26"/>
      <c r="C13" s="28"/>
      <c r="D13" s="30"/>
      <c r="G13" s="17">
        <v>8</v>
      </c>
      <c r="H13" s="17">
        <v>4</v>
      </c>
    </row>
    <row r="14" spans="2:8" ht="15.75" thickBot="1" x14ac:dyDescent="0.3">
      <c r="C14" s="20"/>
      <c r="D14" s="20"/>
    </row>
    <row r="15" spans="2:8" ht="15.75" thickBot="1" x14ac:dyDescent="0.3">
      <c r="B15" s="21"/>
      <c r="C15" s="22">
        <f>C4-(C12*C3)</f>
        <v>0.21968616262482143</v>
      </c>
      <c r="D15" s="23">
        <f>C4-(D12*C3)</f>
        <v>0.21968616262482321</v>
      </c>
    </row>
    <row r="16" spans="2:8" ht="15.75" thickBot="1" x14ac:dyDescent="0.3">
      <c r="C16" s="20"/>
      <c r="D16" s="20"/>
    </row>
    <row r="17" spans="2:5" ht="15.75" thickBot="1" x14ac:dyDescent="0.3">
      <c r="B17" s="21"/>
      <c r="C17" s="22">
        <f>C12*C3+C15</f>
        <v>3.5</v>
      </c>
      <c r="D17" s="23">
        <f>D12*C3+D15</f>
        <v>3.5</v>
      </c>
    </row>
    <row r="18" spans="2:5" ht="15.75" thickBot="1" x14ac:dyDescent="0.3"/>
    <row r="19" spans="2:5" x14ac:dyDescent="0.25">
      <c r="B19" s="31"/>
      <c r="C19" s="27">
        <f>C10/(C6*C7)</f>
        <v>0.91905731576393912</v>
      </c>
      <c r="D19" s="29">
        <f>D10/(D6*D7)</f>
        <v>0.9190573157639389</v>
      </c>
      <c r="E19" s="33" t="s">
        <v>11</v>
      </c>
    </row>
    <row r="20" spans="2:5" ht="15.75" thickBot="1" x14ac:dyDescent="0.3">
      <c r="B20" s="32"/>
      <c r="C20" s="28"/>
      <c r="D20" s="30"/>
      <c r="E20" s="34"/>
    </row>
    <row r="21" spans="2:5" ht="15.75" thickBot="1" x14ac:dyDescent="0.3"/>
    <row r="22" spans="2:5" x14ac:dyDescent="0.25">
      <c r="B22" s="31"/>
      <c r="C22" s="27">
        <f>C19^2</f>
        <v>0.84466634965921694</v>
      </c>
      <c r="D22" s="35">
        <f>C22</f>
        <v>0.84466634965921694</v>
      </c>
      <c r="E22" s="33" t="s">
        <v>12</v>
      </c>
    </row>
    <row r="23" spans="2:5" ht="15.75" thickBot="1" x14ac:dyDescent="0.3">
      <c r="B23" s="32"/>
      <c r="C23" s="28"/>
      <c r="D23" s="36"/>
      <c r="E23" s="34"/>
    </row>
  </sheetData>
  <mergeCells count="11">
    <mergeCell ref="E19:E20"/>
    <mergeCell ref="B22:B23"/>
    <mergeCell ref="C22:C23"/>
    <mergeCell ref="D22:D23"/>
    <mergeCell ref="E22:E23"/>
    <mergeCell ref="B12:B13"/>
    <mergeCell ref="C12:C13"/>
    <mergeCell ref="D12:D13"/>
    <mergeCell ref="B19:B20"/>
    <mergeCell ref="C19:C20"/>
    <mergeCell ref="D19:D2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5A98-AE37-4C85-AA58-5089721CCA99}">
  <dimension ref="B2:H23"/>
  <sheetViews>
    <sheetView topLeftCell="A5" workbookViewId="0">
      <selection activeCell="F18" sqref="F18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AVERAGE(G4:G18)</f>
        <v>6.5333333333333332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AVERAGE(H4:H18)</f>
        <v>3.4</v>
      </c>
      <c r="G4" s="6">
        <v>4</v>
      </c>
      <c r="H4" s="6">
        <v>2</v>
      </c>
    </row>
    <row r="5" spans="2:8" ht="15.75" thickBot="1" x14ac:dyDescent="0.3">
      <c r="B5" s="7"/>
      <c r="C5" s="8" t="s">
        <v>4</v>
      </c>
      <c r="D5" s="9" t="s">
        <v>5</v>
      </c>
      <c r="G5" s="10">
        <v>8</v>
      </c>
      <c r="H5" s="10">
        <v>5</v>
      </c>
    </row>
    <row r="6" spans="2:8" x14ac:dyDescent="0.25">
      <c r="B6" s="11" t="s">
        <v>6</v>
      </c>
      <c r="C6" s="12">
        <f>_xlfn.STDEV.P(G4:G18)</f>
        <v>2.6549743668986503</v>
      </c>
      <c r="D6" s="13">
        <f>_xlfn.STDEV.S(G4:G18)</f>
        <v>2.748159557300295</v>
      </c>
      <c r="G6" s="10">
        <v>2</v>
      </c>
      <c r="H6" s="10">
        <v>1</v>
      </c>
    </row>
    <row r="7" spans="2:8" x14ac:dyDescent="0.25">
      <c r="B7" s="14" t="s">
        <v>7</v>
      </c>
      <c r="C7" s="15">
        <f>_xlfn.STDEV.P(H4:H18)</f>
        <v>1.4514360704718161</v>
      </c>
      <c r="D7" s="16">
        <f>_xlfn.STDEV.S(H4:H18)</f>
        <v>1.5023790657297034</v>
      </c>
      <c r="G7" s="10">
        <v>5</v>
      </c>
      <c r="H7" s="10">
        <v>4</v>
      </c>
    </row>
    <row r="8" spans="2:8" x14ac:dyDescent="0.25">
      <c r="B8" s="14" t="s">
        <v>8</v>
      </c>
      <c r="C8" s="15">
        <f>_xlfn.VAR.P(G4:G18)</f>
        <v>7.0488888888888885</v>
      </c>
      <c r="D8" s="16">
        <f>_xlfn.VAR.S(G4:G18)</f>
        <v>7.5523809523809531</v>
      </c>
      <c r="G8" s="10">
        <v>6</v>
      </c>
      <c r="H8" s="10">
        <v>3</v>
      </c>
    </row>
    <row r="9" spans="2:8" x14ac:dyDescent="0.25">
      <c r="B9" s="14" t="s">
        <v>9</v>
      </c>
      <c r="C9" s="15">
        <f>_xlfn.VAR.P(H4:H18)</f>
        <v>2.1066666666666665</v>
      </c>
      <c r="D9" s="16">
        <f>_xlfn.VAR.S(H4:H18)</f>
        <v>2.2571428571428567</v>
      </c>
      <c r="G9" s="10">
        <v>3</v>
      </c>
      <c r="H9" s="10">
        <v>2</v>
      </c>
    </row>
    <row r="10" spans="2:8" ht="15.75" thickBot="1" x14ac:dyDescent="0.3">
      <c r="B10" s="4" t="s">
        <v>10</v>
      </c>
      <c r="C10" s="18">
        <f>_xlfn.COVARIANCE.P(G4:G18,H4:H18)</f>
        <v>3.52</v>
      </c>
      <c r="D10" s="19">
        <f>_xlfn.COVARIANCE.S(G4:G18,H4:H18)</f>
        <v>3.7714285714285714</v>
      </c>
      <c r="G10" s="10">
        <v>10</v>
      </c>
      <c r="H10" s="10">
        <v>5</v>
      </c>
    </row>
    <row r="11" spans="2:8" ht="15.75" thickBot="1" x14ac:dyDescent="0.3">
      <c r="G11" s="10">
        <v>10</v>
      </c>
      <c r="H11" s="10">
        <v>6</v>
      </c>
    </row>
    <row r="12" spans="2:8" x14ac:dyDescent="0.25">
      <c r="B12" s="25"/>
      <c r="C12" s="27">
        <f>C10/C8</f>
        <v>0.49936948297604039</v>
      </c>
      <c r="D12" s="29">
        <f>D10/D8</f>
        <v>0.49936948297604028</v>
      </c>
      <c r="G12" s="10">
        <v>7</v>
      </c>
      <c r="H12" s="10">
        <v>3</v>
      </c>
    </row>
    <row r="13" spans="2:8" ht="15.75" thickBot="1" x14ac:dyDescent="0.3">
      <c r="B13" s="26"/>
      <c r="C13" s="28"/>
      <c r="D13" s="30"/>
      <c r="G13" s="24">
        <v>8</v>
      </c>
      <c r="H13" s="24">
        <v>4</v>
      </c>
    </row>
    <row r="14" spans="2:8" ht="15.75" thickBot="1" x14ac:dyDescent="0.3">
      <c r="C14" s="20"/>
      <c r="D14" s="20"/>
      <c r="G14" s="10">
        <v>7</v>
      </c>
      <c r="H14" s="10">
        <v>3</v>
      </c>
    </row>
    <row r="15" spans="2:8" ht="15.75" thickBot="1" x14ac:dyDescent="0.3">
      <c r="B15" s="21"/>
      <c r="C15" s="22">
        <f>C4-(C12*C3)</f>
        <v>0.13745271122320268</v>
      </c>
      <c r="D15" s="23">
        <f>C4-(D12*C3)</f>
        <v>0.13745271122320357</v>
      </c>
      <c r="G15" s="10">
        <v>3</v>
      </c>
      <c r="H15" s="10">
        <v>1</v>
      </c>
    </row>
    <row r="16" spans="2:8" ht="15.75" thickBot="1" x14ac:dyDescent="0.3">
      <c r="C16" s="20"/>
      <c r="D16" s="20"/>
      <c r="G16" s="10">
        <v>8</v>
      </c>
      <c r="H16" s="10">
        <v>4</v>
      </c>
    </row>
    <row r="17" spans="2:8" ht="15.75" thickBot="1" x14ac:dyDescent="0.3">
      <c r="B17" s="21"/>
      <c r="C17" s="22">
        <f>C12*C3+C15</f>
        <v>3.4</v>
      </c>
      <c r="D17" s="23">
        <f>D12*C3+D15</f>
        <v>3.4</v>
      </c>
      <c r="G17" s="10">
        <v>6</v>
      </c>
      <c r="H17" s="10">
        <v>3</v>
      </c>
    </row>
    <row r="18" spans="2:8" ht="15.75" thickBot="1" x14ac:dyDescent="0.3">
      <c r="G18" s="17">
        <v>11</v>
      </c>
      <c r="H18" s="17">
        <v>5</v>
      </c>
    </row>
    <row r="19" spans="2:8" x14ac:dyDescent="0.25">
      <c r="B19" s="31"/>
      <c r="C19" s="27">
        <f>C10/(C6*C7)</f>
        <v>0.91344924098643843</v>
      </c>
      <c r="D19" s="29">
        <f>D10/(D6*D7)</f>
        <v>0.91344924098643843</v>
      </c>
      <c r="E19" s="33" t="s">
        <v>11</v>
      </c>
    </row>
    <row r="20" spans="2:8" ht="15.75" thickBot="1" x14ac:dyDescent="0.3">
      <c r="B20" s="32"/>
      <c r="C20" s="28"/>
      <c r="D20" s="30"/>
      <c r="E20" s="34"/>
    </row>
    <row r="21" spans="2:8" ht="15.75" thickBot="1" x14ac:dyDescent="0.3"/>
    <row r="22" spans="2:8" x14ac:dyDescent="0.25">
      <c r="B22" s="31"/>
      <c r="C22" s="27">
        <f>C19^2</f>
        <v>0.83438951585870047</v>
      </c>
      <c r="D22" s="35">
        <f>C22</f>
        <v>0.83438951585870047</v>
      </c>
      <c r="E22" s="33" t="s">
        <v>12</v>
      </c>
    </row>
    <row r="23" spans="2:8" ht="15.75" thickBot="1" x14ac:dyDescent="0.3">
      <c r="B23" s="32"/>
      <c r="C23" s="28"/>
      <c r="D23" s="36"/>
      <c r="E23" s="34"/>
    </row>
  </sheetData>
  <mergeCells count="11">
    <mergeCell ref="E19:E20"/>
    <mergeCell ref="B22:B23"/>
    <mergeCell ref="C22:C23"/>
    <mergeCell ref="D22:D23"/>
    <mergeCell ref="E22:E23"/>
    <mergeCell ref="B12:B13"/>
    <mergeCell ref="C12:C13"/>
    <mergeCell ref="D12:D13"/>
    <mergeCell ref="B19:B20"/>
    <mergeCell ref="C19:C20"/>
    <mergeCell ref="D19:D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 Cuestionario</vt:lpstr>
      <vt:lpstr>Reg. Lineal 5</vt:lpstr>
      <vt:lpstr>Reg, Lineal 10</vt:lpstr>
      <vt:lpstr>Reg, Lineal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O</dc:creator>
  <cp:lastModifiedBy>Mucci Natalia Patricia</cp:lastModifiedBy>
  <dcterms:created xsi:type="dcterms:W3CDTF">2024-09-10T18:33:10Z</dcterms:created>
  <dcterms:modified xsi:type="dcterms:W3CDTF">2024-09-19T03:16:33Z</dcterms:modified>
</cp:coreProperties>
</file>