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Projects\357-22-RHTU-DKVR-4.13\"/>
    </mc:Choice>
  </mc:AlternateContent>
  <bookViews>
    <workbookView xWindow="360" yWindow="105" windowWidth="17235" windowHeight="723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113" i="1" l="1"/>
  <c r="C112" i="1"/>
  <c r="C111" i="1"/>
  <c r="C110" i="1"/>
  <c r="C109" i="1"/>
  <c r="C108" i="1"/>
  <c r="C107" i="1"/>
  <c r="C106" i="1"/>
  <c r="C104" i="1"/>
  <c r="AE4" i="1"/>
  <c r="AF4" i="1"/>
  <c r="AG4" i="1"/>
  <c r="AH4" i="1"/>
  <c r="AI4" i="1"/>
  <c r="AJ4" i="1"/>
  <c r="AK4" i="1"/>
  <c r="AL4" i="1"/>
  <c r="AE5" i="1"/>
  <c r="AF5" i="1"/>
  <c r="AG5" i="1"/>
  <c r="AH5" i="1"/>
  <c r="AI5" i="1"/>
  <c r="AJ5" i="1"/>
  <c r="AK5" i="1"/>
  <c r="AL5" i="1"/>
  <c r="AE6" i="1"/>
  <c r="AF6" i="1"/>
  <c r="AG6" i="1"/>
  <c r="AH6" i="1"/>
  <c r="AI6" i="1"/>
  <c r="AJ6" i="1"/>
  <c r="AK6" i="1"/>
  <c r="AL6" i="1"/>
  <c r="AE7" i="1"/>
  <c r="AF7" i="1"/>
  <c r="AG7" i="1"/>
  <c r="AH7" i="1"/>
  <c r="AI7" i="1"/>
  <c r="AJ7" i="1"/>
  <c r="AK7" i="1"/>
  <c r="AL7" i="1"/>
  <c r="AE8" i="1"/>
  <c r="AF8" i="1"/>
  <c r="AG8" i="1"/>
  <c r="AH8" i="1"/>
  <c r="AI8" i="1"/>
  <c r="AJ8" i="1"/>
  <c r="AK8" i="1"/>
  <c r="AL8" i="1"/>
  <c r="AE9" i="1"/>
  <c r="AF9" i="1"/>
  <c r="AG9" i="1"/>
  <c r="AH9" i="1"/>
  <c r="AI9" i="1"/>
  <c r="AJ9" i="1"/>
  <c r="AK9" i="1"/>
  <c r="AL9" i="1"/>
  <c r="AE10" i="1"/>
  <c r="AF10" i="1"/>
  <c r="AG10" i="1"/>
  <c r="AH10" i="1"/>
  <c r="AI10" i="1"/>
  <c r="AJ10" i="1"/>
  <c r="AK10" i="1"/>
  <c r="AL10" i="1"/>
  <c r="AE11" i="1"/>
  <c r="AF11" i="1"/>
  <c r="AG11" i="1"/>
  <c r="AH11" i="1"/>
  <c r="AI11" i="1"/>
  <c r="AJ11" i="1"/>
  <c r="AK11" i="1"/>
  <c r="AL11" i="1"/>
  <c r="AE12" i="1"/>
  <c r="AF12" i="1"/>
  <c r="AG12" i="1"/>
  <c r="AH12" i="1"/>
  <c r="AI12" i="1"/>
  <c r="AJ12" i="1"/>
  <c r="AK12" i="1"/>
  <c r="AL12" i="1"/>
  <c r="AE13" i="1"/>
  <c r="AF13" i="1"/>
  <c r="AG13" i="1"/>
  <c r="AH13" i="1"/>
  <c r="AI13" i="1"/>
  <c r="AJ13" i="1"/>
  <c r="AK13" i="1"/>
  <c r="AL13" i="1"/>
  <c r="AE14" i="1"/>
  <c r="AF14" i="1"/>
  <c r="AG14" i="1"/>
  <c r="AH14" i="1"/>
  <c r="AI14" i="1"/>
  <c r="AJ14" i="1"/>
  <c r="AK14" i="1"/>
  <c r="AL14" i="1"/>
  <c r="AE15" i="1"/>
  <c r="AF15" i="1"/>
  <c r="AG15" i="1"/>
  <c r="AH15" i="1"/>
  <c r="AI15" i="1"/>
  <c r="AJ15" i="1"/>
  <c r="AK15" i="1"/>
  <c r="AL15" i="1"/>
  <c r="AE16" i="1"/>
  <c r="AF16" i="1"/>
  <c r="AG16" i="1"/>
  <c r="AH16" i="1"/>
  <c r="AI16" i="1"/>
  <c r="AJ16" i="1"/>
  <c r="AK16" i="1"/>
  <c r="AL16" i="1"/>
  <c r="AE17" i="1"/>
  <c r="AF17" i="1"/>
  <c r="AG17" i="1"/>
  <c r="AH17" i="1"/>
  <c r="AI17" i="1"/>
  <c r="AJ17" i="1"/>
  <c r="AK17" i="1"/>
  <c r="AL17" i="1"/>
  <c r="AE18" i="1"/>
  <c r="AF18" i="1"/>
  <c r="AG18" i="1"/>
  <c r="AH18" i="1"/>
  <c r="AI18" i="1"/>
  <c r="AJ18" i="1"/>
  <c r="AK18" i="1"/>
  <c r="AL18" i="1"/>
  <c r="AE19" i="1"/>
  <c r="AF19" i="1"/>
  <c r="AG19" i="1"/>
  <c r="AH19" i="1"/>
  <c r="AI19" i="1"/>
  <c r="AJ19" i="1"/>
  <c r="AK19" i="1"/>
  <c r="AL19" i="1"/>
  <c r="AE20" i="1"/>
  <c r="AF20" i="1"/>
  <c r="AG20" i="1"/>
  <c r="AH20" i="1"/>
  <c r="AI20" i="1"/>
  <c r="AJ20" i="1"/>
  <c r="AK20" i="1"/>
  <c r="AL20" i="1"/>
  <c r="AE21" i="1"/>
  <c r="AF21" i="1"/>
  <c r="AG21" i="1"/>
  <c r="AH21" i="1"/>
  <c r="AI21" i="1"/>
  <c r="AJ21" i="1"/>
  <c r="AK21" i="1"/>
  <c r="AL21" i="1"/>
  <c r="AE22" i="1"/>
  <c r="AF22" i="1"/>
  <c r="AG22" i="1"/>
  <c r="AH22" i="1"/>
  <c r="AI22" i="1"/>
  <c r="AJ22" i="1"/>
  <c r="AK22" i="1"/>
  <c r="AL22" i="1"/>
  <c r="AE23" i="1"/>
  <c r="AF23" i="1"/>
  <c r="AG23" i="1"/>
  <c r="AH23" i="1"/>
  <c r="AI23" i="1"/>
  <c r="AJ23" i="1"/>
  <c r="AK23" i="1"/>
  <c r="AL23" i="1"/>
  <c r="AE24" i="1"/>
  <c r="AF24" i="1"/>
  <c r="AG24" i="1"/>
  <c r="AH24" i="1"/>
  <c r="AI24" i="1"/>
  <c r="AJ24" i="1"/>
  <c r="AK24" i="1"/>
  <c r="AL24" i="1"/>
  <c r="AE25" i="1"/>
  <c r="AF25" i="1"/>
  <c r="AG25" i="1"/>
  <c r="AH25" i="1"/>
  <c r="AI25" i="1"/>
  <c r="AJ25" i="1"/>
  <c r="AK25" i="1"/>
  <c r="AL25" i="1"/>
  <c r="AE26" i="1"/>
  <c r="AF26" i="1"/>
  <c r="AG26" i="1"/>
  <c r="AH26" i="1"/>
  <c r="AI26" i="1"/>
  <c r="AJ26" i="1"/>
  <c r="AK26" i="1"/>
  <c r="AL26" i="1"/>
  <c r="AE27" i="1"/>
  <c r="AF27" i="1"/>
  <c r="AG27" i="1"/>
  <c r="AH27" i="1"/>
  <c r="AI27" i="1"/>
  <c r="AJ27" i="1"/>
  <c r="AK27" i="1"/>
  <c r="AL27" i="1"/>
  <c r="AE28" i="1"/>
  <c r="AF28" i="1"/>
  <c r="AG28" i="1"/>
  <c r="AH28" i="1"/>
  <c r="AI28" i="1"/>
  <c r="AJ28" i="1"/>
  <c r="AK28" i="1"/>
  <c r="AL28" i="1"/>
  <c r="AE29" i="1"/>
  <c r="AF29" i="1"/>
  <c r="AG29" i="1"/>
  <c r="AH29" i="1"/>
  <c r="AI29" i="1"/>
  <c r="AJ29" i="1"/>
  <c r="AK29" i="1"/>
  <c r="AL29" i="1"/>
  <c r="AE30" i="1"/>
  <c r="AF30" i="1"/>
  <c r="AG30" i="1"/>
  <c r="AH30" i="1"/>
  <c r="AI30" i="1"/>
  <c r="AJ30" i="1"/>
  <c r="AK30" i="1"/>
  <c r="AL30" i="1"/>
  <c r="AE31" i="1"/>
  <c r="AF31" i="1"/>
  <c r="AG31" i="1"/>
  <c r="AH31" i="1"/>
  <c r="AI31" i="1"/>
  <c r="AJ31" i="1"/>
  <c r="AK31" i="1"/>
  <c r="AL31" i="1"/>
  <c r="AE32" i="1"/>
  <c r="AF32" i="1"/>
  <c r="AG32" i="1"/>
  <c r="AH32" i="1"/>
  <c r="AI32" i="1"/>
  <c r="AJ32" i="1"/>
  <c r="AK32" i="1"/>
  <c r="AL32" i="1"/>
  <c r="AE33" i="1"/>
  <c r="AF33" i="1"/>
  <c r="AG33" i="1"/>
  <c r="AH33" i="1"/>
  <c r="AI33" i="1"/>
  <c r="AJ33" i="1"/>
  <c r="AK33" i="1"/>
  <c r="AL33" i="1"/>
  <c r="AE34" i="1"/>
  <c r="AF34" i="1"/>
  <c r="AG34" i="1"/>
  <c r="AH34" i="1"/>
  <c r="AI34" i="1"/>
  <c r="AJ34" i="1"/>
  <c r="AK34" i="1"/>
  <c r="AL34" i="1"/>
  <c r="AE35" i="1"/>
  <c r="AF35" i="1"/>
  <c r="AG35" i="1"/>
  <c r="AH35" i="1"/>
  <c r="AI35" i="1"/>
  <c r="AJ35" i="1"/>
  <c r="AK35" i="1"/>
  <c r="AL35" i="1"/>
  <c r="AE36" i="1"/>
  <c r="AF36" i="1"/>
  <c r="AG36" i="1"/>
  <c r="AH36" i="1"/>
  <c r="AI36" i="1"/>
  <c r="AJ36" i="1"/>
  <c r="AK36" i="1"/>
  <c r="AL36" i="1"/>
  <c r="AE37" i="1"/>
  <c r="AF37" i="1"/>
  <c r="AG37" i="1"/>
  <c r="AH37" i="1"/>
  <c r="AI37" i="1"/>
  <c r="AJ37" i="1"/>
  <c r="AK37" i="1"/>
  <c r="AL37" i="1"/>
  <c r="AE38" i="1"/>
  <c r="AF38" i="1"/>
  <c r="AG38" i="1"/>
  <c r="AH38" i="1"/>
  <c r="AI38" i="1"/>
  <c r="AJ38" i="1"/>
  <c r="AK38" i="1"/>
  <c r="AL38" i="1"/>
  <c r="AE39" i="1"/>
  <c r="AF39" i="1"/>
  <c r="AG39" i="1"/>
  <c r="AH39" i="1"/>
  <c r="AI39" i="1"/>
  <c r="AJ39" i="1"/>
  <c r="AK39" i="1"/>
  <c r="AL39" i="1"/>
  <c r="AE40" i="1"/>
  <c r="AF40" i="1"/>
  <c r="AG40" i="1"/>
  <c r="AH40" i="1"/>
  <c r="AI40" i="1"/>
  <c r="AJ40" i="1"/>
  <c r="AK40" i="1"/>
  <c r="AL40" i="1"/>
  <c r="AE41" i="1"/>
  <c r="AF41" i="1"/>
  <c r="AG41" i="1"/>
  <c r="AH41" i="1"/>
  <c r="AI41" i="1"/>
  <c r="AJ41" i="1"/>
  <c r="AK41" i="1"/>
  <c r="AL41" i="1"/>
  <c r="AE42" i="1"/>
  <c r="AF42" i="1"/>
  <c r="AG42" i="1"/>
  <c r="AH42" i="1"/>
  <c r="AI42" i="1"/>
  <c r="AJ42" i="1"/>
  <c r="AK42" i="1"/>
  <c r="AL42" i="1"/>
  <c r="AE43" i="1"/>
  <c r="AF43" i="1"/>
  <c r="AG43" i="1"/>
  <c r="AH43" i="1"/>
  <c r="AI43" i="1"/>
  <c r="AJ43" i="1"/>
  <c r="AK43" i="1"/>
  <c r="AL43" i="1"/>
  <c r="AE44" i="1"/>
  <c r="AF44" i="1"/>
  <c r="AG44" i="1"/>
  <c r="AH44" i="1"/>
  <c r="AI44" i="1"/>
  <c r="AJ44" i="1"/>
  <c r="AK44" i="1"/>
  <c r="AL44" i="1"/>
  <c r="AE45" i="1"/>
  <c r="AF45" i="1"/>
  <c r="AG45" i="1"/>
  <c r="AH45" i="1"/>
  <c r="AI45" i="1"/>
  <c r="AJ45" i="1"/>
  <c r="AK45" i="1"/>
  <c r="AL45" i="1"/>
  <c r="AE46" i="1"/>
  <c r="AF46" i="1"/>
  <c r="AG46" i="1"/>
  <c r="AH46" i="1"/>
  <c r="AI46" i="1"/>
  <c r="AJ46" i="1"/>
  <c r="AK46" i="1"/>
  <c r="AL46" i="1"/>
  <c r="AE47" i="1"/>
  <c r="AF47" i="1"/>
  <c r="AG47" i="1"/>
  <c r="AH47" i="1"/>
  <c r="AI47" i="1"/>
  <c r="AJ47" i="1"/>
  <c r="AK47" i="1"/>
  <c r="AL47" i="1"/>
  <c r="AE48" i="1"/>
  <c r="AF48" i="1"/>
  <c r="AG48" i="1"/>
  <c r="AH48" i="1"/>
  <c r="AI48" i="1"/>
  <c r="AJ48" i="1"/>
  <c r="AK48" i="1"/>
  <c r="AL48" i="1"/>
  <c r="AE49" i="1"/>
  <c r="AF49" i="1"/>
  <c r="AG49" i="1"/>
  <c r="AH49" i="1"/>
  <c r="AI49" i="1"/>
  <c r="AJ49" i="1"/>
  <c r="AK49" i="1"/>
  <c r="AL49" i="1"/>
  <c r="AE50" i="1"/>
  <c r="AF50" i="1"/>
  <c r="AG50" i="1"/>
  <c r="AH50" i="1"/>
  <c r="AI50" i="1"/>
  <c r="AJ50" i="1"/>
  <c r="AK50" i="1"/>
  <c r="AL50" i="1"/>
  <c r="AE51" i="1"/>
  <c r="AF51" i="1"/>
  <c r="AG51" i="1"/>
  <c r="AH51" i="1"/>
  <c r="AI51" i="1"/>
  <c r="AJ51" i="1"/>
  <c r="AK51" i="1"/>
  <c r="AL51" i="1"/>
  <c r="AE52" i="1"/>
  <c r="AF52" i="1"/>
  <c r="AG52" i="1"/>
  <c r="AH52" i="1"/>
  <c r="AI52" i="1"/>
  <c r="AJ52" i="1"/>
  <c r="AK52" i="1"/>
  <c r="AL52" i="1"/>
  <c r="AE53" i="1"/>
  <c r="AF53" i="1"/>
  <c r="AG53" i="1"/>
  <c r="AH53" i="1"/>
  <c r="AI53" i="1"/>
  <c r="AJ53" i="1"/>
  <c r="AK53" i="1"/>
  <c r="AL53" i="1"/>
  <c r="AE54" i="1"/>
  <c r="AF54" i="1"/>
  <c r="AG54" i="1"/>
  <c r="AH54" i="1"/>
  <c r="AI54" i="1"/>
  <c r="AJ54" i="1"/>
  <c r="AK54" i="1"/>
  <c r="AL54" i="1"/>
  <c r="AE55" i="1"/>
  <c r="AF55" i="1"/>
  <c r="AG55" i="1"/>
  <c r="AH55" i="1"/>
  <c r="AI55" i="1"/>
  <c r="AJ55" i="1"/>
  <c r="AK55" i="1"/>
  <c r="AL55" i="1"/>
  <c r="AE56" i="1"/>
  <c r="AF56" i="1"/>
  <c r="AG56" i="1"/>
  <c r="AH56" i="1"/>
  <c r="AI56" i="1"/>
  <c r="AJ56" i="1"/>
  <c r="AK56" i="1"/>
  <c r="AL56" i="1"/>
  <c r="AE57" i="1"/>
  <c r="AF57" i="1"/>
  <c r="AG57" i="1"/>
  <c r="AH57" i="1"/>
  <c r="AI57" i="1"/>
  <c r="AJ57" i="1"/>
  <c r="AK57" i="1"/>
  <c r="AL57" i="1"/>
  <c r="AE58" i="1"/>
  <c r="AF58" i="1"/>
  <c r="AG58" i="1"/>
  <c r="AH58" i="1"/>
  <c r="AI58" i="1"/>
  <c r="AJ58" i="1"/>
  <c r="AK58" i="1"/>
  <c r="AL58" i="1"/>
  <c r="AE59" i="1"/>
  <c r="AF59" i="1"/>
  <c r="AG59" i="1"/>
  <c r="AH59" i="1"/>
  <c r="AI59" i="1"/>
  <c r="AJ59" i="1"/>
  <c r="AK59" i="1"/>
  <c r="AL59" i="1"/>
  <c r="AE60" i="1"/>
  <c r="AF60" i="1"/>
  <c r="AG60" i="1"/>
  <c r="AH60" i="1"/>
  <c r="AI60" i="1"/>
  <c r="AJ60" i="1"/>
  <c r="AK60" i="1"/>
  <c r="AL60" i="1"/>
  <c r="AE61" i="1"/>
  <c r="AF61" i="1"/>
  <c r="AG61" i="1"/>
  <c r="AH61" i="1"/>
  <c r="AI61" i="1"/>
  <c r="AJ61" i="1"/>
  <c r="AK61" i="1"/>
  <c r="AL61" i="1"/>
  <c r="AE62" i="1"/>
  <c r="AF62" i="1"/>
  <c r="AG62" i="1"/>
  <c r="AH62" i="1"/>
  <c r="AI62" i="1"/>
  <c r="AJ62" i="1"/>
  <c r="AK62" i="1"/>
  <c r="AL62" i="1"/>
  <c r="AE63" i="1"/>
  <c r="AF63" i="1"/>
  <c r="AG63" i="1"/>
  <c r="AH63" i="1"/>
  <c r="AI63" i="1"/>
  <c r="AJ63" i="1"/>
  <c r="AK63" i="1"/>
  <c r="AL63" i="1"/>
  <c r="AE64" i="1"/>
  <c r="AF64" i="1"/>
  <c r="AG64" i="1"/>
  <c r="AH64" i="1"/>
  <c r="AI64" i="1"/>
  <c r="AJ64" i="1"/>
  <c r="AK64" i="1"/>
  <c r="AL64" i="1"/>
  <c r="AE65" i="1"/>
  <c r="AF65" i="1"/>
  <c r="AG65" i="1"/>
  <c r="AH65" i="1"/>
  <c r="AI65" i="1"/>
  <c r="AJ65" i="1"/>
  <c r="AK65" i="1"/>
  <c r="AL65" i="1"/>
  <c r="AE66" i="1"/>
  <c r="AF66" i="1"/>
  <c r="AG66" i="1"/>
  <c r="AH66" i="1"/>
  <c r="AI66" i="1"/>
  <c r="AJ66" i="1"/>
  <c r="AK66" i="1"/>
  <c r="AL66" i="1"/>
  <c r="AE67" i="1"/>
  <c r="AF67" i="1"/>
  <c r="AG67" i="1"/>
  <c r="AH67" i="1"/>
  <c r="AI67" i="1"/>
  <c r="AJ67" i="1"/>
  <c r="AK67" i="1"/>
  <c r="AL67" i="1"/>
  <c r="AE68" i="1"/>
  <c r="AF68" i="1"/>
  <c r="AG68" i="1"/>
  <c r="AH68" i="1"/>
  <c r="AI68" i="1"/>
  <c r="AJ68" i="1"/>
  <c r="AK68" i="1"/>
  <c r="AL68" i="1"/>
  <c r="AE69" i="1"/>
  <c r="AF69" i="1"/>
  <c r="AG69" i="1"/>
  <c r="AH69" i="1"/>
  <c r="AI69" i="1"/>
  <c r="AJ69" i="1"/>
  <c r="AK69" i="1"/>
  <c r="AL69" i="1"/>
  <c r="AE70" i="1"/>
  <c r="AF70" i="1"/>
  <c r="AG70" i="1"/>
  <c r="AH70" i="1"/>
  <c r="AI70" i="1"/>
  <c r="AJ70" i="1"/>
  <c r="AK70" i="1"/>
  <c r="AL70" i="1"/>
  <c r="AE71" i="1"/>
  <c r="AF71" i="1"/>
  <c r="AG71" i="1"/>
  <c r="AH71" i="1"/>
  <c r="AI71" i="1"/>
  <c r="AJ71" i="1"/>
  <c r="AK71" i="1"/>
  <c r="AL71" i="1"/>
  <c r="AE72" i="1"/>
  <c r="AF72" i="1"/>
  <c r="AG72" i="1"/>
  <c r="AH72" i="1"/>
  <c r="AI72" i="1"/>
  <c r="AJ72" i="1"/>
  <c r="AK72" i="1"/>
  <c r="AL72" i="1"/>
  <c r="AE73" i="1"/>
  <c r="AF73" i="1"/>
  <c r="AG73" i="1"/>
  <c r="AH73" i="1"/>
  <c r="AI73" i="1"/>
  <c r="AJ73" i="1"/>
  <c r="AK73" i="1"/>
  <c r="AL73" i="1"/>
  <c r="AE74" i="1"/>
  <c r="AF74" i="1"/>
  <c r="AG74" i="1"/>
  <c r="AH74" i="1"/>
  <c r="AI74" i="1"/>
  <c r="AJ74" i="1"/>
  <c r="AK74" i="1"/>
  <c r="AL74" i="1"/>
  <c r="AE75" i="1"/>
  <c r="AF75" i="1"/>
  <c r="AG75" i="1"/>
  <c r="AH75" i="1"/>
  <c r="AI75" i="1"/>
  <c r="AJ75" i="1"/>
  <c r="AK75" i="1"/>
  <c r="AL75" i="1"/>
  <c r="AE76" i="1"/>
  <c r="AF76" i="1"/>
  <c r="AG76" i="1"/>
  <c r="AH76" i="1"/>
  <c r="AI76" i="1"/>
  <c r="AJ76" i="1"/>
  <c r="AK76" i="1"/>
  <c r="AL76" i="1"/>
  <c r="AE77" i="1"/>
  <c r="AF77" i="1"/>
  <c r="AG77" i="1"/>
  <c r="AH77" i="1"/>
  <c r="AI77" i="1"/>
  <c r="AJ77" i="1"/>
  <c r="AK77" i="1"/>
  <c r="AL77" i="1"/>
  <c r="AE78" i="1"/>
  <c r="AF78" i="1"/>
  <c r="AG78" i="1"/>
  <c r="AH78" i="1"/>
  <c r="AI78" i="1"/>
  <c r="AJ78" i="1"/>
  <c r="AK78" i="1"/>
  <c r="AL78" i="1"/>
  <c r="AE79" i="1"/>
  <c r="AF79" i="1"/>
  <c r="AG79" i="1"/>
  <c r="AH79" i="1"/>
  <c r="AI79" i="1"/>
  <c r="AJ79" i="1"/>
  <c r="AK79" i="1"/>
  <c r="AL79" i="1"/>
  <c r="AE80" i="1"/>
  <c r="AF80" i="1"/>
  <c r="AG80" i="1"/>
  <c r="AH80" i="1"/>
  <c r="AI80" i="1"/>
  <c r="AJ80" i="1"/>
  <c r="AK80" i="1"/>
  <c r="AL80" i="1"/>
  <c r="AE81" i="1"/>
  <c r="AF81" i="1"/>
  <c r="AG81" i="1"/>
  <c r="AH81" i="1"/>
  <c r="AI81" i="1"/>
  <c r="AJ81" i="1"/>
  <c r="AK81" i="1"/>
  <c r="AL81" i="1"/>
  <c r="AE82" i="1"/>
  <c r="AF82" i="1"/>
  <c r="AG82" i="1"/>
  <c r="AH82" i="1"/>
  <c r="AI82" i="1"/>
  <c r="AJ82" i="1"/>
  <c r="AK82" i="1"/>
  <c r="AL82" i="1"/>
  <c r="AE83" i="1"/>
  <c r="AF83" i="1"/>
  <c r="AG83" i="1"/>
  <c r="AH83" i="1"/>
  <c r="AI83" i="1"/>
  <c r="AJ83" i="1"/>
  <c r="AK83" i="1"/>
  <c r="AL83" i="1"/>
  <c r="AE84" i="1"/>
  <c r="AF84" i="1"/>
  <c r="AG84" i="1"/>
  <c r="AH84" i="1"/>
  <c r="AI84" i="1"/>
  <c r="AJ84" i="1"/>
  <c r="AK84" i="1"/>
  <c r="AL84" i="1"/>
  <c r="AE85" i="1"/>
  <c r="AF85" i="1"/>
  <c r="AG85" i="1"/>
  <c r="AH85" i="1"/>
  <c r="AI85" i="1"/>
  <c r="AJ85" i="1"/>
  <c r="AK85" i="1"/>
  <c r="AL85" i="1"/>
  <c r="AE86" i="1"/>
  <c r="AF86" i="1"/>
  <c r="AG86" i="1"/>
  <c r="AH86" i="1"/>
  <c r="AI86" i="1"/>
  <c r="AJ86" i="1"/>
  <c r="AK86" i="1"/>
  <c r="AL86" i="1"/>
  <c r="AE87" i="1"/>
  <c r="AF87" i="1"/>
  <c r="AG87" i="1"/>
  <c r="AH87" i="1"/>
  <c r="AI87" i="1"/>
  <c r="AJ87" i="1"/>
  <c r="AK87" i="1"/>
  <c r="AL87" i="1"/>
  <c r="AE88" i="1"/>
  <c r="AF88" i="1"/>
  <c r="AG88" i="1"/>
  <c r="AH88" i="1"/>
  <c r="AI88" i="1"/>
  <c r="AJ88" i="1"/>
  <c r="AK88" i="1"/>
  <c r="AL88" i="1"/>
  <c r="AE89" i="1"/>
  <c r="AF89" i="1"/>
  <c r="AG89" i="1"/>
  <c r="AH89" i="1"/>
  <c r="AI89" i="1"/>
  <c r="AJ89" i="1"/>
  <c r="AK89" i="1"/>
  <c r="AL89" i="1"/>
  <c r="AE90" i="1"/>
  <c r="AF90" i="1"/>
  <c r="AG90" i="1"/>
  <c r="AH90" i="1"/>
  <c r="AI90" i="1"/>
  <c r="AJ90" i="1"/>
  <c r="AK90" i="1"/>
  <c r="AL90" i="1"/>
  <c r="AE91" i="1"/>
  <c r="AF91" i="1"/>
  <c r="AG91" i="1"/>
  <c r="AH91" i="1"/>
  <c r="AI91" i="1"/>
  <c r="AJ91" i="1"/>
  <c r="AK91" i="1"/>
  <c r="AL91" i="1"/>
  <c r="AE92" i="1"/>
  <c r="AF92" i="1"/>
  <c r="AG92" i="1"/>
  <c r="AH92" i="1"/>
  <c r="AI92" i="1"/>
  <c r="AJ92" i="1"/>
  <c r="AK92" i="1"/>
  <c r="AL92" i="1"/>
  <c r="AE93" i="1"/>
  <c r="AF93" i="1"/>
  <c r="AG93" i="1"/>
  <c r="AH93" i="1"/>
  <c r="AI93" i="1"/>
  <c r="AJ93" i="1"/>
  <c r="AK93" i="1"/>
  <c r="AL93" i="1"/>
  <c r="AE94" i="1"/>
  <c r="AF94" i="1"/>
  <c r="AG94" i="1"/>
  <c r="AH94" i="1"/>
  <c r="AI94" i="1"/>
  <c r="AJ94" i="1"/>
  <c r="AK94" i="1"/>
  <c r="AL94" i="1"/>
  <c r="AE95" i="1"/>
  <c r="AF95" i="1"/>
  <c r="AG95" i="1"/>
  <c r="AH95" i="1"/>
  <c r="AI95" i="1"/>
  <c r="AJ95" i="1"/>
  <c r="AK95" i="1"/>
  <c r="AL95" i="1"/>
  <c r="AE96" i="1"/>
  <c r="AF96" i="1"/>
  <c r="AG96" i="1"/>
  <c r="AH96" i="1"/>
  <c r="AI96" i="1"/>
  <c r="AJ96" i="1"/>
  <c r="AK96" i="1"/>
  <c r="AL96" i="1"/>
  <c r="AE97" i="1"/>
  <c r="AF97" i="1"/>
  <c r="AG97" i="1"/>
  <c r="AH97" i="1"/>
  <c r="AI97" i="1"/>
  <c r="AJ97" i="1"/>
  <c r="AK97" i="1"/>
  <c r="AL97" i="1"/>
  <c r="AE98" i="1"/>
  <c r="AF98" i="1"/>
  <c r="AG98" i="1"/>
  <c r="AH98" i="1"/>
  <c r="AI98" i="1"/>
  <c r="AJ98" i="1"/>
  <c r="AK98" i="1"/>
  <c r="AL98" i="1"/>
  <c r="AE99" i="1"/>
  <c r="AF99" i="1"/>
  <c r="AG99" i="1"/>
  <c r="AH99" i="1"/>
  <c r="AI99" i="1"/>
  <c r="AJ99" i="1"/>
  <c r="AK99" i="1"/>
  <c r="AL99" i="1"/>
  <c r="AE100" i="1"/>
  <c r="AF100" i="1"/>
  <c r="AG100" i="1"/>
  <c r="AH100" i="1"/>
  <c r="AI100" i="1"/>
  <c r="AJ100" i="1"/>
  <c r="AK100" i="1"/>
  <c r="AL100" i="1"/>
  <c r="AE101" i="1"/>
  <c r="AF101" i="1"/>
  <c r="AG101" i="1"/>
  <c r="AH101" i="1"/>
  <c r="AI101" i="1"/>
  <c r="AJ101" i="1"/>
  <c r="AK101" i="1"/>
  <c r="AL101" i="1"/>
  <c r="AE102" i="1"/>
  <c r="AF102" i="1"/>
  <c r="AG102" i="1"/>
  <c r="AH102" i="1"/>
  <c r="AI102" i="1"/>
  <c r="AJ102" i="1"/>
  <c r="AK102" i="1"/>
  <c r="AL102" i="1"/>
  <c r="AL3" i="1"/>
  <c r="AK3" i="1"/>
  <c r="AJ3" i="1"/>
  <c r="AI3" i="1"/>
  <c r="AH3" i="1"/>
  <c r="AG3" i="1"/>
  <c r="AF3" i="1"/>
  <c r="AE3" i="1"/>
  <c r="AB59" i="1"/>
  <c r="U59" i="1"/>
  <c r="V59" i="1" s="1"/>
  <c r="S59" i="1"/>
  <c r="Q59" i="1"/>
  <c r="O59" i="1"/>
  <c r="M59" i="1"/>
  <c r="K59" i="1"/>
  <c r="I59" i="1"/>
  <c r="G59" i="1"/>
  <c r="A59" i="1"/>
  <c r="A60" i="1" s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8" i="1"/>
  <c r="U60" i="1"/>
  <c r="U61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8" i="1"/>
  <c r="S60" i="1"/>
  <c r="S61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8" i="1"/>
  <c r="Q60" i="1"/>
  <c r="Q61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8" i="1"/>
  <c r="O60" i="1"/>
  <c r="O61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8" i="1"/>
  <c r="M60" i="1"/>
  <c r="M61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K15" i="1"/>
  <c r="K16" i="1"/>
  <c r="K17" i="1"/>
  <c r="K18" i="1"/>
  <c r="K19" i="1"/>
  <c r="K20" i="1"/>
  <c r="K21" i="1"/>
  <c r="K22" i="1"/>
  <c r="K23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8" i="1"/>
  <c r="K60" i="1"/>
  <c r="K61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I15" i="1"/>
  <c r="I16" i="1"/>
  <c r="I17" i="1"/>
  <c r="I18" i="1"/>
  <c r="I19" i="1"/>
  <c r="I20" i="1"/>
  <c r="I21" i="1"/>
  <c r="I22" i="1"/>
  <c r="I23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8" i="1"/>
  <c r="I60" i="1"/>
  <c r="I61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G15" i="1"/>
  <c r="G16" i="1"/>
  <c r="G17" i="1"/>
  <c r="G18" i="1"/>
  <c r="G19" i="1"/>
  <c r="G20" i="1"/>
  <c r="G21" i="1"/>
  <c r="G22" i="1"/>
  <c r="G23" i="1"/>
  <c r="G25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8" i="1"/>
  <c r="G60" i="1"/>
  <c r="G61" i="1"/>
  <c r="G69" i="1"/>
  <c r="G70" i="1"/>
  <c r="G71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U14" i="1"/>
  <c r="S14" i="1"/>
  <c r="Q14" i="1"/>
  <c r="O14" i="1"/>
  <c r="M14" i="1"/>
  <c r="K14" i="1"/>
  <c r="I14" i="1"/>
  <c r="G14" i="1"/>
  <c r="V81" i="1"/>
  <c r="AB81" i="1" s="1"/>
  <c r="V3" i="1"/>
  <c r="AB3" i="1" s="1"/>
  <c r="V4" i="1"/>
  <c r="AB4" i="1" s="1"/>
  <c r="V12" i="1"/>
  <c r="AB12" i="1" s="1"/>
  <c r="V13" i="1"/>
  <c r="AB13" i="1" s="1"/>
  <c r="V9" i="1"/>
  <c r="AB9" i="1" s="1"/>
  <c r="V10" i="1"/>
  <c r="AB10" i="1" s="1"/>
  <c r="V5" i="1"/>
  <c r="AB5" i="1" s="1"/>
  <c r="V6" i="1"/>
  <c r="AB6" i="1" s="1"/>
  <c r="V7" i="1"/>
  <c r="AB7" i="1" s="1"/>
  <c r="V8" i="1"/>
  <c r="AB8" i="1" s="1"/>
  <c r="V11" i="1"/>
  <c r="AB11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V38" i="1" l="1"/>
  <c r="AB38" i="1" s="1"/>
  <c r="V40" i="1"/>
  <c r="AB40" i="1" s="1"/>
  <c r="V43" i="1"/>
  <c r="AB43" i="1" s="1"/>
  <c r="V45" i="1"/>
  <c r="AB45" i="1" s="1"/>
  <c r="V47" i="1"/>
  <c r="AB47" i="1" s="1"/>
  <c r="V50" i="1"/>
  <c r="AB50" i="1" s="1"/>
  <c r="V51" i="1"/>
  <c r="AB51" i="1" s="1"/>
  <c r="V52" i="1"/>
  <c r="AB52" i="1" s="1"/>
  <c r="V60" i="1"/>
  <c r="AB60" i="1" s="1"/>
  <c r="V61" i="1"/>
  <c r="AB61" i="1" s="1"/>
  <c r="V72" i="1"/>
  <c r="AB72" i="1" s="1"/>
  <c r="V79" i="1"/>
  <c r="AB79" i="1" s="1"/>
  <c r="V84" i="1"/>
  <c r="AB84" i="1" s="1"/>
  <c r="V85" i="1"/>
  <c r="AB85" i="1" s="1"/>
  <c r="V86" i="1"/>
  <c r="AB86" i="1" s="1"/>
  <c r="V88" i="1"/>
  <c r="AB88" i="1" s="1"/>
  <c r="V91" i="1"/>
  <c r="AB91" i="1" s="1"/>
  <c r="V95" i="1"/>
  <c r="AB95" i="1" s="1"/>
  <c r="V102" i="1"/>
  <c r="AB102" i="1" s="1"/>
  <c r="V15" i="1"/>
  <c r="AB15" i="1" s="1"/>
  <c r="V16" i="1"/>
  <c r="AB16" i="1" s="1"/>
  <c r="V19" i="1"/>
  <c r="AB19" i="1" s="1"/>
  <c r="V21" i="1"/>
  <c r="AB21" i="1" s="1"/>
  <c r="V23" i="1"/>
  <c r="AB23" i="1" s="1"/>
  <c r="V25" i="1"/>
  <c r="AB25" i="1" s="1"/>
  <c r="V27" i="1"/>
  <c r="AB27" i="1" s="1"/>
  <c r="V28" i="1"/>
  <c r="AB28" i="1" s="1"/>
  <c r="V31" i="1"/>
  <c r="AB31" i="1" s="1"/>
  <c r="V33" i="1"/>
  <c r="AB33" i="1" s="1"/>
  <c r="V35" i="1"/>
  <c r="AB35" i="1" s="1"/>
  <c r="V55" i="1"/>
  <c r="AB55" i="1" s="1"/>
  <c r="V68" i="1"/>
  <c r="AB68" i="1" s="1"/>
  <c r="V26" i="1"/>
  <c r="AB26" i="1" s="1"/>
  <c r="V63" i="1"/>
  <c r="AB63" i="1" s="1"/>
  <c r="V65" i="1"/>
  <c r="AB65" i="1" s="1"/>
  <c r="V75" i="1"/>
  <c r="AB75" i="1" s="1"/>
  <c r="V77" i="1"/>
  <c r="AB77" i="1" s="1"/>
  <c r="V97" i="1"/>
  <c r="AB97" i="1" s="1"/>
  <c r="V99" i="1"/>
  <c r="AB99" i="1" s="1"/>
  <c r="V24" i="1"/>
  <c r="AB24" i="1" s="1"/>
  <c r="V36" i="1"/>
  <c r="AB36" i="1" s="1"/>
  <c r="V37" i="1"/>
  <c r="AB37" i="1" s="1"/>
  <c r="V39" i="1"/>
  <c r="AB39" i="1" s="1"/>
  <c r="V48" i="1"/>
  <c r="AB48" i="1" s="1"/>
  <c r="V57" i="1"/>
  <c r="AB57" i="1" s="1"/>
  <c r="V64" i="1"/>
  <c r="AB64" i="1" s="1"/>
  <c r="V70" i="1"/>
  <c r="AB70" i="1" s="1"/>
  <c r="V73" i="1"/>
  <c r="AB73" i="1" s="1"/>
  <c r="V76" i="1"/>
  <c r="AB76" i="1" s="1"/>
  <c r="V82" i="1"/>
  <c r="AB82" i="1" s="1"/>
  <c r="V87" i="1"/>
  <c r="AB87" i="1" s="1"/>
  <c r="V93" i="1"/>
  <c r="AB93" i="1" s="1"/>
  <c r="V96" i="1"/>
  <c r="AB96" i="1" s="1"/>
  <c r="V98" i="1"/>
  <c r="AB98" i="1" s="1"/>
  <c r="V14" i="1" l="1"/>
  <c r="AB14" i="1" s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V74" i="1"/>
  <c r="AB74" i="1" s="1"/>
  <c r="V62" i="1"/>
  <c r="AB62" i="1" s="1"/>
  <c r="V49" i="1"/>
  <c r="AB49" i="1" s="1"/>
  <c r="V94" i="1"/>
  <c r="AB94" i="1" s="1"/>
  <c r="V83" i="1"/>
  <c r="AB83" i="1" s="1"/>
  <c r="V71" i="1"/>
  <c r="AB71" i="1" s="1"/>
  <c r="V58" i="1"/>
  <c r="AB58" i="1" s="1"/>
  <c r="V46" i="1"/>
  <c r="AB46" i="1" s="1"/>
  <c r="V34" i="1"/>
  <c r="AB34" i="1" s="1"/>
  <c r="V22" i="1"/>
  <c r="AB22" i="1" s="1"/>
  <c r="V80" i="1"/>
  <c r="AB80" i="1" s="1"/>
  <c r="V69" i="1"/>
  <c r="AB69" i="1" s="1"/>
  <c r="V56" i="1"/>
  <c r="AB56" i="1" s="1"/>
  <c r="V44" i="1"/>
  <c r="AB44" i="1" s="1"/>
  <c r="V32" i="1"/>
  <c r="AB32" i="1" s="1"/>
  <c r="V20" i="1"/>
  <c r="AB20" i="1" s="1"/>
  <c r="V92" i="1"/>
  <c r="AB92" i="1" s="1"/>
  <c r="V101" i="1"/>
  <c r="AB101" i="1" s="1"/>
  <c r="V90" i="1"/>
  <c r="AB90" i="1" s="1"/>
  <c r="V78" i="1"/>
  <c r="AB78" i="1" s="1"/>
  <c r="V67" i="1"/>
  <c r="AB67" i="1" s="1"/>
  <c r="V54" i="1"/>
  <c r="AB54" i="1" s="1"/>
  <c r="V42" i="1"/>
  <c r="AB42" i="1" s="1"/>
  <c r="V30" i="1"/>
  <c r="AB30" i="1" s="1"/>
  <c r="V18" i="1"/>
  <c r="AB18" i="1" s="1"/>
  <c r="V89" i="1"/>
  <c r="AB89" i="1" s="1"/>
  <c r="V66" i="1"/>
  <c r="AB66" i="1" s="1"/>
  <c r="V53" i="1"/>
  <c r="AB53" i="1" s="1"/>
  <c r="V41" i="1"/>
  <c r="AB41" i="1" s="1"/>
  <c r="V29" i="1"/>
  <c r="AB29" i="1" s="1"/>
  <c r="V17" i="1"/>
  <c r="AB17" i="1" s="1"/>
  <c r="V100" i="1"/>
  <c r="AB100" i="1" s="1"/>
  <c r="A81" i="1" l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</calcChain>
</file>

<file path=xl/sharedStrings.xml><?xml version="1.0" encoding="utf-8"?>
<sst xmlns="http://schemas.openxmlformats.org/spreadsheetml/2006/main" count="450" uniqueCount="249">
  <si>
    <t>Наименование и техническая характеристика</t>
  </si>
  <si>
    <t>Завод-изготовитель</t>
  </si>
  <si>
    <t>Сенсорный монитор (12.1")</t>
  </si>
  <si>
    <t xml:space="preserve"> IDS-3212R-60XGA1E </t>
  </si>
  <si>
    <t>Advantech</t>
  </si>
  <si>
    <t>шт</t>
  </si>
  <si>
    <t>Модуль оконечный IN</t>
  </si>
  <si>
    <t>R500 ST 02 012</t>
  </si>
  <si>
    <t>Prosoft-Systems</t>
  </si>
  <si>
    <t>Модуль центрального процессора</t>
  </si>
  <si>
    <t>R500 CU 00 071(W)-000</t>
  </si>
  <si>
    <t xml:space="preserve">Модуль дискретного ввода </t>
  </si>
  <si>
    <t>R500 DI 32 011</t>
  </si>
  <si>
    <t xml:space="preserve">Модуль дискретного вывода </t>
  </si>
  <si>
    <t>R500 DO 32 012</t>
  </si>
  <si>
    <t>Модуль оконечный OUT</t>
  </si>
  <si>
    <t>R500 ST 02 022</t>
  </si>
  <si>
    <t>Решетка с вентилятором (150х150)</t>
  </si>
  <si>
    <t xml:space="preserve"> R5RV12230</t>
  </si>
  <si>
    <t>DKC</t>
  </si>
  <si>
    <t>Модуль источника питания</t>
  </si>
  <si>
    <t xml:space="preserve"> R500 PP 00 031</t>
  </si>
  <si>
    <t>Блок питания (24V/2.5A)</t>
  </si>
  <si>
    <t>MDR-60-24</t>
  </si>
  <si>
    <t>MEAN WELL</t>
  </si>
  <si>
    <t>Блок питания (12V/3.3A)</t>
  </si>
  <si>
    <t>MDR-40-12</t>
  </si>
  <si>
    <t>40.52.8.230.0000</t>
  </si>
  <si>
    <t>Finder</t>
  </si>
  <si>
    <t>Модуль индикации и защиты (RC-цепь), 110...240В AC/DC</t>
  </si>
  <si>
    <t>99.02.0.230.09</t>
  </si>
  <si>
    <t>Розетка с винтовыми клеммами (с зажимной клетью) для реле</t>
  </si>
  <si>
    <t>40 9505 SPA</t>
  </si>
  <si>
    <t>Выключатель автоматический 2п 10А</t>
  </si>
  <si>
    <t xml:space="preserve"> EZ9F34210</t>
  </si>
  <si>
    <t>Schneider Electric</t>
  </si>
  <si>
    <t>Выключатель автоматический 1п 6A</t>
  </si>
  <si>
    <t>EZ9F34106</t>
  </si>
  <si>
    <t>Термостат с рег. диапаз. 0..+60°С</t>
  </si>
  <si>
    <t>R5THV2</t>
  </si>
  <si>
    <t>Розетка на DIN-рейку 230В/6А</t>
  </si>
  <si>
    <t>PAp10-3-ОП</t>
  </si>
  <si>
    <t>IEK</t>
  </si>
  <si>
    <t>Светильник светодиодный 450мм 4000K</t>
  </si>
  <si>
    <t>ДПО-6Вт Т5i</t>
  </si>
  <si>
    <t>JazzWay</t>
  </si>
  <si>
    <t>Кнопка управления (красная, грибок)</t>
  </si>
  <si>
    <t>XB7ES545P</t>
  </si>
  <si>
    <t>Кнопка управления (красная)</t>
  </si>
  <si>
    <t>XB7NA45</t>
  </si>
  <si>
    <t>Кнопка двойная с подсветкой</t>
  </si>
  <si>
    <t>XB5AW73731B5</t>
  </si>
  <si>
    <t>Переключатель 1НО,1НЗ</t>
  </si>
  <si>
    <t>XB7ND25</t>
  </si>
  <si>
    <t>Клемма проходная зажимная до 2,5 мм2 серая</t>
  </si>
  <si>
    <t>MTU-2,5</t>
  </si>
  <si>
    <t>Meyertec</t>
  </si>
  <si>
    <t>Клемма проходная зажимная до 2,5 мм2 синяя</t>
  </si>
  <si>
    <t xml:space="preserve">MTU-2,5BL </t>
  </si>
  <si>
    <t>Клемма заземления зажимная до 2,5 мм2 желто-зеленая</t>
  </si>
  <si>
    <t>MTU-2,5PE</t>
  </si>
  <si>
    <t>DIN-рейка 600мм</t>
  </si>
  <si>
    <t>R500 DN 060</t>
  </si>
  <si>
    <t>DIN-рейка 35ммх7,5мм</t>
  </si>
  <si>
    <t>NS 35/75</t>
  </si>
  <si>
    <t>м</t>
  </si>
  <si>
    <t>Нулевая шина на двух угловых изоляторах</t>
  </si>
  <si>
    <t>ШНИ-6х9-14-У2-С</t>
  </si>
  <si>
    <t xml:space="preserve">Маркировка клеммного ряда ширина 5 мм (уп 100 шт ) </t>
  </si>
  <si>
    <t>MTU-2 5MC</t>
  </si>
  <si>
    <t>Держатель маркировки кнопок и лампочек 30х50мм</t>
  </si>
  <si>
    <t>ZВY6102</t>
  </si>
  <si>
    <t>Метизы (винты,гайки, шайбы, заклепки)</t>
  </si>
  <si>
    <t>кг</t>
  </si>
  <si>
    <t>Провод монтажный многожильный сечением (ПУГВ)</t>
  </si>
  <si>
    <t>Подольсккабель</t>
  </si>
  <si>
    <t>Компактный 5-портовый неуправляемый коммутатор 10/100 BaseT(X) Ethernet, в пластиковом корпусе, -10...+60C</t>
  </si>
  <si>
    <t>EDS-205</t>
  </si>
  <si>
    <t>MOXA</t>
  </si>
  <si>
    <t>Патч-корд экранированный CAT5E F/UTP 4х2, LSZH, белый, 1.5м</t>
  </si>
  <si>
    <t>RN5EFU4515WH</t>
  </si>
  <si>
    <t>ОПЗ "Стандарт"</t>
  </si>
  <si>
    <t>XB7NJ03B1</t>
  </si>
  <si>
    <t>Модуль аналогового ввода</t>
  </si>
  <si>
    <t>R500 AI 16 011</t>
  </si>
  <si>
    <t>Автоматический выключатель 3П 125А хар-ка С</t>
  </si>
  <si>
    <t>mcb47100-3-125C-bas</t>
  </si>
  <si>
    <t>EKF</t>
  </si>
  <si>
    <t>Автоматический выключатель 3П 80А хар-ка С</t>
  </si>
  <si>
    <t>MVA40-3-080-C</t>
  </si>
  <si>
    <t>Автоматический выключатель 3П 25А хар-ка C</t>
  </si>
  <si>
    <t>EZ9F56325</t>
  </si>
  <si>
    <t>Пускатель бесконтактный реверсивный 1ф / 220В / 6А</t>
  </si>
  <si>
    <t>МСТ-110Р</t>
  </si>
  <si>
    <t>НПФ "БИТЕК"</t>
  </si>
  <si>
    <t>ПВ-3 (1х4)</t>
  </si>
  <si>
    <t>ПВ-3 (1х16)</t>
  </si>
  <si>
    <t>Наконечник-гильза 4 мм2 с изолированным фланцем</t>
  </si>
  <si>
    <t>UGN10-004-04-09</t>
  </si>
  <si>
    <t>Наконечник-гильза 16 мм2 с изолированным фланцем</t>
  </si>
  <si>
    <t>UGN10-016-08-12</t>
  </si>
  <si>
    <t>Вентилятор с фильтром RV 100/105 м3/ч, 230 В, 205x205 мм</t>
  </si>
  <si>
    <t>R5RV13230</t>
  </si>
  <si>
    <t>Вентиляционная решетка с фильтром RF 205x205 мм, IP54</t>
  </si>
  <si>
    <t>R5RF13</t>
  </si>
  <si>
    <t>E4-8400-050H</t>
  </si>
  <si>
    <t>Веспер</t>
  </si>
  <si>
    <t>Контактор 6А, кат. 220В, 3NO +(1NС)</t>
  </si>
  <si>
    <t xml:space="preserve"> LC1 E0601 M5</t>
  </si>
  <si>
    <t>E4-8400-015H</t>
  </si>
  <si>
    <t>ШОА</t>
  </si>
  <si>
    <t>ШУК_1</t>
  </si>
  <si>
    <t>ШУ_ПЧд</t>
  </si>
  <si>
    <t>ШУ_ПЧв</t>
  </si>
  <si>
    <t>Ед. изм.</t>
  </si>
  <si>
    <t>ИВС-Сигналспец-
автоматика</t>
  </si>
  <si>
    <t>№
п/п</t>
  </si>
  <si>
    <t>Тип,марка</t>
  </si>
  <si>
    <t>ШУК_2</t>
  </si>
  <si>
    <t>ШП_1</t>
  </si>
  <si>
    <t>ШП_2</t>
  </si>
  <si>
    <t>40.52.9.024.0000</t>
  </si>
  <si>
    <t>Модуль индикации и защиты (диод), 6...24В DC</t>
  </si>
  <si>
    <t>99.02.9.024.99</t>
  </si>
  <si>
    <t xml:space="preserve">итого на
шкафы </t>
  </si>
  <si>
    <t>-488 со склада</t>
  </si>
  <si>
    <t>+3м на склад</t>
  </si>
  <si>
    <t>Оповещатель охранно-пожарный звуковой тонально-модулированный U-пит - 6..36В. I-пот - 60..40мА</t>
  </si>
  <si>
    <t>ПВ-3 (1х0,75)</t>
  </si>
  <si>
    <t>ЗИП</t>
  </si>
  <si>
    <t>-7 со склада</t>
  </si>
  <si>
    <t>-1 со склада</t>
  </si>
  <si>
    <t>R5A32</t>
  </si>
  <si>
    <t>-91 со склада</t>
  </si>
  <si>
    <t>стоим.
шкафов</t>
  </si>
  <si>
    <t>стоим.
заказа</t>
  </si>
  <si>
    <t xml:space="preserve">Цена за эдиницу
ориент </t>
  </si>
  <si>
    <t xml:space="preserve">итого заказ </t>
  </si>
  <si>
    <t>Фиксатор торцевой</t>
  </si>
  <si>
    <t xml:space="preserve">MTU-S1 </t>
  </si>
  <si>
    <t>Наконечник-гильза E7508 0,75 мм2 c изолированным фланцем (100iшт)</t>
  </si>
  <si>
    <t>SQ0512-0011</t>
  </si>
  <si>
    <t xml:space="preserve">TDM </t>
  </si>
  <si>
    <t>упак.</t>
  </si>
  <si>
    <t xml:space="preserve">UTE10-D75-100 </t>
  </si>
  <si>
    <t>Наконечник-гильза НГИ2 0,75  изолированным фланцем
(для двух проводов)</t>
  </si>
  <si>
    <t>Короб перфорированный, серый 25X40 (шаг 12 / 8 мм)</t>
  </si>
  <si>
    <t>00128RL</t>
  </si>
  <si>
    <t>-18 со склада</t>
  </si>
  <si>
    <t>Короб перфорированный, серый 40X40 (шаг 6 / 4 мм)</t>
  </si>
  <si>
    <t>01134RL</t>
  </si>
  <si>
    <t>+20м на склад</t>
  </si>
  <si>
    <t>-0,24 со склада</t>
  </si>
  <si>
    <t>+36 на склад</t>
  </si>
  <si>
    <t>Частотный преобразователь 37кВт; Uпит. AC 380B; Iн.вых 75А</t>
  </si>
  <si>
    <t>Частотный преобразователь 11кВт; Uпит. AC 380B; Iн.вых 25А</t>
  </si>
  <si>
    <t>Реле миниатюрное 2 конт., 8A, Uкат. AC 220В</t>
  </si>
  <si>
    <t>Светосигнальный индикатор ( AC 220V зеленый)</t>
  </si>
  <si>
    <t>Светосигнальный индикатор ( AC 220V красный)</t>
  </si>
  <si>
    <t xml:space="preserve">Реле 2 конт., 8A, Uкат. DC 24В   </t>
  </si>
  <si>
    <t>Кнопка управления с подсветкой  DC 24V (зеленая)</t>
  </si>
  <si>
    <t>Светосигнальный индикатор ( DC 24V зеленый)</t>
  </si>
  <si>
    <t>Светосигнальный индикатор ( DC 24V желтый)</t>
  </si>
  <si>
    <t>Светосигнальный индикатор ( DC 24V красный)</t>
  </si>
  <si>
    <t>XB7EV03MP</t>
  </si>
  <si>
    <t>XB7EV03BP</t>
  </si>
  <si>
    <t>XB7EV05BP</t>
  </si>
  <si>
    <t>XB7EV04MP</t>
  </si>
  <si>
    <t>XB7EV04BP</t>
  </si>
  <si>
    <t>ШАВР</t>
  </si>
  <si>
    <t>Zelio Logic реле эконом 20вход/выход ~240В</t>
  </si>
  <si>
    <t>SR2E201FU</t>
  </si>
  <si>
    <t>КОНТАКТОР TVS,3Р,300A,380В,AC3.220VAC50ГЦ</t>
  </si>
  <si>
    <t>LC1E300M5</t>
  </si>
  <si>
    <t>МЕХАНИЧ БЛОКИР ДЛЯ КОНТАКТОРОВ TVS 300А-500A</t>
  </si>
  <si>
    <t>LAEM7</t>
  </si>
  <si>
    <t>Реле контроля чередования фаз, пониж. Повыш. напряжения</t>
  </si>
  <si>
    <t>RM22TR33</t>
  </si>
  <si>
    <t xml:space="preserve">Кулачков.перекл.10А 6+"0"(0 - L1N - L2N - L3N - L1L2 - L2L3 - L3L1) </t>
  </si>
  <si>
    <t>K10F027MCH</t>
  </si>
  <si>
    <t xml:space="preserve">Кнопка двойная 1НО,1НЗ с подсветкой AC 220V </t>
  </si>
  <si>
    <t>XB5AW73731M5</t>
  </si>
  <si>
    <t>Вольтметр аналоговый 0-500В AC (72х72)</t>
  </si>
  <si>
    <t>Расширители полюсов с шагом 52,5 мм, 3Р, ComPact NSX/Easypact CVS 400/630 (комплект 3шт.)</t>
  </si>
  <si>
    <t>LV432490</t>
  </si>
  <si>
    <t>АВТ.ВЫКЛ. EZC400 36кА/415В 320А 3П3Т</t>
  </si>
  <si>
    <t>EZC400N3320N</t>
  </si>
  <si>
    <t>Автоматический выключатель C120N C 125A 3P</t>
  </si>
  <si>
    <t>A9N18369</t>
  </si>
  <si>
    <t xml:space="preserve">Автоматический выключатель 3П 6А хар-ка С </t>
  </si>
  <si>
    <t>EZ9F34306</t>
  </si>
  <si>
    <t>Автоматический выключатель 1П 10А хар-ка С</t>
  </si>
  <si>
    <t>EZ9F34110</t>
  </si>
  <si>
    <t>Изолятор силовой (высота 30 мм)</t>
  </si>
  <si>
    <t>SM30-(М8)</t>
  </si>
  <si>
    <t>Изолятор силовой (высота 35 мм)</t>
  </si>
  <si>
    <t>SM35-(М8)</t>
  </si>
  <si>
    <t>Изолятор силовой (высота 40 мм)</t>
  </si>
  <si>
    <t>SM40-(М8)</t>
  </si>
  <si>
    <t>Изолятор силовой (высота 51 мм)</t>
  </si>
  <si>
    <t>SM51-(М8)</t>
  </si>
  <si>
    <t>Медная шина прямоугольного сечения ( ≥120 мм2)</t>
  </si>
  <si>
    <t>30х4мм</t>
  </si>
  <si>
    <t>Провод изолированный с медными жилами</t>
  </si>
  <si>
    <t>Наконечник медный 150мм2 под опрессовку</t>
  </si>
  <si>
    <t>ПВ-3 (1х35)</t>
  </si>
  <si>
    <t>SQ0512-0009</t>
  </si>
  <si>
    <t>Кабельный канал  СD 80X80</t>
  </si>
  <si>
    <t>Кабельный канал  СD 60X60</t>
  </si>
  <si>
    <t>Кабельный канал  СD 25X60 WH</t>
  </si>
  <si>
    <t>Короб перфорированный RL75  15х30 cерый QUADRO</t>
  </si>
  <si>
    <t>00672RL</t>
  </si>
  <si>
    <t>Schnеider Elektric</t>
  </si>
  <si>
    <t>КЭАЗ</t>
  </si>
  <si>
    <t>Наконечник-гильза Е35-16 35 мм2 c изолированным фланцем (100iшт)</t>
  </si>
  <si>
    <t>16005RU</t>
  </si>
  <si>
    <t>ЛИСТ</t>
  </si>
  <si>
    <t>«ТЭСК ПРО»</t>
  </si>
  <si>
    <t>ВВГнг(А)-LS 1х150</t>
  </si>
  <si>
    <t>2N10</t>
  </si>
  <si>
    <t>01129RL</t>
  </si>
  <si>
    <t>00108RL</t>
  </si>
  <si>
    <t>00136RL</t>
  </si>
  <si>
    <t>Комплект, крыша и основание, для шкафов CQE, 600 x 400 мм</t>
  </si>
  <si>
    <t>R5KTB64</t>
  </si>
  <si>
    <t>Стойки вертикальные, В=1800мм, без дополнительных креплений, 4шт RAL7035</t>
  </si>
  <si>
    <t>R5KMN18</t>
  </si>
  <si>
    <t>Дверь сплошная для шкафов CQE/DAE ВхШ 1800х600 мм</t>
  </si>
  <si>
    <t>R5CPE1860</t>
  </si>
  <si>
    <t>Панель задняя,для шкафов DAE/CQE.1800x600мм</t>
  </si>
  <si>
    <t>R5CRE1860</t>
  </si>
  <si>
    <t>Панели боковые, для шкафов CQE 1800 x 400мм, 1 упаковка - 2шт.</t>
  </si>
  <si>
    <t>R5LE1842</t>
  </si>
  <si>
    <t>Монтажная плата, для шкафов DAE/CQE 1800 x 600 мм</t>
  </si>
  <si>
    <t>R5PCE1860</t>
  </si>
  <si>
    <t>Комплект угловых элементов с пластиковыми заглушками, В =100 мм, 1 кмп =4 шт.</t>
  </si>
  <si>
    <t>R5BP01</t>
  </si>
  <si>
    <t>Комплект панелей цоколя, Ш/Г=600 мм, В=100 мм, 1 кмп = 2 шт.</t>
  </si>
  <si>
    <t>R5NFP60</t>
  </si>
  <si>
    <t>Комплект панелей цоколя, Ш/Г=400 мм, В=100 мм, 1 кмп = 2 шт.</t>
  </si>
  <si>
    <t>R5NFP40</t>
  </si>
  <si>
    <t>Уплотнитель для ввода кабеля, для шкафов DAE/CQE шириной 600 мм</t>
  </si>
  <si>
    <t>R5FPC600</t>
  </si>
  <si>
    <t>Карман для документации, пластиковый</t>
  </si>
  <si>
    <t>ДОПОЛНИТЕЛЬНЫЙ КОНТАКТНЫЙ БЛОК 2НО+2НЗ</t>
  </si>
  <si>
    <t>LAEN22</t>
  </si>
  <si>
    <t>ИТОГОВАЯ СТОИМОСТЬ ЗАКУПКИ</t>
  </si>
  <si>
    <t>Вентиляционная решетка с фильтром RF 150x150 мм</t>
  </si>
  <si>
    <t>R5RF12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</si>
</sst>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\ _₽"/>
    <numFmt numFmtId="165" formatCode="#,###"/>
  </numFmts>
  <fonts count="10" x14ac:knownFonts="1">
    <font>
      <sz val="11"/>
      <color theme="1"/>
      <name val="Calibri"/>
      <family val="2"/>
      <charset val="204"/>
      <scheme val="minor"/>
    </font>
    <font>
      <sz val="10"/>
      <name val="Arial Narrow"/>
      <family val="2"/>
      <charset val="204"/>
    </font>
    <font>
      <sz val="10"/>
      <color theme="1"/>
      <name val="Arial Narrow"/>
      <family val="2"/>
      <charset val="204"/>
    </font>
    <font>
      <sz val="8"/>
      <name val="Arial Narrow"/>
      <family val="2"/>
      <charset val="204"/>
    </font>
    <font>
      <sz val="8"/>
      <color theme="1"/>
      <name val="Arial Narrow"/>
      <family val="2"/>
      <charset val="204"/>
    </font>
    <font>
      <b/>
      <sz val="9"/>
      <name val="Arial Narrow"/>
      <family val="2"/>
      <charset val="204"/>
    </font>
    <font>
      <b/>
      <sz val="9"/>
      <color theme="1"/>
      <name val="Arial Narrow"/>
      <family val="2"/>
      <charset val="204"/>
    </font>
    <font>
      <b/>
      <sz val="9"/>
      <color indexed="64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b/>
      <u/>
      <sz val="10"/>
      <color theme="1"/>
      <name val="Arial Narrow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66FF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textRotation="90"/>
    </xf>
    <xf numFmtId="0" fontId="6" fillId="0" borderId="0" xfId="0" applyFont="1"/>
    <xf numFmtId="0" fontId="2" fillId="0" borderId="1" xfId="0" applyFont="1" applyBorder="1" applyAlignment="1">
      <alignment horizontal="center" vertical="center"/>
    </xf>
    <xf numFmtId="49" fontId="1" fillId="0" borderId="9" xfId="0" applyNumberFormat="1" applyFont="1" applyBorder="1" applyAlignment="1" applyProtection="1">
      <alignment horizontal="left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49" fontId="1" fillId="0" borderId="9" xfId="0" applyNumberFormat="1" applyFont="1" applyBorder="1" applyAlignment="1" applyProtection="1">
      <alignment horizontal="left" wrapText="1"/>
      <protection locked="0"/>
    </xf>
    <xf numFmtId="0" fontId="5" fillId="0" borderId="1" xfId="0" applyFont="1" applyBorder="1" applyAlignment="1">
      <alignment horizontal="center" textRotation="90" wrapText="1"/>
    </xf>
    <xf numFmtId="49" fontId="6" fillId="0" borderId="0" xfId="0" applyNumberFormat="1" applyFont="1"/>
    <xf numFmtId="49" fontId="2" fillId="0" borderId="0" xfId="0" applyNumberFormat="1" applyFont="1"/>
    <xf numFmtId="49" fontId="2" fillId="4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49" fontId="5" fillId="0" borderId="1" xfId="0" applyNumberFormat="1" applyFont="1" applyBorder="1" applyAlignment="1">
      <alignment horizontal="center" textRotation="90" wrapText="1"/>
    </xf>
    <xf numFmtId="49" fontId="3" fillId="0" borderId="1" xfId="0" applyNumberFormat="1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 wrapText="1"/>
    </xf>
    <xf numFmtId="49" fontId="1" fillId="0" borderId="10" xfId="0" applyNumberFormat="1" applyFont="1" applyBorder="1" applyAlignment="1" applyProtection="1">
      <alignment horizontal="center" vertical="center"/>
      <protection locked="0"/>
    </xf>
    <xf numFmtId="164" fontId="2" fillId="0" borderId="1" xfId="0" applyNumberFormat="1" applyFont="1" applyBorder="1" applyAlignment="1">
      <alignment horizontal="right" vertical="center"/>
    </xf>
    <xf numFmtId="49" fontId="1" fillId="0" borderId="4" xfId="0" applyNumberFormat="1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 wrapText="1"/>
    </xf>
    <xf numFmtId="49" fontId="1" fillId="0" borderId="6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vertical="center"/>
    </xf>
    <xf numFmtId="49" fontId="1" fillId="0" borderId="3" xfId="0" applyNumberFormat="1" applyFont="1" applyBorder="1" applyAlignment="1">
      <alignment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vertical="center" wrapText="1"/>
    </xf>
    <xf numFmtId="49" fontId="1" fillId="0" borderId="7" xfId="0" applyNumberFormat="1" applyFont="1" applyBorder="1" applyAlignment="1">
      <alignment horizontal="left" vertical="center" wrapText="1"/>
    </xf>
    <xf numFmtId="49" fontId="1" fillId="0" borderId="8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 applyProtection="1">
      <alignment vertical="center"/>
      <protection locked="0"/>
    </xf>
    <xf numFmtId="49" fontId="1" fillId="0" borderId="1" xfId="0" applyNumberFormat="1" applyFont="1" applyBorder="1" applyAlignment="1" applyProtection="1">
      <alignment vertical="center" wrapText="1"/>
      <protection locked="0"/>
    </xf>
    <xf numFmtId="49" fontId="1" fillId="0" borderId="5" xfId="0" applyNumberFormat="1" applyFont="1" applyBorder="1" applyAlignment="1" applyProtection="1">
      <alignment horizontal="center" vertical="center"/>
      <protection locked="0"/>
    </xf>
    <xf numFmtId="49" fontId="1" fillId="0" borderId="4" xfId="0" applyNumberFormat="1" applyFont="1" applyBorder="1" applyAlignment="1">
      <alignment horizontal="left" vertical="center" wrapText="1"/>
    </xf>
    <xf numFmtId="49" fontId="1" fillId="0" borderId="10" xfId="0" applyNumberFormat="1" applyFont="1" applyFill="1" applyBorder="1" applyAlignment="1">
      <alignment wrapText="1"/>
    </xf>
    <xf numFmtId="49" fontId="1" fillId="0" borderId="1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textRotation="90"/>
    </xf>
    <xf numFmtId="164" fontId="2" fillId="0" borderId="0" xfId="0" applyNumberFormat="1" applyFont="1"/>
    <xf numFmtId="49" fontId="2" fillId="0" borderId="4" xfId="0" applyNumberFormat="1" applyFont="1" applyBorder="1"/>
    <xf numFmtId="49" fontId="2" fillId="0" borderId="4" xfId="0" applyNumberFormat="1" applyFont="1" applyBorder="1" applyAlignment="1">
      <alignment horizontal="center"/>
    </xf>
    <xf numFmtId="49" fontId="2" fillId="0" borderId="4" xfId="0" applyNumberFormat="1" applyFont="1" applyFill="1" applyBorder="1" applyAlignment="1">
      <alignment horizontal="left" vertical="center"/>
    </xf>
    <xf numFmtId="49" fontId="2" fillId="0" borderId="4" xfId="0" applyNumberFormat="1" applyFont="1" applyBorder="1" applyAlignment="1">
      <alignment horizontal="left" vertical="center"/>
    </xf>
    <xf numFmtId="49" fontId="2" fillId="0" borderId="4" xfId="0" applyNumberFormat="1" applyFont="1" applyBorder="1" applyAlignment="1">
      <alignment horizontal="center" vertical="center"/>
    </xf>
    <xf numFmtId="49" fontId="1" fillId="0" borderId="4" xfId="0" applyNumberFormat="1" applyFont="1" applyFill="1" applyBorder="1" applyAlignment="1" applyProtection="1">
      <alignment vertical="center"/>
      <protection locked="0"/>
    </xf>
    <xf numFmtId="49" fontId="1" fillId="0" borderId="5" xfId="0" applyNumberFormat="1" applyFont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 wrapText="1"/>
    </xf>
    <xf numFmtId="49" fontId="1" fillId="0" borderId="4" xfId="0" applyNumberFormat="1" applyFont="1" applyFill="1" applyBorder="1" applyAlignment="1">
      <alignment horizontal="left" vertical="center"/>
    </xf>
    <xf numFmtId="49" fontId="1" fillId="0" borderId="4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49" fontId="1" fillId="0" borderId="10" xfId="0" applyNumberFormat="1" applyFont="1" applyFill="1" applyBorder="1" applyAlignment="1" applyProtection="1">
      <alignment horizontal="center" vertical="center"/>
      <protection locked="0"/>
    </xf>
    <xf numFmtId="49" fontId="1" fillId="0" borderId="4" xfId="0" applyNumberFormat="1" applyFont="1" applyFill="1" applyBorder="1" applyAlignment="1">
      <alignment vertical="center"/>
    </xf>
    <xf numFmtId="49" fontId="1" fillId="0" borderId="4" xfId="0" applyNumberFormat="1" applyFont="1" applyFill="1" applyBorder="1" applyAlignment="1">
      <alignment horizontal="left" vertical="center" wrapText="1"/>
    </xf>
    <xf numFmtId="49" fontId="1" fillId="0" borderId="4" xfId="0" applyNumberFormat="1" applyFont="1" applyFill="1" applyBorder="1" applyAlignment="1">
      <alignment horizontal="center" vertical="center" wrapText="1"/>
    </xf>
    <xf numFmtId="49" fontId="1" fillId="0" borderId="11" xfId="0" applyNumberFormat="1" applyFont="1" applyFill="1" applyBorder="1" applyAlignment="1">
      <alignment vertical="center" wrapText="1"/>
    </xf>
    <xf numFmtId="49" fontId="1" fillId="0" borderId="8" xfId="0" applyNumberFormat="1" applyFont="1" applyFill="1" applyBorder="1" applyAlignment="1">
      <alignment horizontal="center" vertical="center"/>
    </xf>
    <xf numFmtId="49" fontId="2" fillId="0" borderId="4" xfId="0" applyNumberFormat="1" applyFont="1" applyFill="1" applyBorder="1"/>
    <xf numFmtId="49" fontId="2" fillId="0" borderId="4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right" vertical="center"/>
    </xf>
    <xf numFmtId="49" fontId="2" fillId="0" borderId="4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left" vertical="center"/>
    </xf>
    <xf numFmtId="49" fontId="1" fillId="0" borderId="3" xfId="0" applyNumberFormat="1" applyFont="1" applyBorder="1" applyAlignment="1">
      <alignment horizontal="left" vertical="center" wrapText="1"/>
    </xf>
    <xf numFmtId="49" fontId="8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3" fillId="0" borderId="13" xfId="0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49" fontId="1" fillId="0" borderId="14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textRotation="90"/>
    </xf>
    <xf numFmtId="0" fontId="5" fillId="0" borderId="16" xfId="0" applyFont="1" applyBorder="1" applyAlignment="1">
      <alignment horizontal="center" textRotation="90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0" fontId="1" fillId="0" borderId="17" xfId="0" applyFont="1" applyBorder="1" applyAlignment="1" applyProtection="1">
      <alignment horizontal="center" vertical="center"/>
      <protection locked="0"/>
    </xf>
    <xf numFmtId="0" fontId="1" fillId="0" borderId="18" xfId="0" applyFont="1" applyBorder="1" applyAlignment="1" applyProtection="1">
      <alignment horizontal="center" vertical="center"/>
      <protection locked="0"/>
    </xf>
    <xf numFmtId="0" fontId="1" fillId="0" borderId="19" xfId="0" applyFont="1" applyBorder="1" applyAlignment="1" applyProtection="1">
      <alignment horizontal="center" vertical="center"/>
      <protection locked="0"/>
    </xf>
    <xf numFmtId="0" fontId="1" fillId="0" borderId="20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2" borderId="17" xfId="0" applyFont="1" applyFill="1" applyBorder="1" applyAlignment="1" applyProtection="1">
      <alignment horizontal="center" vertical="center"/>
      <protection locked="0"/>
    </xf>
    <xf numFmtId="0" fontId="1" fillId="2" borderId="19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" fillId="0" borderId="17" xfId="0" applyFont="1" applyFill="1" applyBorder="1" applyAlignment="1" applyProtection="1">
      <alignment horizontal="center" vertical="center"/>
      <protection locked="0"/>
    </xf>
    <xf numFmtId="0" fontId="1" fillId="0" borderId="19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textRotation="90"/>
    </xf>
    <xf numFmtId="49" fontId="3" fillId="0" borderId="25" xfId="0" applyNumberFormat="1" applyFont="1" applyBorder="1" applyAlignment="1">
      <alignment horizontal="center" vertical="center"/>
    </xf>
    <xf numFmtId="0" fontId="1" fillId="0" borderId="25" xfId="0" applyFont="1" applyBorder="1" applyAlignment="1" applyProtection="1">
      <alignment horizontal="center" vertical="center"/>
      <protection locked="0"/>
    </xf>
    <xf numFmtId="0" fontId="1" fillId="0" borderId="26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5" xfId="0" applyFont="1" applyFill="1" applyBorder="1" applyAlignment="1" applyProtection="1">
      <alignment horizontal="center" vertical="center"/>
      <protection locked="0"/>
    </xf>
    <xf numFmtId="0" fontId="1" fillId="0" borderId="26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textRotation="90" wrapText="1"/>
    </xf>
    <xf numFmtId="0" fontId="2" fillId="0" borderId="10" xfId="0" applyFont="1" applyBorder="1" applyAlignment="1">
      <alignment horizontal="center" vertical="center"/>
    </xf>
    <xf numFmtId="0" fontId="1" fillId="0" borderId="29" xfId="0" applyFont="1" applyBorder="1" applyAlignment="1" applyProtection="1">
      <alignment horizontal="center" vertical="center"/>
      <protection locked="0"/>
    </xf>
    <xf numFmtId="0" fontId="1" fillId="0" borderId="30" xfId="0" applyFont="1" applyBorder="1" applyAlignment="1" applyProtection="1">
      <alignment horizontal="center" vertical="center"/>
      <protection locked="0"/>
    </xf>
  </cellXfs>
  <cellStyles count="1">
    <cellStyle name="Обычный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3"/>
  <sheetViews>
    <sheetView tabSelected="1" zoomScale="90" zoomScaleNormal="90" workbookViewId="0">
      <pane ySplit="1" topLeftCell="A77" activePane="bottomLeft" state="frozen"/>
      <selection pane="bottomLeft" activeCell="C113" sqref="C113"/>
    </sheetView>
  </sheetViews>
  <sheetFormatPr defaultRowHeight="12.75" x14ac:dyDescent="0.2"/>
  <cols>
    <col min="1" max="1" width="5.140625" style="2" customWidth="1"/>
    <col min="2" max="2" width="47.5703125" style="43" customWidth="1"/>
    <col min="3" max="3" width="17.7109375" style="44" customWidth="1"/>
    <col min="4" max="4" width="13.7109375" style="44" customWidth="1"/>
    <col min="5" max="5" width="5" style="44" customWidth="1"/>
    <col min="6" max="6" width="4.42578125" style="3" bestFit="1" customWidth="1"/>
    <col min="7" max="7" width="4.42578125" style="3" customWidth="1"/>
    <col min="8" max="8" width="4.42578125" style="3" bestFit="1" customWidth="1"/>
    <col min="9" max="9" width="4.42578125" style="3" customWidth="1"/>
    <col min="10" max="10" width="4.42578125" style="3" bestFit="1" customWidth="1"/>
    <col min="11" max="11" width="4.42578125" style="3" customWidth="1"/>
    <col min="12" max="12" width="4.42578125" style="3" bestFit="1" customWidth="1"/>
    <col min="13" max="13" width="4.42578125" style="3" customWidth="1"/>
    <col min="14" max="14" width="4.42578125" style="3" bestFit="1" customWidth="1"/>
    <col min="15" max="15" width="4.42578125" style="3" customWidth="1"/>
    <col min="16" max="16" width="4.42578125" style="3" bestFit="1" customWidth="1"/>
    <col min="17" max="17" width="4.42578125" style="3" customWidth="1"/>
    <col min="18" max="18" width="4.42578125" style="3" bestFit="1" customWidth="1"/>
    <col min="19" max="19" width="4.42578125" style="3" customWidth="1"/>
    <col min="20" max="20" width="4.42578125" style="45" bestFit="1" customWidth="1"/>
    <col min="21" max="21" width="3.85546875" style="3" bestFit="1" customWidth="1"/>
    <col min="22" max="22" width="6" style="3" bestFit="1" customWidth="1"/>
    <col min="23" max="23" width="12.7109375" style="17" customWidth="1"/>
    <col min="24" max="24" width="5.7109375" style="1" customWidth="1"/>
    <col min="25" max="25" width="5.7109375" style="3" customWidth="1"/>
    <col min="26" max="26" width="9.140625" style="1"/>
    <col min="27" max="27" width="10" style="21" customWidth="1"/>
    <col min="28" max="28" width="11" style="1" customWidth="1"/>
    <col min="29" max="30" width="9.140625" style="1"/>
    <col min="31" max="33" width="10.140625" style="1" bestFit="1" customWidth="1"/>
    <col min="34" max="35" width="9.140625" style="1"/>
    <col min="36" max="38" width="10.140625" style="1" bestFit="1" customWidth="1"/>
    <col min="39" max="16384" width="9.140625" style="1"/>
  </cols>
  <sheetData>
    <row r="1" spans="1:38" s="10" customFormat="1" ht="39" customHeight="1" x14ac:dyDescent="0.25">
      <c r="A1" s="8" t="s">
        <v>116</v>
      </c>
      <c r="B1" s="28" t="s">
        <v>0</v>
      </c>
      <c r="C1" s="29" t="s">
        <v>117</v>
      </c>
      <c r="D1" s="29" t="s">
        <v>1</v>
      </c>
      <c r="E1" s="76" t="s">
        <v>114</v>
      </c>
      <c r="F1" s="83" t="s">
        <v>110</v>
      </c>
      <c r="G1" s="84" t="s">
        <v>129</v>
      </c>
      <c r="H1" s="83" t="s">
        <v>111</v>
      </c>
      <c r="I1" s="84" t="s">
        <v>129</v>
      </c>
      <c r="J1" s="83" t="s">
        <v>118</v>
      </c>
      <c r="K1" s="84" t="s">
        <v>129</v>
      </c>
      <c r="L1" s="83" t="s">
        <v>119</v>
      </c>
      <c r="M1" s="84" t="s">
        <v>129</v>
      </c>
      <c r="N1" s="83" t="s">
        <v>120</v>
      </c>
      <c r="O1" s="84" t="s">
        <v>129</v>
      </c>
      <c r="P1" s="83" t="s">
        <v>112</v>
      </c>
      <c r="Q1" s="84" t="s">
        <v>129</v>
      </c>
      <c r="R1" s="102" t="s">
        <v>113</v>
      </c>
      <c r="S1" s="84" t="s">
        <v>129</v>
      </c>
      <c r="T1" s="83" t="s">
        <v>169</v>
      </c>
      <c r="U1" s="84" t="s">
        <v>129</v>
      </c>
      <c r="V1" s="113" t="s">
        <v>124</v>
      </c>
      <c r="W1" s="16"/>
      <c r="Y1" s="15" t="s">
        <v>137</v>
      </c>
      <c r="AA1" s="22" t="s">
        <v>136</v>
      </c>
      <c r="AB1" s="24" t="s">
        <v>134</v>
      </c>
      <c r="AC1" s="24" t="s">
        <v>135</v>
      </c>
      <c r="AE1" s="9" t="s">
        <v>110</v>
      </c>
      <c r="AF1" s="9" t="s">
        <v>111</v>
      </c>
      <c r="AG1" s="9" t="s">
        <v>118</v>
      </c>
      <c r="AH1" s="9" t="s">
        <v>119</v>
      </c>
      <c r="AI1" s="9" t="s">
        <v>120</v>
      </c>
      <c r="AJ1" s="9" t="s">
        <v>112</v>
      </c>
      <c r="AK1" s="46" t="s">
        <v>113</v>
      </c>
      <c r="AL1" s="9" t="s">
        <v>169</v>
      </c>
    </row>
    <row r="2" spans="1:38" s="20" customFormat="1" ht="9" customHeight="1" x14ac:dyDescent="0.25">
      <c r="A2" s="7">
        <v>1</v>
      </c>
      <c r="B2" s="23">
        <v>2</v>
      </c>
      <c r="C2" s="7">
        <v>3</v>
      </c>
      <c r="D2" s="23">
        <v>4</v>
      </c>
      <c r="E2" s="75">
        <v>5</v>
      </c>
      <c r="F2" s="85">
        <v>6</v>
      </c>
      <c r="G2" s="86"/>
      <c r="H2" s="98">
        <v>7</v>
      </c>
      <c r="I2" s="99"/>
      <c r="J2" s="85">
        <v>8</v>
      </c>
      <c r="K2" s="86"/>
      <c r="L2" s="98">
        <v>9</v>
      </c>
      <c r="M2" s="99"/>
      <c r="N2" s="85">
        <v>10</v>
      </c>
      <c r="O2" s="86"/>
      <c r="P2" s="98">
        <v>11</v>
      </c>
      <c r="Q2" s="99"/>
      <c r="R2" s="103">
        <v>12</v>
      </c>
      <c r="S2" s="86"/>
      <c r="T2" s="98">
        <v>13</v>
      </c>
      <c r="U2" s="86">
        <v>14</v>
      </c>
      <c r="V2" s="82">
        <v>15</v>
      </c>
      <c r="W2" s="23">
        <v>16</v>
      </c>
      <c r="X2" s="7">
        <v>17</v>
      </c>
      <c r="Y2" s="23">
        <v>18</v>
      </c>
      <c r="Z2" s="7">
        <v>19</v>
      </c>
      <c r="AA2" s="23">
        <v>20</v>
      </c>
      <c r="AB2" s="23">
        <v>22</v>
      </c>
    </row>
    <row r="3" spans="1:38" s="20" customFormat="1" x14ac:dyDescent="0.25">
      <c r="A3" s="7">
        <v>1</v>
      </c>
      <c r="B3" s="72" t="s">
        <v>223</v>
      </c>
      <c r="C3" s="33" t="s">
        <v>224</v>
      </c>
      <c r="D3" s="33" t="s">
        <v>19</v>
      </c>
      <c r="E3" s="77" t="s">
        <v>5</v>
      </c>
      <c r="F3" s="87">
        <v>1</v>
      </c>
      <c r="G3" s="88">
        <v>0</v>
      </c>
      <c r="H3" s="87">
        <v>1</v>
      </c>
      <c r="I3" s="88">
        <v>0</v>
      </c>
      <c r="J3" s="87">
        <v>1</v>
      </c>
      <c r="K3" s="88">
        <v>0</v>
      </c>
      <c r="L3" s="87">
        <v>1</v>
      </c>
      <c r="M3" s="88">
        <v>0</v>
      </c>
      <c r="N3" s="87">
        <v>1</v>
      </c>
      <c r="O3" s="88">
        <v>0</v>
      </c>
      <c r="P3" s="87">
        <v>1</v>
      </c>
      <c r="Q3" s="88">
        <v>0</v>
      </c>
      <c r="R3" s="87">
        <v>1</v>
      </c>
      <c r="S3" s="88">
        <v>0</v>
      </c>
      <c r="T3" s="87">
        <v>1</v>
      </c>
      <c r="U3" s="96">
        <v>0</v>
      </c>
      <c r="V3" s="114">
        <f>SUM(F3:U3)</f>
        <v>8</v>
      </c>
      <c r="W3" s="70"/>
      <c r="X3" s="69"/>
      <c r="Y3" s="23"/>
      <c r="Z3" s="69"/>
      <c r="AA3" s="26">
        <v>23410</v>
      </c>
      <c r="AB3" s="26">
        <f>AA3*V3</f>
        <v>187280</v>
      </c>
      <c r="AE3" s="26">
        <f>$AA3*SUM(F3:G3)</f>
        <v>23410</v>
      </c>
      <c r="AF3" s="26">
        <f>$AA3*SUM(H3:I3)</f>
        <v>23410</v>
      </c>
      <c r="AG3" s="26">
        <f>$AA3*SUM(J3:K3)</f>
        <v>23410</v>
      </c>
      <c r="AH3" s="26">
        <f>$AA3*SUM(L3:M3)</f>
        <v>23410</v>
      </c>
      <c r="AI3" s="26">
        <f>$AA3*SUM(N3:O3)</f>
        <v>23410</v>
      </c>
      <c r="AJ3" s="26">
        <f>$AA3*SUM(P3:Q3)</f>
        <v>23410</v>
      </c>
      <c r="AK3" s="26">
        <f>$AA3*SUM(R3:S3)</f>
        <v>23410</v>
      </c>
      <c r="AL3" s="26">
        <f>$AA3*SUM(T3:U3)</f>
        <v>23410</v>
      </c>
    </row>
    <row r="4" spans="1:38" s="20" customFormat="1" ht="25.5" x14ac:dyDescent="0.25">
      <c r="A4" s="4">
        <f t="shared" ref="A4:A14" si="0">A3+1</f>
        <v>2</v>
      </c>
      <c r="B4" s="72" t="s">
        <v>225</v>
      </c>
      <c r="C4" s="33" t="s">
        <v>226</v>
      </c>
      <c r="D4" s="33" t="s">
        <v>19</v>
      </c>
      <c r="E4" s="77" t="s">
        <v>5</v>
      </c>
      <c r="F4" s="87">
        <v>1</v>
      </c>
      <c r="G4" s="88">
        <v>0</v>
      </c>
      <c r="H4" s="87">
        <v>1</v>
      </c>
      <c r="I4" s="88">
        <v>0</v>
      </c>
      <c r="J4" s="87">
        <v>1</v>
      </c>
      <c r="K4" s="88">
        <v>0</v>
      </c>
      <c r="L4" s="87">
        <v>1</v>
      </c>
      <c r="M4" s="88">
        <v>0</v>
      </c>
      <c r="N4" s="87">
        <v>1</v>
      </c>
      <c r="O4" s="88">
        <v>0</v>
      </c>
      <c r="P4" s="87">
        <v>1</v>
      </c>
      <c r="Q4" s="88">
        <v>0</v>
      </c>
      <c r="R4" s="87">
        <v>1</v>
      </c>
      <c r="S4" s="88">
        <v>0</v>
      </c>
      <c r="T4" s="87">
        <v>1</v>
      </c>
      <c r="U4" s="96">
        <v>0</v>
      </c>
      <c r="V4" s="114">
        <f>SUM(F4:U4)</f>
        <v>8</v>
      </c>
      <c r="W4" s="70"/>
      <c r="X4" s="69"/>
      <c r="Y4" s="23"/>
      <c r="Z4" s="69"/>
      <c r="AA4" s="26">
        <v>9810</v>
      </c>
      <c r="AB4" s="26">
        <f t="shared" ref="AB4:AB68" si="1">AA4*V4</f>
        <v>78480</v>
      </c>
      <c r="AE4" s="26">
        <f t="shared" ref="AE4:AE67" si="2">$AA4*SUM(F4:G4)</f>
        <v>9810</v>
      </c>
      <c r="AF4" s="26">
        <f t="shared" ref="AF4:AF67" si="3">$AA4*SUM(H4:I4)</f>
        <v>9810</v>
      </c>
      <c r="AG4" s="26">
        <f t="shared" ref="AG4:AG67" si="4">$AA4*SUM(J4:K4)</f>
        <v>9810</v>
      </c>
      <c r="AH4" s="26">
        <f t="shared" ref="AH4:AH67" si="5">$AA4*SUM(L4:M4)</f>
        <v>9810</v>
      </c>
      <c r="AI4" s="26">
        <f t="shared" ref="AI4:AI67" si="6">$AA4*SUM(N4:O4)</f>
        <v>9810</v>
      </c>
      <c r="AJ4" s="26">
        <f t="shared" ref="AJ4:AJ67" si="7">$AA4*SUM(P4:Q4)</f>
        <v>9810</v>
      </c>
      <c r="AK4" s="26">
        <f t="shared" ref="AK4:AK67" si="8">$AA4*SUM(R4:S4)</f>
        <v>9810</v>
      </c>
      <c r="AL4" s="26">
        <f t="shared" ref="AL4:AL67" si="9">$AA4*SUM(T4:U4)</f>
        <v>9810</v>
      </c>
    </row>
    <row r="5" spans="1:38" s="20" customFormat="1" x14ac:dyDescent="0.25">
      <c r="A5" s="4">
        <f t="shared" si="0"/>
        <v>3</v>
      </c>
      <c r="B5" s="72" t="s">
        <v>227</v>
      </c>
      <c r="C5" s="33" t="s">
        <v>228</v>
      </c>
      <c r="D5" s="33" t="s">
        <v>19</v>
      </c>
      <c r="E5" s="77" t="s">
        <v>5</v>
      </c>
      <c r="F5" s="87">
        <v>1</v>
      </c>
      <c r="G5" s="88">
        <v>0</v>
      </c>
      <c r="H5" s="87">
        <v>1</v>
      </c>
      <c r="I5" s="88">
        <v>0</v>
      </c>
      <c r="J5" s="87">
        <v>1</v>
      </c>
      <c r="K5" s="88">
        <v>0</v>
      </c>
      <c r="L5" s="87">
        <v>1</v>
      </c>
      <c r="M5" s="88">
        <v>0</v>
      </c>
      <c r="N5" s="87">
        <v>1</v>
      </c>
      <c r="O5" s="88">
        <v>0</v>
      </c>
      <c r="P5" s="87">
        <v>1</v>
      </c>
      <c r="Q5" s="88">
        <v>0</v>
      </c>
      <c r="R5" s="87">
        <v>1</v>
      </c>
      <c r="S5" s="88">
        <v>0</v>
      </c>
      <c r="T5" s="87">
        <v>1</v>
      </c>
      <c r="U5" s="96">
        <v>0</v>
      </c>
      <c r="V5" s="114">
        <f>SUM(F5:U5)</f>
        <v>8</v>
      </c>
      <c r="W5" s="70"/>
      <c r="X5" s="69"/>
      <c r="Y5" s="23"/>
      <c r="Z5" s="69"/>
      <c r="AA5" s="26">
        <v>13286</v>
      </c>
      <c r="AB5" s="26">
        <f t="shared" si="1"/>
        <v>106288</v>
      </c>
      <c r="AE5" s="26">
        <f t="shared" si="2"/>
        <v>13286</v>
      </c>
      <c r="AF5" s="26">
        <f t="shared" si="3"/>
        <v>13286</v>
      </c>
      <c r="AG5" s="26">
        <f t="shared" si="4"/>
        <v>13286</v>
      </c>
      <c r="AH5" s="26">
        <f t="shared" si="5"/>
        <v>13286</v>
      </c>
      <c r="AI5" s="26">
        <f t="shared" si="6"/>
        <v>13286</v>
      </c>
      <c r="AJ5" s="26">
        <f t="shared" si="7"/>
        <v>13286</v>
      </c>
      <c r="AK5" s="26">
        <f t="shared" si="8"/>
        <v>13286</v>
      </c>
      <c r="AL5" s="26">
        <f t="shared" si="9"/>
        <v>13286</v>
      </c>
    </row>
    <row r="6" spans="1:38" s="20" customFormat="1" x14ac:dyDescent="0.25">
      <c r="A6" s="4">
        <f t="shared" si="0"/>
        <v>4</v>
      </c>
      <c r="B6" s="72" t="s">
        <v>229</v>
      </c>
      <c r="C6" s="33" t="s">
        <v>230</v>
      </c>
      <c r="D6" s="33" t="s">
        <v>19</v>
      </c>
      <c r="E6" s="77" t="s">
        <v>5</v>
      </c>
      <c r="F6" s="87">
        <v>1</v>
      </c>
      <c r="G6" s="88">
        <v>0</v>
      </c>
      <c r="H6" s="87">
        <v>1</v>
      </c>
      <c r="I6" s="88">
        <v>0</v>
      </c>
      <c r="J6" s="87">
        <v>1</v>
      </c>
      <c r="K6" s="88">
        <v>0</v>
      </c>
      <c r="L6" s="87">
        <v>1</v>
      </c>
      <c r="M6" s="88">
        <v>0</v>
      </c>
      <c r="N6" s="87">
        <v>1</v>
      </c>
      <c r="O6" s="88">
        <v>0</v>
      </c>
      <c r="P6" s="87">
        <v>1</v>
      </c>
      <c r="Q6" s="88">
        <v>0</v>
      </c>
      <c r="R6" s="87">
        <v>1</v>
      </c>
      <c r="S6" s="88">
        <v>0</v>
      </c>
      <c r="T6" s="87">
        <v>1</v>
      </c>
      <c r="U6" s="96">
        <v>0</v>
      </c>
      <c r="V6" s="114">
        <f>SUM(F6:U6)</f>
        <v>8</v>
      </c>
      <c r="W6" s="70"/>
      <c r="X6" s="69"/>
      <c r="Y6" s="23"/>
      <c r="Z6" s="69"/>
      <c r="AA6" s="26">
        <v>7287</v>
      </c>
      <c r="AB6" s="26">
        <f t="shared" si="1"/>
        <v>58296</v>
      </c>
      <c r="AE6" s="26">
        <f t="shared" si="2"/>
        <v>7287</v>
      </c>
      <c r="AF6" s="26">
        <f t="shared" si="3"/>
        <v>7287</v>
      </c>
      <c r="AG6" s="26">
        <f t="shared" si="4"/>
        <v>7287</v>
      </c>
      <c r="AH6" s="26">
        <f t="shared" si="5"/>
        <v>7287</v>
      </c>
      <c r="AI6" s="26">
        <f t="shared" si="6"/>
        <v>7287</v>
      </c>
      <c r="AJ6" s="26">
        <f t="shared" si="7"/>
        <v>7287</v>
      </c>
      <c r="AK6" s="26">
        <f t="shared" si="8"/>
        <v>7287</v>
      </c>
      <c r="AL6" s="26">
        <f t="shared" si="9"/>
        <v>7287</v>
      </c>
    </row>
    <row r="7" spans="1:38" s="20" customFormat="1" ht="25.5" x14ac:dyDescent="0.25">
      <c r="A7" s="4">
        <f t="shared" si="0"/>
        <v>5</v>
      </c>
      <c r="B7" s="72" t="s">
        <v>231</v>
      </c>
      <c r="C7" s="33" t="s">
        <v>232</v>
      </c>
      <c r="D7" s="33" t="s">
        <v>19</v>
      </c>
      <c r="E7" s="77" t="s">
        <v>5</v>
      </c>
      <c r="F7" s="87">
        <v>1</v>
      </c>
      <c r="G7" s="88">
        <v>0</v>
      </c>
      <c r="H7" s="87">
        <v>1</v>
      </c>
      <c r="I7" s="88">
        <v>0</v>
      </c>
      <c r="J7" s="87">
        <v>1</v>
      </c>
      <c r="K7" s="88">
        <v>0</v>
      </c>
      <c r="L7" s="87">
        <v>1</v>
      </c>
      <c r="M7" s="88">
        <v>0</v>
      </c>
      <c r="N7" s="87">
        <v>1</v>
      </c>
      <c r="O7" s="88">
        <v>0</v>
      </c>
      <c r="P7" s="87">
        <v>1</v>
      </c>
      <c r="Q7" s="88">
        <v>0</v>
      </c>
      <c r="R7" s="87">
        <v>1</v>
      </c>
      <c r="S7" s="88">
        <v>0</v>
      </c>
      <c r="T7" s="87">
        <v>1</v>
      </c>
      <c r="U7" s="96">
        <v>0</v>
      </c>
      <c r="V7" s="114">
        <f>SUM(F7:U7)</f>
        <v>8</v>
      </c>
      <c r="W7" s="70"/>
      <c r="X7" s="69"/>
      <c r="Y7" s="23"/>
      <c r="Z7" s="69"/>
      <c r="AA7" s="26">
        <v>7396</v>
      </c>
      <c r="AB7" s="26">
        <f t="shared" si="1"/>
        <v>59168</v>
      </c>
      <c r="AE7" s="26">
        <f t="shared" si="2"/>
        <v>7396</v>
      </c>
      <c r="AF7" s="26">
        <f t="shared" si="3"/>
        <v>7396</v>
      </c>
      <c r="AG7" s="26">
        <f t="shared" si="4"/>
        <v>7396</v>
      </c>
      <c r="AH7" s="26">
        <f t="shared" si="5"/>
        <v>7396</v>
      </c>
      <c r="AI7" s="26">
        <f t="shared" si="6"/>
        <v>7396</v>
      </c>
      <c r="AJ7" s="26">
        <f t="shared" si="7"/>
        <v>7396</v>
      </c>
      <c r="AK7" s="26">
        <f t="shared" si="8"/>
        <v>7396</v>
      </c>
      <c r="AL7" s="26">
        <f t="shared" si="9"/>
        <v>7396</v>
      </c>
    </row>
    <row r="8" spans="1:38" s="20" customFormat="1" x14ac:dyDescent="0.25">
      <c r="A8" s="4">
        <f t="shared" si="0"/>
        <v>6</v>
      </c>
      <c r="B8" s="72" t="s">
        <v>233</v>
      </c>
      <c r="C8" s="33" t="s">
        <v>234</v>
      </c>
      <c r="D8" s="33" t="s">
        <v>19</v>
      </c>
      <c r="E8" s="77" t="s">
        <v>5</v>
      </c>
      <c r="F8" s="87">
        <v>1</v>
      </c>
      <c r="G8" s="88">
        <v>0</v>
      </c>
      <c r="H8" s="87">
        <v>1</v>
      </c>
      <c r="I8" s="88">
        <v>0</v>
      </c>
      <c r="J8" s="87">
        <v>1</v>
      </c>
      <c r="K8" s="88">
        <v>0</v>
      </c>
      <c r="L8" s="87">
        <v>1</v>
      </c>
      <c r="M8" s="88">
        <v>0</v>
      </c>
      <c r="N8" s="87">
        <v>1</v>
      </c>
      <c r="O8" s="88">
        <v>0</v>
      </c>
      <c r="P8" s="87">
        <v>1</v>
      </c>
      <c r="Q8" s="88">
        <v>0</v>
      </c>
      <c r="R8" s="87">
        <v>1</v>
      </c>
      <c r="S8" s="88">
        <v>0</v>
      </c>
      <c r="T8" s="87">
        <v>1</v>
      </c>
      <c r="U8" s="96">
        <v>0</v>
      </c>
      <c r="V8" s="114">
        <f>SUM(F8:U8)</f>
        <v>8</v>
      </c>
      <c r="W8" s="70"/>
      <c r="X8" s="69"/>
      <c r="Y8" s="23"/>
      <c r="Z8" s="69"/>
      <c r="AA8" s="26">
        <v>8253</v>
      </c>
      <c r="AB8" s="26">
        <f t="shared" si="1"/>
        <v>66024</v>
      </c>
      <c r="AE8" s="26">
        <f t="shared" si="2"/>
        <v>8253</v>
      </c>
      <c r="AF8" s="26">
        <f t="shared" si="3"/>
        <v>8253</v>
      </c>
      <c r="AG8" s="26">
        <f t="shared" si="4"/>
        <v>8253</v>
      </c>
      <c r="AH8" s="26">
        <f t="shared" si="5"/>
        <v>8253</v>
      </c>
      <c r="AI8" s="26">
        <f t="shared" si="6"/>
        <v>8253</v>
      </c>
      <c r="AJ8" s="26">
        <f t="shared" si="7"/>
        <v>8253</v>
      </c>
      <c r="AK8" s="26">
        <f t="shared" si="8"/>
        <v>8253</v>
      </c>
      <c r="AL8" s="26">
        <f t="shared" si="9"/>
        <v>8253</v>
      </c>
    </row>
    <row r="9" spans="1:38" s="20" customFormat="1" ht="25.5" x14ac:dyDescent="0.25">
      <c r="A9" s="4">
        <f t="shared" si="0"/>
        <v>7</v>
      </c>
      <c r="B9" s="72" t="s">
        <v>235</v>
      </c>
      <c r="C9" s="33" t="s">
        <v>236</v>
      </c>
      <c r="D9" s="33" t="s">
        <v>19</v>
      </c>
      <c r="E9" s="77" t="s">
        <v>5</v>
      </c>
      <c r="F9" s="87">
        <v>1</v>
      </c>
      <c r="G9" s="88">
        <v>0</v>
      </c>
      <c r="H9" s="87">
        <v>1</v>
      </c>
      <c r="I9" s="88">
        <v>0</v>
      </c>
      <c r="J9" s="87">
        <v>1</v>
      </c>
      <c r="K9" s="88">
        <v>0</v>
      </c>
      <c r="L9" s="87">
        <v>1</v>
      </c>
      <c r="M9" s="88">
        <v>0</v>
      </c>
      <c r="N9" s="87">
        <v>1</v>
      </c>
      <c r="O9" s="88">
        <v>0</v>
      </c>
      <c r="P9" s="87">
        <v>1</v>
      </c>
      <c r="Q9" s="88">
        <v>0</v>
      </c>
      <c r="R9" s="87">
        <v>1</v>
      </c>
      <c r="S9" s="88">
        <v>0</v>
      </c>
      <c r="T9" s="87">
        <v>1</v>
      </c>
      <c r="U9" s="96">
        <v>0</v>
      </c>
      <c r="V9" s="114">
        <f>SUM(F9:U9)</f>
        <v>8</v>
      </c>
      <c r="W9" s="70"/>
      <c r="X9" s="69"/>
      <c r="Y9" s="23"/>
      <c r="Z9" s="69"/>
      <c r="AA9" s="26">
        <v>5248</v>
      </c>
      <c r="AB9" s="26">
        <f t="shared" si="1"/>
        <v>41984</v>
      </c>
      <c r="AE9" s="26">
        <f t="shared" si="2"/>
        <v>5248</v>
      </c>
      <c r="AF9" s="26">
        <f t="shared" si="3"/>
        <v>5248</v>
      </c>
      <c r="AG9" s="26">
        <f t="shared" si="4"/>
        <v>5248</v>
      </c>
      <c r="AH9" s="26">
        <f t="shared" si="5"/>
        <v>5248</v>
      </c>
      <c r="AI9" s="26">
        <f t="shared" si="6"/>
        <v>5248</v>
      </c>
      <c r="AJ9" s="26">
        <f t="shared" si="7"/>
        <v>5248</v>
      </c>
      <c r="AK9" s="26">
        <f t="shared" si="8"/>
        <v>5248</v>
      </c>
      <c r="AL9" s="26">
        <f t="shared" si="9"/>
        <v>5248</v>
      </c>
    </row>
    <row r="10" spans="1:38" s="20" customFormat="1" x14ac:dyDescent="0.25">
      <c r="A10" s="4">
        <f t="shared" si="0"/>
        <v>8</v>
      </c>
      <c r="B10" s="71" t="s">
        <v>237</v>
      </c>
      <c r="C10" s="33" t="s">
        <v>238</v>
      </c>
      <c r="D10" s="33" t="s">
        <v>19</v>
      </c>
      <c r="E10" s="77" t="s">
        <v>5</v>
      </c>
      <c r="F10" s="87">
        <v>1</v>
      </c>
      <c r="G10" s="88">
        <v>0</v>
      </c>
      <c r="H10" s="87">
        <v>1</v>
      </c>
      <c r="I10" s="88">
        <v>0</v>
      </c>
      <c r="J10" s="87">
        <v>1</v>
      </c>
      <c r="K10" s="88">
        <v>0</v>
      </c>
      <c r="L10" s="87">
        <v>1</v>
      </c>
      <c r="M10" s="88">
        <v>0</v>
      </c>
      <c r="N10" s="87">
        <v>1</v>
      </c>
      <c r="O10" s="88">
        <v>0</v>
      </c>
      <c r="P10" s="87">
        <v>1</v>
      </c>
      <c r="Q10" s="88">
        <v>0</v>
      </c>
      <c r="R10" s="87">
        <v>1</v>
      </c>
      <c r="S10" s="88">
        <v>0</v>
      </c>
      <c r="T10" s="87">
        <v>1</v>
      </c>
      <c r="U10" s="96">
        <v>0</v>
      </c>
      <c r="V10" s="114">
        <f>SUM(F10:U10)</f>
        <v>8</v>
      </c>
      <c r="W10" s="70"/>
      <c r="X10" s="69"/>
      <c r="Y10" s="23"/>
      <c r="Z10" s="69"/>
      <c r="AA10" s="26">
        <v>2576</v>
      </c>
      <c r="AB10" s="26">
        <f t="shared" si="1"/>
        <v>20608</v>
      </c>
      <c r="AE10" s="26">
        <f t="shared" si="2"/>
        <v>2576</v>
      </c>
      <c r="AF10" s="26">
        <f t="shared" si="3"/>
        <v>2576</v>
      </c>
      <c r="AG10" s="26">
        <f t="shared" si="4"/>
        <v>2576</v>
      </c>
      <c r="AH10" s="26">
        <f t="shared" si="5"/>
        <v>2576</v>
      </c>
      <c r="AI10" s="26">
        <f t="shared" si="6"/>
        <v>2576</v>
      </c>
      <c r="AJ10" s="26">
        <f t="shared" si="7"/>
        <v>2576</v>
      </c>
      <c r="AK10" s="26">
        <f t="shared" si="8"/>
        <v>2576</v>
      </c>
      <c r="AL10" s="26">
        <f t="shared" si="9"/>
        <v>2576</v>
      </c>
    </row>
    <row r="11" spans="1:38" s="20" customFormat="1" x14ac:dyDescent="0.25">
      <c r="A11" s="4">
        <f t="shared" si="0"/>
        <v>9</v>
      </c>
      <c r="B11" s="71" t="s">
        <v>239</v>
      </c>
      <c r="C11" s="33" t="s">
        <v>240</v>
      </c>
      <c r="D11" s="33" t="s">
        <v>19</v>
      </c>
      <c r="E11" s="77" t="s">
        <v>5</v>
      </c>
      <c r="F11" s="87">
        <v>1</v>
      </c>
      <c r="G11" s="88">
        <v>0</v>
      </c>
      <c r="H11" s="87">
        <v>1</v>
      </c>
      <c r="I11" s="88">
        <v>0</v>
      </c>
      <c r="J11" s="87">
        <v>1</v>
      </c>
      <c r="K11" s="88">
        <v>0</v>
      </c>
      <c r="L11" s="87">
        <v>1</v>
      </c>
      <c r="M11" s="88">
        <v>0</v>
      </c>
      <c r="N11" s="87">
        <v>1</v>
      </c>
      <c r="O11" s="88">
        <v>0</v>
      </c>
      <c r="P11" s="87">
        <v>1</v>
      </c>
      <c r="Q11" s="88">
        <v>0</v>
      </c>
      <c r="R11" s="87">
        <v>1</v>
      </c>
      <c r="S11" s="88">
        <v>0</v>
      </c>
      <c r="T11" s="87">
        <v>1</v>
      </c>
      <c r="U11" s="96">
        <v>0</v>
      </c>
      <c r="V11" s="114">
        <f>SUM(F11:U11)</f>
        <v>8</v>
      </c>
      <c r="W11" s="70"/>
      <c r="X11" s="69"/>
      <c r="Y11" s="23"/>
      <c r="Z11" s="69"/>
      <c r="AA11" s="26">
        <v>1212</v>
      </c>
      <c r="AB11" s="26">
        <f t="shared" si="1"/>
        <v>9696</v>
      </c>
      <c r="AE11" s="26">
        <f t="shared" si="2"/>
        <v>1212</v>
      </c>
      <c r="AF11" s="26">
        <f t="shared" si="3"/>
        <v>1212</v>
      </c>
      <c r="AG11" s="26">
        <f t="shared" si="4"/>
        <v>1212</v>
      </c>
      <c r="AH11" s="26">
        <f t="shared" si="5"/>
        <v>1212</v>
      </c>
      <c r="AI11" s="26">
        <f t="shared" si="6"/>
        <v>1212</v>
      </c>
      <c r="AJ11" s="26">
        <f t="shared" si="7"/>
        <v>1212</v>
      </c>
      <c r="AK11" s="26">
        <f t="shared" si="8"/>
        <v>1212</v>
      </c>
      <c r="AL11" s="26">
        <f t="shared" si="9"/>
        <v>1212</v>
      </c>
    </row>
    <row r="12" spans="1:38" s="20" customFormat="1" ht="25.5" x14ac:dyDescent="0.25">
      <c r="A12" s="4">
        <f t="shared" si="0"/>
        <v>10</v>
      </c>
      <c r="B12" s="72" t="s">
        <v>241</v>
      </c>
      <c r="C12" s="33" t="s">
        <v>242</v>
      </c>
      <c r="D12" s="33" t="s">
        <v>19</v>
      </c>
      <c r="E12" s="77" t="s">
        <v>5</v>
      </c>
      <c r="F12" s="87">
        <v>1</v>
      </c>
      <c r="G12" s="88">
        <v>0</v>
      </c>
      <c r="H12" s="87">
        <v>1</v>
      </c>
      <c r="I12" s="88">
        <v>0</v>
      </c>
      <c r="J12" s="87">
        <v>1</v>
      </c>
      <c r="K12" s="88">
        <v>0</v>
      </c>
      <c r="L12" s="87">
        <v>1</v>
      </c>
      <c r="M12" s="88">
        <v>0</v>
      </c>
      <c r="N12" s="87">
        <v>1</v>
      </c>
      <c r="O12" s="88">
        <v>0</v>
      </c>
      <c r="P12" s="87">
        <v>1</v>
      </c>
      <c r="Q12" s="88">
        <v>0</v>
      </c>
      <c r="R12" s="87">
        <v>1</v>
      </c>
      <c r="S12" s="88">
        <v>0</v>
      </c>
      <c r="T12" s="87">
        <v>1</v>
      </c>
      <c r="U12" s="96">
        <v>0</v>
      </c>
      <c r="V12" s="114">
        <f>SUM(F12:U12)</f>
        <v>8</v>
      </c>
      <c r="W12" s="70"/>
      <c r="X12" s="69"/>
      <c r="Y12" s="23"/>
      <c r="Z12" s="69"/>
      <c r="AA12" s="26">
        <v>2636</v>
      </c>
      <c r="AB12" s="26">
        <f t="shared" si="1"/>
        <v>21088</v>
      </c>
      <c r="AE12" s="26">
        <f t="shared" si="2"/>
        <v>2636</v>
      </c>
      <c r="AF12" s="26">
        <f t="shared" si="3"/>
        <v>2636</v>
      </c>
      <c r="AG12" s="26">
        <f t="shared" si="4"/>
        <v>2636</v>
      </c>
      <c r="AH12" s="26">
        <f t="shared" si="5"/>
        <v>2636</v>
      </c>
      <c r="AI12" s="26">
        <f t="shared" si="6"/>
        <v>2636</v>
      </c>
      <c r="AJ12" s="26">
        <f t="shared" si="7"/>
        <v>2636</v>
      </c>
      <c r="AK12" s="26">
        <f t="shared" si="8"/>
        <v>2636</v>
      </c>
      <c r="AL12" s="26">
        <f t="shared" si="9"/>
        <v>2636</v>
      </c>
    </row>
    <row r="13" spans="1:38" s="20" customFormat="1" x14ac:dyDescent="0.25">
      <c r="A13" s="4">
        <f t="shared" si="0"/>
        <v>11</v>
      </c>
      <c r="B13" s="72" t="s">
        <v>243</v>
      </c>
      <c r="C13" s="33" t="s">
        <v>132</v>
      </c>
      <c r="D13" s="33" t="s">
        <v>19</v>
      </c>
      <c r="E13" s="77" t="s">
        <v>5</v>
      </c>
      <c r="F13" s="87">
        <v>1</v>
      </c>
      <c r="G13" s="88">
        <v>0</v>
      </c>
      <c r="H13" s="87">
        <v>1</v>
      </c>
      <c r="I13" s="88">
        <v>0</v>
      </c>
      <c r="J13" s="87">
        <v>1</v>
      </c>
      <c r="K13" s="88">
        <v>0</v>
      </c>
      <c r="L13" s="87">
        <v>1</v>
      </c>
      <c r="M13" s="88">
        <v>0</v>
      </c>
      <c r="N13" s="87">
        <v>1</v>
      </c>
      <c r="O13" s="88">
        <v>0</v>
      </c>
      <c r="P13" s="87">
        <v>1</v>
      </c>
      <c r="Q13" s="88">
        <v>0</v>
      </c>
      <c r="R13" s="87">
        <v>1</v>
      </c>
      <c r="S13" s="88">
        <v>0</v>
      </c>
      <c r="T13" s="87">
        <v>1</v>
      </c>
      <c r="U13" s="96">
        <v>0</v>
      </c>
      <c r="V13" s="114">
        <f>SUM(F13:U13)</f>
        <v>8</v>
      </c>
      <c r="W13" s="70"/>
      <c r="X13" s="69"/>
      <c r="Y13" s="23"/>
      <c r="Z13" s="69"/>
      <c r="AA13" s="26">
        <v>1110</v>
      </c>
      <c r="AB13" s="26">
        <f t="shared" si="1"/>
        <v>8880</v>
      </c>
      <c r="AE13" s="26">
        <f t="shared" si="2"/>
        <v>1110</v>
      </c>
      <c r="AF13" s="26">
        <f t="shared" si="3"/>
        <v>1110</v>
      </c>
      <c r="AG13" s="26">
        <f t="shared" si="4"/>
        <v>1110</v>
      </c>
      <c r="AH13" s="26">
        <f t="shared" si="5"/>
        <v>1110</v>
      </c>
      <c r="AI13" s="26">
        <f t="shared" si="6"/>
        <v>1110</v>
      </c>
      <c r="AJ13" s="26">
        <f t="shared" si="7"/>
        <v>1110</v>
      </c>
      <c r="AK13" s="26">
        <f t="shared" si="8"/>
        <v>1110</v>
      </c>
      <c r="AL13" s="26">
        <f t="shared" si="9"/>
        <v>1110</v>
      </c>
    </row>
    <row r="14" spans="1:38" x14ac:dyDescent="0.2">
      <c r="A14" s="4">
        <f t="shared" si="0"/>
        <v>12</v>
      </c>
      <c r="B14" s="27" t="s">
        <v>154</v>
      </c>
      <c r="C14" s="5" t="s">
        <v>105</v>
      </c>
      <c r="D14" s="5" t="s">
        <v>106</v>
      </c>
      <c r="E14" s="6" t="s">
        <v>5</v>
      </c>
      <c r="F14" s="87">
        <v>0</v>
      </c>
      <c r="G14" s="88">
        <f>IF(F14/10=0,0,ROUNDUP(F14/10,0))</f>
        <v>0</v>
      </c>
      <c r="H14" s="87">
        <v>0</v>
      </c>
      <c r="I14" s="88">
        <f>IF(H14/10=0,0,ROUNDUP(H14/10,0))</f>
        <v>0</v>
      </c>
      <c r="J14" s="87">
        <v>0</v>
      </c>
      <c r="K14" s="88">
        <f>IF(J14/10=0,0,ROUNDUP(J14/10,0))</f>
        <v>0</v>
      </c>
      <c r="L14" s="87">
        <v>0</v>
      </c>
      <c r="M14" s="88">
        <f>IF(L14/10=0,0,ROUNDUP(L14/10,0))</f>
        <v>0</v>
      </c>
      <c r="N14" s="87">
        <v>0</v>
      </c>
      <c r="O14" s="88">
        <f>IF(N14/10=0,0,ROUNDUP(N14/10,0))</f>
        <v>0</v>
      </c>
      <c r="P14" s="87">
        <v>2</v>
      </c>
      <c r="Q14" s="88">
        <f>IF(P14/10=0,0,ROUNDUP(P14/10,0))</f>
        <v>1</v>
      </c>
      <c r="R14" s="104">
        <v>0</v>
      </c>
      <c r="S14" s="88">
        <f>IF(R14/10=0,0,ROUNDUP(R14/10,0))</f>
        <v>0</v>
      </c>
      <c r="T14" s="91">
        <v>0</v>
      </c>
      <c r="U14" s="88">
        <f>IF(T14/10=0,0,ROUNDUP(T14/10,0))</f>
        <v>0</v>
      </c>
      <c r="V14" s="114">
        <f>SUM(F14:U14)</f>
        <v>3</v>
      </c>
      <c r="Y14" s="11"/>
      <c r="AA14" s="26">
        <v>170000</v>
      </c>
      <c r="AB14" s="26">
        <f t="shared" si="1"/>
        <v>510000</v>
      </c>
      <c r="AE14" s="26">
        <f t="shared" si="2"/>
        <v>0</v>
      </c>
      <c r="AF14" s="26">
        <f t="shared" si="3"/>
        <v>0</v>
      </c>
      <c r="AG14" s="26">
        <f t="shared" si="4"/>
        <v>0</v>
      </c>
      <c r="AH14" s="26">
        <f t="shared" si="5"/>
        <v>0</v>
      </c>
      <c r="AI14" s="26">
        <f t="shared" si="6"/>
        <v>0</v>
      </c>
      <c r="AJ14" s="26">
        <f t="shared" si="7"/>
        <v>510000</v>
      </c>
      <c r="AK14" s="26">
        <f t="shared" si="8"/>
        <v>0</v>
      </c>
      <c r="AL14" s="26">
        <f t="shared" si="9"/>
        <v>0</v>
      </c>
    </row>
    <row r="15" spans="1:38" x14ac:dyDescent="0.2">
      <c r="A15" s="4">
        <f t="shared" ref="A15:A78" si="10">A14+1</f>
        <v>13</v>
      </c>
      <c r="B15" s="27" t="s">
        <v>155</v>
      </c>
      <c r="C15" s="6" t="s">
        <v>109</v>
      </c>
      <c r="D15" s="6" t="s">
        <v>106</v>
      </c>
      <c r="E15" s="6" t="s">
        <v>5</v>
      </c>
      <c r="F15" s="89">
        <v>0</v>
      </c>
      <c r="G15" s="88">
        <f t="shared" ref="G15:G79" si="11">IF(F15/10=0,0,ROUNDUP(F15/10,0))</f>
        <v>0</v>
      </c>
      <c r="H15" s="89">
        <v>0</v>
      </c>
      <c r="I15" s="88">
        <f t="shared" ref="I15:I79" si="12">IF(H15/10=0,0,ROUNDUP(H15/10,0))</f>
        <v>0</v>
      </c>
      <c r="J15" s="89">
        <v>0</v>
      </c>
      <c r="K15" s="88">
        <f t="shared" ref="K15:K79" si="13">IF(J15/10=0,0,ROUNDUP(J15/10,0))</f>
        <v>0</v>
      </c>
      <c r="L15" s="89">
        <v>0</v>
      </c>
      <c r="M15" s="88">
        <f t="shared" ref="M15:M79" si="14">IF(L15/10=0,0,ROUNDUP(L15/10,0))</f>
        <v>0</v>
      </c>
      <c r="N15" s="89">
        <v>0</v>
      </c>
      <c r="O15" s="88">
        <f t="shared" ref="O15:O79" si="15">IF(N15/10=0,0,ROUNDUP(N15/10,0))</f>
        <v>0</v>
      </c>
      <c r="P15" s="89">
        <v>0</v>
      </c>
      <c r="Q15" s="88">
        <f t="shared" ref="Q15:Q79" si="16">IF(P15/10=0,0,ROUNDUP(P15/10,0))</f>
        <v>0</v>
      </c>
      <c r="R15" s="105">
        <v>2</v>
      </c>
      <c r="S15" s="88">
        <f t="shared" ref="S15:S79" si="17">IF(R15/10=0,0,ROUNDUP(R15/10,0))</f>
        <v>1</v>
      </c>
      <c r="T15" s="91">
        <v>0</v>
      </c>
      <c r="U15" s="88">
        <f t="shared" ref="U15:U79" si="18">IF(T15/10=0,0,ROUNDUP(T15/10,0))</f>
        <v>0</v>
      </c>
      <c r="V15" s="114">
        <f>SUM(F15:U15)</f>
        <v>3</v>
      </c>
      <c r="Y15" s="11"/>
      <c r="AA15" s="26">
        <v>54000</v>
      </c>
      <c r="AB15" s="26">
        <f t="shared" si="1"/>
        <v>162000</v>
      </c>
      <c r="AE15" s="26">
        <f t="shared" si="2"/>
        <v>0</v>
      </c>
      <c r="AF15" s="26">
        <f t="shared" si="3"/>
        <v>0</v>
      </c>
      <c r="AG15" s="26">
        <f t="shared" si="4"/>
        <v>0</v>
      </c>
      <c r="AH15" s="26">
        <f t="shared" si="5"/>
        <v>0</v>
      </c>
      <c r="AI15" s="26">
        <f t="shared" si="6"/>
        <v>0</v>
      </c>
      <c r="AJ15" s="26">
        <f t="shared" si="7"/>
        <v>0</v>
      </c>
      <c r="AK15" s="26">
        <f t="shared" si="8"/>
        <v>162000</v>
      </c>
      <c r="AL15" s="26">
        <f t="shared" si="9"/>
        <v>0</v>
      </c>
    </row>
    <row r="16" spans="1:38" x14ac:dyDescent="0.2">
      <c r="A16" s="4">
        <f t="shared" si="10"/>
        <v>14</v>
      </c>
      <c r="B16" s="32" t="s">
        <v>2</v>
      </c>
      <c r="C16" s="33" t="s">
        <v>3</v>
      </c>
      <c r="D16" s="33" t="s">
        <v>4</v>
      </c>
      <c r="E16" s="78" t="s">
        <v>5</v>
      </c>
      <c r="F16" s="90">
        <v>1</v>
      </c>
      <c r="G16" s="88">
        <f t="shared" si="11"/>
        <v>1</v>
      </c>
      <c r="H16" s="90">
        <v>1</v>
      </c>
      <c r="I16" s="88">
        <f t="shared" si="12"/>
        <v>1</v>
      </c>
      <c r="J16" s="90">
        <v>1</v>
      </c>
      <c r="K16" s="88">
        <f t="shared" si="13"/>
        <v>1</v>
      </c>
      <c r="L16" s="90">
        <v>0</v>
      </c>
      <c r="M16" s="88">
        <f t="shared" si="14"/>
        <v>0</v>
      </c>
      <c r="N16" s="90">
        <v>0</v>
      </c>
      <c r="O16" s="88">
        <f t="shared" si="15"/>
        <v>0</v>
      </c>
      <c r="P16" s="90">
        <v>0</v>
      </c>
      <c r="Q16" s="88">
        <f t="shared" si="16"/>
        <v>0</v>
      </c>
      <c r="R16" s="106">
        <v>0</v>
      </c>
      <c r="S16" s="88">
        <f t="shared" si="17"/>
        <v>0</v>
      </c>
      <c r="T16" s="91">
        <v>0</v>
      </c>
      <c r="U16" s="88">
        <f t="shared" si="18"/>
        <v>0</v>
      </c>
      <c r="V16" s="114">
        <f>SUM(F16:U16)</f>
        <v>6</v>
      </c>
      <c r="Y16" s="11"/>
      <c r="AA16" s="67">
        <v>62000</v>
      </c>
      <c r="AB16" s="26">
        <f t="shared" si="1"/>
        <v>372000</v>
      </c>
      <c r="AE16" s="26">
        <f t="shared" si="2"/>
        <v>124000</v>
      </c>
      <c r="AF16" s="26">
        <f t="shared" si="3"/>
        <v>124000</v>
      </c>
      <c r="AG16" s="26">
        <f t="shared" si="4"/>
        <v>124000</v>
      </c>
      <c r="AH16" s="26">
        <f t="shared" si="5"/>
        <v>0</v>
      </c>
      <c r="AI16" s="26">
        <f t="shared" si="6"/>
        <v>0</v>
      </c>
      <c r="AJ16" s="26">
        <f t="shared" si="7"/>
        <v>0</v>
      </c>
      <c r="AK16" s="26">
        <f t="shared" si="8"/>
        <v>0</v>
      </c>
      <c r="AL16" s="26">
        <f t="shared" si="9"/>
        <v>0</v>
      </c>
    </row>
    <row r="17" spans="1:38" x14ac:dyDescent="0.2">
      <c r="A17" s="4">
        <f t="shared" si="10"/>
        <v>15</v>
      </c>
      <c r="B17" s="31" t="s">
        <v>6</v>
      </c>
      <c r="C17" s="5" t="s">
        <v>7</v>
      </c>
      <c r="D17" s="5" t="s">
        <v>8</v>
      </c>
      <c r="E17" s="6" t="s">
        <v>5</v>
      </c>
      <c r="F17" s="91">
        <v>1</v>
      </c>
      <c r="G17" s="88">
        <f t="shared" si="11"/>
        <v>1</v>
      </c>
      <c r="H17" s="91">
        <v>1</v>
      </c>
      <c r="I17" s="88">
        <f t="shared" si="12"/>
        <v>1</v>
      </c>
      <c r="J17" s="91">
        <v>1</v>
      </c>
      <c r="K17" s="88">
        <f t="shared" si="13"/>
        <v>1</v>
      </c>
      <c r="L17" s="91">
        <v>0</v>
      </c>
      <c r="M17" s="88">
        <f t="shared" si="14"/>
        <v>0</v>
      </c>
      <c r="N17" s="91">
        <v>0</v>
      </c>
      <c r="O17" s="88">
        <f t="shared" si="15"/>
        <v>0</v>
      </c>
      <c r="P17" s="91">
        <v>0</v>
      </c>
      <c r="Q17" s="88">
        <f t="shared" si="16"/>
        <v>0</v>
      </c>
      <c r="R17" s="107">
        <v>0</v>
      </c>
      <c r="S17" s="88">
        <f t="shared" si="17"/>
        <v>0</v>
      </c>
      <c r="T17" s="91">
        <v>0</v>
      </c>
      <c r="U17" s="88">
        <f t="shared" si="18"/>
        <v>0</v>
      </c>
      <c r="V17" s="114">
        <f>SUM(F17:U17)</f>
        <v>6</v>
      </c>
      <c r="Y17" s="11"/>
      <c r="AA17" s="26">
        <v>28650</v>
      </c>
      <c r="AB17" s="26">
        <f t="shared" si="1"/>
        <v>171900</v>
      </c>
      <c r="AE17" s="26">
        <f t="shared" si="2"/>
        <v>57300</v>
      </c>
      <c r="AF17" s="26">
        <f t="shared" si="3"/>
        <v>57300</v>
      </c>
      <c r="AG17" s="26">
        <f t="shared" si="4"/>
        <v>57300</v>
      </c>
      <c r="AH17" s="26">
        <f t="shared" si="5"/>
        <v>0</v>
      </c>
      <c r="AI17" s="26">
        <f t="shared" si="6"/>
        <v>0</v>
      </c>
      <c r="AJ17" s="26">
        <f t="shared" si="7"/>
        <v>0</v>
      </c>
      <c r="AK17" s="26">
        <f t="shared" si="8"/>
        <v>0</v>
      </c>
      <c r="AL17" s="26">
        <f t="shared" si="9"/>
        <v>0</v>
      </c>
    </row>
    <row r="18" spans="1:38" x14ac:dyDescent="0.2">
      <c r="A18" s="4">
        <f t="shared" si="10"/>
        <v>16</v>
      </c>
      <c r="B18" s="31" t="s">
        <v>9</v>
      </c>
      <c r="C18" s="5" t="s">
        <v>10</v>
      </c>
      <c r="D18" s="5" t="s">
        <v>8</v>
      </c>
      <c r="E18" s="6" t="s">
        <v>5</v>
      </c>
      <c r="F18" s="91">
        <v>1</v>
      </c>
      <c r="G18" s="88">
        <f t="shared" si="11"/>
        <v>1</v>
      </c>
      <c r="H18" s="91">
        <v>1</v>
      </c>
      <c r="I18" s="88">
        <f t="shared" si="12"/>
        <v>1</v>
      </c>
      <c r="J18" s="91">
        <v>1</v>
      </c>
      <c r="K18" s="88">
        <f t="shared" si="13"/>
        <v>1</v>
      </c>
      <c r="L18" s="91">
        <v>0</v>
      </c>
      <c r="M18" s="88">
        <f t="shared" si="14"/>
        <v>0</v>
      </c>
      <c r="N18" s="91">
        <v>0</v>
      </c>
      <c r="O18" s="88">
        <f t="shared" si="15"/>
        <v>0</v>
      </c>
      <c r="P18" s="91">
        <v>0</v>
      </c>
      <c r="Q18" s="88">
        <f t="shared" si="16"/>
        <v>0</v>
      </c>
      <c r="R18" s="107">
        <v>0</v>
      </c>
      <c r="S18" s="88">
        <f t="shared" si="17"/>
        <v>0</v>
      </c>
      <c r="T18" s="91">
        <v>0</v>
      </c>
      <c r="U18" s="88">
        <f t="shared" si="18"/>
        <v>0</v>
      </c>
      <c r="V18" s="114">
        <f>SUM(F18:U18)</f>
        <v>6</v>
      </c>
      <c r="Y18" s="11"/>
      <c r="AA18" s="26">
        <v>176850</v>
      </c>
      <c r="AB18" s="26">
        <f t="shared" si="1"/>
        <v>1061100</v>
      </c>
      <c r="AE18" s="26">
        <f t="shared" si="2"/>
        <v>353700</v>
      </c>
      <c r="AF18" s="26">
        <f t="shared" si="3"/>
        <v>353700</v>
      </c>
      <c r="AG18" s="26">
        <f t="shared" si="4"/>
        <v>353700</v>
      </c>
      <c r="AH18" s="26">
        <f t="shared" si="5"/>
        <v>0</v>
      </c>
      <c r="AI18" s="26">
        <f t="shared" si="6"/>
        <v>0</v>
      </c>
      <c r="AJ18" s="26">
        <f t="shared" si="7"/>
        <v>0</v>
      </c>
      <c r="AK18" s="26">
        <f t="shared" si="8"/>
        <v>0</v>
      </c>
      <c r="AL18" s="26">
        <f t="shared" si="9"/>
        <v>0</v>
      </c>
    </row>
    <row r="19" spans="1:38" x14ac:dyDescent="0.2">
      <c r="A19" s="4">
        <f t="shared" si="10"/>
        <v>17</v>
      </c>
      <c r="B19" s="31" t="s">
        <v>11</v>
      </c>
      <c r="C19" s="5" t="s">
        <v>12</v>
      </c>
      <c r="D19" s="6" t="s">
        <v>8</v>
      </c>
      <c r="E19" s="6" t="s">
        <v>5</v>
      </c>
      <c r="F19" s="91">
        <v>1</v>
      </c>
      <c r="G19" s="88">
        <f t="shared" si="11"/>
        <v>1</v>
      </c>
      <c r="H19" s="91">
        <v>3</v>
      </c>
      <c r="I19" s="88">
        <f t="shared" si="12"/>
        <v>1</v>
      </c>
      <c r="J19" s="91">
        <v>3</v>
      </c>
      <c r="K19" s="88">
        <f t="shared" si="13"/>
        <v>1</v>
      </c>
      <c r="L19" s="91">
        <v>0</v>
      </c>
      <c r="M19" s="88">
        <f t="shared" si="14"/>
        <v>0</v>
      </c>
      <c r="N19" s="91">
        <v>0</v>
      </c>
      <c r="O19" s="88">
        <f t="shared" si="15"/>
        <v>0</v>
      </c>
      <c r="P19" s="91">
        <v>0</v>
      </c>
      <c r="Q19" s="88">
        <f t="shared" si="16"/>
        <v>0</v>
      </c>
      <c r="R19" s="107">
        <v>0</v>
      </c>
      <c r="S19" s="88">
        <f t="shared" si="17"/>
        <v>0</v>
      </c>
      <c r="T19" s="91">
        <v>0</v>
      </c>
      <c r="U19" s="88">
        <f t="shared" si="18"/>
        <v>0</v>
      </c>
      <c r="V19" s="114">
        <f>SUM(F19:U19)</f>
        <v>10</v>
      </c>
      <c r="Y19" s="11"/>
      <c r="AA19" s="26">
        <v>21800</v>
      </c>
      <c r="AB19" s="26">
        <f t="shared" si="1"/>
        <v>218000</v>
      </c>
      <c r="AE19" s="26">
        <f t="shared" si="2"/>
        <v>43600</v>
      </c>
      <c r="AF19" s="26">
        <f t="shared" si="3"/>
        <v>87200</v>
      </c>
      <c r="AG19" s="26">
        <f t="shared" si="4"/>
        <v>87200</v>
      </c>
      <c r="AH19" s="26">
        <f t="shared" si="5"/>
        <v>0</v>
      </c>
      <c r="AI19" s="26">
        <f t="shared" si="6"/>
        <v>0</v>
      </c>
      <c r="AJ19" s="26">
        <f t="shared" si="7"/>
        <v>0</v>
      </c>
      <c r="AK19" s="26">
        <f t="shared" si="8"/>
        <v>0</v>
      </c>
      <c r="AL19" s="26">
        <f t="shared" si="9"/>
        <v>0</v>
      </c>
    </row>
    <row r="20" spans="1:38" x14ac:dyDescent="0.2">
      <c r="A20" s="4">
        <f t="shared" si="10"/>
        <v>18</v>
      </c>
      <c r="B20" s="31" t="s">
        <v>13</v>
      </c>
      <c r="C20" s="5" t="s">
        <v>14</v>
      </c>
      <c r="D20" s="6" t="s">
        <v>8</v>
      </c>
      <c r="E20" s="6" t="s">
        <v>5</v>
      </c>
      <c r="F20" s="91">
        <v>1</v>
      </c>
      <c r="G20" s="88">
        <f t="shared" si="11"/>
        <v>1</v>
      </c>
      <c r="H20" s="91">
        <v>2</v>
      </c>
      <c r="I20" s="88">
        <f t="shared" si="12"/>
        <v>1</v>
      </c>
      <c r="J20" s="91">
        <v>2</v>
      </c>
      <c r="K20" s="88">
        <f t="shared" si="13"/>
        <v>1</v>
      </c>
      <c r="L20" s="91">
        <v>0</v>
      </c>
      <c r="M20" s="88">
        <f t="shared" si="14"/>
        <v>0</v>
      </c>
      <c r="N20" s="91">
        <v>0</v>
      </c>
      <c r="O20" s="88">
        <f t="shared" si="15"/>
        <v>0</v>
      </c>
      <c r="P20" s="91">
        <v>0</v>
      </c>
      <c r="Q20" s="88">
        <f t="shared" si="16"/>
        <v>0</v>
      </c>
      <c r="R20" s="107">
        <v>0</v>
      </c>
      <c r="S20" s="88">
        <f t="shared" si="17"/>
        <v>0</v>
      </c>
      <c r="T20" s="91">
        <v>0</v>
      </c>
      <c r="U20" s="88">
        <f t="shared" si="18"/>
        <v>0</v>
      </c>
      <c r="V20" s="114">
        <f>SUM(F20:U20)</f>
        <v>8</v>
      </c>
      <c r="Y20" s="11"/>
      <c r="AA20" s="26">
        <v>26000</v>
      </c>
      <c r="AB20" s="26">
        <f t="shared" si="1"/>
        <v>208000</v>
      </c>
      <c r="AE20" s="26">
        <f t="shared" si="2"/>
        <v>52000</v>
      </c>
      <c r="AF20" s="26">
        <f t="shared" si="3"/>
        <v>78000</v>
      </c>
      <c r="AG20" s="26">
        <f t="shared" si="4"/>
        <v>78000</v>
      </c>
      <c r="AH20" s="26">
        <f t="shared" si="5"/>
        <v>0</v>
      </c>
      <c r="AI20" s="26">
        <f t="shared" si="6"/>
        <v>0</v>
      </c>
      <c r="AJ20" s="26">
        <f t="shared" si="7"/>
        <v>0</v>
      </c>
      <c r="AK20" s="26">
        <f t="shared" si="8"/>
        <v>0</v>
      </c>
      <c r="AL20" s="26">
        <f t="shared" si="9"/>
        <v>0</v>
      </c>
    </row>
    <row r="21" spans="1:38" ht="12.75" customHeight="1" x14ac:dyDescent="0.2">
      <c r="A21" s="4">
        <f t="shared" si="10"/>
        <v>19</v>
      </c>
      <c r="B21" s="34" t="s">
        <v>83</v>
      </c>
      <c r="C21" s="5" t="s">
        <v>84</v>
      </c>
      <c r="D21" s="5" t="s">
        <v>8</v>
      </c>
      <c r="E21" s="6" t="s">
        <v>5</v>
      </c>
      <c r="F21" s="92">
        <v>0</v>
      </c>
      <c r="G21" s="88">
        <f t="shared" si="11"/>
        <v>0</v>
      </c>
      <c r="H21" s="92">
        <v>2</v>
      </c>
      <c r="I21" s="88">
        <f t="shared" si="12"/>
        <v>1</v>
      </c>
      <c r="J21" s="92">
        <v>2</v>
      </c>
      <c r="K21" s="88">
        <f t="shared" si="13"/>
        <v>1</v>
      </c>
      <c r="L21" s="92">
        <v>0</v>
      </c>
      <c r="M21" s="88">
        <f t="shared" si="14"/>
        <v>0</v>
      </c>
      <c r="N21" s="92">
        <v>0</v>
      </c>
      <c r="O21" s="88">
        <f t="shared" si="15"/>
        <v>0</v>
      </c>
      <c r="P21" s="92">
        <v>0</v>
      </c>
      <c r="Q21" s="88">
        <f t="shared" si="16"/>
        <v>0</v>
      </c>
      <c r="R21" s="108">
        <v>0</v>
      </c>
      <c r="S21" s="88">
        <f t="shared" si="17"/>
        <v>0</v>
      </c>
      <c r="T21" s="91">
        <v>0</v>
      </c>
      <c r="U21" s="88">
        <f t="shared" si="18"/>
        <v>0</v>
      </c>
      <c r="V21" s="114">
        <f>SUM(F21:U21)</f>
        <v>6</v>
      </c>
      <c r="Y21" s="11"/>
      <c r="AA21" s="26">
        <v>29750</v>
      </c>
      <c r="AB21" s="26">
        <f t="shared" si="1"/>
        <v>178500</v>
      </c>
      <c r="AE21" s="26">
        <f t="shared" si="2"/>
        <v>0</v>
      </c>
      <c r="AF21" s="26">
        <f t="shared" si="3"/>
        <v>89250</v>
      </c>
      <c r="AG21" s="26">
        <f t="shared" si="4"/>
        <v>89250</v>
      </c>
      <c r="AH21" s="26">
        <f t="shared" si="5"/>
        <v>0</v>
      </c>
      <c r="AI21" s="26">
        <f t="shared" si="6"/>
        <v>0</v>
      </c>
      <c r="AJ21" s="26">
        <f t="shared" si="7"/>
        <v>0</v>
      </c>
      <c r="AK21" s="26">
        <f t="shared" si="8"/>
        <v>0</v>
      </c>
      <c r="AL21" s="26">
        <f t="shared" si="9"/>
        <v>0</v>
      </c>
    </row>
    <row r="22" spans="1:38" x14ac:dyDescent="0.2">
      <c r="A22" s="4">
        <f t="shared" si="10"/>
        <v>20</v>
      </c>
      <c r="B22" s="31" t="s">
        <v>15</v>
      </c>
      <c r="C22" s="5" t="s">
        <v>16</v>
      </c>
      <c r="D22" s="6" t="s">
        <v>8</v>
      </c>
      <c r="E22" s="6" t="s">
        <v>5</v>
      </c>
      <c r="F22" s="91">
        <v>1</v>
      </c>
      <c r="G22" s="88">
        <f t="shared" si="11"/>
        <v>1</v>
      </c>
      <c r="H22" s="91">
        <v>1</v>
      </c>
      <c r="I22" s="88">
        <f t="shared" si="12"/>
        <v>1</v>
      </c>
      <c r="J22" s="91">
        <v>1</v>
      </c>
      <c r="K22" s="88">
        <f t="shared" si="13"/>
        <v>1</v>
      </c>
      <c r="L22" s="91">
        <v>0</v>
      </c>
      <c r="M22" s="88">
        <f t="shared" si="14"/>
        <v>0</v>
      </c>
      <c r="N22" s="91">
        <v>0</v>
      </c>
      <c r="O22" s="88">
        <f t="shared" si="15"/>
        <v>0</v>
      </c>
      <c r="P22" s="91">
        <v>0</v>
      </c>
      <c r="Q22" s="88">
        <f t="shared" si="16"/>
        <v>0</v>
      </c>
      <c r="R22" s="107">
        <v>0</v>
      </c>
      <c r="S22" s="88">
        <f t="shared" si="17"/>
        <v>0</v>
      </c>
      <c r="T22" s="91">
        <v>0</v>
      </c>
      <c r="U22" s="88">
        <f t="shared" si="18"/>
        <v>0</v>
      </c>
      <c r="V22" s="114">
        <f>SUM(F22:U22)</f>
        <v>6</v>
      </c>
      <c r="Y22" s="11"/>
      <c r="AA22" s="26">
        <v>27850</v>
      </c>
      <c r="AB22" s="26">
        <f t="shared" si="1"/>
        <v>167100</v>
      </c>
      <c r="AE22" s="26">
        <f t="shared" si="2"/>
        <v>55700</v>
      </c>
      <c r="AF22" s="26">
        <f t="shared" si="3"/>
        <v>55700</v>
      </c>
      <c r="AG22" s="26">
        <f t="shared" si="4"/>
        <v>55700</v>
      </c>
      <c r="AH22" s="26">
        <f t="shared" si="5"/>
        <v>0</v>
      </c>
      <c r="AI22" s="26">
        <f t="shared" si="6"/>
        <v>0</v>
      </c>
      <c r="AJ22" s="26">
        <f t="shared" si="7"/>
        <v>0</v>
      </c>
      <c r="AK22" s="26">
        <f t="shared" si="8"/>
        <v>0</v>
      </c>
      <c r="AL22" s="26">
        <f t="shared" si="9"/>
        <v>0</v>
      </c>
    </row>
    <row r="23" spans="1:38" x14ac:dyDescent="0.2">
      <c r="A23" s="4">
        <f t="shared" si="10"/>
        <v>21</v>
      </c>
      <c r="B23" s="27" t="s">
        <v>20</v>
      </c>
      <c r="C23" s="5" t="s">
        <v>21</v>
      </c>
      <c r="D23" s="6" t="s">
        <v>8</v>
      </c>
      <c r="E23" s="6" t="s">
        <v>5</v>
      </c>
      <c r="F23" s="91">
        <v>1</v>
      </c>
      <c r="G23" s="88">
        <f t="shared" si="11"/>
        <v>1</v>
      </c>
      <c r="H23" s="91">
        <v>1</v>
      </c>
      <c r="I23" s="88">
        <f t="shared" si="12"/>
        <v>1</v>
      </c>
      <c r="J23" s="91">
        <v>1</v>
      </c>
      <c r="K23" s="88">
        <f t="shared" si="13"/>
        <v>1</v>
      </c>
      <c r="L23" s="91">
        <v>0</v>
      </c>
      <c r="M23" s="88">
        <f t="shared" si="14"/>
        <v>0</v>
      </c>
      <c r="N23" s="91">
        <v>0</v>
      </c>
      <c r="O23" s="88">
        <f t="shared" si="15"/>
        <v>0</v>
      </c>
      <c r="P23" s="91">
        <v>0</v>
      </c>
      <c r="Q23" s="88">
        <f t="shared" si="16"/>
        <v>0</v>
      </c>
      <c r="R23" s="107">
        <v>0</v>
      </c>
      <c r="S23" s="88">
        <f t="shared" si="17"/>
        <v>0</v>
      </c>
      <c r="T23" s="91">
        <v>0</v>
      </c>
      <c r="U23" s="88">
        <f t="shared" si="18"/>
        <v>0</v>
      </c>
      <c r="V23" s="114">
        <f>SUM(F23:U23)</f>
        <v>6</v>
      </c>
      <c r="Y23" s="11"/>
      <c r="AA23" s="26">
        <v>38300</v>
      </c>
      <c r="AB23" s="26">
        <f t="shared" si="1"/>
        <v>229800</v>
      </c>
      <c r="AE23" s="26">
        <f t="shared" si="2"/>
        <v>76600</v>
      </c>
      <c r="AF23" s="26">
        <f t="shared" si="3"/>
        <v>76600</v>
      </c>
      <c r="AG23" s="26">
        <f t="shared" si="4"/>
        <v>76600</v>
      </c>
      <c r="AH23" s="26">
        <f t="shared" si="5"/>
        <v>0</v>
      </c>
      <c r="AI23" s="26">
        <f t="shared" si="6"/>
        <v>0</v>
      </c>
      <c r="AJ23" s="26">
        <f t="shared" si="7"/>
        <v>0</v>
      </c>
      <c r="AK23" s="26">
        <f t="shared" si="8"/>
        <v>0</v>
      </c>
      <c r="AL23" s="26">
        <f t="shared" si="9"/>
        <v>0</v>
      </c>
    </row>
    <row r="24" spans="1:38" x14ac:dyDescent="0.2">
      <c r="A24" s="4">
        <f t="shared" si="10"/>
        <v>22</v>
      </c>
      <c r="B24" s="27" t="s">
        <v>61</v>
      </c>
      <c r="C24" s="5" t="s">
        <v>62</v>
      </c>
      <c r="D24" s="6" t="s">
        <v>8</v>
      </c>
      <c r="E24" s="6" t="s">
        <v>5</v>
      </c>
      <c r="F24" s="91">
        <v>1</v>
      </c>
      <c r="G24" s="88">
        <v>0</v>
      </c>
      <c r="H24" s="91">
        <v>1</v>
      </c>
      <c r="I24" s="88">
        <v>0</v>
      </c>
      <c r="J24" s="91">
        <v>1</v>
      </c>
      <c r="K24" s="88">
        <v>0</v>
      </c>
      <c r="L24" s="91">
        <v>0</v>
      </c>
      <c r="M24" s="88">
        <f t="shared" si="14"/>
        <v>0</v>
      </c>
      <c r="N24" s="91">
        <v>0</v>
      </c>
      <c r="O24" s="88">
        <f t="shared" si="15"/>
        <v>0</v>
      </c>
      <c r="P24" s="91">
        <v>0</v>
      </c>
      <c r="Q24" s="88">
        <f t="shared" si="16"/>
        <v>0</v>
      </c>
      <c r="R24" s="107">
        <v>0</v>
      </c>
      <c r="S24" s="88">
        <f t="shared" si="17"/>
        <v>0</v>
      </c>
      <c r="T24" s="91">
        <v>0</v>
      </c>
      <c r="U24" s="88">
        <f t="shared" si="18"/>
        <v>0</v>
      </c>
      <c r="V24" s="114">
        <f>SUM(F24:U24)</f>
        <v>3</v>
      </c>
      <c r="Y24" s="11"/>
      <c r="AA24" s="26">
        <v>1000</v>
      </c>
      <c r="AB24" s="26">
        <f t="shared" si="1"/>
        <v>3000</v>
      </c>
      <c r="AE24" s="26">
        <f t="shared" si="2"/>
        <v>1000</v>
      </c>
      <c r="AF24" s="26">
        <f t="shared" si="3"/>
        <v>1000</v>
      </c>
      <c r="AG24" s="26">
        <f t="shared" si="4"/>
        <v>1000</v>
      </c>
      <c r="AH24" s="26">
        <f t="shared" si="5"/>
        <v>0</v>
      </c>
      <c r="AI24" s="26">
        <f t="shared" si="6"/>
        <v>0</v>
      </c>
      <c r="AJ24" s="26">
        <f t="shared" si="7"/>
        <v>0</v>
      </c>
      <c r="AK24" s="26">
        <f t="shared" si="8"/>
        <v>0</v>
      </c>
      <c r="AL24" s="26">
        <f t="shared" si="9"/>
        <v>0</v>
      </c>
    </row>
    <row r="25" spans="1:38" ht="28.5" customHeight="1" x14ac:dyDescent="0.2">
      <c r="A25" s="4">
        <f t="shared" si="10"/>
        <v>23</v>
      </c>
      <c r="B25" s="35" t="s">
        <v>76</v>
      </c>
      <c r="C25" s="36" t="s">
        <v>77</v>
      </c>
      <c r="D25" s="36" t="s">
        <v>78</v>
      </c>
      <c r="E25" s="36" t="s">
        <v>5</v>
      </c>
      <c r="F25" s="93">
        <v>1</v>
      </c>
      <c r="G25" s="88">
        <f t="shared" si="11"/>
        <v>1</v>
      </c>
      <c r="H25" s="93">
        <v>0</v>
      </c>
      <c r="I25" s="88">
        <f t="shared" si="12"/>
        <v>0</v>
      </c>
      <c r="J25" s="93">
        <v>0</v>
      </c>
      <c r="K25" s="88">
        <f t="shared" si="13"/>
        <v>0</v>
      </c>
      <c r="L25" s="93">
        <v>0</v>
      </c>
      <c r="M25" s="88">
        <f t="shared" si="14"/>
        <v>0</v>
      </c>
      <c r="N25" s="93">
        <v>0</v>
      </c>
      <c r="O25" s="88">
        <f t="shared" si="15"/>
        <v>0</v>
      </c>
      <c r="P25" s="93">
        <v>0</v>
      </c>
      <c r="Q25" s="88">
        <f t="shared" si="16"/>
        <v>0</v>
      </c>
      <c r="R25" s="109">
        <v>0</v>
      </c>
      <c r="S25" s="88">
        <f t="shared" si="17"/>
        <v>0</v>
      </c>
      <c r="T25" s="91">
        <v>0</v>
      </c>
      <c r="U25" s="88">
        <f t="shared" si="18"/>
        <v>0</v>
      </c>
      <c r="V25" s="114">
        <f>SUM(F25:U25)</f>
        <v>2</v>
      </c>
      <c r="Y25" s="11"/>
      <c r="AA25" s="26">
        <v>10800</v>
      </c>
      <c r="AB25" s="26">
        <f t="shared" si="1"/>
        <v>21600</v>
      </c>
      <c r="AE25" s="26">
        <f t="shared" si="2"/>
        <v>21600</v>
      </c>
      <c r="AF25" s="26">
        <f t="shared" si="3"/>
        <v>0</v>
      </c>
      <c r="AG25" s="26">
        <f t="shared" si="4"/>
        <v>0</v>
      </c>
      <c r="AH25" s="26">
        <f t="shared" si="5"/>
        <v>0</v>
      </c>
      <c r="AI25" s="26">
        <f t="shared" si="6"/>
        <v>0</v>
      </c>
      <c r="AJ25" s="26">
        <f t="shared" si="7"/>
        <v>0</v>
      </c>
      <c r="AK25" s="26">
        <f t="shared" si="8"/>
        <v>0</v>
      </c>
      <c r="AL25" s="26">
        <f t="shared" si="9"/>
        <v>0</v>
      </c>
    </row>
    <row r="26" spans="1:38" x14ac:dyDescent="0.2">
      <c r="A26" s="4">
        <f t="shared" si="10"/>
        <v>24</v>
      </c>
      <c r="B26" s="27" t="s">
        <v>79</v>
      </c>
      <c r="C26" s="5" t="s">
        <v>80</v>
      </c>
      <c r="D26" s="5" t="s">
        <v>19</v>
      </c>
      <c r="E26" s="6" t="s">
        <v>5</v>
      </c>
      <c r="F26" s="91">
        <v>1</v>
      </c>
      <c r="G26" s="88">
        <v>0</v>
      </c>
      <c r="H26" s="91">
        <v>0</v>
      </c>
      <c r="I26" s="88">
        <f t="shared" si="12"/>
        <v>0</v>
      </c>
      <c r="J26" s="91">
        <v>0</v>
      </c>
      <c r="K26" s="88">
        <f t="shared" si="13"/>
        <v>0</v>
      </c>
      <c r="L26" s="91">
        <v>0</v>
      </c>
      <c r="M26" s="88">
        <f t="shared" si="14"/>
        <v>0</v>
      </c>
      <c r="N26" s="91">
        <v>0</v>
      </c>
      <c r="O26" s="88">
        <f t="shared" si="15"/>
        <v>0</v>
      </c>
      <c r="P26" s="91">
        <v>0</v>
      </c>
      <c r="Q26" s="88">
        <f t="shared" si="16"/>
        <v>0</v>
      </c>
      <c r="R26" s="107">
        <v>0</v>
      </c>
      <c r="S26" s="88">
        <f t="shared" si="17"/>
        <v>0</v>
      </c>
      <c r="T26" s="91">
        <v>0</v>
      </c>
      <c r="U26" s="88">
        <f t="shared" si="18"/>
        <v>0</v>
      </c>
      <c r="V26" s="114">
        <f>SUM(F26:U26)</f>
        <v>1</v>
      </c>
      <c r="W26" s="18" t="s">
        <v>131</v>
      </c>
      <c r="Y26" s="11"/>
      <c r="AA26" s="26">
        <v>330</v>
      </c>
      <c r="AB26" s="26">
        <f t="shared" si="1"/>
        <v>330</v>
      </c>
      <c r="AE26" s="26">
        <f t="shared" si="2"/>
        <v>330</v>
      </c>
      <c r="AF26" s="26">
        <f t="shared" si="3"/>
        <v>0</v>
      </c>
      <c r="AG26" s="26">
        <f t="shared" si="4"/>
        <v>0</v>
      </c>
      <c r="AH26" s="26">
        <f t="shared" si="5"/>
        <v>0</v>
      </c>
      <c r="AI26" s="26">
        <f t="shared" si="6"/>
        <v>0</v>
      </c>
      <c r="AJ26" s="26">
        <f t="shared" si="7"/>
        <v>0</v>
      </c>
      <c r="AK26" s="26">
        <f t="shared" si="8"/>
        <v>0</v>
      </c>
      <c r="AL26" s="26">
        <f t="shared" si="9"/>
        <v>0</v>
      </c>
    </row>
    <row r="27" spans="1:38" x14ac:dyDescent="0.2">
      <c r="A27" s="4">
        <f t="shared" si="10"/>
        <v>25</v>
      </c>
      <c r="B27" s="27" t="s">
        <v>22</v>
      </c>
      <c r="C27" s="5" t="s">
        <v>23</v>
      </c>
      <c r="D27" s="5" t="s">
        <v>24</v>
      </c>
      <c r="E27" s="6" t="s">
        <v>5</v>
      </c>
      <c r="F27" s="91">
        <v>3</v>
      </c>
      <c r="G27" s="88">
        <f t="shared" si="11"/>
        <v>1</v>
      </c>
      <c r="H27" s="91">
        <v>4</v>
      </c>
      <c r="I27" s="88">
        <f t="shared" si="12"/>
        <v>1</v>
      </c>
      <c r="J27" s="91">
        <v>4</v>
      </c>
      <c r="K27" s="88">
        <f t="shared" si="13"/>
        <v>1</v>
      </c>
      <c r="L27" s="91">
        <v>0</v>
      </c>
      <c r="M27" s="88">
        <f t="shared" si="14"/>
        <v>0</v>
      </c>
      <c r="N27" s="91">
        <v>0</v>
      </c>
      <c r="O27" s="88">
        <f t="shared" si="15"/>
        <v>0</v>
      </c>
      <c r="P27" s="91">
        <v>0</v>
      </c>
      <c r="Q27" s="88">
        <f t="shared" si="16"/>
        <v>0</v>
      </c>
      <c r="R27" s="107">
        <v>0</v>
      </c>
      <c r="S27" s="88">
        <f t="shared" si="17"/>
        <v>0</v>
      </c>
      <c r="T27" s="91">
        <v>0</v>
      </c>
      <c r="U27" s="88">
        <f t="shared" si="18"/>
        <v>0</v>
      </c>
      <c r="V27" s="114">
        <f>SUM(F27:U27)</f>
        <v>14</v>
      </c>
      <c r="Y27" s="11"/>
      <c r="AA27" s="26">
        <v>2670</v>
      </c>
      <c r="AB27" s="26">
        <f t="shared" si="1"/>
        <v>37380</v>
      </c>
      <c r="AE27" s="26">
        <f t="shared" si="2"/>
        <v>10680</v>
      </c>
      <c r="AF27" s="26">
        <f t="shared" si="3"/>
        <v>13350</v>
      </c>
      <c r="AG27" s="26">
        <f t="shared" si="4"/>
        <v>13350</v>
      </c>
      <c r="AH27" s="26">
        <f t="shared" si="5"/>
        <v>0</v>
      </c>
      <c r="AI27" s="26">
        <f t="shared" si="6"/>
        <v>0</v>
      </c>
      <c r="AJ27" s="26">
        <f t="shared" si="7"/>
        <v>0</v>
      </c>
      <c r="AK27" s="26">
        <f t="shared" si="8"/>
        <v>0</v>
      </c>
      <c r="AL27" s="26">
        <f t="shared" si="9"/>
        <v>0</v>
      </c>
    </row>
    <row r="28" spans="1:38" x14ac:dyDescent="0.2">
      <c r="A28" s="4">
        <f t="shared" si="10"/>
        <v>26</v>
      </c>
      <c r="B28" s="27" t="s">
        <v>25</v>
      </c>
      <c r="C28" s="5" t="s">
        <v>26</v>
      </c>
      <c r="D28" s="5" t="s">
        <v>24</v>
      </c>
      <c r="E28" s="6" t="s">
        <v>5</v>
      </c>
      <c r="F28" s="91">
        <v>1</v>
      </c>
      <c r="G28" s="88">
        <f t="shared" si="11"/>
        <v>1</v>
      </c>
      <c r="H28" s="91">
        <v>1</v>
      </c>
      <c r="I28" s="88">
        <f t="shared" si="12"/>
        <v>1</v>
      </c>
      <c r="J28" s="91">
        <v>1</v>
      </c>
      <c r="K28" s="88">
        <f t="shared" si="13"/>
        <v>1</v>
      </c>
      <c r="L28" s="91">
        <v>0</v>
      </c>
      <c r="M28" s="88">
        <f t="shared" si="14"/>
        <v>0</v>
      </c>
      <c r="N28" s="91">
        <v>0</v>
      </c>
      <c r="O28" s="88">
        <f t="shared" si="15"/>
        <v>0</v>
      </c>
      <c r="P28" s="91">
        <v>0</v>
      </c>
      <c r="Q28" s="88">
        <f t="shared" si="16"/>
        <v>0</v>
      </c>
      <c r="R28" s="107">
        <v>0</v>
      </c>
      <c r="S28" s="88">
        <f t="shared" si="17"/>
        <v>0</v>
      </c>
      <c r="T28" s="91">
        <v>0</v>
      </c>
      <c r="U28" s="88">
        <f t="shared" si="18"/>
        <v>0</v>
      </c>
      <c r="V28" s="114">
        <f>SUM(F28:U28)</f>
        <v>6</v>
      </c>
      <c r="Y28" s="11"/>
      <c r="AA28" s="26">
        <v>1520</v>
      </c>
      <c r="AB28" s="26">
        <f t="shared" si="1"/>
        <v>9120</v>
      </c>
      <c r="AE28" s="26">
        <f t="shared" si="2"/>
        <v>3040</v>
      </c>
      <c r="AF28" s="26">
        <f t="shared" si="3"/>
        <v>3040</v>
      </c>
      <c r="AG28" s="26">
        <f t="shared" si="4"/>
        <v>3040</v>
      </c>
      <c r="AH28" s="26">
        <f t="shared" si="5"/>
        <v>0</v>
      </c>
      <c r="AI28" s="26">
        <f t="shared" si="6"/>
        <v>0</v>
      </c>
      <c r="AJ28" s="26">
        <f t="shared" si="7"/>
        <v>0</v>
      </c>
      <c r="AK28" s="26">
        <f t="shared" si="8"/>
        <v>0</v>
      </c>
      <c r="AL28" s="26">
        <f t="shared" si="9"/>
        <v>0</v>
      </c>
    </row>
    <row r="29" spans="1:38" x14ac:dyDescent="0.2">
      <c r="A29" s="4">
        <f t="shared" si="10"/>
        <v>27</v>
      </c>
      <c r="B29" s="37" t="s">
        <v>156</v>
      </c>
      <c r="C29" s="5" t="s">
        <v>27</v>
      </c>
      <c r="D29" s="5" t="s">
        <v>28</v>
      </c>
      <c r="E29" s="6" t="s">
        <v>5</v>
      </c>
      <c r="F29" s="94">
        <v>14</v>
      </c>
      <c r="G29" s="88">
        <f t="shared" si="11"/>
        <v>2</v>
      </c>
      <c r="H29" s="94">
        <v>44</v>
      </c>
      <c r="I29" s="88">
        <f t="shared" si="12"/>
        <v>5</v>
      </c>
      <c r="J29" s="94">
        <v>44</v>
      </c>
      <c r="K29" s="88">
        <f t="shared" si="13"/>
        <v>5</v>
      </c>
      <c r="L29" s="94">
        <v>0</v>
      </c>
      <c r="M29" s="88">
        <f t="shared" si="14"/>
        <v>0</v>
      </c>
      <c r="N29" s="94">
        <v>0</v>
      </c>
      <c r="O29" s="88">
        <f t="shared" si="15"/>
        <v>0</v>
      </c>
      <c r="P29" s="100">
        <v>6</v>
      </c>
      <c r="Q29" s="88">
        <f t="shared" si="16"/>
        <v>1</v>
      </c>
      <c r="R29" s="110">
        <v>6</v>
      </c>
      <c r="S29" s="88">
        <f t="shared" si="17"/>
        <v>1</v>
      </c>
      <c r="T29" s="91">
        <v>1</v>
      </c>
      <c r="U29" s="88">
        <f t="shared" si="18"/>
        <v>1</v>
      </c>
      <c r="V29" s="114">
        <f>SUM(F29:U29)</f>
        <v>130</v>
      </c>
      <c r="Y29" s="11"/>
      <c r="AA29" s="26">
        <v>560</v>
      </c>
      <c r="AB29" s="26">
        <f t="shared" si="1"/>
        <v>72800</v>
      </c>
      <c r="AE29" s="26">
        <f t="shared" si="2"/>
        <v>8960</v>
      </c>
      <c r="AF29" s="26">
        <f t="shared" si="3"/>
        <v>27440</v>
      </c>
      <c r="AG29" s="26">
        <f t="shared" si="4"/>
        <v>27440</v>
      </c>
      <c r="AH29" s="26">
        <f t="shared" si="5"/>
        <v>0</v>
      </c>
      <c r="AI29" s="26">
        <f t="shared" si="6"/>
        <v>0</v>
      </c>
      <c r="AJ29" s="26">
        <f t="shared" si="7"/>
        <v>3920</v>
      </c>
      <c r="AK29" s="26">
        <f t="shared" si="8"/>
        <v>3920</v>
      </c>
      <c r="AL29" s="26">
        <f t="shared" si="9"/>
        <v>1120</v>
      </c>
    </row>
    <row r="30" spans="1:38" ht="12.75" customHeight="1" x14ac:dyDescent="0.2">
      <c r="A30" s="4">
        <f t="shared" si="10"/>
        <v>28</v>
      </c>
      <c r="B30" s="38" t="s">
        <v>29</v>
      </c>
      <c r="C30" s="5" t="s">
        <v>30</v>
      </c>
      <c r="D30" s="5" t="s">
        <v>28</v>
      </c>
      <c r="E30" s="6" t="s">
        <v>5</v>
      </c>
      <c r="F30" s="94">
        <v>14</v>
      </c>
      <c r="G30" s="88">
        <f t="shared" si="11"/>
        <v>2</v>
      </c>
      <c r="H30" s="94">
        <v>44</v>
      </c>
      <c r="I30" s="88">
        <f t="shared" si="12"/>
        <v>5</v>
      </c>
      <c r="J30" s="94">
        <v>44</v>
      </c>
      <c r="K30" s="88">
        <f t="shared" si="13"/>
        <v>5</v>
      </c>
      <c r="L30" s="94">
        <v>0</v>
      </c>
      <c r="M30" s="88">
        <f t="shared" si="14"/>
        <v>0</v>
      </c>
      <c r="N30" s="94">
        <v>0</v>
      </c>
      <c r="O30" s="88">
        <f t="shared" si="15"/>
        <v>0</v>
      </c>
      <c r="P30" s="87">
        <v>6</v>
      </c>
      <c r="Q30" s="88">
        <f t="shared" si="16"/>
        <v>1</v>
      </c>
      <c r="R30" s="104">
        <v>6</v>
      </c>
      <c r="S30" s="88">
        <f t="shared" si="17"/>
        <v>1</v>
      </c>
      <c r="T30" s="91">
        <v>1</v>
      </c>
      <c r="U30" s="88">
        <f t="shared" si="18"/>
        <v>1</v>
      </c>
      <c r="V30" s="114">
        <f>SUM(F30:U30)</f>
        <v>130</v>
      </c>
      <c r="Y30" s="11"/>
      <c r="AA30" s="26">
        <v>260</v>
      </c>
      <c r="AB30" s="26">
        <f t="shared" si="1"/>
        <v>33800</v>
      </c>
      <c r="AE30" s="26">
        <f t="shared" si="2"/>
        <v>4160</v>
      </c>
      <c r="AF30" s="26">
        <f t="shared" si="3"/>
        <v>12740</v>
      </c>
      <c r="AG30" s="26">
        <f t="shared" si="4"/>
        <v>12740</v>
      </c>
      <c r="AH30" s="26">
        <f t="shared" si="5"/>
        <v>0</v>
      </c>
      <c r="AI30" s="26">
        <f t="shared" si="6"/>
        <v>0</v>
      </c>
      <c r="AJ30" s="26">
        <f t="shared" si="7"/>
        <v>1820</v>
      </c>
      <c r="AK30" s="26">
        <f t="shared" si="8"/>
        <v>1820</v>
      </c>
      <c r="AL30" s="26">
        <f t="shared" si="9"/>
        <v>520</v>
      </c>
    </row>
    <row r="31" spans="1:38" ht="12.75" customHeight="1" x14ac:dyDescent="0.2">
      <c r="A31" s="4">
        <f t="shared" si="10"/>
        <v>29</v>
      </c>
      <c r="B31" s="12" t="s">
        <v>159</v>
      </c>
      <c r="C31" s="13" t="s">
        <v>121</v>
      </c>
      <c r="D31" s="5" t="s">
        <v>28</v>
      </c>
      <c r="E31" s="6" t="s">
        <v>5</v>
      </c>
      <c r="F31" s="94">
        <v>1</v>
      </c>
      <c r="G31" s="88">
        <f t="shared" si="11"/>
        <v>1</v>
      </c>
      <c r="H31" s="94">
        <v>4</v>
      </c>
      <c r="I31" s="88">
        <f t="shared" si="12"/>
        <v>1</v>
      </c>
      <c r="J31" s="94">
        <v>4</v>
      </c>
      <c r="K31" s="88">
        <f t="shared" si="13"/>
        <v>1</v>
      </c>
      <c r="L31" s="94">
        <v>16</v>
      </c>
      <c r="M31" s="88">
        <f t="shared" si="14"/>
        <v>2</v>
      </c>
      <c r="N31" s="94">
        <v>16</v>
      </c>
      <c r="O31" s="88">
        <f t="shared" si="15"/>
        <v>2</v>
      </c>
      <c r="P31" s="100">
        <v>0</v>
      </c>
      <c r="Q31" s="88">
        <f t="shared" si="16"/>
        <v>0</v>
      </c>
      <c r="R31" s="110">
        <v>0</v>
      </c>
      <c r="S31" s="88">
        <f t="shared" si="17"/>
        <v>0</v>
      </c>
      <c r="T31" s="91">
        <v>0</v>
      </c>
      <c r="U31" s="88">
        <f t="shared" si="18"/>
        <v>0</v>
      </c>
      <c r="V31" s="114">
        <f>SUM(F31:U31)</f>
        <v>48</v>
      </c>
      <c r="Y31" s="11"/>
      <c r="AA31" s="26">
        <v>400</v>
      </c>
      <c r="AB31" s="26">
        <f t="shared" si="1"/>
        <v>19200</v>
      </c>
      <c r="AE31" s="26">
        <f t="shared" si="2"/>
        <v>800</v>
      </c>
      <c r="AF31" s="26">
        <f t="shared" si="3"/>
        <v>2000</v>
      </c>
      <c r="AG31" s="26">
        <f t="shared" si="4"/>
        <v>2000</v>
      </c>
      <c r="AH31" s="26">
        <f t="shared" si="5"/>
        <v>7200</v>
      </c>
      <c r="AI31" s="26">
        <f t="shared" si="6"/>
        <v>7200</v>
      </c>
      <c r="AJ31" s="26">
        <f t="shared" si="7"/>
        <v>0</v>
      </c>
      <c r="AK31" s="26">
        <f t="shared" si="8"/>
        <v>0</v>
      </c>
      <c r="AL31" s="26">
        <f t="shared" si="9"/>
        <v>0</v>
      </c>
    </row>
    <row r="32" spans="1:38" ht="12.75" customHeight="1" x14ac:dyDescent="0.2">
      <c r="A32" s="4">
        <f t="shared" si="10"/>
        <v>30</v>
      </c>
      <c r="B32" s="14" t="s">
        <v>122</v>
      </c>
      <c r="C32" s="13" t="s">
        <v>123</v>
      </c>
      <c r="D32" s="5" t="s">
        <v>28</v>
      </c>
      <c r="E32" s="6" t="s">
        <v>5</v>
      </c>
      <c r="F32" s="94">
        <v>1</v>
      </c>
      <c r="G32" s="88">
        <f t="shared" si="11"/>
        <v>1</v>
      </c>
      <c r="H32" s="94">
        <v>4</v>
      </c>
      <c r="I32" s="88">
        <f t="shared" si="12"/>
        <v>1</v>
      </c>
      <c r="J32" s="94">
        <v>4</v>
      </c>
      <c r="K32" s="88">
        <f t="shared" si="13"/>
        <v>1</v>
      </c>
      <c r="L32" s="94">
        <v>16</v>
      </c>
      <c r="M32" s="88">
        <f t="shared" si="14"/>
        <v>2</v>
      </c>
      <c r="N32" s="94">
        <v>16</v>
      </c>
      <c r="O32" s="88">
        <f t="shared" si="15"/>
        <v>2</v>
      </c>
      <c r="P32" s="100">
        <v>0</v>
      </c>
      <c r="Q32" s="88">
        <f t="shared" si="16"/>
        <v>0</v>
      </c>
      <c r="R32" s="110">
        <v>0</v>
      </c>
      <c r="S32" s="88">
        <f t="shared" si="17"/>
        <v>0</v>
      </c>
      <c r="T32" s="91">
        <v>0</v>
      </c>
      <c r="U32" s="88">
        <f t="shared" si="18"/>
        <v>0</v>
      </c>
      <c r="V32" s="114">
        <f>SUM(F32:U32)</f>
        <v>48</v>
      </c>
      <c r="Y32" s="11"/>
      <c r="AA32" s="26">
        <v>290</v>
      </c>
      <c r="AB32" s="26">
        <f t="shared" si="1"/>
        <v>13920</v>
      </c>
      <c r="AE32" s="26">
        <f t="shared" si="2"/>
        <v>580</v>
      </c>
      <c r="AF32" s="26">
        <f t="shared" si="3"/>
        <v>1450</v>
      </c>
      <c r="AG32" s="26">
        <f t="shared" si="4"/>
        <v>1450</v>
      </c>
      <c r="AH32" s="26">
        <f t="shared" si="5"/>
        <v>5220</v>
      </c>
      <c r="AI32" s="26">
        <f t="shared" si="6"/>
        <v>5220</v>
      </c>
      <c r="AJ32" s="26">
        <f t="shared" si="7"/>
        <v>0</v>
      </c>
      <c r="AK32" s="26">
        <f t="shared" si="8"/>
        <v>0</v>
      </c>
      <c r="AL32" s="26">
        <f t="shared" si="9"/>
        <v>0</v>
      </c>
    </row>
    <row r="33" spans="1:38" ht="12.75" customHeight="1" x14ac:dyDescent="0.2">
      <c r="A33" s="4">
        <f t="shared" si="10"/>
        <v>31</v>
      </c>
      <c r="B33" s="37" t="s">
        <v>31</v>
      </c>
      <c r="C33" s="30" t="s">
        <v>32</v>
      </c>
      <c r="D33" s="6" t="s">
        <v>28</v>
      </c>
      <c r="E33" s="6" t="s">
        <v>5</v>
      </c>
      <c r="F33" s="87">
        <v>15</v>
      </c>
      <c r="G33" s="88">
        <f t="shared" si="11"/>
        <v>2</v>
      </c>
      <c r="H33" s="87">
        <v>48</v>
      </c>
      <c r="I33" s="88">
        <f t="shared" si="12"/>
        <v>5</v>
      </c>
      <c r="J33" s="87">
        <v>48</v>
      </c>
      <c r="K33" s="88">
        <f t="shared" si="13"/>
        <v>5</v>
      </c>
      <c r="L33" s="87">
        <v>16</v>
      </c>
      <c r="M33" s="88">
        <f t="shared" si="14"/>
        <v>2</v>
      </c>
      <c r="N33" s="87">
        <v>16</v>
      </c>
      <c r="O33" s="88">
        <f t="shared" si="15"/>
        <v>2</v>
      </c>
      <c r="P33" s="87">
        <v>6</v>
      </c>
      <c r="Q33" s="88">
        <f t="shared" si="16"/>
        <v>1</v>
      </c>
      <c r="R33" s="104">
        <v>6</v>
      </c>
      <c r="S33" s="88">
        <f t="shared" si="17"/>
        <v>1</v>
      </c>
      <c r="T33" s="91">
        <v>1</v>
      </c>
      <c r="U33" s="88">
        <f t="shared" si="18"/>
        <v>1</v>
      </c>
      <c r="V33" s="114">
        <f>SUM(F33:U33)</f>
        <v>175</v>
      </c>
      <c r="Y33" s="11"/>
      <c r="AA33" s="26">
        <v>460</v>
      </c>
      <c r="AB33" s="26">
        <f t="shared" si="1"/>
        <v>80500</v>
      </c>
      <c r="AE33" s="26">
        <f t="shared" si="2"/>
        <v>7820</v>
      </c>
      <c r="AF33" s="26">
        <f t="shared" si="3"/>
        <v>24380</v>
      </c>
      <c r="AG33" s="26">
        <f t="shared" si="4"/>
        <v>24380</v>
      </c>
      <c r="AH33" s="26">
        <f t="shared" si="5"/>
        <v>8280</v>
      </c>
      <c r="AI33" s="26">
        <f t="shared" si="6"/>
        <v>8280</v>
      </c>
      <c r="AJ33" s="26">
        <f t="shared" si="7"/>
        <v>3220</v>
      </c>
      <c r="AK33" s="26">
        <f t="shared" si="8"/>
        <v>3220</v>
      </c>
      <c r="AL33" s="26">
        <f t="shared" si="9"/>
        <v>920</v>
      </c>
    </row>
    <row r="34" spans="1:38" x14ac:dyDescent="0.2">
      <c r="A34" s="4">
        <f t="shared" si="10"/>
        <v>32</v>
      </c>
      <c r="B34" s="37" t="s">
        <v>33</v>
      </c>
      <c r="C34" s="5" t="s">
        <v>34</v>
      </c>
      <c r="D34" s="5" t="s">
        <v>35</v>
      </c>
      <c r="E34" s="6" t="s">
        <v>5</v>
      </c>
      <c r="F34" s="87">
        <v>1</v>
      </c>
      <c r="G34" s="88">
        <f t="shared" si="11"/>
        <v>1</v>
      </c>
      <c r="H34" s="87">
        <v>1</v>
      </c>
      <c r="I34" s="88">
        <f t="shared" si="12"/>
        <v>1</v>
      </c>
      <c r="J34" s="87">
        <v>1</v>
      </c>
      <c r="K34" s="88">
        <f t="shared" si="13"/>
        <v>1</v>
      </c>
      <c r="L34" s="87">
        <v>0</v>
      </c>
      <c r="M34" s="88">
        <f t="shared" si="14"/>
        <v>0</v>
      </c>
      <c r="N34" s="87">
        <v>0</v>
      </c>
      <c r="O34" s="88">
        <f t="shared" si="15"/>
        <v>0</v>
      </c>
      <c r="P34" s="87">
        <v>0</v>
      </c>
      <c r="Q34" s="88">
        <f t="shared" si="16"/>
        <v>0</v>
      </c>
      <c r="R34" s="104">
        <v>0</v>
      </c>
      <c r="S34" s="88">
        <f t="shared" si="17"/>
        <v>0</v>
      </c>
      <c r="T34" s="91">
        <v>0</v>
      </c>
      <c r="U34" s="88">
        <f t="shared" si="18"/>
        <v>0</v>
      </c>
      <c r="V34" s="114">
        <f>SUM(F34:U34)</f>
        <v>6</v>
      </c>
      <c r="Y34" s="11"/>
      <c r="AA34" s="26">
        <v>440</v>
      </c>
      <c r="AB34" s="26">
        <f t="shared" si="1"/>
        <v>2640</v>
      </c>
      <c r="AE34" s="26">
        <f t="shared" si="2"/>
        <v>880</v>
      </c>
      <c r="AF34" s="26">
        <f t="shared" si="3"/>
        <v>880</v>
      </c>
      <c r="AG34" s="26">
        <f t="shared" si="4"/>
        <v>880</v>
      </c>
      <c r="AH34" s="26">
        <f t="shared" si="5"/>
        <v>0</v>
      </c>
      <c r="AI34" s="26">
        <f t="shared" si="6"/>
        <v>0</v>
      </c>
      <c r="AJ34" s="26">
        <f t="shared" si="7"/>
        <v>0</v>
      </c>
      <c r="AK34" s="26">
        <f t="shared" si="8"/>
        <v>0</v>
      </c>
      <c r="AL34" s="26">
        <f t="shared" si="9"/>
        <v>0</v>
      </c>
    </row>
    <row r="35" spans="1:38" x14ac:dyDescent="0.2">
      <c r="A35" s="4">
        <f t="shared" si="10"/>
        <v>33</v>
      </c>
      <c r="B35" s="37" t="s">
        <v>36</v>
      </c>
      <c r="C35" s="5" t="s">
        <v>37</v>
      </c>
      <c r="D35" s="5" t="s">
        <v>35</v>
      </c>
      <c r="E35" s="6" t="s">
        <v>5</v>
      </c>
      <c r="F35" s="87">
        <v>10</v>
      </c>
      <c r="G35" s="88">
        <f t="shared" si="11"/>
        <v>1</v>
      </c>
      <c r="H35" s="87">
        <v>10</v>
      </c>
      <c r="I35" s="88">
        <f t="shared" si="12"/>
        <v>1</v>
      </c>
      <c r="J35" s="87">
        <v>10</v>
      </c>
      <c r="K35" s="88">
        <f t="shared" si="13"/>
        <v>1</v>
      </c>
      <c r="L35" s="87">
        <v>11</v>
      </c>
      <c r="M35" s="88">
        <f t="shared" si="14"/>
        <v>2</v>
      </c>
      <c r="N35" s="87">
        <v>11</v>
      </c>
      <c r="O35" s="88">
        <f t="shared" si="15"/>
        <v>2</v>
      </c>
      <c r="P35" s="87">
        <v>2</v>
      </c>
      <c r="Q35" s="88">
        <f t="shared" si="16"/>
        <v>1</v>
      </c>
      <c r="R35" s="104">
        <v>2</v>
      </c>
      <c r="S35" s="88">
        <f t="shared" si="17"/>
        <v>1</v>
      </c>
      <c r="T35" s="91">
        <v>5</v>
      </c>
      <c r="U35" s="88">
        <f t="shared" si="18"/>
        <v>1</v>
      </c>
      <c r="V35" s="114">
        <f>SUM(F35:U35)</f>
        <v>71</v>
      </c>
      <c r="Y35" s="11"/>
      <c r="AA35" s="26">
        <v>650</v>
      </c>
      <c r="AB35" s="26">
        <f t="shared" si="1"/>
        <v>46150</v>
      </c>
      <c r="AE35" s="26">
        <f t="shared" si="2"/>
        <v>7150</v>
      </c>
      <c r="AF35" s="26">
        <f t="shared" si="3"/>
        <v>7150</v>
      </c>
      <c r="AG35" s="26">
        <f t="shared" si="4"/>
        <v>7150</v>
      </c>
      <c r="AH35" s="26">
        <f t="shared" si="5"/>
        <v>8450</v>
      </c>
      <c r="AI35" s="26">
        <f t="shared" si="6"/>
        <v>8450</v>
      </c>
      <c r="AJ35" s="26">
        <f t="shared" si="7"/>
        <v>1950</v>
      </c>
      <c r="AK35" s="26">
        <f t="shared" si="8"/>
        <v>1950</v>
      </c>
      <c r="AL35" s="26">
        <f t="shared" si="9"/>
        <v>3900</v>
      </c>
    </row>
    <row r="36" spans="1:38" x14ac:dyDescent="0.2">
      <c r="A36" s="4">
        <f t="shared" si="10"/>
        <v>34</v>
      </c>
      <c r="B36" s="27" t="s">
        <v>85</v>
      </c>
      <c r="C36" s="6" t="s">
        <v>86</v>
      </c>
      <c r="D36" s="6" t="s">
        <v>87</v>
      </c>
      <c r="E36" s="6" t="s">
        <v>5</v>
      </c>
      <c r="F36" s="89">
        <v>0</v>
      </c>
      <c r="G36" s="88">
        <f t="shared" si="11"/>
        <v>0</v>
      </c>
      <c r="H36" s="89">
        <v>0</v>
      </c>
      <c r="I36" s="88">
        <f t="shared" si="12"/>
        <v>0</v>
      </c>
      <c r="J36" s="89">
        <v>0</v>
      </c>
      <c r="K36" s="88">
        <f t="shared" si="13"/>
        <v>0</v>
      </c>
      <c r="L36" s="89">
        <v>1</v>
      </c>
      <c r="M36" s="88">
        <f t="shared" si="14"/>
        <v>1</v>
      </c>
      <c r="N36" s="89">
        <v>1</v>
      </c>
      <c r="O36" s="88">
        <f t="shared" si="15"/>
        <v>1</v>
      </c>
      <c r="P36" s="89">
        <v>0</v>
      </c>
      <c r="Q36" s="88">
        <f t="shared" si="16"/>
        <v>0</v>
      </c>
      <c r="R36" s="105">
        <v>0</v>
      </c>
      <c r="S36" s="88">
        <f t="shared" si="17"/>
        <v>0</v>
      </c>
      <c r="T36" s="91">
        <v>0</v>
      </c>
      <c r="U36" s="88">
        <f t="shared" si="18"/>
        <v>0</v>
      </c>
      <c r="V36" s="114">
        <f>SUM(F36:U36)</f>
        <v>4</v>
      </c>
      <c r="Y36" s="11"/>
      <c r="AA36" s="26">
        <v>2380</v>
      </c>
      <c r="AB36" s="26">
        <f t="shared" si="1"/>
        <v>9520</v>
      </c>
      <c r="AE36" s="26">
        <f t="shared" si="2"/>
        <v>0</v>
      </c>
      <c r="AF36" s="26">
        <f t="shared" si="3"/>
        <v>0</v>
      </c>
      <c r="AG36" s="26">
        <f t="shared" si="4"/>
        <v>0</v>
      </c>
      <c r="AH36" s="26">
        <f t="shared" si="5"/>
        <v>4760</v>
      </c>
      <c r="AI36" s="26">
        <f t="shared" si="6"/>
        <v>4760</v>
      </c>
      <c r="AJ36" s="26">
        <f t="shared" si="7"/>
        <v>0</v>
      </c>
      <c r="AK36" s="26">
        <f t="shared" si="8"/>
        <v>0</v>
      </c>
      <c r="AL36" s="26">
        <f t="shared" si="9"/>
        <v>0</v>
      </c>
    </row>
    <row r="37" spans="1:38" x14ac:dyDescent="0.2">
      <c r="A37" s="4">
        <f t="shared" si="10"/>
        <v>35</v>
      </c>
      <c r="B37" s="27" t="s">
        <v>88</v>
      </c>
      <c r="C37" s="6" t="s">
        <v>89</v>
      </c>
      <c r="D37" s="6" t="s">
        <v>42</v>
      </c>
      <c r="E37" s="6" t="s">
        <v>5</v>
      </c>
      <c r="F37" s="87">
        <v>0</v>
      </c>
      <c r="G37" s="88">
        <f t="shared" si="11"/>
        <v>0</v>
      </c>
      <c r="H37" s="87">
        <v>0</v>
      </c>
      <c r="I37" s="88">
        <f t="shared" si="12"/>
        <v>0</v>
      </c>
      <c r="J37" s="87">
        <v>0</v>
      </c>
      <c r="K37" s="88">
        <f t="shared" si="13"/>
        <v>0</v>
      </c>
      <c r="L37" s="87">
        <v>1</v>
      </c>
      <c r="M37" s="88">
        <f t="shared" si="14"/>
        <v>1</v>
      </c>
      <c r="N37" s="87">
        <v>1</v>
      </c>
      <c r="O37" s="88">
        <f t="shared" si="15"/>
        <v>1</v>
      </c>
      <c r="P37" s="87">
        <v>2</v>
      </c>
      <c r="Q37" s="88">
        <f t="shared" si="16"/>
        <v>1</v>
      </c>
      <c r="R37" s="104">
        <v>0</v>
      </c>
      <c r="S37" s="88">
        <f t="shared" si="17"/>
        <v>0</v>
      </c>
      <c r="T37" s="91">
        <v>0</v>
      </c>
      <c r="U37" s="88">
        <f t="shared" si="18"/>
        <v>0</v>
      </c>
      <c r="V37" s="114">
        <f>SUM(F37:U37)</f>
        <v>7</v>
      </c>
      <c r="Y37" s="11"/>
      <c r="AA37" s="26">
        <v>2100</v>
      </c>
      <c r="AB37" s="26">
        <f t="shared" si="1"/>
        <v>14700</v>
      </c>
      <c r="AE37" s="26">
        <f t="shared" si="2"/>
        <v>0</v>
      </c>
      <c r="AF37" s="26">
        <f t="shared" si="3"/>
        <v>0</v>
      </c>
      <c r="AG37" s="26">
        <f t="shared" si="4"/>
        <v>0</v>
      </c>
      <c r="AH37" s="26">
        <f t="shared" si="5"/>
        <v>4200</v>
      </c>
      <c r="AI37" s="26">
        <f t="shared" si="6"/>
        <v>4200</v>
      </c>
      <c r="AJ37" s="26">
        <f t="shared" si="7"/>
        <v>6300</v>
      </c>
      <c r="AK37" s="26">
        <f t="shared" si="8"/>
        <v>0</v>
      </c>
      <c r="AL37" s="26">
        <f t="shared" si="9"/>
        <v>0</v>
      </c>
    </row>
    <row r="38" spans="1:38" x14ac:dyDescent="0.2">
      <c r="A38" s="4">
        <f t="shared" si="10"/>
        <v>36</v>
      </c>
      <c r="B38" s="27" t="s">
        <v>90</v>
      </c>
      <c r="C38" s="39" t="s">
        <v>91</v>
      </c>
      <c r="D38" s="6" t="s">
        <v>35</v>
      </c>
      <c r="E38" s="6" t="s">
        <v>5</v>
      </c>
      <c r="F38" s="87">
        <v>0</v>
      </c>
      <c r="G38" s="88">
        <f t="shared" si="11"/>
        <v>0</v>
      </c>
      <c r="H38" s="87">
        <v>0</v>
      </c>
      <c r="I38" s="88">
        <f t="shared" si="12"/>
        <v>0</v>
      </c>
      <c r="J38" s="87">
        <v>0</v>
      </c>
      <c r="K38" s="88">
        <f t="shared" si="13"/>
        <v>0</v>
      </c>
      <c r="L38" s="87">
        <v>1</v>
      </c>
      <c r="M38" s="88">
        <f t="shared" si="14"/>
        <v>1</v>
      </c>
      <c r="N38" s="87">
        <v>1</v>
      </c>
      <c r="O38" s="88">
        <f t="shared" si="15"/>
        <v>1</v>
      </c>
      <c r="P38" s="87">
        <v>0</v>
      </c>
      <c r="Q38" s="88">
        <f t="shared" si="16"/>
        <v>0</v>
      </c>
      <c r="R38" s="104">
        <v>2</v>
      </c>
      <c r="S38" s="88">
        <f t="shared" si="17"/>
        <v>1</v>
      </c>
      <c r="T38" s="91">
        <v>0</v>
      </c>
      <c r="U38" s="88">
        <f t="shared" si="18"/>
        <v>0</v>
      </c>
      <c r="V38" s="114">
        <f>SUM(F38:U38)</f>
        <v>7</v>
      </c>
      <c r="Y38" s="11"/>
      <c r="AA38" s="26">
        <v>1200</v>
      </c>
      <c r="AB38" s="26">
        <f t="shared" si="1"/>
        <v>8400</v>
      </c>
      <c r="AE38" s="26">
        <f t="shared" si="2"/>
        <v>0</v>
      </c>
      <c r="AF38" s="26">
        <f t="shared" si="3"/>
        <v>0</v>
      </c>
      <c r="AG38" s="26">
        <f t="shared" si="4"/>
        <v>0</v>
      </c>
      <c r="AH38" s="26">
        <f t="shared" si="5"/>
        <v>2400</v>
      </c>
      <c r="AI38" s="26">
        <f t="shared" si="6"/>
        <v>2400</v>
      </c>
      <c r="AJ38" s="26">
        <f t="shared" si="7"/>
        <v>0</v>
      </c>
      <c r="AK38" s="26">
        <f t="shared" si="8"/>
        <v>3600</v>
      </c>
      <c r="AL38" s="26">
        <f t="shared" si="9"/>
        <v>0</v>
      </c>
    </row>
    <row r="39" spans="1:38" x14ac:dyDescent="0.2">
      <c r="A39" s="4">
        <f t="shared" si="10"/>
        <v>37</v>
      </c>
      <c r="B39" s="31" t="s">
        <v>92</v>
      </c>
      <c r="C39" s="6" t="s">
        <v>93</v>
      </c>
      <c r="D39" s="6" t="s">
        <v>94</v>
      </c>
      <c r="E39" s="6" t="s">
        <v>5</v>
      </c>
      <c r="F39" s="92">
        <v>0</v>
      </c>
      <c r="G39" s="88">
        <f t="shared" si="11"/>
        <v>0</v>
      </c>
      <c r="H39" s="92">
        <v>0</v>
      </c>
      <c r="I39" s="88">
        <f t="shared" si="12"/>
        <v>0</v>
      </c>
      <c r="J39" s="92">
        <v>0</v>
      </c>
      <c r="K39" s="88">
        <f t="shared" si="13"/>
        <v>0</v>
      </c>
      <c r="L39" s="92">
        <v>6</v>
      </c>
      <c r="M39" s="88">
        <f t="shared" si="14"/>
        <v>1</v>
      </c>
      <c r="N39" s="92">
        <v>6</v>
      </c>
      <c r="O39" s="88">
        <f t="shared" si="15"/>
        <v>1</v>
      </c>
      <c r="P39" s="92">
        <v>0</v>
      </c>
      <c r="Q39" s="88">
        <f t="shared" si="16"/>
        <v>0</v>
      </c>
      <c r="R39" s="108">
        <v>0</v>
      </c>
      <c r="S39" s="88">
        <f t="shared" si="17"/>
        <v>0</v>
      </c>
      <c r="T39" s="91">
        <v>0</v>
      </c>
      <c r="U39" s="88">
        <f t="shared" si="18"/>
        <v>0</v>
      </c>
      <c r="V39" s="114">
        <f>SUM(F39:U39)</f>
        <v>14</v>
      </c>
      <c r="Y39" s="11"/>
      <c r="AA39" s="26">
        <v>13500</v>
      </c>
      <c r="AB39" s="26">
        <f t="shared" si="1"/>
        <v>189000</v>
      </c>
      <c r="AE39" s="26">
        <f t="shared" si="2"/>
        <v>0</v>
      </c>
      <c r="AF39" s="26">
        <f t="shared" si="3"/>
        <v>0</v>
      </c>
      <c r="AG39" s="26">
        <f t="shared" si="4"/>
        <v>0</v>
      </c>
      <c r="AH39" s="26">
        <f t="shared" si="5"/>
        <v>94500</v>
      </c>
      <c r="AI39" s="26">
        <f t="shared" si="6"/>
        <v>94500</v>
      </c>
      <c r="AJ39" s="26">
        <f t="shared" si="7"/>
        <v>0</v>
      </c>
      <c r="AK39" s="26">
        <f t="shared" si="8"/>
        <v>0</v>
      </c>
      <c r="AL39" s="26">
        <f t="shared" si="9"/>
        <v>0</v>
      </c>
    </row>
    <row r="40" spans="1:38" ht="12.75" customHeight="1" x14ac:dyDescent="0.2">
      <c r="A40" s="4">
        <f t="shared" si="10"/>
        <v>38</v>
      </c>
      <c r="B40" s="40" t="s">
        <v>107</v>
      </c>
      <c r="C40" s="5" t="s">
        <v>108</v>
      </c>
      <c r="D40" s="5" t="s">
        <v>35</v>
      </c>
      <c r="E40" s="6" t="s">
        <v>5</v>
      </c>
      <c r="F40" s="87">
        <v>0</v>
      </c>
      <c r="G40" s="88">
        <f t="shared" si="11"/>
        <v>0</v>
      </c>
      <c r="H40" s="87">
        <v>0</v>
      </c>
      <c r="I40" s="88">
        <f t="shared" si="12"/>
        <v>0</v>
      </c>
      <c r="J40" s="87">
        <v>0</v>
      </c>
      <c r="K40" s="88">
        <f t="shared" si="13"/>
        <v>0</v>
      </c>
      <c r="L40" s="87">
        <v>0</v>
      </c>
      <c r="M40" s="88">
        <f t="shared" si="14"/>
        <v>0</v>
      </c>
      <c r="N40" s="87">
        <v>0</v>
      </c>
      <c r="O40" s="88">
        <f t="shared" si="15"/>
        <v>0</v>
      </c>
      <c r="P40" s="87">
        <v>1</v>
      </c>
      <c r="Q40" s="88">
        <f t="shared" si="16"/>
        <v>1</v>
      </c>
      <c r="R40" s="104">
        <v>1</v>
      </c>
      <c r="S40" s="88">
        <f t="shared" si="17"/>
        <v>1</v>
      </c>
      <c r="T40" s="91">
        <v>0</v>
      </c>
      <c r="U40" s="88">
        <f t="shared" si="18"/>
        <v>0</v>
      </c>
      <c r="V40" s="114">
        <f>SUM(F40:U40)</f>
        <v>4</v>
      </c>
      <c r="Y40" s="11"/>
      <c r="AA40" s="26">
        <v>850</v>
      </c>
      <c r="AB40" s="26">
        <f t="shared" si="1"/>
        <v>3400</v>
      </c>
      <c r="AE40" s="26">
        <f t="shared" si="2"/>
        <v>0</v>
      </c>
      <c r="AF40" s="26">
        <f t="shared" si="3"/>
        <v>0</v>
      </c>
      <c r="AG40" s="26">
        <f t="shared" si="4"/>
        <v>0</v>
      </c>
      <c r="AH40" s="26">
        <f t="shared" si="5"/>
        <v>0</v>
      </c>
      <c r="AI40" s="26">
        <f t="shared" si="6"/>
        <v>0</v>
      </c>
      <c r="AJ40" s="26">
        <f t="shared" si="7"/>
        <v>1700</v>
      </c>
      <c r="AK40" s="26">
        <f t="shared" si="8"/>
        <v>1700</v>
      </c>
      <c r="AL40" s="26">
        <f t="shared" si="9"/>
        <v>0</v>
      </c>
    </row>
    <row r="41" spans="1:38" x14ac:dyDescent="0.2">
      <c r="A41" s="4">
        <f t="shared" si="10"/>
        <v>39</v>
      </c>
      <c r="B41" s="37" t="s">
        <v>38</v>
      </c>
      <c r="C41" s="5" t="s">
        <v>39</v>
      </c>
      <c r="D41" s="5" t="s">
        <v>19</v>
      </c>
      <c r="E41" s="6" t="s">
        <v>5</v>
      </c>
      <c r="F41" s="91">
        <v>1</v>
      </c>
      <c r="G41" s="88">
        <f t="shared" si="11"/>
        <v>1</v>
      </c>
      <c r="H41" s="91">
        <v>1</v>
      </c>
      <c r="I41" s="88">
        <f t="shared" si="12"/>
        <v>1</v>
      </c>
      <c r="J41" s="91">
        <v>1</v>
      </c>
      <c r="K41" s="88">
        <f t="shared" si="13"/>
        <v>1</v>
      </c>
      <c r="L41" s="91">
        <v>1</v>
      </c>
      <c r="M41" s="88">
        <f t="shared" si="14"/>
        <v>1</v>
      </c>
      <c r="N41" s="91">
        <v>1</v>
      </c>
      <c r="O41" s="88">
        <f t="shared" si="15"/>
        <v>1</v>
      </c>
      <c r="P41" s="91">
        <v>1</v>
      </c>
      <c r="Q41" s="88">
        <f t="shared" si="16"/>
        <v>1</v>
      </c>
      <c r="R41" s="107">
        <v>1</v>
      </c>
      <c r="S41" s="88">
        <f t="shared" si="17"/>
        <v>1</v>
      </c>
      <c r="T41" s="91">
        <v>1</v>
      </c>
      <c r="U41" s="88">
        <f t="shared" si="18"/>
        <v>1</v>
      </c>
      <c r="V41" s="114">
        <f>SUM(F41:U41)</f>
        <v>16</v>
      </c>
      <c r="Y41" s="11"/>
      <c r="AA41" s="26">
        <v>1020</v>
      </c>
      <c r="AB41" s="26">
        <f t="shared" si="1"/>
        <v>16320</v>
      </c>
      <c r="AE41" s="26">
        <f t="shared" si="2"/>
        <v>2040</v>
      </c>
      <c r="AF41" s="26">
        <f t="shared" si="3"/>
        <v>2040</v>
      </c>
      <c r="AG41" s="26">
        <f t="shared" si="4"/>
        <v>2040</v>
      </c>
      <c r="AH41" s="26">
        <f t="shared" si="5"/>
        <v>2040</v>
      </c>
      <c r="AI41" s="26">
        <f t="shared" si="6"/>
        <v>2040</v>
      </c>
      <c r="AJ41" s="26">
        <f t="shared" si="7"/>
        <v>2040</v>
      </c>
      <c r="AK41" s="26">
        <f t="shared" si="8"/>
        <v>2040</v>
      </c>
      <c r="AL41" s="26">
        <f t="shared" si="9"/>
        <v>2040</v>
      </c>
    </row>
    <row r="42" spans="1:38" x14ac:dyDescent="0.2">
      <c r="A42" s="4">
        <f t="shared" si="10"/>
        <v>40</v>
      </c>
      <c r="B42" s="37" t="s">
        <v>40</v>
      </c>
      <c r="C42" s="5" t="s">
        <v>41</v>
      </c>
      <c r="D42" s="5" t="s">
        <v>42</v>
      </c>
      <c r="E42" s="6" t="s">
        <v>5</v>
      </c>
      <c r="F42" s="91">
        <v>1</v>
      </c>
      <c r="G42" s="88">
        <f t="shared" si="11"/>
        <v>1</v>
      </c>
      <c r="H42" s="91">
        <v>1</v>
      </c>
      <c r="I42" s="88">
        <f t="shared" si="12"/>
        <v>1</v>
      </c>
      <c r="J42" s="91">
        <v>1</v>
      </c>
      <c r="K42" s="88">
        <f t="shared" si="13"/>
        <v>1</v>
      </c>
      <c r="L42" s="91">
        <v>1</v>
      </c>
      <c r="M42" s="88">
        <f t="shared" si="14"/>
        <v>1</v>
      </c>
      <c r="N42" s="91">
        <v>1</v>
      </c>
      <c r="O42" s="88">
        <f t="shared" si="15"/>
        <v>1</v>
      </c>
      <c r="P42" s="91">
        <v>1</v>
      </c>
      <c r="Q42" s="88">
        <f t="shared" si="16"/>
        <v>1</v>
      </c>
      <c r="R42" s="107">
        <v>1</v>
      </c>
      <c r="S42" s="88">
        <f t="shared" si="17"/>
        <v>1</v>
      </c>
      <c r="T42" s="91">
        <v>1</v>
      </c>
      <c r="U42" s="88">
        <f t="shared" si="18"/>
        <v>1</v>
      </c>
      <c r="V42" s="114">
        <f t="shared" ref="V42:V63" si="19">SUM(F42:U42)</f>
        <v>16</v>
      </c>
      <c r="Y42" s="11"/>
      <c r="AA42" s="26">
        <v>160</v>
      </c>
      <c r="AB42" s="26">
        <f t="shared" si="1"/>
        <v>2560</v>
      </c>
      <c r="AE42" s="26">
        <f t="shared" si="2"/>
        <v>320</v>
      </c>
      <c r="AF42" s="26">
        <f t="shared" si="3"/>
        <v>320</v>
      </c>
      <c r="AG42" s="26">
        <f t="shared" si="4"/>
        <v>320</v>
      </c>
      <c r="AH42" s="26">
        <f t="shared" si="5"/>
        <v>320</v>
      </c>
      <c r="AI42" s="26">
        <f t="shared" si="6"/>
        <v>320</v>
      </c>
      <c r="AJ42" s="26">
        <f t="shared" si="7"/>
        <v>320</v>
      </c>
      <c r="AK42" s="26">
        <f t="shared" si="8"/>
        <v>320</v>
      </c>
      <c r="AL42" s="26">
        <f t="shared" si="9"/>
        <v>320</v>
      </c>
    </row>
    <row r="43" spans="1:38" x14ac:dyDescent="0.2">
      <c r="A43" s="4">
        <f t="shared" si="10"/>
        <v>41</v>
      </c>
      <c r="B43" s="27" t="s">
        <v>157</v>
      </c>
      <c r="C43" s="5" t="s">
        <v>164</v>
      </c>
      <c r="D43" s="5" t="s">
        <v>35</v>
      </c>
      <c r="E43" s="6" t="s">
        <v>5</v>
      </c>
      <c r="F43" s="87">
        <v>1</v>
      </c>
      <c r="G43" s="88">
        <f t="shared" si="11"/>
        <v>1</v>
      </c>
      <c r="H43" s="87">
        <v>1</v>
      </c>
      <c r="I43" s="88">
        <f t="shared" si="12"/>
        <v>1</v>
      </c>
      <c r="J43" s="87">
        <v>1</v>
      </c>
      <c r="K43" s="88">
        <f t="shared" si="13"/>
        <v>1</v>
      </c>
      <c r="L43" s="87">
        <v>5</v>
      </c>
      <c r="M43" s="88">
        <f t="shared" si="14"/>
        <v>1</v>
      </c>
      <c r="N43" s="87">
        <v>5</v>
      </c>
      <c r="O43" s="88">
        <f t="shared" si="15"/>
        <v>1</v>
      </c>
      <c r="P43" s="87">
        <v>4</v>
      </c>
      <c r="Q43" s="88">
        <f t="shared" si="16"/>
        <v>1</v>
      </c>
      <c r="R43" s="104">
        <v>4</v>
      </c>
      <c r="S43" s="88">
        <f t="shared" si="17"/>
        <v>1</v>
      </c>
      <c r="T43" s="91">
        <v>4</v>
      </c>
      <c r="U43" s="88">
        <f t="shared" si="18"/>
        <v>1</v>
      </c>
      <c r="V43" s="114">
        <f t="shared" si="19"/>
        <v>33</v>
      </c>
      <c r="Y43" s="11"/>
      <c r="AA43" s="26">
        <v>680</v>
      </c>
      <c r="AB43" s="26">
        <f t="shared" si="1"/>
        <v>22440</v>
      </c>
      <c r="AE43" s="26">
        <f t="shared" si="2"/>
        <v>1360</v>
      </c>
      <c r="AF43" s="26">
        <f t="shared" si="3"/>
        <v>1360</v>
      </c>
      <c r="AG43" s="26">
        <f t="shared" si="4"/>
        <v>1360</v>
      </c>
      <c r="AH43" s="26">
        <f t="shared" si="5"/>
        <v>4080</v>
      </c>
      <c r="AI43" s="26">
        <f t="shared" si="6"/>
        <v>4080</v>
      </c>
      <c r="AJ43" s="26">
        <f t="shared" si="7"/>
        <v>3400</v>
      </c>
      <c r="AK43" s="26">
        <f t="shared" si="8"/>
        <v>3400</v>
      </c>
      <c r="AL43" s="26">
        <f t="shared" si="9"/>
        <v>3400</v>
      </c>
    </row>
    <row r="44" spans="1:38" x14ac:dyDescent="0.2">
      <c r="A44" s="4">
        <f t="shared" si="10"/>
        <v>42</v>
      </c>
      <c r="B44" s="27" t="s">
        <v>161</v>
      </c>
      <c r="C44" s="5" t="s">
        <v>165</v>
      </c>
      <c r="D44" s="5" t="s">
        <v>35</v>
      </c>
      <c r="E44" s="6" t="s">
        <v>5</v>
      </c>
      <c r="F44" s="87">
        <v>1</v>
      </c>
      <c r="G44" s="88">
        <f t="shared" si="11"/>
        <v>1</v>
      </c>
      <c r="H44" s="87">
        <v>1</v>
      </c>
      <c r="I44" s="88">
        <f t="shared" si="12"/>
        <v>1</v>
      </c>
      <c r="J44" s="87">
        <v>1</v>
      </c>
      <c r="K44" s="88">
        <f t="shared" si="13"/>
        <v>1</v>
      </c>
      <c r="L44" s="87">
        <v>0</v>
      </c>
      <c r="M44" s="88">
        <f t="shared" si="14"/>
        <v>0</v>
      </c>
      <c r="N44" s="87">
        <v>0</v>
      </c>
      <c r="O44" s="88">
        <f t="shared" si="15"/>
        <v>0</v>
      </c>
      <c r="P44" s="87">
        <v>0</v>
      </c>
      <c r="Q44" s="88">
        <f t="shared" si="16"/>
        <v>0</v>
      </c>
      <c r="R44" s="104">
        <v>0</v>
      </c>
      <c r="S44" s="88">
        <f t="shared" si="17"/>
        <v>0</v>
      </c>
      <c r="T44" s="91">
        <v>0</v>
      </c>
      <c r="U44" s="88">
        <f t="shared" si="18"/>
        <v>0</v>
      </c>
      <c r="V44" s="114">
        <f t="shared" si="19"/>
        <v>6</v>
      </c>
      <c r="Y44" s="11"/>
      <c r="AA44" s="26">
        <v>680</v>
      </c>
      <c r="AB44" s="26">
        <f t="shared" si="1"/>
        <v>4080</v>
      </c>
      <c r="AE44" s="26">
        <f t="shared" si="2"/>
        <v>1360</v>
      </c>
      <c r="AF44" s="26">
        <f t="shared" si="3"/>
        <v>1360</v>
      </c>
      <c r="AG44" s="26">
        <f t="shared" si="4"/>
        <v>1360</v>
      </c>
      <c r="AH44" s="26">
        <f t="shared" si="5"/>
        <v>0</v>
      </c>
      <c r="AI44" s="26">
        <f t="shared" si="6"/>
        <v>0</v>
      </c>
      <c r="AJ44" s="26">
        <f t="shared" si="7"/>
        <v>0</v>
      </c>
      <c r="AK44" s="26">
        <f t="shared" si="8"/>
        <v>0</v>
      </c>
      <c r="AL44" s="26">
        <f t="shared" si="9"/>
        <v>0</v>
      </c>
    </row>
    <row r="45" spans="1:38" x14ac:dyDescent="0.2">
      <c r="A45" s="4">
        <f t="shared" si="10"/>
        <v>43</v>
      </c>
      <c r="B45" s="27" t="s">
        <v>162</v>
      </c>
      <c r="C45" s="5" t="s">
        <v>166</v>
      </c>
      <c r="D45" s="5" t="s">
        <v>35</v>
      </c>
      <c r="E45" s="6" t="s">
        <v>5</v>
      </c>
      <c r="F45" s="87">
        <v>1</v>
      </c>
      <c r="G45" s="88">
        <f t="shared" si="11"/>
        <v>1</v>
      </c>
      <c r="H45" s="87">
        <v>1</v>
      </c>
      <c r="I45" s="88">
        <f t="shared" si="12"/>
        <v>1</v>
      </c>
      <c r="J45" s="87">
        <v>1</v>
      </c>
      <c r="K45" s="88">
        <f t="shared" si="13"/>
        <v>1</v>
      </c>
      <c r="L45" s="87">
        <v>0</v>
      </c>
      <c r="M45" s="88">
        <f t="shared" si="14"/>
        <v>0</v>
      </c>
      <c r="N45" s="87">
        <v>0</v>
      </c>
      <c r="O45" s="88">
        <f t="shared" si="15"/>
        <v>0</v>
      </c>
      <c r="P45" s="87">
        <v>0</v>
      </c>
      <c r="Q45" s="88">
        <f t="shared" si="16"/>
        <v>0</v>
      </c>
      <c r="R45" s="104">
        <v>0</v>
      </c>
      <c r="S45" s="88">
        <f t="shared" si="17"/>
        <v>0</v>
      </c>
      <c r="T45" s="91">
        <v>0</v>
      </c>
      <c r="U45" s="88">
        <f t="shared" si="18"/>
        <v>0</v>
      </c>
      <c r="V45" s="114">
        <f t="shared" si="19"/>
        <v>6</v>
      </c>
      <c r="Y45" s="11"/>
      <c r="AA45" s="26">
        <v>680</v>
      </c>
      <c r="AB45" s="26">
        <f t="shared" si="1"/>
        <v>4080</v>
      </c>
      <c r="AE45" s="26">
        <f t="shared" si="2"/>
        <v>1360</v>
      </c>
      <c r="AF45" s="26">
        <f t="shared" si="3"/>
        <v>1360</v>
      </c>
      <c r="AG45" s="26">
        <f t="shared" si="4"/>
        <v>1360</v>
      </c>
      <c r="AH45" s="26">
        <f t="shared" si="5"/>
        <v>0</v>
      </c>
      <c r="AI45" s="26">
        <f t="shared" si="6"/>
        <v>0</v>
      </c>
      <c r="AJ45" s="26">
        <f t="shared" si="7"/>
        <v>0</v>
      </c>
      <c r="AK45" s="26">
        <f t="shared" si="8"/>
        <v>0</v>
      </c>
      <c r="AL45" s="26">
        <f t="shared" si="9"/>
        <v>0</v>
      </c>
    </row>
    <row r="46" spans="1:38" x14ac:dyDescent="0.2">
      <c r="A46" s="4">
        <f t="shared" si="10"/>
        <v>44</v>
      </c>
      <c r="B46" s="27" t="s">
        <v>158</v>
      </c>
      <c r="C46" s="5" t="s">
        <v>167</v>
      </c>
      <c r="D46" s="5" t="s">
        <v>35</v>
      </c>
      <c r="E46" s="6" t="s">
        <v>5</v>
      </c>
      <c r="F46" s="87">
        <v>0</v>
      </c>
      <c r="G46" s="88">
        <f t="shared" si="11"/>
        <v>0</v>
      </c>
      <c r="H46" s="87">
        <v>0</v>
      </c>
      <c r="I46" s="88">
        <f t="shared" si="12"/>
        <v>0</v>
      </c>
      <c r="J46" s="87">
        <v>0</v>
      </c>
      <c r="K46" s="88">
        <f t="shared" si="13"/>
        <v>0</v>
      </c>
      <c r="L46" s="87">
        <v>2</v>
      </c>
      <c r="M46" s="88">
        <f t="shared" si="14"/>
        <v>1</v>
      </c>
      <c r="N46" s="87">
        <v>2</v>
      </c>
      <c r="O46" s="88">
        <f t="shared" si="15"/>
        <v>1</v>
      </c>
      <c r="P46" s="87">
        <v>2</v>
      </c>
      <c r="Q46" s="88">
        <f t="shared" si="16"/>
        <v>1</v>
      </c>
      <c r="R46" s="104">
        <v>2</v>
      </c>
      <c r="S46" s="88">
        <f t="shared" si="17"/>
        <v>1</v>
      </c>
      <c r="T46" s="91">
        <v>0</v>
      </c>
      <c r="U46" s="88">
        <f t="shared" si="18"/>
        <v>0</v>
      </c>
      <c r="V46" s="114">
        <f t="shared" si="19"/>
        <v>12</v>
      </c>
      <c r="Y46" s="11"/>
      <c r="AA46" s="26">
        <v>680</v>
      </c>
      <c r="AB46" s="26">
        <f t="shared" si="1"/>
        <v>8160</v>
      </c>
      <c r="AE46" s="26">
        <f t="shared" si="2"/>
        <v>0</v>
      </c>
      <c r="AF46" s="26">
        <f t="shared" si="3"/>
        <v>0</v>
      </c>
      <c r="AG46" s="26">
        <f t="shared" si="4"/>
        <v>0</v>
      </c>
      <c r="AH46" s="26">
        <f t="shared" si="5"/>
        <v>2040</v>
      </c>
      <c r="AI46" s="26">
        <f t="shared" si="6"/>
        <v>2040</v>
      </c>
      <c r="AJ46" s="26">
        <f t="shared" si="7"/>
        <v>2040</v>
      </c>
      <c r="AK46" s="26">
        <f t="shared" si="8"/>
        <v>2040</v>
      </c>
      <c r="AL46" s="26">
        <f t="shared" si="9"/>
        <v>0</v>
      </c>
    </row>
    <row r="47" spans="1:38" x14ac:dyDescent="0.2">
      <c r="A47" s="4">
        <f t="shared" si="10"/>
        <v>45</v>
      </c>
      <c r="B47" s="27" t="s">
        <v>163</v>
      </c>
      <c r="C47" s="5" t="s">
        <v>168</v>
      </c>
      <c r="D47" s="5" t="s">
        <v>35</v>
      </c>
      <c r="E47" s="6" t="s">
        <v>5</v>
      </c>
      <c r="F47" s="87">
        <v>1</v>
      </c>
      <c r="G47" s="88">
        <f t="shared" si="11"/>
        <v>1</v>
      </c>
      <c r="H47" s="87">
        <v>1</v>
      </c>
      <c r="I47" s="88">
        <f t="shared" si="12"/>
        <v>1</v>
      </c>
      <c r="J47" s="87">
        <v>1</v>
      </c>
      <c r="K47" s="88">
        <f t="shared" si="13"/>
        <v>1</v>
      </c>
      <c r="L47" s="87">
        <v>0</v>
      </c>
      <c r="M47" s="88">
        <f t="shared" si="14"/>
        <v>0</v>
      </c>
      <c r="N47" s="87">
        <v>0</v>
      </c>
      <c r="O47" s="88">
        <f t="shared" si="15"/>
        <v>0</v>
      </c>
      <c r="P47" s="87">
        <v>0</v>
      </c>
      <c r="Q47" s="88">
        <f t="shared" si="16"/>
        <v>0</v>
      </c>
      <c r="R47" s="104">
        <v>0</v>
      </c>
      <c r="S47" s="88">
        <f t="shared" si="17"/>
        <v>0</v>
      </c>
      <c r="T47" s="91">
        <v>0</v>
      </c>
      <c r="U47" s="88">
        <f t="shared" si="18"/>
        <v>0</v>
      </c>
      <c r="V47" s="114">
        <f t="shared" si="19"/>
        <v>6</v>
      </c>
      <c r="Y47" s="11"/>
      <c r="AA47" s="26">
        <v>680</v>
      </c>
      <c r="AB47" s="26">
        <f t="shared" si="1"/>
        <v>4080</v>
      </c>
      <c r="AE47" s="26">
        <f t="shared" si="2"/>
        <v>1360</v>
      </c>
      <c r="AF47" s="26">
        <f t="shared" si="3"/>
        <v>1360</v>
      </c>
      <c r="AG47" s="26">
        <f t="shared" si="4"/>
        <v>1360</v>
      </c>
      <c r="AH47" s="26">
        <f t="shared" si="5"/>
        <v>0</v>
      </c>
      <c r="AI47" s="26">
        <f t="shared" si="6"/>
        <v>0</v>
      </c>
      <c r="AJ47" s="26">
        <f t="shared" si="7"/>
        <v>0</v>
      </c>
      <c r="AK47" s="26">
        <f t="shared" si="8"/>
        <v>0</v>
      </c>
      <c r="AL47" s="26">
        <f t="shared" si="9"/>
        <v>0</v>
      </c>
    </row>
    <row r="48" spans="1:38" x14ac:dyDescent="0.2">
      <c r="A48" s="4">
        <f t="shared" si="10"/>
        <v>46</v>
      </c>
      <c r="B48" s="27" t="s">
        <v>43</v>
      </c>
      <c r="C48" s="5" t="s">
        <v>44</v>
      </c>
      <c r="D48" s="5" t="s">
        <v>45</v>
      </c>
      <c r="E48" s="6" t="s">
        <v>5</v>
      </c>
      <c r="F48" s="87">
        <v>1</v>
      </c>
      <c r="G48" s="88">
        <f t="shared" si="11"/>
        <v>1</v>
      </c>
      <c r="H48" s="87">
        <v>1</v>
      </c>
      <c r="I48" s="88">
        <f t="shared" si="12"/>
        <v>1</v>
      </c>
      <c r="J48" s="87">
        <v>1</v>
      </c>
      <c r="K48" s="88">
        <f t="shared" si="13"/>
        <v>1</v>
      </c>
      <c r="L48" s="87">
        <v>1</v>
      </c>
      <c r="M48" s="88">
        <f t="shared" si="14"/>
        <v>1</v>
      </c>
      <c r="N48" s="87">
        <v>1</v>
      </c>
      <c r="O48" s="88">
        <f t="shared" si="15"/>
        <v>1</v>
      </c>
      <c r="P48" s="87">
        <v>1</v>
      </c>
      <c r="Q48" s="88">
        <f t="shared" si="16"/>
        <v>1</v>
      </c>
      <c r="R48" s="104">
        <v>1</v>
      </c>
      <c r="S48" s="88">
        <f t="shared" si="17"/>
        <v>1</v>
      </c>
      <c r="T48" s="91">
        <v>1</v>
      </c>
      <c r="U48" s="88">
        <f t="shared" si="18"/>
        <v>1</v>
      </c>
      <c r="V48" s="114">
        <f t="shared" si="19"/>
        <v>16</v>
      </c>
      <c r="Y48" s="11"/>
      <c r="AA48" s="26">
        <v>350</v>
      </c>
      <c r="AB48" s="26">
        <f t="shared" si="1"/>
        <v>5600</v>
      </c>
      <c r="AE48" s="26">
        <f t="shared" si="2"/>
        <v>700</v>
      </c>
      <c r="AF48" s="26">
        <f t="shared" si="3"/>
        <v>700</v>
      </c>
      <c r="AG48" s="26">
        <f t="shared" si="4"/>
        <v>700</v>
      </c>
      <c r="AH48" s="26">
        <f t="shared" si="5"/>
        <v>700</v>
      </c>
      <c r="AI48" s="26">
        <f t="shared" si="6"/>
        <v>700</v>
      </c>
      <c r="AJ48" s="26">
        <f t="shared" si="7"/>
        <v>700</v>
      </c>
      <c r="AK48" s="26">
        <f t="shared" si="8"/>
        <v>700</v>
      </c>
      <c r="AL48" s="26">
        <f t="shared" si="9"/>
        <v>700</v>
      </c>
    </row>
    <row r="49" spans="1:38" x14ac:dyDescent="0.2">
      <c r="A49" s="4">
        <f t="shared" si="10"/>
        <v>47</v>
      </c>
      <c r="B49" s="53" t="s">
        <v>160</v>
      </c>
      <c r="C49" s="5" t="s">
        <v>82</v>
      </c>
      <c r="D49" s="5" t="s">
        <v>35</v>
      </c>
      <c r="E49" s="6" t="s">
        <v>5</v>
      </c>
      <c r="F49" s="89">
        <v>0</v>
      </c>
      <c r="G49" s="88">
        <f t="shared" si="11"/>
        <v>0</v>
      </c>
      <c r="H49" s="89">
        <v>18</v>
      </c>
      <c r="I49" s="88">
        <f t="shared" si="12"/>
        <v>2</v>
      </c>
      <c r="J49" s="89">
        <v>18</v>
      </c>
      <c r="K49" s="88">
        <f t="shared" si="13"/>
        <v>2</v>
      </c>
      <c r="L49" s="89">
        <v>0</v>
      </c>
      <c r="M49" s="88">
        <f t="shared" si="14"/>
        <v>0</v>
      </c>
      <c r="N49" s="89">
        <v>0</v>
      </c>
      <c r="O49" s="88">
        <f t="shared" si="15"/>
        <v>0</v>
      </c>
      <c r="P49" s="89">
        <v>0</v>
      </c>
      <c r="Q49" s="88">
        <f t="shared" si="16"/>
        <v>0</v>
      </c>
      <c r="R49" s="105">
        <v>0</v>
      </c>
      <c r="S49" s="88">
        <f t="shared" si="17"/>
        <v>0</v>
      </c>
      <c r="T49" s="91">
        <v>0</v>
      </c>
      <c r="U49" s="88">
        <f t="shared" si="18"/>
        <v>0</v>
      </c>
      <c r="V49" s="114">
        <f t="shared" si="19"/>
        <v>40</v>
      </c>
      <c r="Y49" s="11"/>
      <c r="AA49" s="26">
        <v>1510</v>
      </c>
      <c r="AB49" s="26">
        <f t="shared" si="1"/>
        <v>60400</v>
      </c>
      <c r="AE49" s="26">
        <f t="shared" si="2"/>
        <v>0</v>
      </c>
      <c r="AF49" s="26">
        <f t="shared" si="3"/>
        <v>30200</v>
      </c>
      <c r="AG49" s="26">
        <f t="shared" si="4"/>
        <v>30200</v>
      </c>
      <c r="AH49" s="26">
        <f t="shared" si="5"/>
        <v>0</v>
      </c>
      <c r="AI49" s="26">
        <f t="shared" si="6"/>
        <v>0</v>
      </c>
      <c r="AJ49" s="26">
        <f t="shared" si="7"/>
        <v>0</v>
      </c>
      <c r="AK49" s="26">
        <f t="shared" si="8"/>
        <v>0</v>
      </c>
      <c r="AL49" s="26">
        <f t="shared" si="9"/>
        <v>0</v>
      </c>
    </row>
    <row r="50" spans="1:38" x14ac:dyDescent="0.2">
      <c r="A50" s="4">
        <f t="shared" si="10"/>
        <v>48</v>
      </c>
      <c r="B50" s="27" t="s">
        <v>46</v>
      </c>
      <c r="C50" s="5" t="s">
        <v>47</v>
      </c>
      <c r="D50" s="5" t="s">
        <v>35</v>
      </c>
      <c r="E50" s="6" t="s">
        <v>5</v>
      </c>
      <c r="F50" s="87">
        <v>1</v>
      </c>
      <c r="G50" s="88">
        <f t="shared" si="11"/>
        <v>1</v>
      </c>
      <c r="H50" s="87">
        <v>0</v>
      </c>
      <c r="I50" s="88">
        <f t="shared" si="12"/>
        <v>0</v>
      </c>
      <c r="J50" s="87">
        <v>0</v>
      </c>
      <c r="K50" s="88">
        <f t="shared" si="13"/>
        <v>0</v>
      </c>
      <c r="L50" s="94">
        <v>3</v>
      </c>
      <c r="M50" s="88">
        <f t="shared" si="14"/>
        <v>1</v>
      </c>
      <c r="N50" s="94">
        <v>3</v>
      </c>
      <c r="O50" s="88">
        <f t="shared" si="15"/>
        <v>1</v>
      </c>
      <c r="P50" s="87">
        <v>2</v>
      </c>
      <c r="Q50" s="88">
        <f t="shared" si="16"/>
        <v>1</v>
      </c>
      <c r="R50" s="104">
        <v>2</v>
      </c>
      <c r="S50" s="88">
        <f t="shared" si="17"/>
        <v>1</v>
      </c>
      <c r="T50" s="91">
        <v>0</v>
      </c>
      <c r="U50" s="88">
        <f t="shared" si="18"/>
        <v>0</v>
      </c>
      <c r="V50" s="114">
        <f t="shared" si="19"/>
        <v>16</v>
      </c>
      <c r="Y50" s="11"/>
      <c r="AA50" s="26">
        <v>600</v>
      </c>
      <c r="AB50" s="26">
        <f t="shared" si="1"/>
        <v>9600</v>
      </c>
      <c r="AE50" s="26">
        <f t="shared" si="2"/>
        <v>1200</v>
      </c>
      <c r="AF50" s="26">
        <f t="shared" si="3"/>
        <v>0</v>
      </c>
      <c r="AG50" s="26">
        <f t="shared" si="4"/>
        <v>0</v>
      </c>
      <c r="AH50" s="26">
        <f t="shared" si="5"/>
        <v>2400</v>
      </c>
      <c r="AI50" s="26">
        <f t="shared" si="6"/>
        <v>2400</v>
      </c>
      <c r="AJ50" s="26">
        <f t="shared" si="7"/>
        <v>1800</v>
      </c>
      <c r="AK50" s="26">
        <f t="shared" si="8"/>
        <v>1800</v>
      </c>
      <c r="AL50" s="26">
        <f t="shared" si="9"/>
        <v>0</v>
      </c>
    </row>
    <row r="51" spans="1:38" x14ac:dyDescent="0.2">
      <c r="A51" s="4">
        <f t="shared" si="10"/>
        <v>49</v>
      </c>
      <c r="B51" s="27" t="s">
        <v>48</v>
      </c>
      <c r="C51" s="5" t="s">
        <v>49</v>
      </c>
      <c r="D51" s="5" t="s">
        <v>35</v>
      </c>
      <c r="E51" s="6" t="s">
        <v>5</v>
      </c>
      <c r="F51" s="87">
        <v>1</v>
      </c>
      <c r="G51" s="88">
        <f t="shared" si="11"/>
        <v>1</v>
      </c>
      <c r="H51" s="87">
        <v>1</v>
      </c>
      <c r="I51" s="88">
        <f t="shared" si="12"/>
        <v>1</v>
      </c>
      <c r="J51" s="87">
        <v>1</v>
      </c>
      <c r="K51" s="88">
        <f t="shared" si="13"/>
        <v>1</v>
      </c>
      <c r="L51" s="87">
        <v>0</v>
      </c>
      <c r="M51" s="88">
        <f t="shared" si="14"/>
        <v>0</v>
      </c>
      <c r="N51" s="87">
        <v>0</v>
      </c>
      <c r="O51" s="88">
        <f t="shared" si="15"/>
        <v>0</v>
      </c>
      <c r="P51" s="87">
        <v>0</v>
      </c>
      <c r="Q51" s="88">
        <f t="shared" si="16"/>
        <v>0</v>
      </c>
      <c r="R51" s="104">
        <v>0</v>
      </c>
      <c r="S51" s="88">
        <f t="shared" si="17"/>
        <v>0</v>
      </c>
      <c r="T51" s="91">
        <v>0</v>
      </c>
      <c r="U51" s="88">
        <f t="shared" si="18"/>
        <v>0</v>
      </c>
      <c r="V51" s="114">
        <f t="shared" si="19"/>
        <v>6</v>
      </c>
      <c r="Y51" s="11"/>
      <c r="AA51" s="26">
        <v>280</v>
      </c>
      <c r="AB51" s="26">
        <f t="shared" si="1"/>
        <v>1680</v>
      </c>
      <c r="AE51" s="26">
        <f t="shared" si="2"/>
        <v>560</v>
      </c>
      <c r="AF51" s="26">
        <f t="shared" si="3"/>
        <v>560</v>
      </c>
      <c r="AG51" s="26">
        <f t="shared" si="4"/>
        <v>560</v>
      </c>
      <c r="AH51" s="26">
        <f t="shared" si="5"/>
        <v>0</v>
      </c>
      <c r="AI51" s="26">
        <f t="shared" si="6"/>
        <v>0</v>
      </c>
      <c r="AJ51" s="26">
        <f t="shared" si="7"/>
        <v>0</v>
      </c>
      <c r="AK51" s="26">
        <f t="shared" si="8"/>
        <v>0</v>
      </c>
      <c r="AL51" s="26">
        <f t="shared" si="9"/>
        <v>0</v>
      </c>
    </row>
    <row r="52" spans="1:38" x14ac:dyDescent="0.2">
      <c r="A52" s="4">
        <f t="shared" si="10"/>
        <v>50</v>
      </c>
      <c r="B52" s="27" t="s">
        <v>50</v>
      </c>
      <c r="C52" s="5" t="s">
        <v>51</v>
      </c>
      <c r="D52" s="5" t="s">
        <v>35</v>
      </c>
      <c r="E52" s="6" t="s">
        <v>5</v>
      </c>
      <c r="F52" s="87">
        <v>1</v>
      </c>
      <c r="G52" s="88">
        <f t="shared" si="11"/>
        <v>1</v>
      </c>
      <c r="H52" s="87">
        <v>3</v>
      </c>
      <c r="I52" s="88">
        <f t="shared" si="12"/>
        <v>1</v>
      </c>
      <c r="J52" s="87">
        <v>3</v>
      </c>
      <c r="K52" s="88">
        <f t="shared" si="13"/>
        <v>1</v>
      </c>
      <c r="L52" s="87">
        <v>0</v>
      </c>
      <c r="M52" s="88">
        <f t="shared" si="14"/>
        <v>0</v>
      </c>
      <c r="N52" s="87">
        <v>0</v>
      </c>
      <c r="O52" s="88">
        <f t="shared" si="15"/>
        <v>0</v>
      </c>
      <c r="P52" s="87">
        <v>0</v>
      </c>
      <c r="Q52" s="88">
        <f t="shared" si="16"/>
        <v>0</v>
      </c>
      <c r="R52" s="104">
        <v>0</v>
      </c>
      <c r="S52" s="88">
        <f t="shared" si="17"/>
        <v>0</v>
      </c>
      <c r="T52" s="91">
        <v>0</v>
      </c>
      <c r="U52" s="88">
        <f t="shared" si="18"/>
        <v>0</v>
      </c>
      <c r="V52" s="114">
        <f t="shared" si="19"/>
        <v>10</v>
      </c>
      <c r="Y52" s="11"/>
      <c r="AA52" s="26">
        <v>1510</v>
      </c>
      <c r="AB52" s="26">
        <f t="shared" si="1"/>
        <v>15100</v>
      </c>
      <c r="AE52" s="26">
        <f t="shared" si="2"/>
        <v>3020</v>
      </c>
      <c r="AF52" s="26">
        <f t="shared" si="3"/>
        <v>6040</v>
      </c>
      <c r="AG52" s="26">
        <f t="shared" si="4"/>
        <v>6040</v>
      </c>
      <c r="AH52" s="26">
        <f t="shared" si="5"/>
        <v>0</v>
      </c>
      <c r="AI52" s="26">
        <f t="shared" si="6"/>
        <v>0</v>
      </c>
      <c r="AJ52" s="26">
        <f t="shared" si="7"/>
        <v>0</v>
      </c>
      <c r="AK52" s="26">
        <f t="shared" si="8"/>
        <v>0</v>
      </c>
      <c r="AL52" s="26">
        <f t="shared" si="9"/>
        <v>0</v>
      </c>
    </row>
    <row r="53" spans="1:38" x14ac:dyDescent="0.2">
      <c r="A53" s="4">
        <f t="shared" si="10"/>
        <v>51</v>
      </c>
      <c r="B53" s="27" t="s">
        <v>52</v>
      </c>
      <c r="C53" s="5" t="s">
        <v>53</v>
      </c>
      <c r="D53" s="5" t="s">
        <v>35</v>
      </c>
      <c r="E53" s="6" t="s">
        <v>5</v>
      </c>
      <c r="F53" s="87">
        <v>3</v>
      </c>
      <c r="G53" s="88">
        <f t="shared" si="11"/>
        <v>1</v>
      </c>
      <c r="H53" s="87">
        <v>0</v>
      </c>
      <c r="I53" s="88">
        <f t="shared" si="12"/>
        <v>0</v>
      </c>
      <c r="J53" s="87">
        <v>0</v>
      </c>
      <c r="K53" s="88">
        <f t="shared" si="13"/>
        <v>0</v>
      </c>
      <c r="L53" s="87">
        <v>0</v>
      </c>
      <c r="M53" s="88">
        <f t="shared" si="14"/>
        <v>0</v>
      </c>
      <c r="N53" s="87">
        <v>0</v>
      </c>
      <c r="O53" s="88">
        <f t="shared" si="15"/>
        <v>0</v>
      </c>
      <c r="P53" s="87">
        <v>0</v>
      </c>
      <c r="Q53" s="88">
        <f t="shared" si="16"/>
        <v>0</v>
      </c>
      <c r="R53" s="104">
        <v>0</v>
      </c>
      <c r="S53" s="88">
        <f t="shared" si="17"/>
        <v>0</v>
      </c>
      <c r="T53" s="91">
        <v>2</v>
      </c>
      <c r="U53" s="88">
        <f t="shared" si="18"/>
        <v>1</v>
      </c>
      <c r="V53" s="114">
        <f t="shared" si="19"/>
        <v>7</v>
      </c>
      <c r="Y53" s="11"/>
      <c r="AA53" s="26">
        <v>480</v>
      </c>
      <c r="AB53" s="26">
        <f t="shared" si="1"/>
        <v>3360</v>
      </c>
      <c r="AE53" s="26">
        <f t="shared" si="2"/>
        <v>1920</v>
      </c>
      <c r="AF53" s="26">
        <f t="shared" si="3"/>
        <v>0</v>
      </c>
      <c r="AG53" s="26">
        <f t="shared" si="4"/>
        <v>0</v>
      </c>
      <c r="AH53" s="26">
        <f t="shared" si="5"/>
        <v>0</v>
      </c>
      <c r="AI53" s="26">
        <f t="shared" si="6"/>
        <v>0</v>
      </c>
      <c r="AJ53" s="26">
        <f t="shared" si="7"/>
        <v>0</v>
      </c>
      <c r="AK53" s="26">
        <f t="shared" si="8"/>
        <v>0</v>
      </c>
      <c r="AL53" s="26">
        <f t="shared" si="9"/>
        <v>1440</v>
      </c>
    </row>
    <row r="54" spans="1:38" ht="27.75" customHeight="1" x14ac:dyDescent="0.2">
      <c r="A54" s="4">
        <f t="shared" si="10"/>
        <v>52</v>
      </c>
      <c r="B54" s="40" t="s">
        <v>127</v>
      </c>
      <c r="C54" s="54" t="s">
        <v>81</v>
      </c>
      <c r="D54" s="55" t="s">
        <v>115</v>
      </c>
      <c r="E54" s="6" t="s">
        <v>5</v>
      </c>
      <c r="F54" s="91">
        <v>1</v>
      </c>
      <c r="G54" s="88">
        <f t="shared" si="11"/>
        <v>1</v>
      </c>
      <c r="H54" s="91">
        <v>0</v>
      </c>
      <c r="I54" s="88">
        <f t="shared" si="12"/>
        <v>0</v>
      </c>
      <c r="J54" s="91">
        <v>0</v>
      </c>
      <c r="K54" s="88">
        <f t="shared" si="13"/>
        <v>0</v>
      </c>
      <c r="L54" s="91">
        <v>0</v>
      </c>
      <c r="M54" s="88">
        <f t="shared" si="14"/>
        <v>0</v>
      </c>
      <c r="N54" s="91">
        <v>0</v>
      </c>
      <c r="O54" s="88">
        <f t="shared" si="15"/>
        <v>0</v>
      </c>
      <c r="P54" s="91">
        <v>0</v>
      </c>
      <c r="Q54" s="88">
        <f t="shared" si="16"/>
        <v>0</v>
      </c>
      <c r="R54" s="107">
        <v>0</v>
      </c>
      <c r="S54" s="88">
        <f t="shared" si="17"/>
        <v>0</v>
      </c>
      <c r="T54" s="91">
        <v>0</v>
      </c>
      <c r="U54" s="88">
        <f t="shared" si="18"/>
        <v>0</v>
      </c>
      <c r="V54" s="114">
        <f t="shared" si="19"/>
        <v>2</v>
      </c>
      <c r="Y54" s="11"/>
      <c r="AA54" s="26">
        <v>510</v>
      </c>
      <c r="AB54" s="26">
        <f t="shared" si="1"/>
        <v>1020</v>
      </c>
      <c r="AE54" s="26">
        <f t="shared" si="2"/>
        <v>1020</v>
      </c>
      <c r="AF54" s="26">
        <f t="shared" si="3"/>
        <v>0</v>
      </c>
      <c r="AG54" s="26">
        <f t="shared" si="4"/>
        <v>0</v>
      </c>
      <c r="AH54" s="26">
        <f t="shared" si="5"/>
        <v>0</v>
      </c>
      <c r="AI54" s="26">
        <f t="shared" si="6"/>
        <v>0</v>
      </c>
      <c r="AJ54" s="26">
        <f t="shared" si="7"/>
        <v>0</v>
      </c>
      <c r="AK54" s="26">
        <f t="shared" si="8"/>
        <v>0</v>
      </c>
      <c r="AL54" s="26">
        <f t="shared" si="9"/>
        <v>0</v>
      </c>
    </row>
    <row r="55" spans="1:38" x14ac:dyDescent="0.2">
      <c r="A55" s="4">
        <f t="shared" si="10"/>
        <v>53</v>
      </c>
      <c r="B55" s="27" t="s">
        <v>54</v>
      </c>
      <c r="C55" s="5" t="s">
        <v>55</v>
      </c>
      <c r="D55" s="6" t="s">
        <v>56</v>
      </c>
      <c r="E55" s="6" t="s">
        <v>5</v>
      </c>
      <c r="F55" s="91">
        <v>10</v>
      </c>
      <c r="G55" s="88">
        <v>0</v>
      </c>
      <c r="H55" s="91">
        <v>161</v>
      </c>
      <c r="I55" s="88">
        <v>0</v>
      </c>
      <c r="J55" s="91">
        <v>161</v>
      </c>
      <c r="K55" s="88">
        <v>0</v>
      </c>
      <c r="L55" s="91">
        <v>52</v>
      </c>
      <c r="M55" s="88">
        <v>0</v>
      </c>
      <c r="N55" s="91">
        <v>52</v>
      </c>
      <c r="O55" s="88">
        <v>0</v>
      </c>
      <c r="P55" s="91">
        <v>26</v>
      </c>
      <c r="Q55" s="88">
        <v>0</v>
      </c>
      <c r="R55" s="107">
        <v>26</v>
      </c>
      <c r="S55" s="88">
        <v>0</v>
      </c>
      <c r="T55" s="91">
        <v>1</v>
      </c>
      <c r="U55" s="88">
        <v>0</v>
      </c>
      <c r="V55" s="114">
        <f t="shared" si="19"/>
        <v>489</v>
      </c>
      <c r="W55" s="18" t="s">
        <v>125</v>
      </c>
      <c r="Y55" s="11"/>
      <c r="AA55" s="26">
        <v>32</v>
      </c>
      <c r="AB55" s="26">
        <f t="shared" si="1"/>
        <v>15648</v>
      </c>
      <c r="AE55" s="26">
        <f t="shared" si="2"/>
        <v>320</v>
      </c>
      <c r="AF55" s="26">
        <f t="shared" si="3"/>
        <v>5152</v>
      </c>
      <c r="AG55" s="26">
        <f t="shared" si="4"/>
        <v>5152</v>
      </c>
      <c r="AH55" s="26">
        <f t="shared" si="5"/>
        <v>1664</v>
      </c>
      <c r="AI55" s="26">
        <f t="shared" si="6"/>
        <v>1664</v>
      </c>
      <c r="AJ55" s="26">
        <f t="shared" si="7"/>
        <v>832</v>
      </c>
      <c r="AK55" s="26">
        <f t="shared" si="8"/>
        <v>832</v>
      </c>
      <c r="AL55" s="26">
        <f t="shared" si="9"/>
        <v>32</v>
      </c>
    </row>
    <row r="56" spans="1:38" x14ac:dyDescent="0.2">
      <c r="A56" s="4">
        <f t="shared" si="10"/>
        <v>54</v>
      </c>
      <c r="B56" s="27" t="s">
        <v>57</v>
      </c>
      <c r="C56" s="6" t="s">
        <v>58</v>
      </c>
      <c r="D56" s="6" t="s">
        <v>56</v>
      </c>
      <c r="E56" s="6" t="s">
        <v>5</v>
      </c>
      <c r="F56" s="91">
        <v>2</v>
      </c>
      <c r="G56" s="88">
        <v>0</v>
      </c>
      <c r="H56" s="91">
        <v>27</v>
      </c>
      <c r="I56" s="88">
        <v>0</v>
      </c>
      <c r="J56" s="91">
        <v>27</v>
      </c>
      <c r="K56" s="88">
        <v>0</v>
      </c>
      <c r="L56" s="91">
        <v>19</v>
      </c>
      <c r="M56" s="88">
        <v>0</v>
      </c>
      <c r="N56" s="91">
        <v>19</v>
      </c>
      <c r="O56" s="88">
        <v>0</v>
      </c>
      <c r="P56" s="91">
        <v>4</v>
      </c>
      <c r="Q56" s="88">
        <v>0</v>
      </c>
      <c r="R56" s="107">
        <v>4</v>
      </c>
      <c r="S56" s="88">
        <v>0</v>
      </c>
      <c r="T56" s="91">
        <v>4</v>
      </c>
      <c r="U56" s="88">
        <v>0</v>
      </c>
      <c r="V56" s="114">
        <f t="shared" si="19"/>
        <v>106</v>
      </c>
      <c r="Y56" s="11"/>
      <c r="AA56" s="26">
        <v>35</v>
      </c>
      <c r="AB56" s="26">
        <f t="shared" si="1"/>
        <v>3710</v>
      </c>
      <c r="AE56" s="26">
        <f t="shared" si="2"/>
        <v>70</v>
      </c>
      <c r="AF56" s="26">
        <f t="shared" si="3"/>
        <v>945</v>
      </c>
      <c r="AG56" s="26">
        <f t="shared" si="4"/>
        <v>945</v>
      </c>
      <c r="AH56" s="26">
        <f t="shared" si="5"/>
        <v>665</v>
      </c>
      <c r="AI56" s="26">
        <f t="shared" si="6"/>
        <v>665</v>
      </c>
      <c r="AJ56" s="26">
        <f t="shared" si="7"/>
        <v>140</v>
      </c>
      <c r="AK56" s="26">
        <f t="shared" si="8"/>
        <v>140</v>
      </c>
      <c r="AL56" s="26">
        <f t="shared" si="9"/>
        <v>140</v>
      </c>
    </row>
    <row r="57" spans="1:38" x14ac:dyDescent="0.2">
      <c r="A57" s="4">
        <f t="shared" si="10"/>
        <v>55</v>
      </c>
      <c r="B57" s="31" t="s">
        <v>59</v>
      </c>
      <c r="C57" s="6" t="s">
        <v>60</v>
      </c>
      <c r="D57" s="6" t="s">
        <v>56</v>
      </c>
      <c r="E57" s="6" t="s">
        <v>5</v>
      </c>
      <c r="F57" s="91">
        <v>1</v>
      </c>
      <c r="G57" s="88">
        <v>0</v>
      </c>
      <c r="H57" s="91">
        <v>29</v>
      </c>
      <c r="I57" s="88">
        <v>0</v>
      </c>
      <c r="J57" s="91">
        <v>29</v>
      </c>
      <c r="K57" s="88">
        <v>0</v>
      </c>
      <c r="L57" s="91">
        <v>18</v>
      </c>
      <c r="M57" s="88">
        <v>0</v>
      </c>
      <c r="N57" s="91">
        <v>18</v>
      </c>
      <c r="O57" s="88">
        <v>0</v>
      </c>
      <c r="P57" s="91">
        <v>2</v>
      </c>
      <c r="Q57" s="88">
        <v>0</v>
      </c>
      <c r="R57" s="107">
        <v>2</v>
      </c>
      <c r="S57" s="88">
        <v>0</v>
      </c>
      <c r="T57" s="91">
        <v>0</v>
      </c>
      <c r="U57" s="88">
        <v>0</v>
      </c>
      <c r="V57" s="114">
        <f t="shared" si="19"/>
        <v>99</v>
      </c>
      <c r="Y57" s="11"/>
      <c r="AA57" s="26">
        <v>157</v>
      </c>
      <c r="AB57" s="26">
        <f t="shared" si="1"/>
        <v>15543</v>
      </c>
      <c r="AE57" s="26">
        <f t="shared" si="2"/>
        <v>157</v>
      </c>
      <c r="AF57" s="26">
        <f t="shared" si="3"/>
        <v>4553</v>
      </c>
      <c r="AG57" s="26">
        <f t="shared" si="4"/>
        <v>4553</v>
      </c>
      <c r="AH57" s="26">
        <f t="shared" si="5"/>
        <v>2826</v>
      </c>
      <c r="AI57" s="26">
        <f t="shared" si="6"/>
        <v>2826</v>
      </c>
      <c r="AJ57" s="26">
        <f t="shared" si="7"/>
        <v>314</v>
      </c>
      <c r="AK57" s="26">
        <f t="shared" si="8"/>
        <v>314</v>
      </c>
      <c r="AL57" s="26">
        <f t="shared" si="9"/>
        <v>0</v>
      </c>
    </row>
    <row r="58" spans="1:38" x14ac:dyDescent="0.2">
      <c r="A58" s="4">
        <f t="shared" si="10"/>
        <v>56</v>
      </c>
      <c r="B58" s="56" t="s">
        <v>17</v>
      </c>
      <c r="C58" s="5" t="s">
        <v>18</v>
      </c>
      <c r="D58" s="5" t="s">
        <v>19</v>
      </c>
      <c r="E58" s="6" t="s">
        <v>5</v>
      </c>
      <c r="F58" s="91">
        <v>1</v>
      </c>
      <c r="G58" s="88">
        <f t="shared" si="11"/>
        <v>1</v>
      </c>
      <c r="H58" s="91">
        <v>1</v>
      </c>
      <c r="I58" s="88">
        <f t="shared" si="12"/>
        <v>1</v>
      </c>
      <c r="J58" s="91">
        <v>1</v>
      </c>
      <c r="K58" s="88">
        <f t="shared" si="13"/>
        <v>1</v>
      </c>
      <c r="L58" s="91">
        <v>1</v>
      </c>
      <c r="M58" s="88">
        <f t="shared" si="14"/>
        <v>1</v>
      </c>
      <c r="N58" s="91">
        <v>1</v>
      </c>
      <c r="O58" s="88">
        <f t="shared" si="15"/>
        <v>1</v>
      </c>
      <c r="P58" s="91">
        <v>0</v>
      </c>
      <c r="Q58" s="88">
        <f t="shared" si="16"/>
        <v>0</v>
      </c>
      <c r="R58" s="107">
        <v>0</v>
      </c>
      <c r="S58" s="88">
        <f t="shared" si="17"/>
        <v>0</v>
      </c>
      <c r="T58" s="91">
        <v>0</v>
      </c>
      <c r="U58" s="88">
        <f t="shared" si="18"/>
        <v>0</v>
      </c>
      <c r="V58" s="114">
        <f t="shared" si="19"/>
        <v>10</v>
      </c>
      <c r="Y58" s="11"/>
      <c r="AA58" s="26">
        <v>5500</v>
      </c>
      <c r="AB58" s="26">
        <f t="shared" si="1"/>
        <v>55000</v>
      </c>
      <c r="AE58" s="26">
        <f t="shared" si="2"/>
        <v>11000</v>
      </c>
      <c r="AF58" s="26">
        <f t="shared" si="3"/>
        <v>11000</v>
      </c>
      <c r="AG58" s="26">
        <f t="shared" si="4"/>
        <v>11000</v>
      </c>
      <c r="AH58" s="26">
        <f t="shared" si="5"/>
        <v>11000</v>
      </c>
      <c r="AI58" s="26">
        <f t="shared" si="6"/>
        <v>11000</v>
      </c>
      <c r="AJ58" s="26">
        <f t="shared" si="7"/>
        <v>0</v>
      </c>
      <c r="AK58" s="26">
        <f t="shared" si="8"/>
        <v>0</v>
      </c>
      <c r="AL58" s="26">
        <f t="shared" si="9"/>
        <v>0</v>
      </c>
    </row>
    <row r="59" spans="1:38" x14ac:dyDescent="0.2">
      <c r="A59" s="4">
        <f t="shared" si="10"/>
        <v>57</v>
      </c>
      <c r="B59" s="56" t="s">
        <v>247</v>
      </c>
      <c r="C59" s="6" t="s">
        <v>248</v>
      </c>
      <c r="D59" s="5" t="s">
        <v>19</v>
      </c>
      <c r="E59" s="6" t="s">
        <v>5</v>
      </c>
      <c r="F59" s="91">
        <v>1</v>
      </c>
      <c r="G59" s="88">
        <f t="shared" si="11"/>
        <v>1</v>
      </c>
      <c r="H59" s="91">
        <v>1</v>
      </c>
      <c r="I59" s="88">
        <f t="shared" si="12"/>
        <v>1</v>
      </c>
      <c r="J59" s="91">
        <v>1</v>
      </c>
      <c r="K59" s="88">
        <f t="shared" si="13"/>
        <v>1</v>
      </c>
      <c r="L59" s="91">
        <v>1</v>
      </c>
      <c r="M59" s="88">
        <f t="shared" si="14"/>
        <v>1</v>
      </c>
      <c r="N59" s="91">
        <v>1</v>
      </c>
      <c r="O59" s="88">
        <f t="shared" si="15"/>
        <v>1</v>
      </c>
      <c r="P59" s="91">
        <v>0</v>
      </c>
      <c r="Q59" s="88">
        <f t="shared" si="16"/>
        <v>0</v>
      </c>
      <c r="R59" s="107">
        <v>0</v>
      </c>
      <c r="S59" s="88">
        <f t="shared" si="17"/>
        <v>0</v>
      </c>
      <c r="T59" s="91">
        <v>0</v>
      </c>
      <c r="U59" s="88">
        <f t="shared" si="18"/>
        <v>0</v>
      </c>
      <c r="V59" s="114">
        <f t="shared" si="19"/>
        <v>10</v>
      </c>
      <c r="Y59" s="11"/>
      <c r="AA59" s="26">
        <v>1260</v>
      </c>
      <c r="AB59" s="26">
        <f t="shared" si="1"/>
        <v>12600</v>
      </c>
      <c r="AE59" s="26">
        <f t="shared" si="2"/>
        <v>2520</v>
      </c>
      <c r="AF59" s="26">
        <f t="shared" si="3"/>
        <v>2520</v>
      </c>
      <c r="AG59" s="26">
        <f t="shared" si="4"/>
        <v>2520</v>
      </c>
      <c r="AH59" s="26">
        <f t="shared" si="5"/>
        <v>2520</v>
      </c>
      <c r="AI59" s="26">
        <f t="shared" si="6"/>
        <v>2520</v>
      </c>
      <c r="AJ59" s="26">
        <f t="shared" si="7"/>
        <v>0</v>
      </c>
      <c r="AK59" s="26">
        <f t="shared" si="8"/>
        <v>0</v>
      </c>
      <c r="AL59" s="26">
        <f t="shared" si="9"/>
        <v>0</v>
      </c>
    </row>
    <row r="60" spans="1:38" x14ac:dyDescent="0.2">
      <c r="A60" s="4">
        <f t="shared" si="10"/>
        <v>58</v>
      </c>
      <c r="B60" s="27" t="s">
        <v>101</v>
      </c>
      <c r="C60" s="6" t="s">
        <v>102</v>
      </c>
      <c r="D60" s="5" t="s">
        <v>19</v>
      </c>
      <c r="E60" s="6" t="s">
        <v>5</v>
      </c>
      <c r="F60" s="91">
        <v>0</v>
      </c>
      <c r="G60" s="88">
        <f t="shared" si="11"/>
        <v>0</v>
      </c>
      <c r="H60" s="91">
        <v>0</v>
      </c>
      <c r="I60" s="88">
        <f t="shared" si="12"/>
        <v>0</v>
      </c>
      <c r="J60" s="91">
        <v>0</v>
      </c>
      <c r="K60" s="88">
        <f t="shared" si="13"/>
        <v>0</v>
      </c>
      <c r="L60" s="91">
        <v>0</v>
      </c>
      <c r="M60" s="88">
        <f t="shared" si="14"/>
        <v>0</v>
      </c>
      <c r="N60" s="91">
        <v>0</v>
      </c>
      <c r="O60" s="88">
        <f t="shared" si="15"/>
        <v>0</v>
      </c>
      <c r="P60" s="91">
        <v>1</v>
      </c>
      <c r="Q60" s="88">
        <f t="shared" si="16"/>
        <v>1</v>
      </c>
      <c r="R60" s="107">
        <v>1</v>
      </c>
      <c r="S60" s="88">
        <f t="shared" si="17"/>
        <v>1</v>
      </c>
      <c r="T60" s="91">
        <v>1</v>
      </c>
      <c r="U60" s="88">
        <f t="shared" si="18"/>
        <v>1</v>
      </c>
      <c r="V60" s="114">
        <f t="shared" si="19"/>
        <v>6</v>
      </c>
      <c r="Y60" s="11"/>
      <c r="AA60" s="26">
        <v>6380</v>
      </c>
      <c r="AB60" s="26">
        <f t="shared" si="1"/>
        <v>38280</v>
      </c>
      <c r="AE60" s="26">
        <f t="shared" si="2"/>
        <v>0</v>
      </c>
      <c r="AF60" s="26">
        <f t="shared" si="3"/>
        <v>0</v>
      </c>
      <c r="AG60" s="26">
        <f t="shared" si="4"/>
        <v>0</v>
      </c>
      <c r="AH60" s="26">
        <f t="shared" si="5"/>
        <v>0</v>
      </c>
      <c r="AI60" s="26">
        <f t="shared" si="6"/>
        <v>0</v>
      </c>
      <c r="AJ60" s="26">
        <f t="shared" si="7"/>
        <v>12760</v>
      </c>
      <c r="AK60" s="26">
        <f t="shared" si="8"/>
        <v>12760</v>
      </c>
      <c r="AL60" s="26">
        <f t="shared" si="9"/>
        <v>12760</v>
      </c>
    </row>
    <row r="61" spans="1:38" x14ac:dyDescent="0.2">
      <c r="A61" s="4">
        <f t="shared" si="10"/>
        <v>59</v>
      </c>
      <c r="B61" s="27" t="s">
        <v>103</v>
      </c>
      <c r="C61" s="6" t="s">
        <v>104</v>
      </c>
      <c r="D61" s="5" t="s">
        <v>19</v>
      </c>
      <c r="E61" s="6" t="s">
        <v>5</v>
      </c>
      <c r="F61" s="91">
        <v>0</v>
      </c>
      <c r="G61" s="88">
        <f t="shared" si="11"/>
        <v>0</v>
      </c>
      <c r="H61" s="91">
        <v>0</v>
      </c>
      <c r="I61" s="88">
        <f t="shared" si="12"/>
        <v>0</v>
      </c>
      <c r="J61" s="91">
        <v>0</v>
      </c>
      <c r="K61" s="88">
        <f t="shared" si="13"/>
        <v>0</v>
      </c>
      <c r="L61" s="91">
        <v>0</v>
      </c>
      <c r="M61" s="88">
        <f t="shared" si="14"/>
        <v>0</v>
      </c>
      <c r="N61" s="91">
        <v>0</v>
      </c>
      <c r="O61" s="88">
        <f t="shared" si="15"/>
        <v>0</v>
      </c>
      <c r="P61" s="91">
        <v>1</v>
      </c>
      <c r="Q61" s="88">
        <f t="shared" si="16"/>
        <v>1</v>
      </c>
      <c r="R61" s="107">
        <v>1</v>
      </c>
      <c r="S61" s="88">
        <f t="shared" si="17"/>
        <v>1</v>
      </c>
      <c r="T61" s="91">
        <v>1</v>
      </c>
      <c r="U61" s="88">
        <f t="shared" si="18"/>
        <v>1</v>
      </c>
      <c r="V61" s="114">
        <f t="shared" si="19"/>
        <v>6</v>
      </c>
      <c r="Y61" s="11"/>
      <c r="AA61" s="26">
        <v>1310</v>
      </c>
      <c r="AB61" s="26">
        <f t="shared" si="1"/>
        <v>7860</v>
      </c>
      <c r="AE61" s="26">
        <f t="shared" si="2"/>
        <v>0</v>
      </c>
      <c r="AF61" s="26">
        <f t="shared" si="3"/>
        <v>0</v>
      </c>
      <c r="AG61" s="26">
        <f t="shared" si="4"/>
        <v>0</v>
      </c>
      <c r="AH61" s="26">
        <f t="shared" si="5"/>
        <v>0</v>
      </c>
      <c r="AI61" s="26">
        <f t="shared" si="6"/>
        <v>0</v>
      </c>
      <c r="AJ61" s="26">
        <f t="shared" si="7"/>
        <v>2620</v>
      </c>
      <c r="AK61" s="26">
        <f t="shared" si="8"/>
        <v>2620</v>
      </c>
      <c r="AL61" s="26">
        <f t="shared" si="9"/>
        <v>2620</v>
      </c>
    </row>
    <row r="62" spans="1:38" x14ac:dyDescent="0.2">
      <c r="A62" s="4">
        <f t="shared" si="10"/>
        <v>60</v>
      </c>
      <c r="B62" s="27" t="s">
        <v>63</v>
      </c>
      <c r="C62" s="6" t="s">
        <v>64</v>
      </c>
      <c r="D62" s="6" t="s">
        <v>35</v>
      </c>
      <c r="E62" s="6" t="s">
        <v>65</v>
      </c>
      <c r="F62" s="91">
        <v>2</v>
      </c>
      <c r="G62" s="88">
        <v>0</v>
      </c>
      <c r="H62" s="91">
        <v>3</v>
      </c>
      <c r="I62" s="88">
        <v>0</v>
      </c>
      <c r="J62" s="91">
        <v>3</v>
      </c>
      <c r="K62" s="88">
        <v>0</v>
      </c>
      <c r="L62" s="91">
        <v>1.8</v>
      </c>
      <c r="M62" s="88">
        <v>0</v>
      </c>
      <c r="N62" s="91">
        <v>1.8</v>
      </c>
      <c r="O62" s="88">
        <v>0</v>
      </c>
      <c r="P62" s="91">
        <v>1.5</v>
      </c>
      <c r="Q62" s="88">
        <v>0</v>
      </c>
      <c r="R62" s="107">
        <v>1.5</v>
      </c>
      <c r="S62" s="88">
        <v>0</v>
      </c>
      <c r="T62" s="91">
        <v>2</v>
      </c>
      <c r="U62" s="88">
        <v>0</v>
      </c>
      <c r="V62" s="114">
        <f t="shared" si="19"/>
        <v>16.600000000000001</v>
      </c>
      <c r="Y62" s="11"/>
      <c r="AA62" s="26">
        <v>332</v>
      </c>
      <c r="AB62" s="26">
        <f t="shared" si="1"/>
        <v>5511.2000000000007</v>
      </c>
      <c r="AE62" s="26">
        <f t="shared" si="2"/>
        <v>664</v>
      </c>
      <c r="AF62" s="26">
        <f t="shared" si="3"/>
        <v>996</v>
      </c>
      <c r="AG62" s="26">
        <f t="shared" si="4"/>
        <v>996</v>
      </c>
      <c r="AH62" s="26">
        <f t="shared" si="5"/>
        <v>597.6</v>
      </c>
      <c r="AI62" s="26">
        <f t="shared" si="6"/>
        <v>597.6</v>
      </c>
      <c r="AJ62" s="26">
        <f t="shared" si="7"/>
        <v>498</v>
      </c>
      <c r="AK62" s="26">
        <f t="shared" si="8"/>
        <v>498</v>
      </c>
      <c r="AL62" s="26">
        <f t="shared" si="9"/>
        <v>664</v>
      </c>
    </row>
    <row r="63" spans="1:38" x14ac:dyDescent="0.2">
      <c r="A63" s="4">
        <f t="shared" si="10"/>
        <v>61</v>
      </c>
      <c r="B63" s="31" t="s">
        <v>66</v>
      </c>
      <c r="C63" s="6" t="s">
        <v>67</v>
      </c>
      <c r="D63" s="6" t="s">
        <v>42</v>
      </c>
      <c r="E63" s="6" t="s">
        <v>5</v>
      </c>
      <c r="F63" s="91">
        <v>1</v>
      </c>
      <c r="G63" s="88">
        <v>0</v>
      </c>
      <c r="H63" s="91">
        <v>1</v>
      </c>
      <c r="I63" s="88">
        <v>0</v>
      </c>
      <c r="J63" s="91">
        <v>1</v>
      </c>
      <c r="K63" s="88">
        <v>0</v>
      </c>
      <c r="L63" s="91">
        <v>1</v>
      </c>
      <c r="M63" s="88">
        <v>0</v>
      </c>
      <c r="N63" s="91">
        <v>1</v>
      </c>
      <c r="O63" s="88">
        <v>0</v>
      </c>
      <c r="P63" s="91">
        <v>1</v>
      </c>
      <c r="Q63" s="88">
        <v>0</v>
      </c>
      <c r="R63" s="111">
        <v>1</v>
      </c>
      <c r="S63" s="88">
        <v>0</v>
      </c>
      <c r="T63" s="91">
        <v>2</v>
      </c>
      <c r="U63" s="88">
        <v>0</v>
      </c>
      <c r="V63" s="114">
        <f t="shared" si="19"/>
        <v>9</v>
      </c>
      <c r="W63" s="18" t="s">
        <v>130</v>
      </c>
      <c r="Y63" s="11">
        <v>0</v>
      </c>
      <c r="AA63" s="26">
        <v>200</v>
      </c>
      <c r="AB63" s="26">
        <f t="shared" si="1"/>
        <v>1800</v>
      </c>
      <c r="AE63" s="26">
        <f t="shared" si="2"/>
        <v>200</v>
      </c>
      <c r="AF63" s="26">
        <f t="shared" si="3"/>
        <v>200</v>
      </c>
      <c r="AG63" s="26">
        <f t="shared" si="4"/>
        <v>200</v>
      </c>
      <c r="AH63" s="26">
        <f t="shared" si="5"/>
        <v>200</v>
      </c>
      <c r="AI63" s="26">
        <f t="shared" si="6"/>
        <v>200</v>
      </c>
      <c r="AJ63" s="26">
        <f t="shared" si="7"/>
        <v>200</v>
      </c>
      <c r="AK63" s="26">
        <f t="shared" si="8"/>
        <v>200</v>
      </c>
      <c r="AL63" s="26">
        <f t="shared" si="9"/>
        <v>400</v>
      </c>
    </row>
    <row r="64" spans="1:38" x14ac:dyDescent="0.2">
      <c r="A64" s="4">
        <f t="shared" si="10"/>
        <v>62</v>
      </c>
      <c r="B64" s="31" t="s">
        <v>68</v>
      </c>
      <c r="C64" s="6" t="s">
        <v>69</v>
      </c>
      <c r="D64" s="6" t="s">
        <v>56</v>
      </c>
      <c r="E64" s="6" t="s">
        <v>5</v>
      </c>
      <c r="F64" s="95">
        <v>0.13</v>
      </c>
      <c r="G64" s="88">
        <v>0</v>
      </c>
      <c r="H64" s="95">
        <v>2.17</v>
      </c>
      <c r="I64" s="88">
        <v>0</v>
      </c>
      <c r="J64" s="95">
        <v>2.17</v>
      </c>
      <c r="K64" s="88">
        <v>0</v>
      </c>
      <c r="L64" s="95">
        <v>0.89</v>
      </c>
      <c r="M64" s="88">
        <v>0</v>
      </c>
      <c r="N64" s="95">
        <v>0.89</v>
      </c>
      <c r="O64" s="88">
        <v>0</v>
      </c>
      <c r="P64" s="95">
        <v>0.32</v>
      </c>
      <c r="Q64" s="88">
        <v>0</v>
      </c>
      <c r="R64" s="112">
        <v>0.32</v>
      </c>
      <c r="S64" s="88">
        <v>0</v>
      </c>
      <c r="T64" s="91">
        <v>0.05</v>
      </c>
      <c r="U64" s="88">
        <v>0</v>
      </c>
      <c r="V64" s="114">
        <f>ROUNDUP(SUM(F64:U64),0)</f>
        <v>7</v>
      </c>
      <c r="W64" s="19" t="s">
        <v>126</v>
      </c>
      <c r="Y64" s="11">
        <v>10</v>
      </c>
      <c r="AA64" s="26">
        <v>270</v>
      </c>
      <c r="AB64" s="26">
        <f t="shared" si="1"/>
        <v>1890</v>
      </c>
      <c r="AE64" s="26">
        <f t="shared" si="2"/>
        <v>35.1</v>
      </c>
      <c r="AF64" s="26">
        <f t="shared" si="3"/>
        <v>585.9</v>
      </c>
      <c r="AG64" s="26">
        <f t="shared" si="4"/>
        <v>585.9</v>
      </c>
      <c r="AH64" s="26">
        <f t="shared" si="5"/>
        <v>240.3</v>
      </c>
      <c r="AI64" s="26">
        <f t="shared" si="6"/>
        <v>240.3</v>
      </c>
      <c r="AJ64" s="26">
        <f t="shared" si="7"/>
        <v>86.4</v>
      </c>
      <c r="AK64" s="26">
        <f t="shared" si="8"/>
        <v>86.4</v>
      </c>
      <c r="AL64" s="26">
        <f t="shared" si="9"/>
        <v>13.5</v>
      </c>
    </row>
    <row r="65" spans="1:38" x14ac:dyDescent="0.2">
      <c r="A65" s="4">
        <f t="shared" si="10"/>
        <v>63</v>
      </c>
      <c r="B65" s="31" t="s">
        <v>70</v>
      </c>
      <c r="C65" s="6" t="s">
        <v>71</v>
      </c>
      <c r="D65" s="6" t="s">
        <v>35</v>
      </c>
      <c r="E65" s="6" t="s">
        <v>5</v>
      </c>
      <c r="F65" s="91">
        <v>9</v>
      </c>
      <c r="G65" s="88">
        <v>0</v>
      </c>
      <c r="H65" s="91">
        <v>26</v>
      </c>
      <c r="I65" s="88">
        <v>0</v>
      </c>
      <c r="J65" s="91">
        <v>26</v>
      </c>
      <c r="K65" s="88">
        <v>0</v>
      </c>
      <c r="L65" s="91">
        <v>7</v>
      </c>
      <c r="M65" s="88">
        <v>0</v>
      </c>
      <c r="N65" s="91">
        <v>7</v>
      </c>
      <c r="O65" s="88">
        <v>0</v>
      </c>
      <c r="P65" s="91">
        <v>8</v>
      </c>
      <c r="Q65" s="88">
        <v>0</v>
      </c>
      <c r="R65" s="107">
        <v>8</v>
      </c>
      <c r="S65" s="88">
        <v>0</v>
      </c>
      <c r="T65" s="91">
        <v>10</v>
      </c>
      <c r="U65" s="88">
        <v>0</v>
      </c>
      <c r="V65" s="114">
        <f>SUM(F65:U65)</f>
        <v>101</v>
      </c>
      <c r="W65" s="18" t="s">
        <v>133</v>
      </c>
      <c r="Y65" s="11">
        <v>0</v>
      </c>
      <c r="AA65" s="26">
        <v>105</v>
      </c>
      <c r="AB65" s="26">
        <f t="shared" si="1"/>
        <v>10605</v>
      </c>
      <c r="AE65" s="26">
        <f t="shared" si="2"/>
        <v>945</v>
      </c>
      <c r="AF65" s="26">
        <f t="shared" si="3"/>
        <v>2730</v>
      </c>
      <c r="AG65" s="26">
        <f t="shared" si="4"/>
        <v>2730</v>
      </c>
      <c r="AH65" s="26">
        <f t="shared" si="5"/>
        <v>735</v>
      </c>
      <c r="AI65" s="26">
        <f t="shared" si="6"/>
        <v>735</v>
      </c>
      <c r="AJ65" s="26">
        <f t="shared" si="7"/>
        <v>840</v>
      </c>
      <c r="AK65" s="26">
        <f t="shared" si="8"/>
        <v>840</v>
      </c>
      <c r="AL65" s="26">
        <f t="shared" si="9"/>
        <v>1050</v>
      </c>
    </row>
    <row r="66" spans="1:38" x14ac:dyDescent="0.2">
      <c r="A66" s="4">
        <f t="shared" si="10"/>
        <v>64</v>
      </c>
      <c r="B66" s="56" t="s">
        <v>146</v>
      </c>
      <c r="C66" s="57" t="s">
        <v>147</v>
      </c>
      <c r="D66" s="6" t="s">
        <v>19</v>
      </c>
      <c r="E66" s="6" t="s">
        <v>65</v>
      </c>
      <c r="F66" s="91">
        <v>2.1</v>
      </c>
      <c r="G66" s="88">
        <v>0</v>
      </c>
      <c r="H66" s="91">
        <v>1.6</v>
      </c>
      <c r="I66" s="88">
        <v>0</v>
      </c>
      <c r="J66" s="91">
        <v>1.6</v>
      </c>
      <c r="K66" s="88">
        <v>0</v>
      </c>
      <c r="L66" s="91">
        <v>0.5</v>
      </c>
      <c r="M66" s="88">
        <v>0</v>
      </c>
      <c r="N66" s="91">
        <v>0.5</v>
      </c>
      <c r="O66" s="88">
        <v>0</v>
      </c>
      <c r="P66" s="91">
        <v>6</v>
      </c>
      <c r="Q66" s="88">
        <v>0</v>
      </c>
      <c r="R66" s="107">
        <v>4.5999999999999996</v>
      </c>
      <c r="S66" s="88">
        <v>0</v>
      </c>
      <c r="T66" s="91">
        <v>0</v>
      </c>
      <c r="U66" s="88">
        <v>0</v>
      </c>
      <c r="V66" s="114">
        <f>SUM(F66:U66)</f>
        <v>16.899999999999999</v>
      </c>
      <c r="W66" s="18" t="s">
        <v>148</v>
      </c>
      <c r="Y66" s="11">
        <v>0</v>
      </c>
      <c r="AA66" s="26">
        <v>260</v>
      </c>
      <c r="AB66" s="26">
        <f t="shared" si="1"/>
        <v>4394</v>
      </c>
      <c r="AE66" s="26">
        <f t="shared" si="2"/>
        <v>546</v>
      </c>
      <c r="AF66" s="26">
        <f t="shared" si="3"/>
        <v>416</v>
      </c>
      <c r="AG66" s="26">
        <f t="shared" si="4"/>
        <v>416</v>
      </c>
      <c r="AH66" s="26">
        <f t="shared" si="5"/>
        <v>130</v>
      </c>
      <c r="AI66" s="26">
        <f t="shared" si="6"/>
        <v>130</v>
      </c>
      <c r="AJ66" s="26">
        <f t="shared" si="7"/>
        <v>1560</v>
      </c>
      <c r="AK66" s="26">
        <f t="shared" si="8"/>
        <v>1196</v>
      </c>
      <c r="AL66" s="26">
        <f t="shared" si="9"/>
        <v>0</v>
      </c>
    </row>
    <row r="67" spans="1:38" x14ac:dyDescent="0.2">
      <c r="A67" s="4">
        <f t="shared" si="10"/>
        <v>65</v>
      </c>
      <c r="B67" s="58" t="s">
        <v>149</v>
      </c>
      <c r="C67" s="59" t="s">
        <v>150</v>
      </c>
      <c r="D67" s="25" t="s">
        <v>19</v>
      </c>
      <c r="E67" s="6" t="s">
        <v>65</v>
      </c>
      <c r="F67" s="91">
        <v>2.7</v>
      </c>
      <c r="G67" s="88">
        <v>0</v>
      </c>
      <c r="H67" s="91">
        <v>4.7</v>
      </c>
      <c r="I67" s="88">
        <v>0</v>
      </c>
      <c r="J67" s="91">
        <v>4.7</v>
      </c>
      <c r="K67" s="88">
        <v>0</v>
      </c>
      <c r="L67" s="91">
        <v>3.5</v>
      </c>
      <c r="M67" s="88">
        <v>0</v>
      </c>
      <c r="N67" s="91">
        <v>3.5</v>
      </c>
      <c r="O67" s="88">
        <v>0</v>
      </c>
      <c r="P67" s="101">
        <v>0</v>
      </c>
      <c r="Q67" s="88">
        <v>0</v>
      </c>
      <c r="R67" s="111">
        <v>0</v>
      </c>
      <c r="S67" s="88">
        <v>0</v>
      </c>
      <c r="T67" s="91">
        <v>0</v>
      </c>
      <c r="U67" s="88">
        <v>0</v>
      </c>
      <c r="V67" s="114">
        <f>SUM(F67:U67)</f>
        <v>19.100000000000001</v>
      </c>
      <c r="W67" s="19" t="s">
        <v>151</v>
      </c>
      <c r="Y67" s="11">
        <v>40</v>
      </c>
      <c r="AA67" s="26">
        <v>360</v>
      </c>
      <c r="AB67" s="26">
        <f t="shared" si="1"/>
        <v>6876.0000000000009</v>
      </c>
      <c r="AE67" s="26">
        <f t="shared" si="2"/>
        <v>972.00000000000011</v>
      </c>
      <c r="AF67" s="26">
        <f t="shared" si="3"/>
        <v>1692</v>
      </c>
      <c r="AG67" s="26">
        <f t="shared" si="4"/>
        <v>1692</v>
      </c>
      <c r="AH67" s="26">
        <f t="shared" si="5"/>
        <v>1260</v>
      </c>
      <c r="AI67" s="26">
        <f t="shared" si="6"/>
        <v>1260</v>
      </c>
      <c r="AJ67" s="26">
        <f t="shared" si="7"/>
        <v>0</v>
      </c>
      <c r="AK67" s="26">
        <f t="shared" si="8"/>
        <v>0</v>
      </c>
      <c r="AL67" s="26">
        <f t="shared" si="9"/>
        <v>0</v>
      </c>
    </row>
    <row r="68" spans="1:38" x14ac:dyDescent="0.2">
      <c r="A68" s="4">
        <f t="shared" si="10"/>
        <v>66</v>
      </c>
      <c r="B68" s="60" t="s">
        <v>74</v>
      </c>
      <c r="C68" s="54" t="s">
        <v>128</v>
      </c>
      <c r="D68" s="6" t="s">
        <v>75</v>
      </c>
      <c r="E68" s="6" t="s">
        <v>65</v>
      </c>
      <c r="F68" s="91">
        <v>80</v>
      </c>
      <c r="G68" s="88">
        <v>0</v>
      </c>
      <c r="H68" s="91">
        <v>200</v>
      </c>
      <c r="I68" s="88">
        <v>0</v>
      </c>
      <c r="J68" s="91">
        <v>200</v>
      </c>
      <c r="K68" s="88">
        <v>0</v>
      </c>
      <c r="L68" s="91">
        <v>150</v>
      </c>
      <c r="M68" s="88">
        <v>0</v>
      </c>
      <c r="N68" s="91">
        <v>150</v>
      </c>
      <c r="O68" s="88">
        <v>0</v>
      </c>
      <c r="P68" s="91">
        <v>60</v>
      </c>
      <c r="Q68" s="88">
        <v>0</v>
      </c>
      <c r="R68" s="107">
        <v>50</v>
      </c>
      <c r="S68" s="88">
        <v>0</v>
      </c>
      <c r="T68" s="91">
        <v>120</v>
      </c>
      <c r="U68" s="88">
        <v>0</v>
      </c>
      <c r="V68" s="114">
        <f>SUM(F68:U68)</f>
        <v>1010</v>
      </c>
      <c r="Y68" s="11"/>
      <c r="AA68" s="26">
        <v>9.6</v>
      </c>
      <c r="AB68" s="26">
        <f t="shared" si="1"/>
        <v>9696</v>
      </c>
      <c r="AE68" s="26">
        <f t="shared" ref="AE68:AE102" si="20">$AA68*SUM(F68:G68)</f>
        <v>768</v>
      </c>
      <c r="AF68" s="26">
        <f t="shared" ref="AF68:AF102" si="21">$AA68*SUM(H68:I68)</f>
        <v>1920</v>
      </c>
      <c r="AG68" s="26">
        <f t="shared" ref="AG68:AG102" si="22">$AA68*SUM(J68:K68)</f>
        <v>1920</v>
      </c>
      <c r="AH68" s="26">
        <f t="shared" ref="AH68:AH102" si="23">$AA68*SUM(L68:M68)</f>
        <v>1440</v>
      </c>
      <c r="AI68" s="26">
        <f t="shared" ref="AI68:AI102" si="24">$AA68*SUM(N68:O68)</f>
        <v>1440</v>
      </c>
      <c r="AJ68" s="26">
        <f t="shared" ref="AJ68:AJ102" si="25">$AA68*SUM(P68:Q68)</f>
        <v>576</v>
      </c>
      <c r="AK68" s="26">
        <f t="shared" ref="AK68:AK102" si="26">$AA68*SUM(R68:S68)</f>
        <v>480</v>
      </c>
      <c r="AL68" s="26">
        <f t="shared" ref="AL68:AL102" si="27">$AA68*SUM(T68:U68)</f>
        <v>1152</v>
      </c>
    </row>
    <row r="69" spans="1:38" x14ac:dyDescent="0.2">
      <c r="A69" s="4">
        <f t="shared" si="10"/>
        <v>67</v>
      </c>
      <c r="B69" s="31" t="s">
        <v>74</v>
      </c>
      <c r="C69" s="6" t="s">
        <v>95</v>
      </c>
      <c r="D69" s="6" t="s">
        <v>75</v>
      </c>
      <c r="E69" s="6" t="s">
        <v>65</v>
      </c>
      <c r="F69" s="92">
        <v>0</v>
      </c>
      <c r="G69" s="88">
        <f t="shared" si="11"/>
        <v>0</v>
      </c>
      <c r="H69" s="92">
        <v>0</v>
      </c>
      <c r="I69" s="88">
        <v>0</v>
      </c>
      <c r="J69" s="92">
        <v>0</v>
      </c>
      <c r="K69" s="88">
        <v>0</v>
      </c>
      <c r="L69" s="92">
        <v>3</v>
      </c>
      <c r="M69" s="88">
        <v>0</v>
      </c>
      <c r="N69" s="92">
        <v>3</v>
      </c>
      <c r="O69" s="88">
        <v>0</v>
      </c>
      <c r="P69" s="92">
        <v>0</v>
      </c>
      <c r="Q69" s="88">
        <v>0</v>
      </c>
      <c r="R69" s="108">
        <v>8</v>
      </c>
      <c r="S69" s="88">
        <v>0</v>
      </c>
      <c r="T69" s="91">
        <v>0</v>
      </c>
      <c r="U69" s="88">
        <v>0</v>
      </c>
      <c r="V69" s="114">
        <f>SUM(F69:U69)</f>
        <v>14</v>
      </c>
      <c r="Y69" s="11"/>
      <c r="AA69" s="26">
        <v>28</v>
      </c>
      <c r="AB69" s="26">
        <f t="shared" ref="AB69:AB102" si="28">AA69*V69</f>
        <v>392</v>
      </c>
      <c r="AE69" s="26">
        <f t="shared" si="20"/>
        <v>0</v>
      </c>
      <c r="AF69" s="26">
        <f t="shared" si="21"/>
        <v>0</v>
      </c>
      <c r="AG69" s="26">
        <f t="shared" si="22"/>
        <v>0</v>
      </c>
      <c r="AH69" s="26">
        <f t="shared" si="23"/>
        <v>84</v>
      </c>
      <c r="AI69" s="26">
        <f t="shared" si="24"/>
        <v>84</v>
      </c>
      <c r="AJ69" s="26">
        <f t="shared" si="25"/>
        <v>0</v>
      </c>
      <c r="AK69" s="26">
        <f t="shared" si="26"/>
        <v>224</v>
      </c>
      <c r="AL69" s="26">
        <f t="shared" si="27"/>
        <v>0</v>
      </c>
    </row>
    <row r="70" spans="1:38" x14ac:dyDescent="0.2">
      <c r="A70" s="4">
        <f t="shared" si="10"/>
        <v>68</v>
      </c>
      <c r="B70" s="31" t="s">
        <v>74</v>
      </c>
      <c r="C70" s="6" t="s">
        <v>96</v>
      </c>
      <c r="D70" s="6" t="s">
        <v>75</v>
      </c>
      <c r="E70" s="6" t="s">
        <v>65</v>
      </c>
      <c r="F70" s="92">
        <v>0</v>
      </c>
      <c r="G70" s="88">
        <f t="shared" si="11"/>
        <v>0</v>
      </c>
      <c r="H70" s="92">
        <v>0</v>
      </c>
      <c r="I70" s="88">
        <v>0</v>
      </c>
      <c r="J70" s="92">
        <v>0</v>
      </c>
      <c r="K70" s="88">
        <v>0</v>
      </c>
      <c r="L70" s="92">
        <v>3</v>
      </c>
      <c r="M70" s="88">
        <v>0</v>
      </c>
      <c r="N70" s="92">
        <v>3</v>
      </c>
      <c r="O70" s="88">
        <v>0</v>
      </c>
      <c r="P70" s="92">
        <v>10</v>
      </c>
      <c r="Q70" s="88">
        <v>0</v>
      </c>
      <c r="R70" s="108">
        <v>0</v>
      </c>
      <c r="S70" s="88">
        <v>0</v>
      </c>
      <c r="T70" s="91">
        <v>0</v>
      </c>
      <c r="U70" s="88">
        <v>0</v>
      </c>
      <c r="V70" s="114">
        <f>SUM(F70:U70)</f>
        <v>16</v>
      </c>
      <c r="Y70" s="11"/>
      <c r="AA70" s="26">
        <v>150</v>
      </c>
      <c r="AB70" s="26">
        <f t="shared" si="28"/>
        <v>2400</v>
      </c>
      <c r="AE70" s="26">
        <f t="shared" si="20"/>
        <v>0</v>
      </c>
      <c r="AF70" s="26">
        <f t="shared" si="21"/>
        <v>0</v>
      </c>
      <c r="AG70" s="26">
        <f t="shared" si="22"/>
        <v>0</v>
      </c>
      <c r="AH70" s="26">
        <f t="shared" si="23"/>
        <v>450</v>
      </c>
      <c r="AI70" s="26">
        <f t="shared" si="24"/>
        <v>450</v>
      </c>
      <c r="AJ70" s="26">
        <f t="shared" si="25"/>
        <v>1500</v>
      </c>
      <c r="AK70" s="26">
        <f t="shared" si="26"/>
        <v>0</v>
      </c>
      <c r="AL70" s="26">
        <f t="shared" si="27"/>
        <v>0</v>
      </c>
    </row>
    <row r="71" spans="1:38" x14ac:dyDescent="0.2">
      <c r="A71" s="4">
        <f t="shared" si="10"/>
        <v>69</v>
      </c>
      <c r="B71" s="31" t="s">
        <v>74</v>
      </c>
      <c r="C71" s="6" t="s">
        <v>205</v>
      </c>
      <c r="D71" s="6" t="s">
        <v>75</v>
      </c>
      <c r="E71" s="6" t="s">
        <v>65</v>
      </c>
      <c r="F71" s="92">
        <v>0</v>
      </c>
      <c r="G71" s="88">
        <f t="shared" si="11"/>
        <v>0</v>
      </c>
      <c r="H71" s="92">
        <v>0</v>
      </c>
      <c r="I71" s="88">
        <v>0</v>
      </c>
      <c r="J71" s="92">
        <v>0</v>
      </c>
      <c r="K71" s="88">
        <v>0</v>
      </c>
      <c r="L71" s="92">
        <v>0</v>
      </c>
      <c r="M71" s="88">
        <v>0</v>
      </c>
      <c r="N71" s="92">
        <v>0</v>
      </c>
      <c r="O71" s="88">
        <v>0</v>
      </c>
      <c r="P71" s="92">
        <v>0</v>
      </c>
      <c r="Q71" s="88">
        <v>0</v>
      </c>
      <c r="R71" s="108">
        <v>0</v>
      </c>
      <c r="S71" s="88">
        <v>0</v>
      </c>
      <c r="T71" s="91">
        <v>20</v>
      </c>
      <c r="U71" s="88">
        <v>0</v>
      </c>
      <c r="V71" s="114">
        <f>SUM(F71:U71)</f>
        <v>20</v>
      </c>
      <c r="Y71" s="11"/>
      <c r="AA71" s="26">
        <v>370</v>
      </c>
      <c r="AB71" s="26">
        <f t="shared" si="28"/>
        <v>7400</v>
      </c>
      <c r="AE71" s="26">
        <f t="shared" si="20"/>
        <v>0</v>
      </c>
      <c r="AF71" s="26">
        <f t="shared" si="21"/>
        <v>0</v>
      </c>
      <c r="AG71" s="26">
        <f t="shared" si="22"/>
        <v>0</v>
      </c>
      <c r="AH71" s="26">
        <f t="shared" si="23"/>
        <v>0</v>
      </c>
      <c r="AI71" s="26">
        <f t="shared" si="24"/>
        <v>0</v>
      </c>
      <c r="AJ71" s="26">
        <f t="shared" si="25"/>
        <v>0</v>
      </c>
      <c r="AK71" s="26">
        <f t="shared" si="26"/>
        <v>0</v>
      </c>
      <c r="AL71" s="26">
        <f t="shared" si="27"/>
        <v>7400</v>
      </c>
    </row>
    <row r="72" spans="1:38" ht="25.5" x14ac:dyDescent="0.2">
      <c r="A72" s="4">
        <f t="shared" si="10"/>
        <v>70</v>
      </c>
      <c r="B72" s="41" t="s">
        <v>140</v>
      </c>
      <c r="C72" s="42" t="s">
        <v>141</v>
      </c>
      <c r="D72" s="42" t="s">
        <v>142</v>
      </c>
      <c r="E72" s="6" t="s">
        <v>143</v>
      </c>
      <c r="F72" s="91">
        <v>2</v>
      </c>
      <c r="G72" s="88">
        <v>0</v>
      </c>
      <c r="H72" s="91">
        <v>4</v>
      </c>
      <c r="I72" s="88">
        <v>0</v>
      </c>
      <c r="J72" s="91">
        <v>4</v>
      </c>
      <c r="K72" s="88">
        <v>0</v>
      </c>
      <c r="L72" s="91">
        <v>2</v>
      </c>
      <c r="M72" s="88">
        <v>0</v>
      </c>
      <c r="N72" s="91">
        <v>2</v>
      </c>
      <c r="O72" s="88">
        <v>0</v>
      </c>
      <c r="P72" s="91">
        <v>2</v>
      </c>
      <c r="Q72" s="88">
        <v>0</v>
      </c>
      <c r="R72" s="107">
        <v>2</v>
      </c>
      <c r="S72" s="88">
        <v>0</v>
      </c>
      <c r="T72" s="91">
        <v>1</v>
      </c>
      <c r="U72" s="88">
        <v>0</v>
      </c>
      <c r="V72" s="114">
        <f>SUM(F72:U72)</f>
        <v>19</v>
      </c>
      <c r="Y72" s="11"/>
      <c r="AA72" s="26">
        <v>60</v>
      </c>
      <c r="AB72" s="26">
        <f t="shared" si="28"/>
        <v>1140</v>
      </c>
      <c r="AE72" s="26">
        <f t="shared" si="20"/>
        <v>120</v>
      </c>
      <c r="AF72" s="26">
        <f t="shared" si="21"/>
        <v>240</v>
      </c>
      <c r="AG72" s="26">
        <f t="shared" si="22"/>
        <v>240</v>
      </c>
      <c r="AH72" s="26">
        <f t="shared" si="23"/>
        <v>120</v>
      </c>
      <c r="AI72" s="26">
        <f t="shared" si="24"/>
        <v>120</v>
      </c>
      <c r="AJ72" s="26">
        <f t="shared" si="25"/>
        <v>120</v>
      </c>
      <c r="AK72" s="26">
        <f t="shared" si="26"/>
        <v>120</v>
      </c>
      <c r="AL72" s="26">
        <f t="shared" si="27"/>
        <v>60</v>
      </c>
    </row>
    <row r="73" spans="1:38" ht="25.5" x14ac:dyDescent="0.2">
      <c r="A73" s="4">
        <f t="shared" si="10"/>
        <v>71</v>
      </c>
      <c r="B73" s="41" t="s">
        <v>214</v>
      </c>
      <c r="C73" s="42" t="s">
        <v>206</v>
      </c>
      <c r="D73" s="42" t="s">
        <v>142</v>
      </c>
      <c r="E73" s="6" t="s">
        <v>143</v>
      </c>
      <c r="F73" s="92">
        <v>0</v>
      </c>
      <c r="G73" s="88">
        <v>0</v>
      </c>
      <c r="H73" s="92">
        <v>0</v>
      </c>
      <c r="I73" s="88">
        <v>0</v>
      </c>
      <c r="J73" s="92">
        <v>0</v>
      </c>
      <c r="K73" s="88">
        <v>0</v>
      </c>
      <c r="L73" s="92">
        <v>0</v>
      </c>
      <c r="M73" s="88">
        <v>0</v>
      </c>
      <c r="N73" s="92">
        <v>0</v>
      </c>
      <c r="O73" s="88">
        <v>0</v>
      </c>
      <c r="P73" s="92">
        <v>0</v>
      </c>
      <c r="Q73" s="88">
        <v>0</v>
      </c>
      <c r="R73" s="108">
        <v>0</v>
      </c>
      <c r="S73" s="88">
        <v>0</v>
      </c>
      <c r="T73" s="91">
        <v>1</v>
      </c>
      <c r="U73" s="88">
        <v>0</v>
      </c>
      <c r="V73" s="114">
        <f>SUM(F73:U73)</f>
        <v>1</v>
      </c>
      <c r="Y73" s="11"/>
      <c r="AA73" s="26">
        <v>420</v>
      </c>
      <c r="AB73" s="26">
        <f t="shared" si="28"/>
        <v>420</v>
      </c>
      <c r="AE73" s="26">
        <f t="shared" si="20"/>
        <v>0</v>
      </c>
      <c r="AF73" s="26">
        <f t="shared" si="21"/>
        <v>0</v>
      </c>
      <c r="AG73" s="26">
        <f t="shared" si="22"/>
        <v>0</v>
      </c>
      <c r="AH73" s="26">
        <f t="shared" si="23"/>
        <v>0</v>
      </c>
      <c r="AI73" s="26">
        <f t="shared" si="24"/>
        <v>0</v>
      </c>
      <c r="AJ73" s="26">
        <f t="shared" si="25"/>
        <v>0</v>
      </c>
      <c r="AK73" s="26">
        <f t="shared" si="26"/>
        <v>0</v>
      </c>
      <c r="AL73" s="26">
        <f t="shared" si="27"/>
        <v>420</v>
      </c>
    </row>
    <row r="74" spans="1:38" ht="25.5" x14ac:dyDescent="0.2">
      <c r="A74" s="4">
        <f t="shared" si="10"/>
        <v>72</v>
      </c>
      <c r="B74" s="61" t="s">
        <v>145</v>
      </c>
      <c r="C74" s="62" t="s">
        <v>144</v>
      </c>
      <c r="D74" s="5" t="s">
        <v>42</v>
      </c>
      <c r="E74" s="6" t="s">
        <v>5</v>
      </c>
      <c r="F74" s="91">
        <v>1</v>
      </c>
      <c r="G74" s="88">
        <v>0</v>
      </c>
      <c r="H74" s="91">
        <v>2</v>
      </c>
      <c r="I74" s="88">
        <v>0</v>
      </c>
      <c r="J74" s="91">
        <v>2</v>
      </c>
      <c r="K74" s="88">
        <v>0</v>
      </c>
      <c r="L74" s="91">
        <v>1</v>
      </c>
      <c r="M74" s="88">
        <v>0</v>
      </c>
      <c r="N74" s="91">
        <v>1</v>
      </c>
      <c r="O74" s="88">
        <v>0</v>
      </c>
      <c r="P74" s="91">
        <v>1</v>
      </c>
      <c r="Q74" s="88">
        <v>0</v>
      </c>
      <c r="R74" s="107">
        <v>1</v>
      </c>
      <c r="S74" s="88">
        <v>0</v>
      </c>
      <c r="T74" s="91">
        <v>0</v>
      </c>
      <c r="U74" s="88">
        <v>0</v>
      </c>
      <c r="V74" s="114">
        <f>SUM(F74:U74)</f>
        <v>9</v>
      </c>
      <c r="Y74" s="11"/>
      <c r="AA74" s="26">
        <v>120</v>
      </c>
      <c r="AB74" s="26">
        <f t="shared" si="28"/>
        <v>1080</v>
      </c>
      <c r="AE74" s="26">
        <f t="shared" si="20"/>
        <v>120</v>
      </c>
      <c r="AF74" s="26">
        <f t="shared" si="21"/>
        <v>240</v>
      </c>
      <c r="AG74" s="26">
        <f t="shared" si="22"/>
        <v>240</v>
      </c>
      <c r="AH74" s="26">
        <f t="shared" si="23"/>
        <v>120</v>
      </c>
      <c r="AI74" s="26">
        <f t="shared" si="24"/>
        <v>120</v>
      </c>
      <c r="AJ74" s="26">
        <f t="shared" si="25"/>
        <v>120</v>
      </c>
      <c r="AK74" s="26">
        <f t="shared" si="26"/>
        <v>120</v>
      </c>
      <c r="AL74" s="26">
        <f t="shared" si="27"/>
        <v>0</v>
      </c>
    </row>
    <row r="75" spans="1:38" x14ac:dyDescent="0.2">
      <c r="A75" s="4">
        <f t="shared" si="10"/>
        <v>73</v>
      </c>
      <c r="B75" s="56" t="s">
        <v>97</v>
      </c>
      <c r="C75" s="54" t="s">
        <v>98</v>
      </c>
      <c r="D75" s="6" t="s">
        <v>42</v>
      </c>
      <c r="E75" s="6" t="s">
        <v>143</v>
      </c>
      <c r="F75" s="92">
        <v>0</v>
      </c>
      <c r="G75" s="88">
        <v>0</v>
      </c>
      <c r="H75" s="92">
        <v>0</v>
      </c>
      <c r="I75" s="88">
        <v>0</v>
      </c>
      <c r="J75" s="92">
        <v>0</v>
      </c>
      <c r="K75" s="88">
        <v>0</v>
      </c>
      <c r="L75" s="92">
        <v>0.06</v>
      </c>
      <c r="M75" s="88">
        <v>0</v>
      </c>
      <c r="N75" s="92">
        <v>0.06</v>
      </c>
      <c r="O75" s="88">
        <v>0</v>
      </c>
      <c r="P75" s="92">
        <v>0</v>
      </c>
      <c r="Q75" s="88">
        <v>0</v>
      </c>
      <c r="R75" s="108">
        <v>0.12</v>
      </c>
      <c r="S75" s="88">
        <v>0</v>
      </c>
      <c r="T75" s="91">
        <v>0</v>
      </c>
      <c r="U75" s="88">
        <v>0</v>
      </c>
      <c r="V75" s="114">
        <f>SUM(F75:U75)</f>
        <v>0.24</v>
      </c>
      <c r="W75" s="18" t="s">
        <v>152</v>
      </c>
      <c r="Y75" s="11">
        <v>0</v>
      </c>
      <c r="AA75" s="26">
        <v>170</v>
      </c>
      <c r="AB75" s="26">
        <f t="shared" si="28"/>
        <v>40.799999999999997</v>
      </c>
      <c r="AE75" s="26">
        <f t="shared" si="20"/>
        <v>0</v>
      </c>
      <c r="AF75" s="26">
        <f t="shared" si="21"/>
        <v>0</v>
      </c>
      <c r="AG75" s="26">
        <f t="shared" si="22"/>
        <v>0</v>
      </c>
      <c r="AH75" s="26">
        <f t="shared" si="23"/>
        <v>10.199999999999999</v>
      </c>
      <c r="AI75" s="26">
        <f t="shared" si="24"/>
        <v>10.199999999999999</v>
      </c>
      <c r="AJ75" s="26">
        <f t="shared" si="25"/>
        <v>0</v>
      </c>
      <c r="AK75" s="26">
        <f t="shared" si="26"/>
        <v>20.399999999999999</v>
      </c>
      <c r="AL75" s="26">
        <f t="shared" si="27"/>
        <v>0</v>
      </c>
    </row>
    <row r="76" spans="1:38" x14ac:dyDescent="0.2">
      <c r="A76" s="4">
        <f t="shared" si="10"/>
        <v>74</v>
      </c>
      <c r="B76" s="56" t="s">
        <v>99</v>
      </c>
      <c r="C76" s="54" t="s">
        <v>100</v>
      </c>
      <c r="D76" s="30" t="s">
        <v>42</v>
      </c>
      <c r="E76" s="6" t="s">
        <v>143</v>
      </c>
      <c r="F76" s="92">
        <v>0</v>
      </c>
      <c r="G76" s="88">
        <v>0</v>
      </c>
      <c r="H76" s="92">
        <v>0</v>
      </c>
      <c r="I76" s="88">
        <v>0</v>
      </c>
      <c r="J76" s="92">
        <v>0</v>
      </c>
      <c r="K76" s="88">
        <v>0</v>
      </c>
      <c r="L76" s="92">
        <v>0.06</v>
      </c>
      <c r="M76" s="88">
        <v>0</v>
      </c>
      <c r="N76" s="92">
        <v>0.06</v>
      </c>
      <c r="O76" s="88">
        <v>0</v>
      </c>
      <c r="P76" s="92">
        <v>0.12</v>
      </c>
      <c r="Q76" s="88">
        <v>0</v>
      </c>
      <c r="R76" s="108">
        <v>0</v>
      </c>
      <c r="S76" s="88">
        <v>0</v>
      </c>
      <c r="T76" s="91">
        <v>0</v>
      </c>
      <c r="U76" s="88">
        <v>0</v>
      </c>
      <c r="V76" s="114">
        <f>SUM(F76:U76)</f>
        <v>0.24</v>
      </c>
      <c r="W76" s="19" t="s">
        <v>153</v>
      </c>
      <c r="Y76" s="11">
        <v>1</v>
      </c>
      <c r="AA76" s="26">
        <v>410</v>
      </c>
      <c r="AB76" s="26">
        <f t="shared" si="28"/>
        <v>98.399999999999991</v>
      </c>
      <c r="AE76" s="26">
        <f t="shared" si="20"/>
        <v>0</v>
      </c>
      <c r="AF76" s="26">
        <f t="shared" si="21"/>
        <v>0</v>
      </c>
      <c r="AG76" s="26">
        <f t="shared" si="22"/>
        <v>0</v>
      </c>
      <c r="AH76" s="26">
        <f t="shared" si="23"/>
        <v>24.599999999999998</v>
      </c>
      <c r="AI76" s="26">
        <f t="shared" si="24"/>
        <v>24.599999999999998</v>
      </c>
      <c r="AJ76" s="26">
        <f t="shared" si="25"/>
        <v>49.199999999999996</v>
      </c>
      <c r="AK76" s="26">
        <f t="shared" si="26"/>
        <v>0</v>
      </c>
      <c r="AL76" s="26">
        <f t="shared" si="27"/>
        <v>0</v>
      </c>
    </row>
    <row r="77" spans="1:38" x14ac:dyDescent="0.2">
      <c r="A77" s="4">
        <f t="shared" si="10"/>
        <v>75</v>
      </c>
      <c r="B77" s="31" t="s">
        <v>72</v>
      </c>
      <c r="C77" s="6"/>
      <c r="D77" s="6"/>
      <c r="E77" s="6" t="s">
        <v>73</v>
      </c>
      <c r="F77" s="91">
        <v>0.1</v>
      </c>
      <c r="G77" s="88">
        <v>0</v>
      </c>
      <c r="H77" s="91">
        <v>0.1</v>
      </c>
      <c r="I77" s="88">
        <v>0</v>
      </c>
      <c r="J77" s="91">
        <v>0.1</v>
      </c>
      <c r="K77" s="88">
        <v>0</v>
      </c>
      <c r="L77" s="91">
        <v>0.1</v>
      </c>
      <c r="M77" s="88">
        <v>0</v>
      </c>
      <c r="N77" s="91">
        <v>0.1</v>
      </c>
      <c r="O77" s="88">
        <v>0</v>
      </c>
      <c r="P77" s="91">
        <v>0.1</v>
      </c>
      <c r="Q77" s="88">
        <v>0</v>
      </c>
      <c r="R77" s="107">
        <v>0.1</v>
      </c>
      <c r="S77" s="88">
        <v>0</v>
      </c>
      <c r="T77" s="91">
        <v>0.4</v>
      </c>
      <c r="U77" s="88">
        <v>0</v>
      </c>
      <c r="V77" s="114">
        <f>SUM(F77:U77)</f>
        <v>1.1000000000000001</v>
      </c>
      <c r="Y77" s="11"/>
      <c r="AA77" s="26"/>
      <c r="AB77" s="26">
        <f t="shared" si="28"/>
        <v>0</v>
      </c>
      <c r="AE77" s="26">
        <f t="shared" si="20"/>
        <v>0</v>
      </c>
      <c r="AF77" s="26">
        <f t="shared" si="21"/>
        <v>0</v>
      </c>
      <c r="AG77" s="26">
        <f t="shared" si="22"/>
        <v>0</v>
      </c>
      <c r="AH77" s="26">
        <f t="shared" si="23"/>
        <v>0</v>
      </c>
      <c r="AI77" s="26">
        <f t="shared" si="24"/>
        <v>0</v>
      </c>
      <c r="AJ77" s="26">
        <f t="shared" si="25"/>
        <v>0</v>
      </c>
      <c r="AK77" s="26">
        <f t="shared" si="26"/>
        <v>0</v>
      </c>
      <c r="AL77" s="26">
        <f t="shared" si="27"/>
        <v>0</v>
      </c>
    </row>
    <row r="78" spans="1:38" x14ac:dyDescent="0.2">
      <c r="A78" s="4">
        <f t="shared" si="10"/>
        <v>76</v>
      </c>
      <c r="B78" s="63" t="s">
        <v>138</v>
      </c>
      <c r="C78" s="64" t="s">
        <v>139</v>
      </c>
      <c r="D78" s="36" t="s">
        <v>56</v>
      </c>
      <c r="E78" s="79" t="s">
        <v>5</v>
      </c>
      <c r="F78" s="91">
        <v>4</v>
      </c>
      <c r="G78" s="88">
        <v>0</v>
      </c>
      <c r="H78" s="91">
        <v>14</v>
      </c>
      <c r="I78" s="88">
        <v>0</v>
      </c>
      <c r="J78" s="91">
        <v>14</v>
      </c>
      <c r="K78" s="88">
        <v>0</v>
      </c>
      <c r="L78" s="91">
        <v>6</v>
      </c>
      <c r="M78" s="88">
        <v>0</v>
      </c>
      <c r="N78" s="91">
        <v>6</v>
      </c>
      <c r="O78" s="88">
        <v>0</v>
      </c>
      <c r="P78" s="91">
        <v>6</v>
      </c>
      <c r="Q78" s="88">
        <v>0</v>
      </c>
      <c r="R78" s="91">
        <v>6</v>
      </c>
      <c r="S78" s="88">
        <v>0</v>
      </c>
      <c r="T78" s="91">
        <v>2</v>
      </c>
      <c r="U78" s="88">
        <v>0</v>
      </c>
      <c r="V78" s="114">
        <f>SUM(F78:U78)</f>
        <v>58</v>
      </c>
      <c r="Y78" s="11"/>
      <c r="AA78" s="26">
        <v>35</v>
      </c>
      <c r="AB78" s="26">
        <f t="shared" si="28"/>
        <v>2030</v>
      </c>
      <c r="AE78" s="26">
        <f t="shared" si="20"/>
        <v>140</v>
      </c>
      <c r="AF78" s="26">
        <f t="shared" si="21"/>
        <v>490</v>
      </c>
      <c r="AG78" s="26">
        <f t="shared" si="22"/>
        <v>490</v>
      </c>
      <c r="AH78" s="26">
        <f t="shared" si="23"/>
        <v>210</v>
      </c>
      <c r="AI78" s="26">
        <f t="shared" si="24"/>
        <v>210</v>
      </c>
      <c r="AJ78" s="26">
        <f t="shared" si="25"/>
        <v>210</v>
      </c>
      <c r="AK78" s="26">
        <f t="shared" si="26"/>
        <v>210</v>
      </c>
      <c r="AL78" s="26">
        <f t="shared" si="27"/>
        <v>70</v>
      </c>
    </row>
    <row r="79" spans="1:38" x14ac:dyDescent="0.2">
      <c r="A79" s="4">
        <f t="shared" ref="A79:A102" si="29">A78+1</f>
        <v>77</v>
      </c>
      <c r="B79" s="65" t="s">
        <v>170</v>
      </c>
      <c r="C79" s="66" t="s">
        <v>171</v>
      </c>
      <c r="D79" s="49" t="s">
        <v>212</v>
      </c>
      <c r="E79" s="80" t="s">
        <v>5</v>
      </c>
      <c r="F79" s="91">
        <v>0</v>
      </c>
      <c r="G79" s="88">
        <f t="shared" si="11"/>
        <v>0</v>
      </c>
      <c r="H79" s="91">
        <v>0</v>
      </c>
      <c r="I79" s="88">
        <f t="shared" si="12"/>
        <v>0</v>
      </c>
      <c r="J79" s="91">
        <v>0</v>
      </c>
      <c r="K79" s="88">
        <f t="shared" si="13"/>
        <v>0</v>
      </c>
      <c r="L79" s="91">
        <v>0</v>
      </c>
      <c r="M79" s="88">
        <f t="shared" si="14"/>
        <v>0</v>
      </c>
      <c r="N79" s="91">
        <v>0</v>
      </c>
      <c r="O79" s="88">
        <f t="shared" si="15"/>
        <v>0</v>
      </c>
      <c r="P79" s="91">
        <v>0</v>
      </c>
      <c r="Q79" s="88">
        <f t="shared" si="16"/>
        <v>0</v>
      </c>
      <c r="R79" s="91">
        <v>0</v>
      </c>
      <c r="S79" s="88">
        <f t="shared" si="17"/>
        <v>0</v>
      </c>
      <c r="T79" s="91">
        <v>1</v>
      </c>
      <c r="U79" s="88">
        <f t="shared" si="18"/>
        <v>1</v>
      </c>
      <c r="V79" s="114">
        <f>SUM(F79:U79)</f>
        <v>2</v>
      </c>
      <c r="W79" s="2"/>
      <c r="Y79" s="11"/>
      <c r="AA79" s="26">
        <v>18180</v>
      </c>
      <c r="AB79" s="26">
        <f t="shared" si="28"/>
        <v>36360</v>
      </c>
      <c r="AE79" s="26">
        <f t="shared" si="20"/>
        <v>0</v>
      </c>
      <c r="AF79" s="26">
        <f t="shared" si="21"/>
        <v>0</v>
      </c>
      <c r="AG79" s="26">
        <f t="shared" si="22"/>
        <v>0</v>
      </c>
      <c r="AH79" s="26">
        <f t="shared" si="23"/>
        <v>0</v>
      </c>
      <c r="AI79" s="26">
        <f t="shared" si="24"/>
        <v>0</v>
      </c>
      <c r="AJ79" s="26">
        <f t="shared" si="25"/>
        <v>0</v>
      </c>
      <c r="AK79" s="26">
        <f t="shared" si="26"/>
        <v>0</v>
      </c>
      <c r="AL79" s="26">
        <f t="shared" si="27"/>
        <v>36360</v>
      </c>
    </row>
    <row r="80" spans="1:38" x14ac:dyDescent="0.2">
      <c r="A80" s="4">
        <f>A79+1</f>
        <v>78</v>
      </c>
      <c r="B80" s="65" t="s">
        <v>172</v>
      </c>
      <c r="C80" s="66" t="s">
        <v>173</v>
      </c>
      <c r="D80" s="49" t="s">
        <v>212</v>
      </c>
      <c r="E80" s="80" t="s">
        <v>5</v>
      </c>
      <c r="F80" s="91">
        <v>0</v>
      </c>
      <c r="G80" s="88">
        <f t="shared" ref="G80:G102" si="30">IF(F80/10=0,0,ROUNDUP(F80/10,0))</f>
        <v>0</v>
      </c>
      <c r="H80" s="91">
        <v>0</v>
      </c>
      <c r="I80" s="88">
        <f t="shared" ref="I80:I102" si="31">IF(H80/10=0,0,ROUNDUP(H80/10,0))</f>
        <v>0</v>
      </c>
      <c r="J80" s="91">
        <v>0</v>
      </c>
      <c r="K80" s="88">
        <f t="shared" ref="K80:K102" si="32">IF(J80/10=0,0,ROUNDUP(J80/10,0))</f>
        <v>0</v>
      </c>
      <c r="L80" s="91">
        <v>0</v>
      </c>
      <c r="M80" s="88">
        <f t="shared" ref="M80:M102" si="33">IF(L80/10=0,0,ROUNDUP(L80/10,0))</f>
        <v>0</v>
      </c>
      <c r="N80" s="91">
        <v>0</v>
      </c>
      <c r="O80" s="88">
        <f t="shared" ref="O80:O102" si="34">IF(N80/10=0,0,ROUNDUP(N80/10,0))</f>
        <v>0</v>
      </c>
      <c r="P80" s="91">
        <v>0</v>
      </c>
      <c r="Q80" s="88">
        <f t="shared" ref="Q80:Q102" si="35">IF(P80/10=0,0,ROUNDUP(P80/10,0))</f>
        <v>0</v>
      </c>
      <c r="R80" s="91">
        <v>0</v>
      </c>
      <c r="S80" s="88">
        <f t="shared" ref="S80:S102" si="36">IF(R80/10=0,0,ROUNDUP(R80/10,0))</f>
        <v>0</v>
      </c>
      <c r="T80" s="91">
        <v>2</v>
      </c>
      <c r="U80" s="88">
        <f t="shared" ref="U80:U102" si="37">IF(T80/10=0,0,ROUNDUP(T80/10,0))</f>
        <v>1</v>
      </c>
      <c r="V80" s="114">
        <f>SUM(F80:U80)</f>
        <v>3</v>
      </c>
      <c r="W80" s="2"/>
      <c r="Y80" s="11"/>
      <c r="AA80" s="26">
        <v>65400</v>
      </c>
      <c r="AB80" s="26">
        <f t="shared" si="28"/>
        <v>196200</v>
      </c>
      <c r="AE80" s="26">
        <f t="shared" si="20"/>
        <v>0</v>
      </c>
      <c r="AF80" s="26">
        <f t="shared" si="21"/>
        <v>0</v>
      </c>
      <c r="AG80" s="26">
        <f t="shared" si="22"/>
        <v>0</v>
      </c>
      <c r="AH80" s="26">
        <f t="shared" si="23"/>
        <v>0</v>
      </c>
      <c r="AI80" s="26">
        <f t="shared" si="24"/>
        <v>0</v>
      </c>
      <c r="AJ80" s="26">
        <f t="shared" si="25"/>
        <v>0</v>
      </c>
      <c r="AK80" s="26">
        <f t="shared" si="26"/>
        <v>0</v>
      </c>
      <c r="AL80" s="26">
        <f t="shared" si="27"/>
        <v>196200</v>
      </c>
    </row>
    <row r="81" spans="1:38" x14ac:dyDescent="0.2">
      <c r="A81" s="4">
        <f>A80+1</f>
        <v>79</v>
      </c>
      <c r="B81" s="65" t="s">
        <v>244</v>
      </c>
      <c r="C81" s="66" t="s">
        <v>245</v>
      </c>
      <c r="D81" s="49" t="s">
        <v>212</v>
      </c>
      <c r="E81" s="80" t="s">
        <v>5</v>
      </c>
      <c r="F81" s="91">
        <v>0</v>
      </c>
      <c r="G81" s="88">
        <f t="shared" si="30"/>
        <v>0</v>
      </c>
      <c r="H81" s="91">
        <v>0</v>
      </c>
      <c r="I81" s="88">
        <f t="shared" si="31"/>
        <v>0</v>
      </c>
      <c r="J81" s="91">
        <v>0</v>
      </c>
      <c r="K81" s="88">
        <f t="shared" si="32"/>
        <v>0</v>
      </c>
      <c r="L81" s="91">
        <v>0</v>
      </c>
      <c r="M81" s="88">
        <f t="shared" si="33"/>
        <v>0</v>
      </c>
      <c r="N81" s="91">
        <v>0</v>
      </c>
      <c r="O81" s="88">
        <f t="shared" si="34"/>
        <v>0</v>
      </c>
      <c r="P81" s="91">
        <v>0</v>
      </c>
      <c r="Q81" s="88">
        <f t="shared" si="35"/>
        <v>0</v>
      </c>
      <c r="R81" s="91">
        <v>0</v>
      </c>
      <c r="S81" s="88">
        <f t="shared" si="36"/>
        <v>0</v>
      </c>
      <c r="T81" s="91">
        <v>2</v>
      </c>
      <c r="U81" s="88">
        <f t="shared" si="37"/>
        <v>1</v>
      </c>
      <c r="V81" s="114">
        <f t="shared" ref="V81" si="38">SUM(F81:U81)</f>
        <v>3</v>
      </c>
      <c r="W81" s="2"/>
      <c r="Y81" s="11"/>
      <c r="AA81" s="26">
        <v>1050</v>
      </c>
      <c r="AB81" s="26">
        <f t="shared" si="28"/>
        <v>3150</v>
      </c>
      <c r="AE81" s="26">
        <f t="shared" si="20"/>
        <v>0</v>
      </c>
      <c r="AF81" s="26">
        <f t="shared" si="21"/>
        <v>0</v>
      </c>
      <c r="AG81" s="26">
        <f t="shared" si="22"/>
        <v>0</v>
      </c>
      <c r="AH81" s="26">
        <f t="shared" si="23"/>
        <v>0</v>
      </c>
      <c r="AI81" s="26">
        <f t="shared" si="24"/>
        <v>0</v>
      </c>
      <c r="AJ81" s="26">
        <f t="shared" si="25"/>
        <v>0</v>
      </c>
      <c r="AK81" s="26">
        <f t="shared" si="26"/>
        <v>0</v>
      </c>
      <c r="AL81" s="26">
        <f t="shared" si="27"/>
        <v>3150</v>
      </c>
    </row>
    <row r="82" spans="1:38" x14ac:dyDescent="0.2">
      <c r="A82" s="4">
        <f>A81+1</f>
        <v>80</v>
      </c>
      <c r="B82" s="48" t="s">
        <v>174</v>
      </c>
      <c r="C82" s="49" t="s">
        <v>175</v>
      </c>
      <c r="D82" s="49" t="s">
        <v>212</v>
      </c>
      <c r="E82" s="80" t="s">
        <v>5</v>
      </c>
      <c r="F82" s="91">
        <v>0</v>
      </c>
      <c r="G82" s="88">
        <f t="shared" si="30"/>
        <v>0</v>
      </c>
      <c r="H82" s="91">
        <v>0</v>
      </c>
      <c r="I82" s="88">
        <f t="shared" si="31"/>
        <v>0</v>
      </c>
      <c r="J82" s="91">
        <v>0</v>
      </c>
      <c r="K82" s="88">
        <f t="shared" si="32"/>
        <v>0</v>
      </c>
      <c r="L82" s="91">
        <v>0</v>
      </c>
      <c r="M82" s="88">
        <f t="shared" si="33"/>
        <v>0</v>
      </c>
      <c r="N82" s="91">
        <v>0</v>
      </c>
      <c r="O82" s="88">
        <f t="shared" si="34"/>
        <v>0</v>
      </c>
      <c r="P82" s="91">
        <v>0</v>
      </c>
      <c r="Q82" s="88">
        <f t="shared" si="35"/>
        <v>0</v>
      </c>
      <c r="R82" s="91">
        <v>0</v>
      </c>
      <c r="S82" s="88">
        <f t="shared" si="36"/>
        <v>0</v>
      </c>
      <c r="T82" s="91">
        <v>1</v>
      </c>
      <c r="U82" s="88">
        <f t="shared" si="37"/>
        <v>1</v>
      </c>
      <c r="V82" s="114">
        <f>SUM(F82:U82)</f>
        <v>2</v>
      </c>
      <c r="W82" s="2"/>
      <c r="Y82" s="11"/>
      <c r="AA82" s="26">
        <v>2186</v>
      </c>
      <c r="AB82" s="26">
        <f t="shared" si="28"/>
        <v>4372</v>
      </c>
      <c r="AE82" s="26">
        <f t="shared" si="20"/>
        <v>0</v>
      </c>
      <c r="AF82" s="26">
        <f t="shared" si="21"/>
        <v>0</v>
      </c>
      <c r="AG82" s="26">
        <f t="shared" si="22"/>
        <v>0</v>
      </c>
      <c r="AH82" s="26">
        <f t="shared" si="23"/>
        <v>0</v>
      </c>
      <c r="AI82" s="26">
        <f t="shared" si="24"/>
        <v>0</v>
      </c>
      <c r="AJ82" s="26">
        <f t="shared" si="25"/>
        <v>0</v>
      </c>
      <c r="AK82" s="26">
        <f t="shared" si="26"/>
        <v>0</v>
      </c>
      <c r="AL82" s="26">
        <f t="shared" si="27"/>
        <v>4372</v>
      </c>
    </row>
    <row r="83" spans="1:38" x14ac:dyDescent="0.2">
      <c r="A83" s="4">
        <f t="shared" si="29"/>
        <v>81</v>
      </c>
      <c r="B83" s="48" t="s">
        <v>176</v>
      </c>
      <c r="C83" s="49" t="s">
        <v>177</v>
      </c>
      <c r="D83" s="49" t="s">
        <v>212</v>
      </c>
      <c r="E83" s="80" t="s">
        <v>5</v>
      </c>
      <c r="F83" s="91">
        <v>0</v>
      </c>
      <c r="G83" s="88">
        <f t="shared" si="30"/>
        <v>0</v>
      </c>
      <c r="H83" s="91">
        <v>0</v>
      </c>
      <c r="I83" s="88">
        <f t="shared" si="31"/>
        <v>0</v>
      </c>
      <c r="J83" s="91">
        <v>0</v>
      </c>
      <c r="K83" s="88">
        <f t="shared" si="32"/>
        <v>0</v>
      </c>
      <c r="L83" s="91">
        <v>0</v>
      </c>
      <c r="M83" s="88">
        <f t="shared" si="33"/>
        <v>0</v>
      </c>
      <c r="N83" s="91">
        <v>0</v>
      </c>
      <c r="O83" s="88">
        <f t="shared" si="34"/>
        <v>0</v>
      </c>
      <c r="P83" s="91">
        <v>0</v>
      </c>
      <c r="Q83" s="88">
        <f t="shared" si="35"/>
        <v>0</v>
      </c>
      <c r="R83" s="91">
        <v>0</v>
      </c>
      <c r="S83" s="88">
        <f t="shared" si="36"/>
        <v>0</v>
      </c>
      <c r="T83" s="91">
        <v>2</v>
      </c>
      <c r="U83" s="88">
        <f t="shared" si="37"/>
        <v>1</v>
      </c>
      <c r="V83" s="114">
        <f>SUM(F83:U83)</f>
        <v>3</v>
      </c>
      <c r="W83" s="2"/>
      <c r="Y83" s="11"/>
      <c r="AA83" s="26">
        <v>12406</v>
      </c>
      <c r="AB83" s="26">
        <f t="shared" si="28"/>
        <v>37218</v>
      </c>
      <c r="AE83" s="26">
        <f t="shared" si="20"/>
        <v>0</v>
      </c>
      <c r="AF83" s="26">
        <f t="shared" si="21"/>
        <v>0</v>
      </c>
      <c r="AG83" s="26">
        <f t="shared" si="22"/>
        <v>0</v>
      </c>
      <c r="AH83" s="26">
        <f t="shared" si="23"/>
        <v>0</v>
      </c>
      <c r="AI83" s="26">
        <f t="shared" si="24"/>
        <v>0</v>
      </c>
      <c r="AJ83" s="26">
        <f t="shared" si="25"/>
        <v>0</v>
      </c>
      <c r="AK83" s="26">
        <f t="shared" si="26"/>
        <v>0</v>
      </c>
      <c r="AL83" s="26">
        <f t="shared" si="27"/>
        <v>37218</v>
      </c>
    </row>
    <row r="84" spans="1:38" x14ac:dyDescent="0.2">
      <c r="A84" s="4">
        <f t="shared" si="29"/>
        <v>82</v>
      </c>
      <c r="B84" s="48" t="s">
        <v>178</v>
      </c>
      <c r="C84" s="49" t="s">
        <v>179</v>
      </c>
      <c r="D84" s="49" t="s">
        <v>212</v>
      </c>
      <c r="E84" s="80" t="s">
        <v>5</v>
      </c>
      <c r="F84" s="91">
        <v>0</v>
      </c>
      <c r="G84" s="88">
        <f t="shared" si="30"/>
        <v>0</v>
      </c>
      <c r="H84" s="91">
        <v>0</v>
      </c>
      <c r="I84" s="88">
        <f t="shared" si="31"/>
        <v>0</v>
      </c>
      <c r="J84" s="91">
        <v>0</v>
      </c>
      <c r="K84" s="88">
        <f t="shared" si="32"/>
        <v>0</v>
      </c>
      <c r="L84" s="91">
        <v>0</v>
      </c>
      <c r="M84" s="88">
        <f t="shared" si="33"/>
        <v>0</v>
      </c>
      <c r="N84" s="91">
        <v>0</v>
      </c>
      <c r="O84" s="88">
        <f t="shared" si="34"/>
        <v>0</v>
      </c>
      <c r="P84" s="91">
        <v>0</v>
      </c>
      <c r="Q84" s="88">
        <f t="shared" si="35"/>
        <v>0</v>
      </c>
      <c r="R84" s="91">
        <v>0</v>
      </c>
      <c r="S84" s="88">
        <f t="shared" si="36"/>
        <v>0</v>
      </c>
      <c r="T84" s="91">
        <v>2</v>
      </c>
      <c r="U84" s="88">
        <f t="shared" si="37"/>
        <v>1</v>
      </c>
      <c r="V84" s="114">
        <f>SUM(F84:U84)</f>
        <v>3</v>
      </c>
      <c r="W84" s="2"/>
      <c r="Y84" s="11"/>
      <c r="AA84" s="26">
        <v>5056</v>
      </c>
      <c r="AB84" s="26">
        <f t="shared" si="28"/>
        <v>15168</v>
      </c>
      <c r="AE84" s="26">
        <f t="shared" si="20"/>
        <v>0</v>
      </c>
      <c r="AF84" s="26">
        <f t="shared" si="21"/>
        <v>0</v>
      </c>
      <c r="AG84" s="26">
        <f t="shared" si="22"/>
        <v>0</v>
      </c>
      <c r="AH84" s="26">
        <f t="shared" si="23"/>
        <v>0</v>
      </c>
      <c r="AI84" s="26">
        <f t="shared" si="24"/>
        <v>0</v>
      </c>
      <c r="AJ84" s="26">
        <f t="shared" si="25"/>
        <v>0</v>
      </c>
      <c r="AK84" s="26">
        <f t="shared" si="26"/>
        <v>0</v>
      </c>
      <c r="AL84" s="26">
        <f t="shared" si="27"/>
        <v>15168</v>
      </c>
    </row>
    <row r="85" spans="1:38" x14ac:dyDescent="0.2">
      <c r="A85" s="4">
        <f t="shared" si="29"/>
        <v>83</v>
      </c>
      <c r="B85" s="48" t="s">
        <v>180</v>
      </c>
      <c r="C85" s="49" t="s">
        <v>181</v>
      </c>
      <c r="D85" s="49" t="s">
        <v>212</v>
      </c>
      <c r="E85" s="80" t="s">
        <v>5</v>
      </c>
      <c r="F85" s="91">
        <v>0</v>
      </c>
      <c r="G85" s="88">
        <f t="shared" si="30"/>
        <v>0</v>
      </c>
      <c r="H85" s="91">
        <v>0</v>
      </c>
      <c r="I85" s="88">
        <f t="shared" si="31"/>
        <v>0</v>
      </c>
      <c r="J85" s="91">
        <v>0</v>
      </c>
      <c r="K85" s="88">
        <f t="shared" si="32"/>
        <v>0</v>
      </c>
      <c r="L85" s="91">
        <v>0</v>
      </c>
      <c r="M85" s="88">
        <f t="shared" si="33"/>
        <v>0</v>
      </c>
      <c r="N85" s="91">
        <v>0</v>
      </c>
      <c r="O85" s="88">
        <f t="shared" si="34"/>
        <v>0</v>
      </c>
      <c r="P85" s="91">
        <v>0</v>
      </c>
      <c r="Q85" s="88">
        <f t="shared" si="35"/>
        <v>0</v>
      </c>
      <c r="R85" s="91">
        <v>0</v>
      </c>
      <c r="S85" s="88">
        <f t="shared" si="36"/>
        <v>0</v>
      </c>
      <c r="T85" s="91">
        <v>2</v>
      </c>
      <c r="U85" s="88">
        <f t="shared" si="37"/>
        <v>1</v>
      </c>
      <c r="V85" s="114">
        <f>SUM(F85:U85)</f>
        <v>3</v>
      </c>
      <c r="W85" s="2"/>
      <c r="Y85" s="11"/>
      <c r="AA85" s="26">
        <v>2648</v>
      </c>
      <c r="AB85" s="26">
        <f t="shared" si="28"/>
        <v>7944</v>
      </c>
      <c r="AE85" s="26">
        <f t="shared" si="20"/>
        <v>0</v>
      </c>
      <c r="AF85" s="26">
        <f t="shared" si="21"/>
        <v>0</v>
      </c>
      <c r="AG85" s="26">
        <f t="shared" si="22"/>
        <v>0</v>
      </c>
      <c r="AH85" s="26">
        <f t="shared" si="23"/>
        <v>0</v>
      </c>
      <c r="AI85" s="26">
        <f t="shared" si="24"/>
        <v>0</v>
      </c>
      <c r="AJ85" s="26">
        <f t="shared" si="25"/>
        <v>0</v>
      </c>
      <c r="AK85" s="26">
        <f t="shared" si="26"/>
        <v>0</v>
      </c>
      <c r="AL85" s="26">
        <f t="shared" si="27"/>
        <v>7944</v>
      </c>
    </row>
    <row r="86" spans="1:38" ht="12.75" customHeight="1" x14ac:dyDescent="0.2">
      <c r="A86" s="4">
        <f t="shared" si="29"/>
        <v>84</v>
      </c>
      <c r="B86" s="48" t="s">
        <v>182</v>
      </c>
      <c r="C86" s="49" t="s">
        <v>215</v>
      </c>
      <c r="D86" s="49" t="s">
        <v>212</v>
      </c>
      <c r="E86" s="80" t="s">
        <v>5</v>
      </c>
      <c r="F86" s="91">
        <v>0</v>
      </c>
      <c r="G86" s="88">
        <f t="shared" si="30"/>
        <v>0</v>
      </c>
      <c r="H86" s="91">
        <v>0</v>
      </c>
      <c r="I86" s="88">
        <f t="shared" si="31"/>
        <v>0</v>
      </c>
      <c r="J86" s="91">
        <v>0</v>
      </c>
      <c r="K86" s="88">
        <f t="shared" si="32"/>
        <v>0</v>
      </c>
      <c r="L86" s="91">
        <v>0</v>
      </c>
      <c r="M86" s="88">
        <f t="shared" si="33"/>
        <v>0</v>
      </c>
      <c r="N86" s="91">
        <v>0</v>
      </c>
      <c r="O86" s="88">
        <f t="shared" si="34"/>
        <v>0</v>
      </c>
      <c r="P86" s="91">
        <v>0</v>
      </c>
      <c r="Q86" s="88">
        <f t="shared" si="35"/>
        <v>0</v>
      </c>
      <c r="R86" s="91">
        <v>0</v>
      </c>
      <c r="S86" s="88">
        <f t="shared" si="36"/>
        <v>0</v>
      </c>
      <c r="T86" s="91">
        <v>2</v>
      </c>
      <c r="U86" s="88">
        <f t="shared" si="37"/>
        <v>1</v>
      </c>
      <c r="V86" s="114">
        <f>SUM(F86:U86)</f>
        <v>3</v>
      </c>
      <c r="W86" s="2"/>
      <c r="Y86" s="11"/>
      <c r="AA86" s="26">
        <v>6547</v>
      </c>
      <c r="AB86" s="26">
        <f t="shared" si="28"/>
        <v>19641</v>
      </c>
      <c r="AE86" s="26">
        <f t="shared" si="20"/>
        <v>0</v>
      </c>
      <c r="AF86" s="26">
        <f t="shared" si="21"/>
        <v>0</v>
      </c>
      <c r="AG86" s="26">
        <f t="shared" si="22"/>
        <v>0</v>
      </c>
      <c r="AH86" s="26">
        <f t="shared" si="23"/>
        <v>0</v>
      </c>
      <c r="AI86" s="26">
        <f t="shared" si="24"/>
        <v>0</v>
      </c>
      <c r="AJ86" s="26">
        <f t="shared" si="25"/>
        <v>0</v>
      </c>
      <c r="AK86" s="26">
        <f t="shared" si="26"/>
        <v>0</v>
      </c>
      <c r="AL86" s="26">
        <f t="shared" si="27"/>
        <v>19641</v>
      </c>
    </row>
    <row r="87" spans="1:38" ht="12.75" customHeight="1" x14ac:dyDescent="0.2">
      <c r="A87" s="4">
        <f t="shared" si="29"/>
        <v>85</v>
      </c>
      <c r="B87" s="48" t="s">
        <v>183</v>
      </c>
      <c r="C87" s="49" t="s">
        <v>184</v>
      </c>
      <c r="D87" s="49" t="s">
        <v>212</v>
      </c>
      <c r="E87" s="80" t="s">
        <v>5</v>
      </c>
      <c r="F87" s="91">
        <v>0</v>
      </c>
      <c r="G87" s="88">
        <f t="shared" si="30"/>
        <v>0</v>
      </c>
      <c r="H87" s="91">
        <v>0</v>
      </c>
      <c r="I87" s="88">
        <f t="shared" si="31"/>
        <v>0</v>
      </c>
      <c r="J87" s="91">
        <v>0</v>
      </c>
      <c r="K87" s="88">
        <f t="shared" si="32"/>
        <v>0</v>
      </c>
      <c r="L87" s="91">
        <v>0</v>
      </c>
      <c r="M87" s="88">
        <f t="shared" si="33"/>
        <v>0</v>
      </c>
      <c r="N87" s="91">
        <v>0</v>
      </c>
      <c r="O87" s="88">
        <f t="shared" si="34"/>
        <v>0</v>
      </c>
      <c r="P87" s="91">
        <v>0</v>
      </c>
      <c r="Q87" s="88">
        <f t="shared" si="35"/>
        <v>0</v>
      </c>
      <c r="R87" s="91">
        <v>0</v>
      </c>
      <c r="S87" s="88">
        <f t="shared" si="36"/>
        <v>0</v>
      </c>
      <c r="T87" s="91">
        <v>4</v>
      </c>
      <c r="U87" s="88">
        <f t="shared" si="37"/>
        <v>1</v>
      </c>
      <c r="V87" s="114">
        <f>SUM(F87:U87)</f>
        <v>5</v>
      </c>
      <c r="W87" s="2"/>
      <c r="Y87" s="11"/>
      <c r="AA87" s="26">
        <v>8131</v>
      </c>
      <c r="AB87" s="26">
        <f t="shared" si="28"/>
        <v>40655</v>
      </c>
      <c r="AE87" s="26">
        <f t="shared" si="20"/>
        <v>0</v>
      </c>
      <c r="AF87" s="26">
        <f t="shared" si="21"/>
        <v>0</v>
      </c>
      <c r="AG87" s="26">
        <f t="shared" si="22"/>
        <v>0</v>
      </c>
      <c r="AH87" s="26">
        <f t="shared" si="23"/>
        <v>0</v>
      </c>
      <c r="AI87" s="26">
        <f t="shared" si="24"/>
        <v>0</v>
      </c>
      <c r="AJ87" s="26">
        <f t="shared" si="25"/>
        <v>0</v>
      </c>
      <c r="AK87" s="26">
        <f t="shared" si="26"/>
        <v>0</v>
      </c>
      <c r="AL87" s="26">
        <f t="shared" si="27"/>
        <v>40655</v>
      </c>
    </row>
    <row r="88" spans="1:38" x14ac:dyDescent="0.2">
      <c r="A88" s="4">
        <f t="shared" si="29"/>
        <v>86</v>
      </c>
      <c r="B88" s="48" t="s">
        <v>185</v>
      </c>
      <c r="C88" s="49" t="s">
        <v>186</v>
      </c>
      <c r="D88" s="49" t="s">
        <v>212</v>
      </c>
      <c r="E88" s="80" t="s">
        <v>5</v>
      </c>
      <c r="F88" s="91">
        <v>0</v>
      </c>
      <c r="G88" s="88">
        <f t="shared" si="30"/>
        <v>0</v>
      </c>
      <c r="H88" s="91">
        <v>0</v>
      </c>
      <c r="I88" s="88">
        <f t="shared" si="31"/>
        <v>0</v>
      </c>
      <c r="J88" s="91">
        <v>0</v>
      </c>
      <c r="K88" s="88">
        <f t="shared" si="32"/>
        <v>0</v>
      </c>
      <c r="L88" s="91">
        <v>0</v>
      </c>
      <c r="M88" s="88">
        <f t="shared" si="33"/>
        <v>0</v>
      </c>
      <c r="N88" s="91">
        <v>0</v>
      </c>
      <c r="O88" s="88">
        <f t="shared" si="34"/>
        <v>0</v>
      </c>
      <c r="P88" s="91">
        <v>0</v>
      </c>
      <c r="Q88" s="88">
        <f t="shared" si="35"/>
        <v>0</v>
      </c>
      <c r="R88" s="91">
        <v>0</v>
      </c>
      <c r="S88" s="88">
        <f t="shared" si="36"/>
        <v>0</v>
      </c>
      <c r="T88" s="91">
        <v>2</v>
      </c>
      <c r="U88" s="88">
        <f t="shared" si="37"/>
        <v>1</v>
      </c>
      <c r="V88" s="114">
        <f>SUM(F88:U88)</f>
        <v>3</v>
      </c>
      <c r="W88" s="2"/>
      <c r="Y88" s="11"/>
      <c r="AA88" s="26">
        <v>39014</v>
      </c>
      <c r="AB88" s="26">
        <f t="shared" si="28"/>
        <v>117042</v>
      </c>
      <c r="AE88" s="26">
        <f t="shared" si="20"/>
        <v>0</v>
      </c>
      <c r="AF88" s="26">
        <f t="shared" si="21"/>
        <v>0</v>
      </c>
      <c r="AG88" s="26">
        <f t="shared" si="22"/>
        <v>0</v>
      </c>
      <c r="AH88" s="26">
        <f t="shared" si="23"/>
        <v>0</v>
      </c>
      <c r="AI88" s="26">
        <f t="shared" si="24"/>
        <v>0</v>
      </c>
      <c r="AJ88" s="26">
        <f t="shared" si="25"/>
        <v>0</v>
      </c>
      <c r="AK88" s="26">
        <f t="shared" si="26"/>
        <v>0</v>
      </c>
      <c r="AL88" s="26">
        <f t="shared" si="27"/>
        <v>117042</v>
      </c>
    </row>
    <row r="89" spans="1:38" x14ac:dyDescent="0.2">
      <c r="A89" s="4">
        <f t="shared" si="29"/>
        <v>87</v>
      </c>
      <c r="B89" s="48" t="s">
        <v>187</v>
      </c>
      <c r="C89" s="49" t="s">
        <v>188</v>
      </c>
      <c r="D89" s="49" t="s">
        <v>212</v>
      </c>
      <c r="E89" s="80" t="s">
        <v>5</v>
      </c>
      <c r="F89" s="91">
        <v>0</v>
      </c>
      <c r="G89" s="88">
        <f t="shared" si="30"/>
        <v>0</v>
      </c>
      <c r="H89" s="91">
        <v>0</v>
      </c>
      <c r="I89" s="88">
        <f t="shared" si="31"/>
        <v>0</v>
      </c>
      <c r="J89" s="91">
        <v>0</v>
      </c>
      <c r="K89" s="88">
        <f t="shared" si="32"/>
        <v>0</v>
      </c>
      <c r="L89" s="91">
        <v>0</v>
      </c>
      <c r="M89" s="88">
        <f t="shared" si="33"/>
        <v>0</v>
      </c>
      <c r="N89" s="91">
        <v>0</v>
      </c>
      <c r="O89" s="88">
        <f t="shared" si="34"/>
        <v>0</v>
      </c>
      <c r="P89" s="91">
        <v>0</v>
      </c>
      <c r="Q89" s="88">
        <f t="shared" si="35"/>
        <v>0</v>
      </c>
      <c r="R89" s="91">
        <v>0</v>
      </c>
      <c r="S89" s="88">
        <f t="shared" si="36"/>
        <v>0</v>
      </c>
      <c r="T89" s="91">
        <v>2</v>
      </c>
      <c r="U89" s="88">
        <f t="shared" si="37"/>
        <v>1</v>
      </c>
      <c r="V89" s="114">
        <f>SUM(F89:U89)</f>
        <v>3</v>
      </c>
      <c r="W89" s="2"/>
      <c r="Y89" s="11"/>
      <c r="AA89" s="26">
        <v>34660</v>
      </c>
      <c r="AB89" s="26">
        <f t="shared" si="28"/>
        <v>103980</v>
      </c>
      <c r="AE89" s="26">
        <f t="shared" si="20"/>
        <v>0</v>
      </c>
      <c r="AF89" s="26">
        <f t="shared" si="21"/>
        <v>0</v>
      </c>
      <c r="AG89" s="26">
        <f t="shared" si="22"/>
        <v>0</v>
      </c>
      <c r="AH89" s="26">
        <f t="shared" si="23"/>
        <v>0</v>
      </c>
      <c r="AI89" s="26">
        <f t="shared" si="24"/>
        <v>0</v>
      </c>
      <c r="AJ89" s="26">
        <f t="shared" si="25"/>
        <v>0</v>
      </c>
      <c r="AK89" s="26">
        <f t="shared" si="26"/>
        <v>0</v>
      </c>
      <c r="AL89" s="26">
        <f t="shared" si="27"/>
        <v>103980</v>
      </c>
    </row>
    <row r="90" spans="1:38" x14ac:dyDescent="0.2">
      <c r="A90" s="4">
        <f t="shared" si="29"/>
        <v>88</v>
      </c>
      <c r="B90" s="48" t="s">
        <v>189</v>
      </c>
      <c r="C90" s="49" t="s">
        <v>190</v>
      </c>
      <c r="D90" s="49" t="s">
        <v>212</v>
      </c>
      <c r="E90" s="80" t="s">
        <v>5</v>
      </c>
      <c r="F90" s="91">
        <v>0</v>
      </c>
      <c r="G90" s="88">
        <f t="shared" si="30"/>
        <v>0</v>
      </c>
      <c r="H90" s="91">
        <v>0</v>
      </c>
      <c r="I90" s="88">
        <f t="shared" si="31"/>
        <v>0</v>
      </c>
      <c r="J90" s="91">
        <v>0</v>
      </c>
      <c r="K90" s="88">
        <f t="shared" si="32"/>
        <v>0</v>
      </c>
      <c r="L90" s="91">
        <v>0</v>
      </c>
      <c r="M90" s="88">
        <f t="shared" si="33"/>
        <v>0</v>
      </c>
      <c r="N90" s="91">
        <v>0</v>
      </c>
      <c r="O90" s="88">
        <f t="shared" si="34"/>
        <v>0</v>
      </c>
      <c r="P90" s="91">
        <v>0</v>
      </c>
      <c r="Q90" s="88">
        <f t="shared" si="35"/>
        <v>0</v>
      </c>
      <c r="R90" s="91">
        <v>0</v>
      </c>
      <c r="S90" s="88">
        <f t="shared" si="36"/>
        <v>0</v>
      </c>
      <c r="T90" s="91">
        <v>3</v>
      </c>
      <c r="U90" s="88">
        <f t="shared" si="37"/>
        <v>1</v>
      </c>
      <c r="V90" s="114">
        <f>SUM(F90:U90)</f>
        <v>4</v>
      </c>
      <c r="W90" s="2"/>
      <c r="Y90" s="11"/>
      <c r="AA90" s="26">
        <v>1274</v>
      </c>
      <c r="AB90" s="26">
        <f t="shared" si="28"/>
        <v>5096</v>
      </c>
      <c r="AE90" s="26">
        <f t="shared" si="20"/>
        <v>0</v>
      </c>
      <c r="AF90" s="26">
        <f t="shared" si="21"/>
        <v>0</v>
      </c>
      <c r="AG90" s="26">
        <f t="shared" si="22"/>
        <v>0</v>
      </c>
      <c r="AH90" s="26">
        <f t="shared" si="23"/>
        <v>0</v>
      </c>
      <c r="AI90" s="26">
        <f t="shared" si="24"/>
        <v>0</v>
      </c>
      <c r="AJ90" s="26">
        <f t="shared" si="25"/>
        <v>0</v>
      </c>
      <c r="AK90" s="26">
        <f t="shared" si="26"/>
        <v>0</v>
      </c>
      <c r="AL90" s="26">
        <f t="shared" si="27"/>
        <v>5096</v>
      </c>
    </row>
    <row r="91" spans="1:38" ht="12.75" customHeight="1" x14ac:dyDescent="0.2">
      <c r="A91" s="4">
        <f t="shared" si="29"/>
        <v>89</v>
      </c>
      <c r="B91" s="48" t="s">
        <v>191</v>
      </c>
      <c r="C91" s="49" t="s">
        <v>192</v>
      </c>
      <c r="D91" s="49" t="s">
        <v>212</v>
      </c>
      <c r="E91" s="80" t="s">
        <v>5</v>
      </c>
      <c r="F91" s="91">
        <v>0</v>
      </c>
      <c r="G91" s="88">
        <f t="shared" si="30"/>
        <v>0</v>
      </c>
      <c r="H91" s="91">
        <v>0</v>
      </c>
      <c r="I91" s="88">
        <f t="shared" si="31"/>
        <v>0</v>
      </c>
      <c r="J91" s="91">
        <v>0</v>
      </c>
      <c r="K91" s="88">
        <f t="shared" si="32"/>
        <v>0</v>
      </c>
      <c r="L91" s="91">
        <v>0</v>
      </c>
      <c r="M91" s="88">
        <f t="shared" si="33"/>
        <v>0</v>
      </c>
      <c r="N91" s="91">
        <v>0</v>
      </c>
      <c r="O91" s="88">
        <f t="shared" si="34"/>
        <v>0</v>
      </c>
      <c r="P91" s="91">
        <v>0</v>
      </c>
      <c r="Q91" s="88">
        <f t="shared" si="35"/>
        <v>0</v>
      </c>
      <c r="R91" s="91">
        <v>0</v>
      </c>
      <c r="S91" s="88">
        <f t="shared" si="36"/>
        <v>0</v>
      </c>
      <c r="T91" s="91">
        <v>1</v>
      </c>
      <c r="U91" s="88">
        <f t="shared" si="37"/>
        <v>1</v>
      </c>
      <c r="V91" s="114">
        <f>SUM(F91:U91)</f>
        <v>2</v>
      </c>
      <c r="W91" s="2"/>
      <c r="Y91" s="11"/>
      <c r="AA91" s="26">
        <v>255</v>
      </c>
      <c r="AB91" s="26">
        <f t="shared" si="28"/>
        <v>510</v>
      </c>
      <c r="AE91" s="26">
        <f t="shared" si="20"/>
        <v>0</v>
      </c>
      <c r="AF91" s="26">
        <f t="shared" si="21"/>
        <v>0</v>
      </c>
      <c r="AG91" s="26">
        <f t="shared" si="22"/>
        <v>0</v>
      </c>
      <c r="AH91" s="26">
        <f t="shared" si="23"/>
        <v>0</v>
      </c>
      <c r="AI91" s="26">
        <f t="shared" si="24"/>
        <v>0</v>
      </c>
      <c r="AJ91" s="26">
        <f t="shared" si="25"/>
        <v>0</v>
      </c>
      <c r="AK91" s="26">
        <f t="shared" si="26"/>
        <v>0</v>
      </c>
      <c r="AL91" s="26">
        <f t="shared" si="27"/>
        <v>510</v>
      </c>
    </row>
    <row r="92" spans="1:38" x14ac:dyDescent="0.2">
      <c r="A92" s="4">
        <f t="shared" si="29"/>
        <v>90</v>
      </c>
      <c r="B92" s="48" t="s">
        <v>193</v>
      </c>
      <c r="C92" s="49" t="s">
        <v>194</v>
      </c>
      <c r="D92" s="49" t="s">
        <v>213</v>
      </c>
      <c r="E92" s="80" t="s">
        <v>5</v>
      </c>
      <c r="F92" s="91">
        <v>0</v>
      </c>
      <c r="G92" s="88">
        <f t="shared" si="30"/>
        <v>0</v>
      </c>
      <c r="H92" s="91">
        <v>0</v>
      </c>
      <c r="I92" s="88">
        <f t="shared" si="31"/>
        <v>0</v>
      </c>
      <c r="J92" s="91">
        <v>0</v>
      </c>
      <c r="K92" s="88">
        <f t="shared" si="32"/>
        <v>0</v>
      </c>
      <c r="L92" s="91">
        <v>0</v>
      </c>
      <c r="M92" s="88">
        <f t="shared" si="33"/>
        <v>0</v>
      </c>
      <c r="N92" s="91">
        <v>0</v>
      </c>
      <c r="O92" s="88">
        <f t="shared" si="34"/>
        <v>0</v>
      </c>
      <c r="P92" s="91">
        <v>0</v>
      </c>
      <c r="Q92" s="88">
        <f t="shared" si="35"/>
        <v>0</v>
      </c>
      <c r="R92" s="91">
        <v>0</v>
      </c>
      <c r="S92" s="88">
        <f t="shared" si="36"/>
        <v>0</v>
      </c>
      <c r="T92" s="91">
        <v>2</v>
      </c>
      <c r="U92" s="88">
        <v>0</v>
      </c>
      <c r="V92" s="114">
        <f>SUM(F92:U92)</f>
        <v>2</v>
      </c>
      <c r="W92" s="2"/>
      <c r="Y92" s="11"/>
      <c r="AA92" s="26">
        <v>52.6</v>
      </c>
      <c r="AB92" s="26">
        <f t="shared" si="28"/>
        <v>105.2</v>
      </c>
      <c r="AE92" s="26">
        <f t="shared" si="20"/>
        <v>0</v>
      </c>
      <c r="AF92" s="26">
        <f t="shared" si="21"/>
        <v>0</v>
      </c>
      <c r="AG92" s="26">
        <f t="shared" si="22"/>
        <v>0</v>
      </c>
      <c r="AH92" s="26">
        <f t="shared" si="23"/>
        <v>0</v>
      </c>
      <c r="AI92" s="26">
        <f t="shared" si="24"/>
        <v>0</v>
      </c>
      <c r="AJ92" s="26">
        <f t="shared" si="25"/>
        <v>0</v>
      </c>
      <c r="AK92" s="26">
        <f t="shared" si="26"/>
        <v>0</v>
      </c>
      <c r="AL92" s="26">
        <f t="shared" si="27"/>
        <v>105.2</v>
      </c>
    </row>
    <row r="93" spans="1:38" x14ac:dyDescent="0.2">
      <c r="A93" s="4">
        <f t="shared" si="29"/>
        <v>91</v>
      </c>
      <c r="B93" s="48" t="s">
        <v>195</v>
      </c>
      <c r="C93" s="49" t="s">
        <v>196</v>
      </c>
      <c r="D93" s="49" t="s">
        <v>213</v>
      </c>
      <c r="E93" s="80" t="s">
        <v>5</v>
      </c>
      <c r="F93" s="91">
        <v>0</v>
      </c>
      <c r="G93" s="88">
        <f t="shared" si="30"/>
        <v>0</v>
      </c>
      <c r="H93" s="91">
        <v>0</v>
      </c>
      <c r="I93" s="88">
        <f t="shared" si="31"/>
        <v>0</v>
      </c>
      <c r="J93" s="91">
        <v>0</v>
      </c>
      <c r="K93" s="88">
        <f t="shared" si="32"/>
        <v>0</v>
      </c>
      <c r="L93" s="91">
        <v>0</v>
      </c>
      <c r="M93" s="88">
        <f t="shared" si="33"/>
        <v>0</v>
      </c>
      <c r="N93" s="91">
        <v>0</v>
      </c>
      <c r="O93" s="88">
        <f t="shared" si="34"/>
        <v>0</v>
      </c>
      <c r="P93" s="91">
        <v>0</v>
      </c>
      <c r="Q93" s="88">
        <f t="shared" si="35"/>
        <v>0</v>
      </c>
      <c r="R93" s="91">
        <v>0</v>
      </c>
      <c r="S93" s="88">
        <f t="shared" si="36"/>
        <v>0</v>
      </c>
      <c r="T93" s="91">
        <v>2</v>
      </c>
      <c r="U93" s="88">
        <v>0</v>
      </c>
      <c r="V93" s="114">
        <f>SUM(F93:U93)</f>
        <v>2</v>
      </c>
      <c r="W93" s="2"/>
      <c r="Y93" s="11"/>
      <c r="AA93" s="26">
        <v>65.400000000000006</v>
      </c>
      <c r="AB93" s="26">
        <f t="shared" si="28"/>
        <v>130.80000000000001</v>
      </c>
      <c r="AE93" s="26">
        <f t="shared" si="20"/>
        <v>0</v>
      </c>
      <c r="AF93" s="26">
        <f t="shared" si="21"/>
        <v>0</v>
      </c>
      <c r="AG93" s="26">
        <f t="shared" si="22"/>
        <v>0</v>
      </c>
      <c r="AH93" s="26">
        <f t="shared" si="23"/>
        <v>0</v>
      </c>
      <c r="AI93" s="26">
        <f t="shared" si="24"/>
        <v>0</v>
      </c>
      <c r="AJ93" s="26">
        <f t="shared" si="25"/>
        <v>0</v>
      </c>
      <c r="AK93" s="26">
        <f t="shared" si="26"/>
        <v>0</v>
      </c>
      <c r="AL93" s="26">
        <f t="shared" si="27"/>
        <v>130.80000000000001</v>
      </c>
    </row>
    <row r="94" spans="1:38" x14ac:dyDescent="0.2">
      <c r="A94" s="4">
        <f t="shared" si="29"/>
        <v>92</v>
      </c>
      <c r="B94" s="48" t="s">
        <v>197</v>
      </c>
      <c r="C94" s="49" t="s">
        <v>198</v>
      </c>
      <c r="D94" s="49" t="s">
        <v>213</v>
      </c>
      <c r="E94" s="80" t="s">
        <v>5</v>
      </c>
      <c r="F94" s="91">
        <v>0</v>
      </c>
      <c r="G94" s="88">
        <f t="shared" si="30"/>
        <v>0</v>
      </c>
      <c r="H94" s="91">
        <v>0</v>
      </c>
      <c r="I94" s="88">
        <f t="shared" si="31"/>
        <v>0</v>
      </c>
      <c r="J94" s="91">
        <v>0</v>
      </c>
      <c r="K94" s="88">
        <f t="shared" si="32"/>
        <v>0</v>
      </c>
      <c r="L94" s="91">
        <v>0</v>
      </c>
      <c r="M94" s="88">
        <f t="shared" si="33"/>
        <v>0</v>
      </c>
      <c r="N94" s="91">
        <v>0</v>
      </c>
      <c r="O94" s="88">
        <f t="shared" si="34"/>
        <v>0</v>
      </c>
      <c r="P94" s="91">
        <v>0</v>
      </c>
      <c r="Q94" s="88">
        <f t="shared" si="35"/>
        <v>0</v>
      </c>
      <c r="R94" s="91">
        <v>0</v>
      </c>
      <c r="S94" s="88">
        <f t="shared" si="36"/>
        <v>0</v>
      </c>
      <c r="T94" s="91">
        <v>2</v>
      </c>
      <c r="U94" s="88">
        <v>0</v>
      </c>
      <c r="V94" s="114">
        <f>SUM(F94:U94)</f>
        <v>2</v>
      </c>
      <c r="W94" s="2"/>
      <c r="Y94" s="11"/>
      <c r="AA94" s="26">
        <v>74.5</v>
      </c>
      <c r="AB94" s="26">
        <f t="shared" si="28"/>
        <v>149</v>
      </c>
      <c r="AE94" s="26">
        <f t="shared" si="20"/>
        <v>0</v>
      </c>
      <c r="AF94" s="26">
        <f t="shared" si="21"/>
        <v>0</v>
      </c>
      <c r="AG94" s="26">
        <f t="shared" si="22"/>
        <v>0</v>
      </c>
      <c r="AH94" s="26">
        <f t="shared" si="23"/>
        <v>0</v>
      </c>
      <c r="AI94" s="26">
        <f t="shared" si="24"/>
        <v>0</v>
      </c>
      <c r="AJ94" s="26">
        <f t="shared" si="25"/>
        <v>0</v>
      </c>
      <c r="AK94" s="26">
        <f t="shared" si="26"/>
        <v>0</v>
      </c>
      <c r="AL94" s="26">
        <f t="shared" si="27"/>
        <v>149</v>
      </c>
    </row>
    <row r="95" spans="1:38" x14ac:dyDescent="0.2">
      <c r="A95" s="4">
        <f t="shared" si="29"/>
        <v>93</v>
      </c>
      <c r="B95" s="48" t="s">
        <v>199</v>
      </c>
      <c r="C95" s="66" t="s">
        <v>200</v>
      </c>
      <c r="D95" s="66" t="s">
        <v>213</v>
      </c>
      <c r="E95" s="80" t="s">
        <v>5</v>
      </c>
      <c r="F95" s="91">
        <v>0</v>
      </c>
      <c r="G95" s="88">
        <f t="shared" si="30"/>
        <v>0</v>
      </c>
      <c r="H95" s="91">
        <v>0</v>
      </c>
      <c r="I95" s="88">
        <f t="shared" si="31"/>
        <v>0</v>
      </c>
      <c r="J95" s="91">
        <v>0</v>
      </c>
      <c r="K95" s="88">
        <f t="shared" si="32"/>
        <v>0</v>
      </c>
      <c r="L95" s="91">
        <v>0</v>
      </c>
      <c r="M95" s="88">
        <f t="shared" si="33"/>
        <v>0</v>
      </c>
      <c r="N95" s="91">
        <v>0</v>
      </c>
      <c r="O95" s="88">
        <f t="shared" si="34"/>
        <v>0</v>
      </c>
      <c r="P95" s="91">
        <v>0</v>
      </c>
      <c r="Q95" s="88">
        <f t="shared" si="35"/>
        <v>0</v>
      </c>
      <c r="R95" s="91">
        <v>0</v>
      </c>
      <c r="S95" s="88">
        <f t="shared" si="36"/>
        <v>0</v>
      </c>
      <c r="T95" s="91">
        <v>2</v>
      </c>
      <c r="U95" s="88">
        <v>0</v>
      </c>
      <c r="V95" s="114">
        <f>SUM(F95:U95)</f>
        <v>2</v>
      </c>
      <c r="W95" s="2"/>
      <c r="Y95" s="11"/>
      <c r="AA95" s="26">
        <v>81.099999999999994</v>
      </c>
      <c r="AB95" s="26">
        <f t="shared" si="28"/>
        <v>162.19999999999999</v>
      </c>
      <c r="AE95" s="26">
        <f t="shared" si="20"/>
        <v>0</v>
      </c>
      <c r="AF95" s="26">
        <f t="shared" si="21"/>
        <v>0</v>
      </c>
      <c r="AG95" s="26">
        <f t="shared" si="22"/>
        <v>0</v>
      </c>
      <c r="AH95" s="26">
        <f t="shared" si="23"/>
        <v>0</v>
      </c>
      <c r="AI95" s="26">
        <f t="shared" si="24"/>
        <v>0</v>
      </c>
      <c r="AJ95" s="26">
        <f t="shared" si="25"/>
        <v>0</v>
      </c>
      <c r="AK95" s="26">
        <f t="shared" si="26"/>
        <v>0</v>
      </c>
      <c r="AL95" s="26">
        <f t="shared" si="27"/>
        <v>162.19999999999999</v>
      </c>
    </row>
    <row r="96" spans="1:38" x14ac:dyDescent="0.2">
      <c r="A96" s="4">
        <f t="shared" si="29"/>
        <v>94</v>
      </c>
      <c r="B96" s="50" t="s">
        <v>201</v>
      </c>
      <c r="C96" s="68" t="s">
        <v>202</v>
      </c>
      <c r="D96" s="68" t="s">
        <v>216</v>
      </c>
      <c r="E96" s="81" t="s">
        <v>65</v>
      </c>
      <c r="F96" s="91">
        <v>0</v>
      </c>
      <c r="G96" s="88">
        <f t="shared" si="30"/>
        <v>0</v>
      </c>
      <c r="H96" s="91">
        <v>0</v>
      </c>
      <c r="I96" s="88">
        <f t="shared" si="31"/>
        <v>0</v>
      </c>
      <c r="J96" s="91">
        <v>0</v>
      </c>
      <c r="K96" s="88">
        <f t="shared" si="32"/>
        <v>0</v>
      </c>
      <c r="L96" s="91">
        <v>0</v>
      </c>
      <c r="M96" s="88">
        <f t="shared" si="33"/>
        <v>0</v>
      </c>
      <c r="N96" s="91">
        <v>0</v>
      </c>
      <c r="O96" s="88">
        <f t="shared" si="34"/>
        <v>0</v>
      </c>
      <c r="P96" s="91">
        <v>0</v>
      </c>
      <c r="Q96" s="88">
        <f t="shared" si="35"/>
        <v>0</v>
      </c>
      <c r="R96" s="91">
        <v>0</v>
      </c>
      <c r="S96" s="88">
        <f t="shared" si="36"/>
        <v>0</v>
      </c>
      <c r="T96" s="91">
        <v>5</v>
      </c>
      <c r="U96" s="88">
        <v>0</v>
      </c>
      <c r="V96" s="114">
        <f>SUM(F96:U96)</f>
        <v>5</v>
      </c>
      <c r="W96" s="3"/>
      <c r="Y96" s="11"/>
      <c r="AA96" s="26">
        <v>1526</v>
      </c>
      <c r="AB96" s="26">
        <f t="shared" si="28"/>
        <v>7630</v>
      </c>
      <c r="AE96" s="26">
        <f t="shared" si="20"/>
        <v>0</v>
      </c>
      <c r="AF96" s="26">
        <f t="shared" si="21"/>
        <v>0</v>
      </c>
      <c r="AG96" s="26">
        <f t="shared" si="22"/>
        <v>0</v>
      </c>
      <c r="AH96" s="26">
        <f t="shared" si="23"/>
        <v>0</v>
      </c>
      <c r="AI96" s="26">
        <f t="shared" si="24"/>
        <v>0</v>
      </c>
      <c r="AJ96" s="26">
        <f t="shared" si="25"/>
        <v>0</v>
      </c>
      <c r="AK96" s="26">
        <f t="shared" si="26"/>
        <v>0</v>
      </c>
      <c r="AL96" s="26">
        <f t="shared" si="27"/>
        <v>7630</v>
      </c>
    </row>
    <row r="97" spans="1:38" x14ac:dyDescent="0.2">
      <c r="A97" s="4">
        <f t="shared" si="29"/>
        <v>95</v>
      </c>
      <c r="B97" s="50" t="s">
        <v>203</v>
      </c>
      <c r="C97" s="68" t="s">
        <v>218</v>
      </c>
      <c r="D97" s="68" t="s">
        <v>217</v>
      </c>
      <c r="E97" s="81" t="s">
        <v>65</v>
      </c>
      <c r="F97" s="91">
        <v>0</v>
      </c>
      <c r="G97" s="88">
        <f t="shared" si="30"/>
        <v>0</v>
      </c>
      <c r="H97" s="91">
        <v>0</v>
      </c>
      <c r="I97" s="88">
        <f t="shared" si="31"/>
        <v>0</v>
      </c>
      <c r="J97" s="91">
        <v>0</v>
      </c>
      <c r="K97" s="88">
        <f t="shared" si="32"/>
        <v>0</v>
      </c>
      <c r="L97" s="91">
        <v>0</v>
      </c>
      <c r="M97" s="88">
        <f t="shared" si="33"/>
        <v>0</v>
      </c>
      <c r="N97" s="91">
        <v>0</v>
      </c>
      <c r="O97" s="88">
        <f t="shared" si="34"/>
        <v>0</v>
      </c>
      <c r="P97" s="91">
        <v>0</v>
      </c>
      <c r="Q97" s="88">
        <f t="shared" si="35"/>
        <v>0</v>
      </c>
      <c r="R97" s="91">
        <v>0</v>
      </c>
      <c r="S97" s="88">
        <f t="shared" si="36"/>
        <v>0</v>
      </c>
      <c r="T97" s="91">
        <v>10</v>
      </c>
      <c r="U97" s="88">
        <v>0</v>
      </c>
      <c r="V97" s="114">
        <f>SUM(F97:U97)</f>
        <v>10</v>
      </c>
      <c r="W97" s="3"/>
      <c r="Y97" s="11"/>
      <c r="AA97" s="26">
        <v>1538</v>
      </c>
      <c r="AB97" s="26">
        <f t="shared" si="28"/>
        <v>15380</v>
      </c>
      <c r="AE97" s="26">
        <f t="shared" si="20"/>
        <v>0</v>
      </c>
      <c r="AF97" s="26">
        <f t="shared" si="21"/>
        <v>0</v>
      </c>
      <c r="AG97" s="26">
        <f t="shared" si="22"/>
        <v>0</v>
      </c>
      <c r="AH97" s="26">
        <f t="shared" si="23"/>
        <v>0</v>
      </c>
      <c r="AI97" s="26">
        <f t="shared" si="24"/>
        <v>0</v>
      </c>
      <c r="AJ97" s="26">
        <f t="shared" si="25"/>
        <v>0</v>
      </c>
      <c r="AK97" s="26">
        <f t="shared" si="26"/>
        <v>0</v>
      </c>
      <c r="AL97" s="26">
        <f t="shared" si="27"/>
        <v>15380</v>
      </c>
    </row>
    <row r="98" spans="1:38" x14ac:dyDescent="0.2">
      <c r="A98" s="4">
        <f t="shared" si="29"/>
        <v>96</v>
      </c>
      <c r="B98" s="50" t="s">
        <v>204</v>
      </c>
      <c r="C98" s="68" t="s">
        <v>219</v>
      </c>
      <c r="D98" s="68" t="s">
        <v>19</v>
      </c>
      <c r="E98" s="81" t="s">
        <v>5</v>
      </c>
      <c r="F98" s="91">
        <v>0</v>
      </c>
      <c r="G98" s="88">
        <f t="shared" si="30"/>
        <v>0</v>
      </c>
      <c r="H98" s="91">
        <v>0</v>
      </c>
      <c r="I98" s="88">
        <f t="shared" si="31"/>
        <v>0</v>
      </c>
      <c r="J98" s="91">
        <v>0</v>
      </c>
      <c r="K98" s="88">
        <f t="shared" si="32"/>
        <v>0</v>
      </c>
      <c r="L98" s="91">
        <v>0</v>
      </c>
      <c r="M98" s="88">
        <f t="shared" si="33"/>
        <v>0</v>
      </c>
      <c r="N98" s="91">
        <v>0</v>
      </c>
      <c r="O98" s="88">
        <f t="shared" si="34"/>
        <v>0</v>
      </c>
      <c r="P98" s="91">
        <v>0</v>
      </c>
      <c r="Q98" s="88">
        <f t="shared" si="35"/>
        <v>0</v>
      </c>
      <c r="R98" s="91">
        <v>0</v>
      </c>
      <c r="S98" s="88">
        <f t="shared" si="36"/>
        <v>0</v>
      </c>
      <c r="T98" s="91">
        <v>16</v>
      </c>
      <c r="U98" s="88">
        <v>0</v>
      </c>
      <c r="V98" s="114">
        <f>SUM(F98:U98)</f>
        <v>16</v>
      </c>
      <c r="W98" s="3"/>
      <c r="Y98" s="11"/>
      <c r="AA98" s="26">
        <v>533</v>
      </c>
      <c r="AB98" s="26">
        <f t="shared" si="28"/>
        <v>8528</v>
      </c>
      <c r="AE98" s="26">
        <f t="shared" si="20"/>
        <v>0</v>
      </c>
      <c r="AF98" s="26">
        <f t="shared" si="21"/>
        <v>0</v>
      </c>
      <c r="AG98" s="26">
        <f t="shared" si="22"/>
        <v>0</v>
      </c>
      <c r="AH98" s="26">
        <f t="shared" si="23"/>
        <v>0</v>
      </c>
      <c r="AI98" s="26">
        <f t="shared" si="24"/>
        <v>0</v>
      </c>
      <c r="AJ98" s="26">
        <f t="shared" si="25"/>
        <v>0</v>
      </c>
      <c r="AK98" s="26">
        <f t="shared" si="26"/>
        <v>0</v>
      </c>
      <c r="AL98" s="26">
        <f t="shared" si="27"/>
        <v>8528</v>
      </c>
    </row>
    <row r="99" spans="1:38" x14ac:dyDescent="0.2">
      <c r="A99" s="4">
        <f t="shared" si="29"/>
        <v>97</v>
      </c>
      <c r="B99" s="51" t="s">
        <v>207</v>
      </c>
      <c r="C99" s="52" t="s">
        <v>220</v>
      </c>
      <c r="D99" s="52" t="s">
        <v>19</v>
      </c>
      <c r="E99" s="81" t="s">
        <v>65</v>
      </c>
      <c r="F99" s="91">
        <v>0</v>
      </c>
      <c r="G99" s="88">
        <f t="shared" si="30"/>
        <v>0</v>
      </c>
      <c r="H99" s="91">
        <v>0</v>
      </c>
      <c r="I99" s="88">
        <f t="shared" si="31"/>
        <v>0</v>
      </c>
      <c r="J99" s="91">
        <v>0</v>
      </c>
      <c r="K99" s="88">
        <f t="shared" si="32"/>
        <v>0</v>
      </c>
      <c r="L99" s="91">
        <v>0</v>
      </c>
      <c r="M99" s="88">
        <f t="shared" si="33"/>
        <v>0</v>
      </c>
      <c r="N99" s="91">
        <v>0</v>
      </c>
      <c r="O99" s="88">
        <f t="shared" si="34"/>
        <v>0</v>
      </c>
      <c r="P99" s="91">
        <v>0</v>
      </c>
      <c r="Q99" s="88">
        <f t="shared" si="35"/>
        <v>0</v>
      </c>
      <c r="R99" s="91">
        <v>0</v>
      </c>
      <c r="S99" s="88">
        <f t="shared" si="36"/>
        <v>0</v>
      </c>
      <c r="T99" s="91">
        <v>3.4</v>
      </c>
      <c r="U99" s="88">
        <v>0</v>
      </c>
      <c r="V99" s="114">
        <f>SUM(F99:U99)</f>
        <v>3.4</v>
      </c>
      <c r="W99" s="3"/>
      <c r="Y99" s="11"/>
      <c r="AA99" s="26">
        <v>748</v>
      </c>
      <c r="AB99" s="26">
        <f t="shared" si="28"/>
        <v>2543.1999999999998</v>
      </c>
      <c r="AE99" s="26">
        <f t="shared" si="20"/>
        <v>0</v>
      </c>
      <c r="AF99" s="26">
        <f t="shared" si="21"/>
        <v>0</v>
      </c>
      <c r="AG99" s="26">
        <f t="shared" si="22"/>
        <v>0</v>
      </c>
      <c r="AH99" s="26">
        <f t="shared" si="23"/>
        <v>0</v>
      </c>
      <c r="AI99" s="26">
        <f t="shared" si="24"/>
        <v>0</v>
      </c>
      <c r="AJ99" s="26">
        <f t="shared" si="25"/>
        <v>0</v>
      </c>
      <c r="AK99" s="26">
        <f t="shared" si="26"/>
        <v>0</v>
      </c>
      <c r="AL99" s="26">
        <f t="shared" si="27"/>
        <v>2543.1999999999998</v>
      </c>
    </row>
    <row r="100" spans="1:38" x14ac:dyDescent="0.2">
      <c r="A100" s="4">
        <f t="shared" si="29"/>
        <v>98</v>
      </c>
      <c r="B100" s="51" t="s">
        <v>208</v>
      </c>
      <c r="C100" s="52" t="s">
        <v>221</v>
      </c>
      <c r="D100" s="52" t="s">
        <v>19</v>
      </c>
      <c r="E100" s="81" t="s">
        <v>65</v>
      </c>
      <c r="F100" s="91">
        <v>0</v>
      </c>
      <c r="G100" s="88">
        <f t="shared" si="30"/>
        <v>0</v>
      </c>
      <c r="H100" s="91">
        <v>0</v>
      </c>
      <c r="I100" s="88">
        <f t="shared" si="31"/>
        <v>0</v>
      </c>
      <c r="J100" s="91">
        <v>0</v>
      </c>
      <c r="K100" s="88">
        <f t="shared" si="32"/>
        <v>0</v>
      </c>
      <c r="L100" s="91">
        <v>0</v>
      </c>
      <c r="M100" s="88">
        <f t="shared" si="33"/>
        <v>0</v>
      </c>
      <c r="N100" s="91">
        <v>0</v>
      </c>
      <c r="O100" s="88">
        <f t="shared" si="34"/>
        <v>0</v>
      </c>
      <c r="P100" s="91">
        <v>0</v>
      </c>
      <c r="Q100" s="88">
        <f t="shared" si="35"/>
        <v>0</v>
      </c>
      <c r="R100" s="91">
        <v>0</v>
      </c>
      <c r="S100" s="88">
        <f t="shared" si="36"/>
        <v>0</v>
      </c>
      <c r="T100" s="91">
        <v>8.6999999999999993</v>
      </c>
      <c r="U100" s="88">
        <v>0</v>
      </c>
      <c r="V100" s="114">
        <f>SUM(F100:U100)</f>
        <v>8.6999999999999993</v>
      </c>
      <c r="W100" s="3"/>
      <c r="Y100" s="11"/>
      <c r="AA100" s="26">
        <v>463</v>
      </c>
      <c r="AB100" s="26">
        <f t="shared" si="28"/>
        <v>4028.0999999999995</v>
      </c>
      <c r="AE100" s="26">
        <f t="shared" si="20"/>
        <v>0</v>
      </c>
      <c r="AF100" s="26">
        <f t="shared" si="21"/>
        <v>0</v>
      </c>
      <c r="AG100" s="26">
        <f t="shared" si="22"/>
        <v>0</v>
      </c>
      <c r="AH100" s="26">
        <f t="shared" si="23"/>
        <v>0</v>
      </c>
      <c r="AI100" s="26">
        <f t="shared" si="24"/>
        <v>0</v>
      </c>
      <c r="AJ100" s="26">
        <f t="shared" si="25"/>
        <v>0</v>
      </c>
      <c r="AK100" s="26">
        <f t="shared" si="26"/>
        <v>0</v>
      </c>
      <c r="AL100" s="26">
        <f t="shared" si="27"/>
        <v>4028.0999999999995</v>
      </c>
    </row>
    <row r="101" spans="1:38" x14ac:dyDescent="0.2">
      <c r="A101" s="4">
        <f t="shared" si="29"/>
        <v>99</v>
      </c>
      <c r="B101" s="51" t="s">
        <v>209</v>
      </c>
      <c r="C101" s="52" t="s">
        <v>222</v>
      </c>
      <c r="D101" s="52" t="s">
        <v>19</v>
      </c>
      <c r="E101" s="81" t="s">
        <v>65</v>
      </c>
      <c r="F101" s="91">
        <v>0</v>
      </c>
      <c r="G101" s="88">
        <f t="shared" si="30"/>
        <v>0</v>
      </c>
      <c r="H101" s="91">
        <v>0</v>
      </c>
      <c r="I101" s="88">
        <f t="shared" si="31"/>
        <v>0</v>
      </c>
      <c r="J101" s="91">
        <v>0</v>
      </c>
      <c r="K101" s="88">
        <f t="shared" si="32"/>
        <v>0</v>
      </c>
      <c r="L101" s="91">
        <v>0</v>
      </c>
      <c r="M101" s="88">
        <f t="shared" si="33"/>
        <v>0</v>
      </c>
      <c r="N101" s="91">
        <v>0</v>
      </c>
      <c r="O101" s="88">
        <f t="shared" si="34"/>
        <v>0</v>
      </c>
      <c r="P101" s="91">
        <v>0</v>
      </c>
      <c r="Q101" s="88">
        <f t="shared" si="35"/>
        <v>0</v>
      </c>
      <c r="R101" s="91">
        <v>0</v>
      </c>
      <c r="S101" s="88">
        <f t="shared" si="36"/>
        <v>0</v>
      </c>
      <c r="T101" s="91">
        <v>3.7</v>
      </c>
      <c r="U101" s="88">
        <v>0</v>
      </c>
      <c r="V101" s="114">
        <f>SUM(F101:U101)</f>
        <v>3.7</v>
      </c>
      <c r="W101" s="3"/>
      <c r="Y101" s="11"/>
      <c r="AA101" s="26">
        <v>316</v>
      </c>
      <c r="AB101" s="26">
        <f t="shared" si="28"/>
        <v>1169.2</v>
      </c>
      <c r="AE101" s="26">
        <f t="shared" si="20"/>
        <v>0</v>
      </c>
      <c r="AF101" s="26">
        <f t="shared" si="21"/>
        <v>0</v>
      </c>
      <c r="AG101" s="26">
        <f t="shared" si="22"/>
        <v>0</v>
      </c>
      <c r="AH101" s="26">
        <f t="shared" si="23"/>
        <v>0</v>
      </c>
      <c r="AI101" s="26">
        <f t="shared" si="24"/>
        <v>0</v>
      </c>
      <c r="AJ101" s="26">
        <f t="shared" si="25"/>
        <v>0</v>
      </c>
      <c r="AK101" s="26">
        <f t="shared" si="26"/>
        <v>0</v>
      </c>
      <c r="AL101" s="26">
        <f t="shared" si="27"/>
        <v>1169.2</v>
      </c>
    </row>
    <row r="102" spans="1:38" ht="13.5" thickBot="1" x14ac:dyDescent="0.25">
      <c r="A102" s="4">
        <f t="shared" si="29"/>
        <v>100</v>
      </c>
      <c r="B102" s="51" t="s">
        <v>210</v>
      </c>
      <c r="C102" s="52" t="s">
        <v>211</v>
      </c>
      <c r="D102" s="52" t="s">
        <v>19</v>
      </c>
      <c r="E102" s="81" t="s">
        <v>65</v>
      </c>
      <c r="F102" s="97">
        <v>0</v>
      </c>
      <c r="G102" s="115">
        <f t="shared" si="30"/>
        <v>0</v>
      </c>
      <c r="H102" s="97">
        <v>0</v>
      </c>
      <c r="I102" s="115">
        <f t="shared" si="31"/>
        <v>0</v>
      </c>
      <c r="J102" s="97">
        <v>0</v>
      </c>
      <c r="K102" s="115">
        <f t="shared" si="32"/>
        <v>0</v>
      </c>
      <c r="L102" s="97">
        <v>0</v>
      </c>
      <c r="M102" s="115">
        <f t="shared" si="33"/>
        <v>0</v>
      </c>
      <c r="N102" s="97">
        <v>0</v>
      </c>
      <c r="O102" s="115">
        <f t="shared" si="34"/>
        <v>0</v>
      </c>
      <c r="P102" s="97">
        <v>0</v>
      </c>
      <c r="Q102" s="115">
        <f t="shared" si="35"/>
        <v>0</v>
      </c>
      <c r="R102" s="97">
        <v>0</v>
      </c>
      <c r="S102" s="115">
        <f t="shared" si="36"/>
        <v>0</v>
      </c>
      <c r="T102" s="97">
        <v>4</v>
      </c>
      <c r="U102" s="116">
        <v>0</v>
      </c>
      <c r="V102" s="114">
        <f>SUM(F102:U102)</f>
        <v>4</v>
      </c>
      <c r="W102" s="3"/>
      <c r="Y102" s="11"/>
      <c r="AA102" s="26">
        <v>187</v>
      </c>
      <c r="AB102" s="26">
        <f t="shared" si="28"/>
        <v>748</v>
      </c>
      <c r="AE102" s="26">
        <f t="shared" si="20"/>
        <v>0</v>
      </c>
      <c r="AF102" s="26">
        <f t="shared" si="21"/>
        <v>0</v>
      </c>
      <c r="AG102" s="26">
        <f t="shared" si="22"/>
        <v>0</v>
      </c>
      <c r="AH102" s="26">
        <f t="shared" si="23"/>
        <v>0</v>
      </c>
      <c r="AI102" s="26">
        <f t="shared" si="24"/>
        <v>0</v>
      </c>
      <c r="AJ102" s="26">
        <f t="shared" si="25"/>
        <v>0</v>
      </c>
      <c r="AK102" s="26">
        <f t="shared" si="26"/>
        <v>0</v>
      </c>
      <c r="AL102" s="26">
        <f t="shared" si="27"/>
        <v>748</v>
      </c>
    </row>
    <row r="103" spans="1:38" x14ac:dyDescent="0.2">
      <c r="E103" s="3"/>
    </row>
    <row r="104" spans="1:38" x14ac:dyDescent="0.2">
      <c r="B104" s="74" t="s">
        <v>246</v>
      </c>
      <c r="C104" s="21">
        <f>SUM(AB3:AB102)</f>
        <v>5492456.1000000006</v>
      </c>
      <c r="E104" s="3"/>
      <c r="AB104" s="47"/>
    </row>
    <row r="106" spans="1:38" x14ac:dyDescent="0.2">
      <c r="B106" s="73" t="s">
        <v>110</v>
      </c>
      <c r="C106" s="21">
        <f>SUM(AE3:AE102)</f>
        <v>946921.1</v>
      </c>
    </row>
    <row r="107" spans="1:38" x14ac:dyDescent="0.2">
      <c r="B107" s="73" t="s">
        <v>111</v>
      </c>
      <c r="C107" s="21">
        <f>SUM(AF3:AF102)</f>
        <v>1176383.8999999999</v>
      </c>
    </row>
    <row r="108" spans="1:38" x14ac:dyDescent="0.2">
      <c r="B108" s="73" t="s">
        <v>118</v>
      </c>
      <c r="C108" s="21">
        <f>SUM(AG3:AG102)</f>
        <v>1176383.8999999999</v>
      </c>
    </row>
    <row r="109" spans="1:38" x14ac:dyDescent="0.2">
      <c r="B109" s="73" t="s">
        <v>119</v>
      </c>
      <c r="C109" s="21">
        <f>SUM(AH3:AH102)</f>
        <v>253110.7</v>
      </c>
    </row>
    <row r="110" spans="1:38" x14ac:dyDescent="0.2">
      <c r="B110" s="73" t="s">
        <v>120</v>
      </c>
      <c r="C110" s="21">
        <f>SUM(AI3:AI102)</f>
        <v>253110.7</v>
      </c>
    </row>
    <row r="111" spans="1:38" x14ac:dyDescent="0.2">
      <c r="B111" s="73" t="s">
        <v>112</v>
      </c>
      <c r="C111" s="21">
        <f>SUM(AJ3:AJ102)</f>
        <v>643859.6</v>
      </c>
    </row>
    <row r="112" spans="1:38" x14ac:dyDescent="0.2">
      <c r="B112" s="73" t="s">
        <v>113</v>
      </c>
      <c r="C112" s="21">
        <f>SUM(AK3:AK102)</f>
        <v>291394.80000000005</v>
      </c>
    </row>
    <row r="113" spans="2:3" x14ac:dyDescent="0.2">
      <c r="B113" s="73" t="s">
        <v>169</v>
      </c>
      <c r="C113" s="21">
        <f>SUM(AL3:AL102)</f>
        <v>751275.19999999984</v>
      </c>
    </row>
  </sheetData>
  <conditionalFormatting sqref="C72 C1:C2 C14:C70 C74:C103 C114:C1048576">
    <cfRule type="duplicateValues" dxfId="5" priority="3"/>
  </conditionalFormatting>
  <conditionalFormatting sqref="C71">
    <cfRule type="duplicateValues" dxfId="4" priority="2"/>
  </conditionalFormatting>
  <conditionalFormatting sqref="C73">
    <cfRule type="duplicateValues" dxfId="3" priority="1"/>
  </conditionalFormatting>
  <pageMargins left="0.31496062992125984" right="0.31496062992125984" top="0.74803149606299213" bottom="0.35433070866141736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Wolfish Lair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Kamin</dc:creator>
  <cp:lastModifiedBy>Admin</cp:lastModifiedBy>
  <cp:lastPrinted>2022-12-29T08:54:49Z</cp:lastPrinted>
  <dcterms:created xsi:type="dcterms:W3CDTF">2022-12-28T06:34:58Z</dcterms:created>
  <dcterms:modified xsi:type="dcterms:W3CDTF">2023-01-16T09:57:47Z</dcterms:modified>
</cp:coreProperties>
</file>