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.doroshchenko\Documents\Bitrix24\Projects\РУСАТОМ_ИР\Реконструкция водогрейного котла ПТВМ 100\"/>
    </mc:Choice>
  </mc:AlternateContent>
  <xr:revisionPtr revIDLastSave="0" documentId="13_ncr:1_{E13705ED-4666-48CD-8C46-7519D3A11B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500" sheetId="1" r:id="rId1"/>
    <sheet name="ПО Ast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J7" i="2" s="1"/>
  <c r="I6" i="2"/>
  <c r="J6" i="2" s="1"/>
  <c r="I5" i="2"/>
  <c r="J5" i="2" s="1"/>
  <c r="H6" i="1"/>
  <c r="H7" i="1"/>
  <c r="H8" i="1"/>
  <c r="H9" i="1"/>
  <c r="H10" i="1"/>
  <c r="H11" i="1"/>
  <c r="H12" i="1"/>
  <c r="H13" i="1"/>
  <c r="H14" i="1"/>
  <c r="H5" i="1"/>
  <c r="H4" i="1"/>
  <c r="I8" i="2" l="1"/>
  <c r="I9" i="2"/>
  <c r="I4" i="2"/>
  <c r="D13" i="1"/>
  <c r="D12" i="1"/>
  <c r="D11" i="1"/>
  <c r="D10" i="1"/>
  <c r="D9" i="1"/>
  <c r="D8" i="1"/>
  <c r="D5" i="1"/>
  <c r="D6" i="1"/>
  <c r="D7" i="1"/>
  <c r="D14" i="1"/>
  <c r="D4" i="1"/>
  <c r="I6" i="1" l="1"/>
  <c r="J8" i="2"/>
  <c r="J9" i="2"/>
  <c r="J4" i="2"/>
  <c r="I7" i="1"/>
  <c r="I5" i="1"/>
  <c r="I8" i="1"/>
  <c r="I12" i="1"/>
  <c r="I9" i="1"/>
  <c r="I13" i="1"/>
  <c r="I11" i="1"/>
  <c r="I10" i="1"/>
  <c r="I14" i="1"/>
  <c r="I4" i="1"/>
  <c r="J10" i="2" l="1"/>
  <c r="I15" i="1"/>
</calcChain>
</file>

<file path=xl/sharedStrings.xml><?xml version="1.0" encoding="utf-8"?>
<sst xmlns="http://schemas.openxmlformats.org/spreadsheetml/2006/main" count="87" uniqueCount="83">
  <si>
    <t>№ п/п</t>
  </si>
  <si>
    <t>Артикул</t>
  </si>
  <si>
    <t>Наименование</t>
  </si>
  <si>
    <t>Стоимость, руб.с НДС</t>
  </si>
  <si>
    <t>Всего кол-во, шт.</t>
  </si>
  <si>
    <t>1. Условия предложения</t>
  </si>
  <si>
    <t>1.1</t>
  </si>
  <si>
    <t>Стоимость оборудования включает в себя стоимость упаковки, маркировки и доставки до склада Заказчика.</t>
  </si>
  <si>
    <t>1.2</t>
  </si>
  <si>
    <t>1.3</t>
  </si>
  <si>
    <t>1.4</t>
  </si>
  <si>
    <t>2. Порядок расчетов</t>
  </si>
  <si>
    <t>2.1</t>
  </si>
  <si>
    <t>3. Сроки поставки</t>
  </si>
  <si>
    <t>3.1</t>
  </si>
  <si>
    <t>3.2</t>
  </si>
  <si>
    <t>Поставщик оставляет за собой право частичной или полной досрочной поставки оборудования по согласованию с Покупателем.</t>
  </si>
  <si>
    <t>Цена, 
руб. с НДС</t>
  </si>
  <si>
    <t>ИТОГО, руб. с НДС</t>
  </si>
  <si>
    <t>R500 CL 36 001</t>
  </si>
  <si>
    <t>Клеммная колодка для модулей ввода/вывода R500, 36 контактов (черн.)</t>
  </si>
  <si>
    <t>R500 DI 32 011-000-AAA</t>
  </si>
  <si>
    <t>Модуль дискретного ввода, 24 VDC, 32 канала (4 группы по 8 каналов, общий "минус"), групповая гальваническая изоляция</t>
  </si>
  <si>
    <t>Покупатель производит предоплату в размере 50 % стоимости оборудования в течение 5 дней с момента выставления счета.</t>
  </si>
  <si>
    <t>2.2</t>
  </si>
  <si>
    <t>Покупатель оплачивает оставшуюся часть стоимости оборудования в течение 5 дней с момента получения уведомления о готовности оборудования к отгрузке.</t>
  </si>
  <si>
    <t>R500 DN 060</t>
  </si>
  <si>
    <t>DIN-рейка L=600мм</t>
  </si>
  <si>
    <t>R500 CH 02 011-000-AAA</t>
  </si>
  <si>
    <t>R500 ST 02 012-000-AAA</t>
  </si>
  <si>
    <t>R500 ST 02 022-000-AAA</t>
  </si>
  <si>
    <t>Шасси с поддержкой резервирования для модулей ввода/вывода и источников питания (две шины данных, одна шина питания)</t>
  </si>
  <si>
    <t>Оконечный модуль с поддержкой функции расширения шины и резервирования (IN), разъем RJ45</t>
  </si>
  <si>
    <t>Оконечный модуль с поддержкой функции расширения шины и резервирования (OUT), разъем RJ45</t>
  </si>
  <si>
    <t>Дата:</t>
  </si>
  <si>
    <r>
      <rPr>
        <b/>
        <sz val="12"/>
        <color theme="1"/>
        <rFont val="Times New Roman"/>
        <family val="1"/>
        <charset val="204"/>
      </rPr>
      <t>Внимание!</t>
    </r>
    <r>
      <rPr>
        <sz val="12"/>
        <color theme="1"/>
        <rFont val="Times New Roman"/>
        <family val="1"/>
        <charset val="204"/>
      </rPr>
      <t xml:space="preserve"> Настоящее предложение и все его условия, включая объект поставки, действительны только для адресата, указанного в предложении. Предложение и любые его условия не могут быть транслированы третьим лицам без согласования с ООО «РегЛаб».</t>
    </r>
  </si>
  <si>
    <r>
      <rPr>
        <b/>
        <sz val="12"/>
        <color theme="1"/>
        <rFont val="Times New Roman"/>
        <family val="1"/>
        <charset val="204"/>
      </rPr>
      <t>Внимание!</t>
    </r>
    <r>
      <rPr>
        <sz val="12"/>
        <color theme="1"/>
        <rFont val="Times New Roman"/>
        <family val="1"/>
        <charset val="204"/>
      </rPr>
      <t xml:space="preserve"> Для внедрения и обслуживания оборудования и ПО специалисты должны пройти обучающие курсы ООО «РегЛаб»: </t>
    </r>
    <r>
      <rPr>
        <u/>
        <sz val="12"/>
        <color rgb="FF0000FF"/>
        <rFont val="Times New Roman"/>
        <family val="1"/>
        <charset val="204"/>
      </rPr>
      <t>https://reglab.ru/software/kursy</t>
    </r>
    <r>
      <rPr>
        <sz val="12"/>
        <color theme="1"/>
        <rFont val="Times New Roman"/>
        <family val="1"/>
        <charset val="204"/>
      </rPr>
      <t xml:space="preserve">. </t>
    </r>
  </si>
  <si>
    <t>Срок действия коммерческого предложения составляет 1 месяц при условии изменения курсов доллара США и евро не более чем на 5% относительно курсов валют, установленных ЦБ РФ на дату выдачи данного предложения.</t>
  </si>
  <si>
    <t>R500 DO 32 012-000-AAA</t>
  </si>
  <si>
    <t>R500 CH 02 023-000-AAA</t>
  </si>
  <si>
    <t>Модуль дискретного вывода, твердотельные реле, 24 V AC/DC, 0,5 А, 32 канала (4 группы по 8 каналов), групповая гальваническая изоляция</t>
  </si>
  <si>
    <t>Прайс</t>
  </si>
  <si>
    <t xml:space="preserve">Скидка </t>
  </si>
  <si>
    <t>РСУ</t>
  </si>
  <si>
    <t>ПАЗ</t>
  </si>
  <si>
    <t>Цена, руб. без НДС</t>
  </si>
  <si>
    <t>Всего, шт.</t>
  </si>
  <si>
    <t>Стоимость, руб. без НДС</t>
  </si>
  <si>
    <t>A-KEY-USB</t>
  </si>
  <si>
    <t>Аппаратный ключ защиты</t>
  </si>
  <si>
    <t>A.Studio</t>
  </si>
  <si>
    <t>Пакет разработки проектов и конфигурирования IO Server и Historian</t>
  </si>
  <si>
    <t>Astra.IDE</t>
  </si>
  <si>
    <t>Пакет разработки проектов и конфигурирования ПЛК</t>
  </si>
  <si>
    <t>ИТОГО, руб. без НДС</t>
  </si>
  <si>
    <t>1.      Порядок расчетов</t>
  </si>
  <si>
    <t>1.1.   Покупатель производит 100% предоплату за программное обеспечение в течение 5 дней с даты выставления счета.</t>
  </si>
  <si>
    <t>2.      Сроки поставки</t>
  </si>
  <si>
    <t>2.1.   Срок поставки программного обеспечения отсчитывается с момента поступления денежных средств на расчетный счет Поставщика (предоплаты) и составляет не более 3-4 недель.</t>
  </si>
  <si>
    <t>PLN-SRV15k</t>
  </si>
  <si>
    <t>A-CL-F</t>
  </si>
  <si>
    <t>Plant.Server, 15k тегов</t>
  </si>
  <si>
    <t>Plant/Enterprise.Client Full</t>
  </si>
  <si>
    <t>Сервер
(основной)</t>
  </si>
  <si>
    <t>Сервер
(резервный)</t>
  </si>
  <si>
    <t>АРМ оператора (основной)</t>
  </si>
  <si>
    <t>АРМ оператора (резервный)</t>
  </si>
  <si>
    <t>3.2.   Срок действия коммерческого предложения составляет 1 месяц при условии изменения курсов доллара США и евро не более чем на 5% относительно курсов валют, установленных ЦБ РФ на дату выдачи данного предложения.</t>
  </si>
  <si>
    <t>3.      Условия предложения</t>
  </si>
  <si>
    <t>Реконструкция водогрейного котла ПТВМ 100 (станционный № 16) с переводом в топливный режим «газ». Филиал АО «РИР» в г. Глазове</t>
  </si>
  <si>
    <t>Поставка ПТК AstraRegul для реконструкция водогрейного котла ПТВМ 100 (станционный № 16) с переводом в топливный режим «газ». Филиал АО «РИР» в г. Глазове</t>
  </si>
  <si>
    <t>ЗИП</t>
  </si>
  <si>
    <t>R500 CU 00 071(W)-009-AAA</t>
  </si>
  <si>
    <t>R500 AI 16 011-000-AAA</t>
  </si>
  <si>
    <t>R500 PP 00 031-000-AAA</t>
  </si>
  <si>
    <t>Модуль центрального процессора, 1,33 GHz (2 ядра), 2 Gb RAM, 1x4 Gb SSD, RS-232, RS-485, 2 x Ethernet RJ45, 2 x Ethernet SFP, 2 х USB, DVI, поддержка WEB-визуализации</t>
  </si>
  <si>
    <t>Модуль аналогового ввода, 0/4…20 мА, 16 каналов, общая гальваническая изоляция, погрешность 0,1%</t>
  </si>
  <si>
    <t>Модуль источника питания 220 VAC/VDC, 75 Вт, с гальваноизоляцией внутренней сети питания от внешней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</si>
  <si>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</si>
  <si>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Срок поставки оборудования отсчитывается с момента поступления денежных средств на расчетный счет Поставщика (предоплаты) и составляет 6-8 месяцев.</t>
  </si>
  <si>
    <t>HIST-1k</t>
  </si>
  <si>
    <t>Astra.Historian, 1k тегов</t>
  </si>
  <si>
    <r>
      <t>3.1</t>
    </r>
    <r>
      <rPr>
        <b/>
        <sz val="12"/>
        <color theme="1"/>
        <rFont val="Times New Roman"/>
        <family val="1"/>
        <charset val="204"/>
      </rPr>
      <t xml:space="preserve">    Внимание!</t>
    </r>
    <r>
      <rPr>
        <sz val="12"/>
        <color theme="1"/>
        <rFont val="Times New Roman"/>
        <family val="1"/>
        <charset val="204"/>
      </rPr>
      <t xml:space="preserve"> Лицензии AstraRegul НДС не облагаются при заключении лицензионного договора.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</si>
</sst>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rgb="FF0000FF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4" fontId="5" fillId="3" borderId="9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wrapText="1"/>
    </xf>
    <xf numFmtId="4" fontId="4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quotePrefix="1" applyFont="1" applyFill="1" applyAlignment="1">
      <alignment horizontal="right" vertical="top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 wrapText="1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/>
    <xf numFmtId="14" fontId="10" fillId="3" borderId="0" xfId="0" applyNumberFormat="1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64" fontId="6" fillId="3" borderId="6" xfId="0" applyNumberFormat="1" applyFont="1" applyFill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9" fontId="12" fillId="3" borderId="0" xfId="0" applyNumberFormat="1" applyFont="1" applyFill="1" applyAlignment="1">
      <alignment horizontal="center"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10" fillId="3" borderId="0" xfId="3" applyFont="1" applyFill="1" applyAlignment="1">
      <alignment horizontal="center" vertical="center"/>
    </xf>
    <xf numFmtId="0" fontId="10" fillId="3" borderId="0" xfId="3" applyFont="1" applyFill="1"/>
    <xf numFmtId="0" fontId="10" fillId="3" borderId="0" xfId="3" applyFont="1" applyFill="1" applyAlignment="1">
      <alignment horizontal="center"/>
    </xf>
    <xf numFmtId="0" fontId="6" fillId="3" borderId="0" xfId="1" applyFont="1" applyFill="1"/>
    <xf numFmtId="0" fontId="8" fillId="3" borderId="1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6" fillId="0" borderId="1" xfId="4" applyNumberFormat="1" applyFont="1" applyBorder="1" applyAlignment="1">
      <alignment horizontal="center" vertical="center" wrapText="1"/>
    </xf>
    <xf numFmtId="1" fontId="6" fillId="0" borderId="1" xfId="4" applyNumberFormat="1" applyFont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/>
    </xf>
    <xf numFmtId="0" fontId="8" fillId="3" borderId="0" xfId="1" applyFont="1" applyFill="1" applyAlignment="1">
      <alignment horizontal="left" vertical="center"/>
    </xf>
    <xf numFmtId="4" fontId="6" fillId="3" borderId="0" xfId="1" applyNumberFormat="1" applyFont="1" applyFill="1"/>
    <xf numFmtId="0" fontId="6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/>
    </xf>
    <xf numFmtId="0" fontId="6" fillId="3" borderId="0" xfId="1" applyFont="1" applyFill="1" applyAlignment="1">
      <alignment horizontal="center" vertical="top"/>
    </xf>
    <xf numFmtId="0" fontId="6" fillId="3" borderId="0" xfId="1" applyFont="1" applyFill="1" applyAlignment="1">
      <alignment horizontal="left" vertical="top" wrapText="1"/>
    </xf>
    <xf numFmtId="0" fontId="6" fillId="3" borderId="0" xfId="1" applyFont="1" applyFill="1" applyAlignment="1">
      <alignment vertical="top" wrapText="1"/>
    </xf>
    <xf numFmtId="0" fontId="6" fillId="0" borderId="0" xfId="1" applyFont="1"/>
    <xf numFmtId="0" fontId="10" fillId="3" borderId="0" xfId="3" applyFont="1" applyFill="1" applyAlignment="1">
      <alignment vertical="center"/>
    </xf>
    <xf numFmtId="0" fontId="14" fillId="3" borderId="0" xfId="1" applyFont="1" applyFill="1"/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4" fillId="3" borderId="11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6" fillId="3" borderId="0" xfId="1" applyFont="1" applyFill="1" applyAlignment="1">
      <alignment horizontal="left" vertical="top" wrapText="1"/>
    </xf>
    <xf numFmtId="0" fontId="10" fillId="3" borderId="12" xfId="3" applyFont="1" applyFill="1" applyBorder="1" applyAlignment="1">
      <alignment horizontal="center" wrapText="1"/>
    </xf>
    <xf numFmtId="0" fontId="8" fillId="3" borderId="13" xfId="1" applyFont="1" applyFill="1" applyBorder="1" applyAlignment="1">
      <alignment horizontal="right" vertical="center"/>
    </xf>
    <xf numFmtId="0" fontId="8" fillId="3" borderId="14" xfId="1" applyFont="1" applyFill="1" applyBorder="1" applyAlignment="1">
      <alignment horizontal="right" vertical="center"/>
    </xf>
    <xf numFmtId="0" fontId="8" fillId="3" borderId="15" xfId="1" applyFont="1" applyFill="1" applyBorder="1" applyAlignment="1">
      <alignment horizontal="right" vertical="center"/>
    </xf>
    <xf numFmtId="0" fontId="6" fillId="3" borderId="0" xfId="1" applyFont="1" applyFill="1" applyAlignment="1">
      <alignment horizontal="left" vertical="top"/>
    </xf>
    <xf numFmtId="164" fontId="6" fillId="0" borderId="1" xfId="0" applyNumberFormat="1" applyFont="1" applyBorder="1" applyAlignment="1">
      <alignment horizontal="right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9657AA0F-5E3E-44D7-8B7F-40338F912936}"/>
    <cellStyle name="Обычный 3 2" xfId="4" xr:uid="{68B97B34-0936-48C1-8EFD-8206F425FE84}"/>
    <cellStyle name="Обычный 4" xfId="3" xr:uid="{66BA4BB6-C46F-4B47-9A83-3A412DBE361E}"/>
  </cellStyles>
  <dxfs count="0"/>
  <tableStyles count="0" defaultTableStyle="TableStyleMedium2" defaultPivotStyle="PivotStyleLight16"/>
  <colors>
    <mruColors>
      <color rgb="FF0000FF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glab.ru/software/kursy" TargetMode="External"/><Relationship Id="rId2" Type="http://schemas.openxmlformats.org/officeDocument/2006/relationships/hyperlink" Target="https://reglab.ru/software/kursy" TargetMode="External"/><Relationship Id="rId1" Type="http://schemas.openxmlformats.org/officeDocument/2006/relationships/hyperlink" Target="https://reglab.ru/software/kursy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29"/>
  <sheetViews>
    <sheetView tabSelected="1" zoomScale="70" zoomScaleNormal="70" workbookViewId="0">
      <selection activeCell="J10" sqref="J10"/>
    </sheetView>
  </sheetViews>
  <sheetFormatPr defaultColWidth="8.88671875" defaultRowHeight="15.6" x14ac:dyDescent="0.3"/>
  <cols>
    <col min="1" max="1" width="5.6640625" style="1" customWidth="1"/>
    <col min="2" max="2" width="31.77734375" style="2" customWidth="1"/>
    <col min="3" max="3" width="103.21875" style="2" customWidth="1"/>
    <col min="4" max="4" width="16" style="2" customWidth="1"/>
    <col min="5" max="5" width="13.109375" style="2" customWidth="1"/>
    <col min="6" max="7" width="13.44140625" style="2" customWidth="1"/>
    <col min="8" max="8" width="11.44140625" style="3" customWidth="1"/>
    <col min="9" max="9" width="15.88671875" style="1" customWidth="1"/>
    <col min="10" max="10" width="10.6640625" style="2" customWidth="1"/>
    <col min="11" max="11" width="8.88671875" style="2"/>
    <col min="12" max="12" width="14.33203125" style="2" customWidth="1"/>
    <col min="13" max="13" width="14.33203125" style="1" hidden="1" customWidth="1"/>
    <col min="14" max="14" width="14.33203125" style="2" customWidth="1"/>
    <col min="15" max="16384" width="8.88671875" style="2"/>
  </cols>
  <sheetData>
    <row r="1" spans="1:13" s="22" customFormat="1" ht="16.8" x14ac:dyDescent="0.3">
      <c r="A1" s="19" t="s">
        <v>34</v>
      </c>
      <c r="B1" s="21">
        <v>45201</v>
      </c>
      <c r="H1" s="23"/>
      <c r="I1" s="19"/>
      <c r="M1" s="19"/>
    </row>
    <row r="2" spans="1:13" s="20" customFormat="1" ht="19.8" customHeight="1" thickBot="1" x14ac:dyDescent="0.35">
      <c r="A2" s="63" t="s">
        <v>69</v>
      </c>
      <c r="B2" s="64"/>
      <c r="C2" s="64"/>
      <c r="D2" s="64"/>
      <c r="E2" s="64"/>
      <c r="F2" s="64"/>
      <c r="G2" s="64"/>
      <c r="H2" s="64"/>
      <c r="I2" s="64"/>
      <c r="K2" s="33" t="s">
        <v>42</v>
      </c>
      <c r="M2" s="32"/>
    </row>
    <row r="3" spans="1:13" ht="31.8" thickBot="1" x14ac:dyDescent="0.35">
      <c r="A3" s="4" t="s">
        <v>0</v>
      </c>
      <c r="B3" s="5" t="s">
        <v>1</v>
      </c>
      <c r="C3" s="5" t="s">
        <v>2</v>
      </c>
      <c r="D3" s="5" t="s">
        <v>17</v>
      </c>
      <c r="E3" s="5" t="s">
        <v>43</v>
      </c>
      <c r="F3" s="5" t="s">
        <v>44</v>
      </c>
      <c r="G3" s="5" t="s">
        <v>71</v>
      </c>
      <c r="H3" s="5" t="s">
        <v>4</v>
      </c>
      <c r="I3" s="6" t="s">
        <v>3</v>
      </c>
      <c r="K3" s="34">
        <v>0.2</v>
      </c>
      <c r="M3" s="31" t="s">
        <v>41</v>
      </c>
    </row>
    <row r="4" spans="1:13" ht="31.2" x14ac:dyDescent="0.3">
      <c r="A4" s="29">
        <v>1</v>
      </c>
      <c r="B4" s="35" t="s">
        <v>72</v>
      </c>
      <c r="C4" s="36" t="s">
        <v>75</v>
      </c>
      <c r="D4" s="24">
        <f>M4*(1-$K$3)</f>
        <v>492000</v>
      </c>
      <c r="E4" s="25">
        <v>2</v>
      </c>
      <c r="F4" s="25">
        <v>0</v>
      </c>
      <c r="G4" s="25">
        <v>1</v>
      </c>
      <c r="H4" s="26">
        <f>SUM(E4:G4)</f>
        <v>3</v>
      </c>
      <c r="I4" s="27">
        <f t="shared" ref="I4:I14" si="0">D4*H4</f>
        <v>1476000</v>
      </c>
      <c r="M4" s="75">
        <v>615000</v>
      </c>
    </row>
    <row r="5" spans="1:13" x14ac:dyDescent="0.3">
      <c r="A5" s="7">
        <v>2</v>
      </c>
      <c r="B5" s="35" t="s">
        <v>73</v>
      </c>
      <c r="C5" s="36" t="s">
        <v>76</v>
      </c>
      <c r="D5" s="8">
        <f t="shared" ref="D5:D14" si="1">M5*(1-$K$3)</f>
        <v>103200</v>
      </c>
      <c r="E5" s="9">
        <v>2</v>
      </c>
      <c r="F5" s="9">
        <v>8</v>
      </c>
      <c r="G5" s="9">
        <v>1</v>
      </c>
      <c r="H5" s="28">
        <f>SUM(E5:G5)</f>
        <v>11</v>
      </c>
      <c r="I5" s="10">
        <f t="shared" si="0"/>
        <v>1135200</v>
      </c>
      <c r="M5" s="75">
        <v>129000</v>
      </c>
    </row>
    <row r="6" spans="1:13" ht="31.2" x14ac:dyDescent="0.3">
      <c r="A6" s="7">
        <v>3</v>
      </c>
      <c r="B6" s="35" t="s">
        <v>21</v>
      </c>
      <c r="C6" s="36" t="s">
        <v>22</v>
      </c>
      <c r="D6" s="8">
        <f t="shared" si="1"/>
        <v>72000</v>
      </c>
      <c r="E6" s="9">
        <v>3</v>
      </c>
      <c r="F6" s="9">
        <v>8</v>
      </c>
      <c r="G6" s="9">
        <v>2</v>
      </c>
      <c r="H6" s="28">
        <f t="shared" ref="H6:H14" si="2">SUM(E6:G6)</f>
        <v>13</v>
      </c>
      <c r="I6" s="10">
        <f t="shared" si="0"/>
        <v>936000</v>
      </c>
      <c r="M6" s="75">
        <v>90000</v>
      </c>
    </row>
    <row r="7" spans="1:13" ht="31.2" x14ac:dyDescent="0.3">
      <c r="A7" s="7">
        <v>4</v>
      </c>
      <c r="B7" s="35" t="s">
        <v>38</v>
      </c>
      <c r="C7" s="36" t="s">
        <v>40</v>
      </c>
      <c r="D7" s="8">
        <f t="shared" si="1"/>
        <v>103200</v>
      </c>
      <c r="E7" s="9">
        <v>2</v>
      </c>
      <c r="F7" s="9">
        <v>8</v>
      </c>
      <c r="G7" s="9">
        <v>1</v>
      </c>
      <c r="H7" s="28">
        <f t="shared" si="2"/>
        <v>11</v>
      </c>
      <c r="I7" s="10">
        <f t="shared" si="0"/>
        <v>1135200</v>
      </c>
      <c r="M7" s="75">
        <v>129000</v>
      </c>
    </row>
    <row r="8" spans="1:13" ht="31.2" x14ac:dyDescent="0.3">
      <c r="A8" s="7">
        <v>5</v>
      </c>
      <c r="B8" s="35" t="s">
        <v>74</v>
      </c>
      <c r="C8" s="36" t="s">
        <v>77</v>
      </c>
      <c r="D8" s="8">
        <f t="shared" ref="D8:D13" si="3">M8*(1-$K$3)</f>
        <v>69600</v>
      </c>
      <c r="E8" s="9">
        <v>4</v>
      </c>
      <c r="F8" s="9">
        <v>8</v>
      </c>
      <c r="G8" s="9">
        <v>2</v>
      </c>
      <c r="H8" s="28">
        <f t="shared" si="2"/>
        <v>14</v>
      </c>
      <c r="I8" s="10">
        <f t="shared" ref="I8:I13" si="4">D8*H8</f>
        <v>974400</v>
      </c>
      <c r="M8" s="75">
        <v>87000</v>
      </c>
    </row>
    <row r="9" spans="1:13" ht="31.2" x14ac:dyDescent="0.3">
      <c r="A9" s="7">
        <v>6</v>
      </c>
      <c r="B9" s="35" t="s">
        <v>28</v>
      </c>
      <c r="C9" s="36" t="s">
        <v>31</v>
      </c>
      <c r="D9" s="8">
        <f t="shared" si="3"/>
        <v>18000</v>
      </c>
      <c r="E9" s="9">
        <v>11</v>
      </c>
      <c r="F9" s="9">
        <v>32</v>
      </c>
      <c r="G9" s="9">
        <v>5</v>
      </c>
      <c r="H9" s="28">
        <f t="shared" si="2"/>
        <v>48</v>
      </c>
      <c r="I9" s="10">
        <f t="shared" si="4"/>
        <v>864000</v>
      </c>
      <c r="M9" s="75">
        <v>22500</v>
      </c>
    </row>
    <row r="10" spans="1:13" ht="31.2" x14ac:dyDescent="0.3">
      <c r="A10" s="7">
        <v>7</v>
      </c>
      <c r="B10" s="35" t="s">
        <v>39</v>
      </c>
      <c r="C10" s="36" t="s">
        <v>78</v>
      </c>
      <c r="D10" s="8">
        <f t="shared" si="3"/>
        <v>40800</v>
      </c>
      <c r="E10" s="9">
        <v>2</v>
      </c>
      <c r="F10" s="9">
        <v>0</v>
      </c>
      <c r="G10" s="9">
        <v>1</v>
      </c>
      <c r="H10" s="28">
        <f t="shared" si="2"/>
        <v>3</v>
      </c>
      <c r="I10" s="10">
        <f t="shared" si="4"/>
        <v>122400</v>
      </c>
      <c r="M10" s="75">
        <v>51000</v>
      </c>
    </row>
    <row r="11" spans="1:13" x14ac:dyDescent="0.3">
      <c r="A11" s="7">
        <v>8</v>
      </c>
      <c r="B11" s="35" t="s">
        <v>19</v>
      </c>
      <c r="C11" s="36" t="s">
        <v>20</v>
      </c>
      <c r="D11" s="8">
        <f t="shared" si="3"/>
        <v>4800</v>
      </c>
      <c r="E11" s="9">
        <v>7</v>
      </c>
      <c r="F11" s="9">
        <v>24</v>
      </c>
      <c r="G11" s="9">
        <v>4</v>
      </c>
      <c r="H11" s="28">
        <f t="shared" si="2"/>
        <v>35</v>
      </c>
      <c r="I11" s="10">
        <f t="shared" si="4"/>
        <v>168000</v>
      </c>
      <c r="M11" s="75">
        <v>6000</v>
      </c>
    </row>
    <row r="12" spans="1:13" x14ac:dyDescent="0.3">
      <c r="A12" s="7">
        <v>9</v>
      </c>
      <c r="B12" s="35" t="s">
        <v>29</v>
      </c>
      <c r="C12" s="36" t="s">
        <v>32</v>
      </c>
      <c r="D12" s="8">
        <f t="shared" si="3"/>
        <v>57600</v>
      </c>
      <c r="E12" s="9">
        <v>2</v>
      </c>
      <c r="F12" s="9">
        <v>4</v>
      </c>
      <c r="G12" s="9">
        <v>1</v>
      </c>
      <c r="H12" s="28">
        <f t="shared" si="2"/>
        <v>7</v>
      </c>
      <c r="I12" s="10">
        <f t="shared" si="4"/>
        <v>403200</v>
      </c>
      <c r="M12" s="75">
        <v>72000</v>
      </c>
    </row>
    <row r="13" spans="1:13" x14ac:dyDescent="0.3">
      <c r="A13" s="7">
        <v>10</v>
      </c>
      <c r="B13" s="37" t="s">
        <v>30</v>
      </c>
      <c r="C13" s="38" t="s">
        <v>33</v>
      </c>
      <c r="D13" s="8">
        <f t="shared" si="3"/>
        <v>55200</v>
      </c>
      <c r="E13" s="9">
        <v>2</v>
      </c>
      <c r="F13" s="9">
        <v>4</v>
      </c>
      <c r="G13" s="9">
        <v>1</v>
      </c>
      <c r="H13" s="28">
        <f t="shared" si="2"/>
        <v>7</v>
      </c>
      <c r="I13" s="10">
        <f t="shared" si="4"/>
        <v>386400</v>
      </c>
      <c r="M13" s="75">
        <v>69000</v>
      </c>
    </row>
    <row r="14" spans="1:13" ht="16.2" thickBot="1" x14ac:dyDescent="0.35">
      <c r="A14" s="7">
        <v>11</v>
      </c>
      <c r="B14" s="35" t="s">
        <v>26</v>
      </c>
      <c r="C14" s="36" t="s">
        <v>27</v>
      </c>
      <c r="D14" s="8">
        <f t="shared" si="1"/>
        <v>1920</v>
      </c>
      <c r="E14" s="9">
        <v>2</v>
      </c>
      <c r="F14" s="9">
        <v>2</v>
      </c>
      <c r="G14" s="9">
        <v>0</v>
      </c>
      <c r="H14" s="28">
        <f t="shared" si="2"/>
        <v>4</v>
      </c>
      <c r="I14" s="10">
        <f t="shared" si="0"/>
        <v>7680</v>
      </c>
      <c r="M14" s="75">
        <v>2400</v>
      </c>
    </row>
    <row r="15" spans="1:13" ht="14.4" customHeight="1" thickBot="1" x14ac:dyDescent="0.35">
      <c r="A15" s="11"/>
      <c r="B15" s="67" t="s">
        <v>18</v>
      </c>
      <c r="C15" s="67"/>
      <c r="D15" s="67"/>
      <c r="E15" s="67"/>
      <c r="F15" s="67"/>
      <c r="G15" s="67"/>
      <c r="H15" s="68"/>
      <c r="I15" s="12">
        <f>SUM(I4:I14)</f>
        <v>7608480</v>
      </c>
    </row>
    <row r="16" spans="1:13" ht="14.4" customHeight="1" x14ac:dyDescent="0.3">
      <c r="B16" s="13"/>
      <c r="C16" s="13"/>
      <c r="D16" s="13"/>
      <c r="E16" s="13"/>
      <c r="F16" s="13"/>
      <c r="G16" s="13"/>
      <c r="H16" s="13"/>
      <c r="I16" s="14"/>
    </row>
    <row r="17" spans="1:13" s="15" customFormat="1" ht="16.05" customHeight="1" x14ac:dyDescent="0.3">
      <c r="B17" s="66" t="s">
        <v>5</v>
      </c>
      <c r="C17" s="66"/>
      <c r="D17" s="66"/>
      <c r="E17" s="66"/>
      <c r="F17" s="66"/>
      <c r="G17" s="66"/>
      <c r="H17" s="66"/>
      <c r="I17" s="66"/>
      <c r="J17" s="66"/>
      <c r="M17" s="30"/>
    </row>
    <row r="18" spans="1:13" s="15" customFormat="1" ht="16.05" customHeight="1" x14ac:dyDescent="0.3">
      <c r="A18" s="16" t="s">
        <v>6</v>
      </c>
      <c r="B18" s="65" t="s">
        <v>7</v>
      </c>
      <c r="C18" s="65"/>
      <c r="D18" s="65"/>
      <c r="E18" s="65"/>
      <c r="F18" s="65"/>
      <c r="G18" s="65"/>
      <c r="H18" s="65"/>
      <c r="I18" s="65"/>
      <c r="J18" s="65"/>
      <c r="M18" s="30"/>
    </row>
    <row r="19" spans="1:13" s="15" customFormat="1" ht="31.95" customHeight="1" x14ac:dyDescent="0.3">
      <c r="A19" s="16" t="s">
        <v>8</v>
      </c>
      <c r="B19" s="65" t="s">
        <v>37</v>
      </c>
      <c r="C19" s="65"/>
      <c r="D19" s="65"/>
      <c r="E19" s="65"/>
      <c r="F19" s="65"/>
      <c r="G19" s="65"/>
      <c r="H19" s="65"/>
      <c r="I19" s="65"/>
      <c r="J19" s="18"/>
      <c r="M19" s="30"/>
    </row>
    <row r="20" spans="1:13" s="15" customFormat="1" ht="31.95" customHeight="1" x14ac:dyDescent="0.3">
      <c r="A20" s="16" t="s">
        <v>9</v>
      </c>
      <c r="B20" s="65" t="s">
        <v>35</v>
      </c>
      <c r="C20" s="65"/>
      <c r="D20" s="65"/>
      <c r="E20" s="65"/>
      <c r="F20" s="65"/>
      <c r="G20" s="65"/>
      <c r="H20" s="65"/>
      <c r="I20" s="65"/>
      <c r="J20" s="18"/>
      <c r="M20" s="30"/>
    </row>
    <row r="21" spans="1:13" s="15" customFormat="1" ht="16.05" customHeight="1" x14ac:dyDescent="0.3">
      <c r="A21" s="16" t="s">
        <v>10</v>
      </c>
      <c r="B21" s="65" t="s">
        <v>36</v>
      </c>
      <c r="C21" s="65"/>
      <c r="D21" s="65"/>
      <c r="E21" s="65"/>
      <c r="F21" s="65"/>
      <c r="G21" s="65"/>
      <c r="H21" s="65"/>
      <c r="I21" s="65"/>
      <c r="J21" s="65"/>
      <c r="M21" s="30"/>
    </row>
    <row r="22" spans="1:13" s="15" customFormat="1" ht="16.05" customHeight="1" x14ac:dyDescent="0.3">
      <c r="A22" s="16"/>
      <c r="B22" s="17"/>
      <c r="C22" s="17"/>
      <c r="D22" s="17"/>
      <c r="E22" s="17"/>
      <c r="F22" s="17"/>
      <c r="G22" s="17"/>
      <c r="H22" s="17"/>
      <c r="I22" s="17"/>
      <c r="J22" s="17"/>
      <c r="M22" s="30"/>
    </row>
    <row r="23" spans="1:13" s="15" customFormat="1" ht="16.05" customHeight="1" x14ac:dyDescent="0.3">
      <c r="B23" s="66" t="s">
        <v>11</v>
      </c>
      <c r="C23" s="66"/>
      <c r="D23" s="66"/>
      <c r="E23" s="66"/>
      <c r="F23" s="66"/>
      <c r="G23" s="66"/>
      <c r="H23" s="66"/>
      <c r="I23" s="66"/>
      <c r="J23" s="66"/>
      <c r="M23" s="30"/>
    </row>
    <row r="24" spans="1:13" s="15" customFormat="1" ht="16.05" customHeight="1" x14ac:dyDescent="0.3">
      <c r="A24" s="16" t="s">
        <v>12</v>
      </c>
      <c r="B24" s="65" t="s">
        <v>23</v>
      </c>
      <c r="C24" s="65"/>
      <c r="D24" s="65"/>
      <c r="E24" s="65"/>
      <c r="F24" s="65"/>
      <c r="G24" s="65"/>
      <c r="H24" s="65"/>
      <c r="I24" s="65"/>
      <c r="J24" s="65"/>
      <c r="M24" s="30"/>
    </row>
    <row r="25" spans="1:13" s="15" customFormat="1" ht="16.05" customHeight="1" x14ac:dyDescent="0.3">
      <c r="A25" s="16" t="s">
        <v>24</v>
      </c>
      <c r="B25" s="65" t="s">
        <v>25</v>
      </c>
      <c r="C25" s="65"/>
      <c r="D25" s="65"/>
      <c r="E25" s="65"/>
      <c r="F25" s="65"/>
      <c r="G25" s="65"/>
      <c r="H25" s="65"/>
      <c r="I25" s="65"/>
      <c r="J25" s="65"/>
      <c r="M25" s="30"/>
    </row>
    <row r="26" spans="1:13" s="15" customFormat="1" ht="16.05" customHeight="1" x14ac:dyDescent="0.3">
      <c r="M26" s="30"/>
    </row>
    <row r="27" spans="1:13" s="15" customFormat="1" ht="16.05" customHeight="1" x14ac:dyDescent="0.3">
      <c r="B27" s="66" t="s">
        <v>13</v>
      </c>
      <c r="C27" s="66"/>
      <c r="D27" s="66"/>
      <c r="E27" s="66"/>
      <c r="F27" s="66"/>
      <c r="G27" s="66"/>
      <c r="H27" s="66"/>
      <c r="I27" s="66"/>
      <c r="J27" s="66"/>
      <c r="M27" s="30"/>
    </row>
    <row r="28" spans="1:13" s="15" customFormat="1" ht="16.05" customHeight="1" x14ac:dyDescent="0.3">
      <c r="A28" s="16" t="s">
        <v>14</v>
      </c>
      <c r="B28" s="65" t="s">
        <v>79</v>
      </c>
      <c r="C28" s="65"/>
      <c r="D28" s="65"/>
      <c r="E28" s="65"/>
      <c r="F28" s="65"/>
      <c r="G28" s="65"/>
      <c r="H28" s="65"/>
      <c r="I28" s="65"/>
      <c r="J28" s="65"/>
      <c r="M28" s="30"/>
    </row>
    <row r="29" spans="1:13" s="15" customFormat="1" ht="16.05" customHeight="1" x14ac:dyDescent="0.3">
      <c r="A29" s="16" t="s">
        <v>15</v>
      </c>
      <c r="B29" s="65" t="s">
        <v>16</v>
      </c>
      <c r="C29" s="65"/>
      <c r="D29" s="65"/>
      <c r="E29" s="65"/>
      <c r="F29" s="65"/>
      <c r="G29" s="65"/>
      <c r="H29" s="65"/>
      <c r="I29" s="65"/>
      <c r="J29" s="65"/>
      <c r="M29" s="30"/>
    </row>
  </sheetData>
  <mergeCells count="13">
    <mergeCell ref="B28:J28"/>
    <mergeCell ref="B29:J29"/>
    <mergeCell ref="B15:H15"/>
    <mergeCell ref="B21:J21"/>
    <mergeCell ref="B23:J23"/>
    <mergeCell ref="B24:J24"/>
    <mergeCell ref="B25:J25"/>
    <mergeCell ref="B27:J27"/>
    <mergeCell ref="A2:I2"/>
    <mergeCell ref="B20:I20"/>
    <mergeCell ref="B17:J17"/>
    <mergeCell ref="B18:J18"/>
    <mergeCell ref="B19:I19"/>
  </mergeCells>
  <hyperlinks>
    <hyperlink ref="B21:J21" r:id="rId1" display="Внимание! Для внедрения и обслуживания оборудования и ПО специалисты должны пройти обучающие курсы ООО «РегЛаб»: https://reglab.ru/software/kursy. " xr:uid="{EC3FB5C7-8E50-4474-AEEE-9C9DB13725D7}"/>
    <hyperlink ref="E21:F21" r:id="rId2" display="Внимание! Для внедрения и обслуживания оборудования и ПО специалисты должны пройти обучающие курсы ООО «РегЛаб»: https://reglab.ru/software/kursy. " xr:uid="{BF8634A6-13D0-4FF8-BB4D-FC9D5F322011}"/>
    <hyperlink ref="E21:F21" r:id="rId3" display="Внимание! Для внедрения и обслуживания оборудования и ПО специалисты должны пройти обучающие курсы ООО «РегЛаб»: https://reglab.ru/software/kursy. " xr:uid="{A524503B-B6F8-417B-854C-34A8F44A7BF0}"/>
  </hyperlinks>
  <pageMargins left="0.7" right="0.7" top="0.75" bottom="0.75" header="0.3" footer="0.3"/>
  <pageSetup paperSize="9" firstPageNumber="4294967295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2B04-05F8-4943-AA23-7D20C003776B}">
  <sheetPr>
    <tabColor rgb="FFFF0000"/>
  </sheetPr>
  <dimension ref="A1:P20"/>
  <sheetViews>
    <sheetView zoomScale="85" zoomScaleNormal="85" workbookViewId="0">
      <selection activeCell="B9" sqref="B9"/>
    </sheetView>
  </sheetViews>
  <sheetFormatPr defaultRowHeight="15.6" x14ac:dyDescent="0.3"/>
  <cols>
    <col min="1" max="1" width="7" style="60" customWidth="1"/>
    <col min="2" max="2" width="21.109375" style="60" customWidth="1"/>
    <col min="3" max="3" width="92.6640625" style="60" customWidth="1"/>
    <col min="4" max="4" width="11.88671875" style="60" customWidth="1"/>
    <col min="5" max="5" width="13.21875" style="60" customWidth="1"/>
    <col min="6" max="8" width="13.33203125" style="60" customWidth="1"/>
    <col min="9" max="9" width="11.88671875" style="60" customWidth="1"/>
    <col min="10" max="10" width="14.33203125" style="60" customWidth="1"/>
    <col min="11" max="11" width="7.5546875" style="60" customWidth="1"/>
    <col min="12" max="16384" width="8.88671875" style="60"/>
  </cols>
  <sheetData>
    <row r="1" spans="1:11" s="40" customFormat="1" ht="16.8" x14ac:dyDescent="0.3">
      <c r="A1" s="39" t="s">
        <v>34</v>
      </c>
      <c r="B1" s="21">
        <v>45201</v>
      </c>
      <c r="K1" s="41"/>
    </row>
    <row r="2" spans="1:11" s="62" customFormat="1" ht="22.2" customHeight="1" x14ac:dyDescent="0.3">
      <c r="A2" s="70" t="s">
        <v>70</v>
      </c>
      <c r="B2" s="70"/>
      <c r="C2" s="70"/>
      <c r="D2" s="70"/>
      <c r="E2" s="70"/>
      <c r="F2" s="70"/>
      <c r="G2" s="70"/>
      <c r="H2" s="70"/>
      <c r="I2" s="70"/>
      <c r="J2" s="70"/>
      <c r="K2" s="61"/>
    </row>
    <row r="3" spans="1:11" s="42" customFormat="1" ht="62.4" x14ac:dyDescent="0.3">
      <c r="A3" s="43" t="s">
        <v>0</v>
      </c>
      <c r="B3" s="43" t="s">
        <v>1</v>
      </c>
      <c r="C3" s="43" t="s">
        <v>2</v>
      </c>
      <c r="D3" s="43" t="s">
        <v>45</v>
      </c>
      <c r="E3" s="43" t="s">
        <v>63</v>
      </c>
      <c r="F3" s="43" t="s">
        <v>64</v>
      </c>
      <c r="G3" s="43" t="s">
        <v>65</v>
      </c>
      <c r="H3" s="43" t="s">
        <v>66</v>
      </c>
      <c r="I3" s="44" t="s">
        <v>46</v>
      </c>
      <c r="J3" s="43" t="s">
        <v>47</v>
      </c>
    </row>
    <row r="4" spans="1:11" s="42" customFormat="1" x14ac:dyDescent="0.3">
      <c r="A4" s="45">
        <v>1</v>
      </c>
      <c r="B4" s="46" t="s">
        <v>59</v>
      </c>
      <c r="C4" s="47" t="s">
        <v>61</v>
      </c>
      <c r="D4" s="48">
        <v>690000</v>
      </c>
      <c r="E4" s="49">
        <v>1</v>
      </c>
      <c r="F4" s="49">
        <v>1</v>
      </c>
      <c r="G4" s="49">
        <v>0</v>
      </c>
      <c r="H4" s="49">
        <v>0</v>
      </c>
      <c r="I4" s="50">
        <f>SUM(E4:H4)</f>
        <v>2</v>
      </c>
      <c r="J4" s="51">
        <f>D4*I4</f>
        <v>1380000</v>
      </c>
    </row>
    <row r="5" spans="1:11" s="42" customFormat="1" x14ac:dyDescent="0.3">
      <c r="A5" s="45">
        <v>2</v>
      </c>
      <c r="B5" s="46" t="s">
        <v>60</v>
      </c>
      <c r="C5" s="47" t="s">
        <v>62</v>
      </c>
      <c r="D5" s="48">
        <v>115000</v>
      </c>
      <c r="E5" s="49">
        <v>0</v>
      </c>
      <c r="F5" s="49">
        <v>0</v>
      </c>
      <c r="G5" s="49">
        <v>1</v>
      </c>
      <c r="H5" s="49">
        <v>1</v>
      </c>
      <c r="I5" s="50">
        <f>SUM(E5:H5)</f>
        <v>2</v>
      </c>
      <c r="J5" s="51">
        <f>D5*I5</f>
        <v>230000</v>
      </c>
    </row>
    <row r="6" spans="1:11" s="42" customFormat="1" x14ac:dyDescent="0.3">
      <c r="A6" s="45">
        <v>3</v>
      </c>
      <c r="B6" s="46" t="s">
        <v>80</v>
      </c>
      <c r="C6" s="47" t="s">
        <v>81</v>
      </c>
      <c r="D6" s="48">
        <v>171000</v>
      </c>
      <c r="E6" s="49">
        <v>1</v>
      </c>
      <c r="F6" s="49">
        <v>1</v>
      </c>
      <c r="G6" s="49">
        <v>0</v>
      </c>
      <c r="H6" s="49">
        <v>0</v>
      </c>
      <c r="I6" s="50">
        <f>SUM(E6:H6)</f>
        <v>2</v>
      </c>
      <c r="J6" s="51">
        <f>D6*I6</f>
        <v>342000</v>
      </c>
    </row>
    <row r="7" spans="1:11" s="42" customFormat="1" x14ac:dyDescent="0.3">
      <c r="A7" s="45">
        <v>4</v>
      </c>
      <c r="B7" s="46" t="s">
        <v>48</v>
      </c>
      <c r="C7" s="47" t="s">
        <v>49</v>
      </c>
      <c r="D7" s="48">
        <v>0</v>
      </c>
      <c r="E7" s="49">
        <v>1</v>
      </c>
      <c r="F7" s="49">
        <v>1</v>
      </c>
      <c r="G7" s="49">
        <v>1</v>
      </c>
      <c r="H7" s="49">
        <v>1</v>
      </c>
      <c r="I7" s="50">
        <f>SUM(E7:H7)</f>
        <v>4</v>
      </c>
      <c r="J7" s="51">
        <f>D7*I7</f>
        <v>0</v>
      </c>
    </row>
    <row r="8" spans="1:11" s="42" customFormat="1" x14ac:dyDescent="0.3">
      <c r="A8" s="45">
        <v>7</v>
      </c>
      <c r="B8" s="46" t="s">
        <v>50</v>
      </c>
      <c r="C8" s="47" t="s">
        <v>51</v>
      </c>
      <c r="D8" s="48">
        <v>0</v>
      </c>
      <c r="E8" s="49">
        <v>0</v>
      </c>
      <c r="F8" s="49">
        <v>0</v>
      </c>
      <c r="G8" s="49">
        <v>1</v>
      </c>
      <c r="H8" s="49">
        <v>0</v>
      </c>
      <c r="I8" s="50">
        <f>SUM(E8:H8)</f>
        <v>1</v>
      </c>
      <c r="J8" s="51">
        <f>D8*I8</f>
        <v>0</v>
      </c>
    </row>
    <row r="9" spans="1:11" s="42" customFormat="1" x14ac:dyDescent="0.3">
      <c r="A9" s="45">
        <v>8</v>
      </c>
      <c r="B9" s="46" t="s">
        <v>52</v>
      </c>
      <c r="C9" s="47" t="s">
        <v>53</v>
      </c>
      <c r="D9" s="48">
        <v>0</v>
      </c>
      <c r="E9" s="49">
        <v>0</v>
      </c>
      <c r="F9" s="49">
        <v>0</v>
      </c>
      <c r="G9" s="49">
        <v>1</v>
      </c>
      <c r="H9" s="49">
        <v>0</v>
      </c>
      <c r="I9" s="50">
        <f>SUM(E9:H9)</f>
        <v>1</v>
      </c>
      <c r="J9" s="51">
        <f>D9*I9</f>
        <v>0</v>
      </c>
    </row>
    <row r="10" spans="1:11" s="42" customFormat="1" x14ac:dyDescent="0.3">
      <c r="A10" s="71" t="s">
        <v>54</v>
      </c>
      <c r="B10" s="72"/>
      <c r="C10" s="72"/>
      <c r="D10" s="72"/>
      <c r="E10" s="72"/>
      <c r="F10" s="72"/>
      <c r="G10" s="72"/>
      <c r="H10" s="72"/>
      <c r="I10" s="73"/>
      <c r="J10" s="52">
        <f>SUM(J4:J9)</f>
        <v>1952000</v>
      </c>
    </row>
    <row r="11" spans="1:11" s="42" customFormat="1" x14ac:dyDescent="0.3"/>
    <row r="12" spans="1:11" s="42" customFormat="1" ht="16.05" customHeight="1" x14ac:dyDescent="0.3">
      <c r="A12" s="53" t="s">
        <v>55</v>
      </c>
      <c r="K12" s="54"/>
    </row>
    <row r="13" spans="1:11" s="42" customFormat="1" ht="16.05" customHeight="1" x14ac:dyDescent="0.3">
      <c r="A13" s="74" t="s">
        <v>56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</row>
    <row r="14" spans="1:11" s="42" customFormat="1" ht="16.05" customHeigh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spans="1:11" s="57" customFormat="1" ht="16.05" customHeight="1" x14ac:dyDescent="0.3">
      <c r="A15" s="53" t="s">
        <v>57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 s="57" customFormat="1" ht="16.05" customHeight="1" x14ac:dyDescent="0.3">
      <c r="A16" s="69" t="s">
        <v>58</v>
      </c>
      <c r="B16" s="69"/>
      <c r="C16" s="69"/>
      <c r="D16" s="69"/>
      <c r="E16" s="69"/>
      <c r="F16" s="69"/>
      <c r="G16" s="69"/>
      <c r="H16" s="69"/>
      <c r="I16" s="69"/>
      <c r="J16" s="69"/>
      <c r="K16" s="59"/>
    </row>
    <row r="17" spans="1:16" s="57" customFormat="1" ht="16.05" customHeight="1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</row>
    <row r="18" spans="1:16" s="57" customFormat="1" ht="16.05" customHeight="1" x14ac:dyDescent="0.3">
      <c r="A18" s="53" t="s">
        <v>68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1:16" s="57" customFormat="1" ht="16.05" customHeight="1" x14ac:dyDescent="0.3">
      <c r="A19" s="69" t="s">
        <v>82</v>
      </c>
      <c r="B19" s="69"/>
      <c r="C19" s="69"/>
      <c r="D19" s="69"/>
      <c r="E19" s="69"/>
      <c r="F19" s="69"/>
      <c r="G19" s="59"/>
      <c r="I19" s="55"/>
      <c r="J19" s="42"/>
      <c r="K19" s="42"/>
      <c r="L19" s="42"/>
      <c r="M19" s="42"/>
      <c r="N19" s="42"/>
      <c r="O19" s="42"/>
      <c r="P19" s="42"/>
    </row>
    <row r="20" spans="1:16" ht="31.95" customHeight="1" x14ac:dyDescent="0.3">
      <c r="A20" s="69" t="s">
        <v>67</v>
      </c>
      <c r="B20" s="69"/>
      <c r="C20" s="69"/>
      <c r="D20" s="69"/>
      <c r="E20" s="69"/>
      <c r="F20" s="69"/>
      <c r="G20" s="69"/>
      <c r="H20" s="69"/>
      <c r="I20" s="69"/>
      <c r="J20" s="69"/>
      <c r="K20" s="59"/>
    </row>
  </sheetData>
  <mergeCells count="6">
    <mergeCell ref="A20:J20"/>
    <mergeCell ref="A2:J2"/>
    <mergeCell ref="A10:I10"/>
    <mergeCell ref="A13:K13"/>
    <mergeCell ref="A16:J16"/>
    <mergeCell ref="A19:F19"/>
  </mergeCells>
  <pageMargins left="0.7" right="0.7" top="0.75" bottom="0.75" header="0.3" footer="0.3"/>
  <pageSetup paperSize="9" orientation="portrait" r:id="rId1"/>
  <ignoredErrors>
    <ignoredError sqref="I4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R500</vt:lpstr>
      <vt:lpstr>ПО Astra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Дорощенко Василий Александрович</dc:creator>
  <cp:lastModifiedBy>Дорощенко Василий Александрович</cp:lastModifiedBy>
  <cp:revision>1</cp:revision>
  <dcterms:created xsi:type="dcterms:W3CDTF">2006-09-16T00:00:00Z</dcterms:created>
  <dcterms:modified xsi:type="dcterms:W3CDTF">2023-10-02T12:27:50Z</dcterms:modified>
</cp:coreProperties>
</file>